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QU609\"/>
    </mc:Choice>
  </mc:AlternateContent>
  <bookViews>
    <workbookView xWindow="0" yWindow="0" windowWidth="20490" windowHeight="7755" tabRatio="647"/>
  </bookViews>
  <sheets>
    <sheet name="Dividend Discount Model" sheetId="3" r:id="rId1"/>
    <sheet name="IBM Pivot" sheetId="9" state="hidden" r:id="rId2"/>
    <sheet name="SnP - Pivot" sheetId="10" state="hidden" r:id="rId3"/>
    <sheet name="Sheet9" sheetId="16" state="hidden" r:id="rId4"/>
    <sheet name="Single Index Model - Data" sheetId="2" r:id="rId5"/>
    <sheet name="Single Index Model - Analysis" sheetId="6" r:id="rId6"/>
    <sheet name="Black Scholes Model - I" sheetId="1" r:id="rId7"/>
    <sheet name="Black Scholes Model - II" sheetId="7" r:id="rId8"/>
  </sheets>
  <definedNames>
    <definedName name="den">'Black Scholes Model - I'!$C$13</definedName>
    <definedName name="dena">'Black Scholes Model - II'!$C$13</definedName>
    <definedName name="K">'Black Scholes Model - I'!$C$5</definedName>
    <definedName name="Ka">'Black Scholes Model - II'!$C$5</definedName>
    <definedName name="RawRet2">'Single Index Model - Data'!$Q$3:$R$63</definedName>
    <definedName name="RawReturn">'Single Index Model - Data'!$Q$3:$R$62</definedName>
    <definedName name="RF">'Single Index Model - Data'!$S$3:$S$63</definedName>
  </definedNames>
  <calcPr calcId="152511"/>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 i="2" l="1" a="1"/>
  <c r="U3" i="2" s="1"/>
  <c r="U4" i="2"/>
  <c r="V4" i="2"/>
  <c r="U6" i="2"/>
  <c r="V6" i="2"/>
  <c r="U8" i="2"/>
  <c r="V8" i="2"/>
  <c r="U10" i="2"/>
  <c r="V10" i="2"/>
  <c r="U12" i="2"/>
  <c r="V12" i="2"/>
  <c r="U14" i="2"/>
  <c r="V14" i="2"/>
  <c r="U16" i="2"/>
  <c r="V16" i="2"/>
  <c r="U18" i="2"/>
  <c r="V18" i="2"/>
  <c r="U20" i="2"/>
  <c r="V20" i="2"/>
  <c r="U22" i="2"/>
  <c r="V22" i="2"/>
  <c r="U24" i="2"/>
  <c r="V24" i="2"/>
  <c r="U26" i="2"/>
  <c r="V26" i="2"/>
  <c r="U28" i="2"/>
  <c r="V28" i="2"/>
  <c r="U30" i="2"/>
  <c r="V30" i="2"/>
  <c r="U32" i="2"/>
  <c r="V32" i="2"/>
  <c r="U34" i="2"/>
  <c r="V34" i="2"/>
  <c r="U36" i="2"/>
  <c r="V36" i="2"/>
  <c r="U38" i="2"/>
  <c r="V38" i="2"/>
  <c r="U40" i="2"/>
  <c r="V40" i="2"/>
  <c r="U42" i="2"/>
  <c r="V42" i="2"/>
  <c r="U44" i="2"/>
  <c r="V44" i="2"/>
  <c r="U46" i="2"/>
  <c r="V46" i="2"/>
  <c r="U48" i="2"/>
  <c r="V48" i="2"/>
  <c r="U50" i="2"/>
  <c r="V50" i="2"/>
  <c r="U52" i="2"/>
  <c r="V52" i="2"/>
  <c r="U54" i="2"/>
  <c r="V54" i="2"/>
  <c r="U56" i="2"/>
  <c r="V56" i="2"/>
  <c r="U58" i="2"/>
  <c r="V58" i="2"/>
  <c r="U60" i="2"/>
  <c r="V60" i="2"/>
  <c r="U62" i="2"/>
  <c r="V62" i="2"/>
  <c r="C87" i="6"/>
  <c r="C86" i="6"/>
  <c r="C85" i="6"/>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3" i="2"/>
  <c r="M769" i="2"/>
  <c r="M773" i="2"/>
  <c r="M785" i="2"/>
  <c r="M789" i="2"/>
  <c r="M801" i="2"/>
  <c r="M805" i="2"/>
  <c r="M817" i="2"/>
  <c r="M821" i="2"/>
  <c r="M833" i="2"/>
  <c r="M837" i="2"/>
  <c r="M849" i="2"/>
  <c r="M853" i="2"/>
  <c r="M865" i="2"/>
  <c r="M869" i="2"/>
  <c r="M881" i="2"/>
  <c r="M885" i="2"/>
  <c r="M897" i="2"/>
  <c r="M901" i="2"/>
  <c r="M913" i="2"/>
  <c r="M917" i="2"/>
  <c r="M929" i="2"/>
  <c r="M933" i="2"/>
  <c r="M945" i="2"/>
  <c r="M949" i="2"/>
  <c r="M961" i="2"/>
  <c r="M962" i="2"/>
  <c r="M969" i="2"/>
  <c r="M970" i="2"/>
  <c r="M977" i="2"/>
  <c r="M978" i="2"/>
  <c r="M985" i="2"/>
  <c r="M986" i="2"/>
  <c r="M993" i="2"/>
  <c r="M994" i="2"/>
  <c r="M1001" i="2"/>
  <c r="M1002" i="2"/>
  <c r="M1009" i="2"/>
  <c r="M1010" i="2"/>
  <c r="M1017" i="2"/>
  <c r="M1018" i="2"/>
  <c r="M1025" i="2"/>
  <c r="M1026" i="2"/>
  <c r="M1033" i="2"/>
  <c r="M1034" i="2"/>
  <c r="M1041" i="2"/>
  <c r="M1042" i="2"/>
  <c r="M1049" i="2"/>
  <c r="M1050" i="2"/>
  <c r="M1054" i="2"/>
  <c r="M1060" i="2"/>
  <c r="M1061" i="2"/>
  <c r="M1065" i="2"/>
  <c r="M1066" i="2"/>
  <c r="M1070" i="2"/>
  <c r="M1072" i="2"/>
  <c r="M1077" i="2"/>
  <c r="M1081" i="2"/>
  <c r="M1082" i="2"/>
  <c r="M1086" i="2"/>
  <c r="M1092" i="2"/>
  <c r="M1093" i="2"/>
  <c r="M1097" i="2"/>
  <c r="M1098" i="2"/>
  <c r="M1101" i="2"/>
  <c r="M1102" i="2"/>
  <c r="M1105" i="2"/>
  <c r="M1106" i="2"/>
  <c r="M1109" i="2"/>
  <c r="M1110" i="2"/>
  <c r="M1113" i="2"/>
  <c r="M1114" i="2"/>
  <c r="M1117" i="2"/>
  <c r="M1118" i="2"/>
  <c r="M1121" i="2"/>
  <c r="M1122" i="2"/>
  <c r="M1125" i="2"/>
  <c r="M1126" i="2"/>
  <c r="M1129" i="2"/>
  <c r="M1130" i="2"/>
  <c r="M1133" i="2"/>
  <c r="M1134" i="2"/>
  <c r="M1137" i="2"/>
  <c r="M1138" i="2"/>
  <c r="M1141" i="2"/>
  <c r="M1142" i="2"/>
  <c r="M1145" i="2"/>
  <c r="M1146" i="2"/>
  <c r="M1149" i="2"/>
  <c r="M1150" i="2"/>
  <c r="M1153" i="2"/>
  <c r="M1154" i="2"/>
  <c r="M1157" i="2"/>
  <c r="M1158" i="2"/>
  <c r="M1161" i="2"/>
  <c r="M1162" i="2"/>
  <c r="M1165" i="2"/>
  <c r="M1166" i="2"/>
  <c r="M1169" i="2"/>
  <c r="M1170" i="2"/>
  <c r="M1173" i="2"/>
  <c r="M1174" i="2"/>
  <c r="M1177" i="2"/>
  <c r="M1178" i="2"/>
  <c r="M1181" i="2"/>
  <c r="M1182" i="2"/>
  <c r="M1185" i="2"/>
  <c r="M1186" i="2"/>
  <c r="M1189" i="2"/>
  <c r="M1190" i="2"/>
  <c r="M1193" i="2"/>
  <c r="M1194" i="2"/>
  <c r="M1197" i="2"/>
  <c r="M1198" i="2"/>
  <c r="M1201" i="2"/>
  <c r="M1202" i="2"/>
  <c r="M1205" i="2"/>
  <c r="M1206" i="2"/>
  <c r="M1209" i="2"/>
  <c r="M1210" i="2"/>
  <c r="M1213" i="2"/>
  <c r="M1214" i="2"/>
  <c r="M1217" i="2"/>
  <c r="M1218" i="2"/>
  <c r="M1221" i="2"/>
  <c r="M1222" i="2"/>
  <c r="M1225" i="2"/>
  <c r="M1226" i="2"/>
  <c r="M1229" i="2"/>
  <c r="M1230" i="2"/>
  <c r="M1233" i="2"/>
  <c r="M1234" i="2"/>
  <c r="M1237" i="2"/>
  <c r="M1238" i="2"/>
  <c r="M1241" i="2"/>
  <c r="M1242" i="2"/>
  <c r="M1245" i="2"/>
  <c r="M1246" i="2"/>
  <c r="M1249" i="2"/>
  <c r="M1250" i="2"/>
  <c r="M1253" i="2"/>
  <c r="M1254" i="2"/>
  <c r="M1257" i="2"/>
  <c r="M1258" i="2"/>
  <c r="L758" i="2"/>
  <c r="M758" i="2" s="1"/>
  <c r="L759" i="2"/>
  <c r="M759" i="2" s="1"/>
  <c r="L760" i="2"/>
  <c r="M760" i="2" s="1"/>
  <c r="L761" i="2"/>
  <c r="M761" i="2" s="1"/>
  <c r="L762" i="2"/>
  <c r="M762" i="2" s="1"/>
  <c r="L763" i="2"/>
  <c r="M763" i="2" s="1"/>
  <c r="L764" i="2"/>
  <c r="M764" i="2" s="1"/>
  <c r="L765" i="2"/>
  <c r="M765" i="2" s="1"/>
  <c r="L766" i="2"/>
  <c r="M766" i="2" s="1"/>
  <c r="L767" i="2"/>
  <c r="M767" i="2" s="1"/>
  <c r="L768" i="2"/>
  <c r="M768" i="2" s="1"/>
  <c r="L769" i="2"/>
  <c r="L770" i="2"/>
  <c r="M770" i="2" s="1"/>
  <c r="L771" i="2"/>
  <c r="M771" i="2" s="1"/>
  <c r="L772" i="2"/>
  <c r="M772" i="2" s="1"/>
  <c r="L773" i="2"/>
  <c r="L774" i="2"/>
  <c r="M774" i="2" s="1"/>
  <c r="L775" i="2"/>
  <c r="M775" i="2" s="1"/>
  <c r="L776" i="2"/>
  <c r="M776" i="2" s="1"/>
  <c r="L777" i="2"/>
  <c r="M777" i="2" s="1"/>
  <c r="L778" i="2"/>
  <c r="M778" i="2" s="1"/>
  <c r="L779" i="2"/>
  <c r="M779" i="2" s="1"/>
  <c r="L780" i="2"/>
  <c r="M780" i="2" s="1"/>
  <c r="L781" i="2"/>
  <c r="M781" i="2" s="1"/>
  <c r="L782" i="2"/>
  <c r="M782" i="2" s="1"/>
  <c r="L783" i="2"/>
  <c r="M783" i="2" s="1"/>
  <c r="L784" i="2"/>
  <c r="M784" i="2" s="1"/>
  <c r="L785" i="2"/>
  <c r="L786" i="2"/>
  <c r="M786" i="2" s="1"/>
  <c r="L787" i="2"/>
  <c r="M787" i="2" s="1"/>
  <c r="L788" i="2"/>
  <c r="M788" i="2" s="1"/>
  <c r="L789" i="2"/>
  <c r="L790" i="2"/>
  <c r="M790" i="2" s="1"/>
  <c r="L791" i="2"/>
  <c r="M791" i="2" s="1"/>
  <c r="L792" i="2"/>
  <c r="M792" i="2" s="1"/>
  <c r="L793" i="2"/>
  <c r="M793" i="2" s="1"/>
  <c r="L794" i="2"/>
  <c r="M794" i="2" s="1"/>
  <c r="L795" i="2"/>
  <c r="M795" i="2" s="1"/>
  <c r="L796" i="2"/>
  <c r="M796" i="2" s="1"/>
  <c r="L797" i="2"/>
  <c r="M797" i="2" s="1"/>
  <c r="L798" i="2"/>
  <c r="M798" i="2" s="1"/>
  <c r="L799" i="2"/>
  <c r="M799" i="2" s="1"/>
  <c r="L800" i="2"/>
  <c r="M800" i="2" s="1"/>
  <c r="L801" i="2"/>
  <c r="L802" i="2"/>
  <c r="M802" i="2" s="1"/>
  <c r="L803" i="2"/>
  <c r="M803" i="2" s="1"/>
  <c r="L804" i="2"/>
  <c r="M804" i="2" s="1"/>
  <c r="L805" i="2"/>
  <c r="L806" i="2"/>
  <c r="M806" i="2" s="1"/>
  <c r="L807" i="2"/>
  <c r="M807" i="2" s="1"/>
  <c r="L808" i="2"/>
  <c r="M808" i="2" s="1"/>
  <c r="L809" i="2"/>
  <c r="M809" i="2" s="1"/>
  <c r="L810" i="2"/>
  <c r="M810" i="2" s="1"/>
  <c r="L811" i="2"/>
  <c r="M811" i="2" s="1"/>
  <c r="L812" i="2"/>
  <c r="M812" i="2" s="1"/>
  <c r="L813" i="2"/>
  <c r="M813" i="2" s="1"/>
  <c r="L814" i="2"/>
  <c r="M814" i="2" s="1"/>
  <c r="L815" i="2"/>
  <c r="M815" i="2" s="1"/>
  <c r="L816" i="2"/>
  <c r="M816" i="2" s="1"/>
  <c r="L817" i="2"/>
  <c r="L818" i="2"/>
  <c r="M818" i="2" s="1"/>
  <c r="L819" i="2"/>
  <c r="M819" i="2" s="1"/>
  <c r="L820" i="2"/>
  <c r="M820" i="2" s="1"/>
  <c r="L821" i="2"/>
  <c r="L822" i="2"/>
  <c r="M822" i="2" s="1"/>
  <c r="L823" i="2"/>
  <c r="M823" i="2" s="1"/>
  <c r="L824" i="2"/>
  <c r="M824" i="2" s="1"/>
  <c r="L825" i="2"/>
  <c r="M825" i="2" s="1"/>
  <c r="L826" i="2"/>
  <c r="M826" i="2" s="1"/>
  <c r="L827" i="2"/>
  <c r="M827" i="2" s="1"/>
  <c r="L828" i="2"/>
  <c r="M828" i="2" s="1"/>
  <c r="L829" i="2"/>
  <c r="M829" i="2" s="1"/>
  <c r="L830" i="2"/>
  <c r="M830" i="2" s="1"/>
  <c r="L831" i="2"/>
  <c r="M831" i="2" s="1"/>
  <c r="L832" i="2"/>
  <c r="M832" i="2" s="1"/>
  <c r="L833" i="2"/>
  <c r="L834" i="2"/>
  <c r="M834" i="2" s="1"/>
  <c r="L835" i="2"/>
  <c r="M835" i="2" s="1"/>
  <c r="L836" i="2"/>
  <c r="M836" i="2" s="1"/>
  <c r="L837" i="2"/>
  <c r="L838" i="2"/>
  <c r="M838" i="2" s="1"/>
  <c r="L839" i="2"/>
  <c r="M839" i="2" s="1"/>
  <c r="L840" i="2"/>
  <c r="M840" i="2" s="1"/>
  <c r="L841" i="2"/>
  <c r="M841" i="2" s="1"/>
  <c r="L842" i="2"/>
  <c r="M842" i="2" s="1"/>
  <c r="L843" i="2"/>
  <c r="M843" i="2" s="1"/>
  <c r="L844" i="2"/>
  <c r="M844" i="2" s="1"/>
  <c r="L845" i="2"/>
  <c r="M845" i="2" s="1"/>
  <c r="L846" i="2"/>
  <c r="M846" i="2" s="1"/>
  <c r="L847" i="2"/>
  <c r="M847" i="2" s="1"/>
  <c r="L848" i="2"/>
  <c r="M848" i="2" s="1"/>
  <c r="L849" i="2"/>
  <c r="L850" i="2"/>
  <c r="M850" i="2" s="1"/>
  <c r="L851" i="2"/>
  <c r="M851" i="2" s="1"/>
  <c r="L852" i="2"/>
  <c r="M852" i="2" s="1"/>
  <c r="L853" i="2"/>
  <c r="L854" i="2"/>
  <c r="M854" i="2" s="1"/>
  <c r="L855" i="2"/>
  <c r="M855" i="2" s="1"/>
  <c r="L856" i="2"/>
  <c r="M856" i="2" s="1"/>
  <c r="L857" i="2"/>
  <c r="M857" i="2" s="1"/>
  <c r="L858" i="2"/>
  <c r="M858" i="2" s="1"/>
  <c r="L859" i="2"/>
  <c r="M859" i="2" s="1"/>
  <c r="L860" i="2"/>
  <c r="M860" i="2" s="1"/>
  <c r="L861" i="2"/>
  <c r="M861" i="2" s="1"/>
  <c r="L862" i="2"/>
  <c r="M862" i="2" s="1"/>
  <c r="L863" i="2"/>
  <c r="M863" i="2" s="1"/>
  <c r="L864" i="2"/>
  <c r="M864" i="2" s="1"/>
  <c r="L865" i="2"/>
  <c r="L866" i="2"/>
  <c r="M866" i="2" s="1"/>
  <c r="L867" i="2"/>
  <c r="M867" i="2" s="1"/>
  <c r="L868" i="2"/>
  <c r="M868" i="2" s="1"/>
  <c r="L869" i="2"/>
  <c r="L870" i="2"/>
  <c r="M870" i="2" s="1"/>
  <c r="L871" i="2"/>
  <c r="M871" i="2" s="1"/>
  <c r="L872" i="2"/>
  <c r="M872" i="2" s="1"/>
  <c r="L873" i="2"/>
  <c r="M873" i="2" s="1"/>
  <c r="L874" i="2"/>
  <c r="M874" i="2" s="1"/>
  <c r="L875" i="2"/>
  <c r="M875" i="2" s="1"/>
  <c r="L876" i="2"/>
  <c r="M876" i="2" s="1"/>
  <c r="L877" i="2"/>
  <c r="M877" i="2" s="1"/>
  <c r="L878" i="2"/>
  <c r="M878" i="2" s="1"/>
  <c r="L879" i="2"/>
  <c r="M879" i="2" s="1"/>
  <c r="L880" i="2"/>
  <c r="M880" i="2" s="1"/>
  <c r="L881" i="2"/>
  <c r="L882" i="2"/>
  <c r="M882" i="2" s="1"/>
  <c r="L883" i="2"/>
  <c r="M883" i="2" s="1"/>
  <c r="L884" i="2"/>
  <c r="M884" i="2" s="1"/>
  <c r="L885" i="2"/>
  <c r="L886" i="2"/>
  <c r="M886" i="2" s="1"/>
  <c r="L887" i="2"/>
  <c r="M887" i="2" s="1"/>
  <c r="L888" i="2"/>
  <c r="M888" i="2" s="1"/>
  <c r="L889" i="2"/>
  <c r="M889" i="2" s="1"/>
  <c r="L890" i="2"/>
  <c r="M890" i="2" s="1"/>
  <c r="L891" i="2"/>
  <c r="M891" i="2" s="1"/>
  <c r="L892" i="2"/>
  <c r="M892" i="2" s="1"/>
  <c r="L893" i="2"/>
  <c r="M893" i="2" s="1"/>
  <c r="L894" i="2"/>
  <c r="M894" i="2" s="1"/>
  <c r="L895" i="2"/>
  <c r="M895" i="2" s="1"/>
  <c r="L896" i="2"/>
  <c r="M896" i="2" s="1"/>
  <c r="L897" i="2"/>
  <c r="L898" i="2"/>
  <c r="M898" i="2" s="1"/>
  <c r="L899" i="2"/>
  <c r="M899" i="2" s="1"/>
  <c r="L900" i="2"/>
  <c r="M900" i="2" s="1"/>
  <c r="L901" i="2"/>
  <c r="L902" i="2"/>
  <c r="M902" i="2" s="1"/>
  <c r="L903" i="2"/>
  <c r="M903" i="2" s="1"/>
  <c r="L904" i="2"/>
  <c r="M904" i="2" s="1"/>
  <c r="L905" i="2"/>
  <c r="M905" i="2" s="1"/>
  <c r="L906" i="2"/>
  <c r="M906" i="2" s="1"/>
  <c r="L907" i="2"/>
  <c r="M907" i="2" s="1"/>
  <c r="L908" i="2"/>
  <c r="M908" i="2" s="1"/>
  <c r="L909" i="2"/>
  <c r="M909" i="2" s="1"/>
  <c r="L910" i="2"/>
  <c r="M910" i="2" s="1"/>
  <c r="L911" i="2"/>
  <c r="M911" i="2" s="1"/>
  <c r="L912" i="2"/>
  <c r="M912" i="2" s="1"/>
  <c r="L913" i="2"/>
  <c r="L914" i="2"/>
  <c r="M914" i="2" s="1"/>
  <c r="L915" i="2"/>
  <c r="M915" i="2" s="1"/>
  <c r="L916" i="2"/>
  <c r="M916" i="2" s="1"/>
  <c r="L917" i="2"/>
  <c r="L918" i="2"/>
  <c r="M918" i="2" s="1"/>
  <c r="L919" i="2"/>
  <c r="M919" i="2" s="1"/>
  <c r="L920" i="2"/>
  <c r="M920" i="2" s="1"/>
  <c r="L921" i="2"/>
  <c r="M921" i="2" s="1"/>
  <c r="L922" i="2"/>
  <c r="M922" i="2" s="1"/>
  <c r="L923" i="2"/>
  <c r="M923" i="2" s="1"/>
  <c r="L924" i="2"/>
  <c r="M924" i="2" s="1"/>
  <c r="L925" i="2"/>
  <c r="M925" i="2" s="1"/>
  <c r="L926" i="2"/>
  <c r="M926" i="2" s="1"/>
  <c r="L927" i="2"/>
  <c r="M927" i="2" s="1"/>
  <c r="L928" i="2"/>
  <c r="M928" i="2" s="1"/>
  <c r="L929" i="2"/>
  <c r="L930" i="2"/>
  <c r="M930" i="2" s="1"/>
  <c r="L931" i="2"/>
  <c r="M931" i="2" s="1"/>
  <c r="L932" i="2"/>
  <c r="M932" i="2" s="1"/>
  <c r="L933" i="2"/>
  <c r="L934" i="2"/>
  <c r="M934" i="2" s="1"/>
  <c r="L935" i="2"/>
  <c r="M935" i="2" s="1"/>
  <c r="L936" i="2"/>
  <c r="M936" i="2" s="1"/>
  <c r="L937" i="2"/>
  <c r="M937" i="2" s="1"/>
  <c r="L938" i="2"/>
  <c r="M938" i="2" s="1"/>
  <c r="L939" i="2"/>
  <c r="M939" i="2" s="1"/>
  <c r="L940" i="2"/>
  <c r="M940" i="2" s="1"/>
  <c r="L941" i="2"/>
  <c r="M941" i="2" s="1"/>
  <c r="L942" i="2"/>
  <c r="M942" i="2" s="1"/>
  <c r="L943" i="2"/>
  <c r="M943" i="2" s="1"/>
  <c r="L944" i="2"/>
  <c r="M944" i="2" s="1"/>
  <c r="L945" i="2"/>
  <c r="L946" i="2"/>
  <c r="M946" i="2" s="1"/>
  <c r="L947" i="2"/>
  <c r="M947" i="2" s="1"/>
  <c r="L948" i="2"/>
  <c r="M948" i="2" s="1"/>
  <c r="L949" i="2"/>
  <c r="L950" i="2"/>
  <c r="M950" i="2" s="1"/>
  <c r="L951" i="2"/>
  <c r="M951" i="2" s="1"/>
  <c r="L952" i="2"/>
  <c r="M952" i="2" s="1"/>
  <c r="L953" i="2"/>
  <c r="M953" i="2" s="1"/>
  <c r="L954" i="2"/>
  <c r="M954" i="2" s="1"/>
  <c r="L955" i="2"/>
  <c r="M955" i="2" s="1"/>
  <c r="L956" i="2"/>
  <c r="M956" i="2" s="1"/>
  <c r="L957" i="2"/>
  <c r="M957" i="2" s="1"/>
  <c r="L958" i="2"/>
  <c r="M958" i="2" s="1"/>
  <c r="L959" i="2"/>
  <c r="M959" i="2" s="1"/>
  <c r="L960" i="2"/>
  <c r="M960" i="2" s="1"/>
  <c r="L961" i="2"/>
  <c r="L962" i="2"/>
  <c r="L963" i="2"/>
  <c r="M963" i="2" s="1"/>
  <c r="L964" i="2"/>
  <c r="M964" i="2" s="1"/>
  <c r="L965" i="2"/>
  <c r="M965" i="2" s="1"/>
  <c r="L966" i="2"/>
  <c r="M966" i="2" s="1"/>
  <c r="L967" i="2"/>
  <c r="M967" i="2" s="1"/>
  <c r="L968" i="2"/>
  <c r="M968" i="2" s="1"/>
  <c r="L969" i="2"/>
  <c r="L970" i="2"/>
  <c r="L971" i="2"/>
  <c r="M971" i="2" s="1"/>
  <c r="L972" i="2"/>
  <c r="M972" i="2" s="1"/>
  <c r="L973" i="2"/>
  <c r="M973" i="2" s="1"/>
  <c r="L974" i="2"/>
  <c r="M974" i="2" s="1"/>
  <c r="L975" i="2"/>
  <c r="M975" i="2" s="1"/>
  <c r="L976" i="2"/>
  <c r="M976" i="2" s="1"/>
  <c r="L977" i="2"/>
  <c r="L978" i="2"/>
  <c r="L979" i="2"/>
  <c r="M979" i="2" s="1"/>
  <c r="L980" i="2"/>
  <c r="M980" i="2" s="1"/>
  <c r="L981" i="2"/>
  <c r="M981" i="2" s="1"/>
  <c r="L982" i="2"/>
  <c r="M982" i="2" s="1"/>
  <c r="L983" i="2"/>
  <c r="M983" i="2" s="1"/>
  <c r="L984" i="2"/>
  <c r="M984" i="2" s="1"/>
  <c r="L985" i="2"/>
  <c r="L986" i="2"/>
  <c r="L987" i="2"/>
  <c r="M987" i="2" s="1"/>
  <c r="L988" i="2"/>
  <c r="M988" i="2" s="1"/>
  <c r="L989" i="2"/>
  <c r="M989" i="2" s="1"/>
  <c r="L990" i="2"/>
  <c r="M990" i="2" s="1"/>
  <c r="L991" i="2"/>
  <c r="M991" i="2" s="1"/>
  <c r="L992" i="2"/>
  <c r="M992" i="2" s="1"/>
  <c r="L993" i="2"/>
  <c r="L994" i="2"/>
  <c r="L995" i="2"/>
  <c r="M995" i="2" s="1"/>
  <c r="L996" i="2"/>
  <c r="M996" i="2" s="1"/>
  <c r="L997" i="2"/>
  <c r="M997" i="2" s="1"/>
  <c r="L998" i="2"/>
  <c r="M998" i="2" s="1"/>
  <c r="L999" i="2"/>
  <c r="M999" i="2" s="1"/>
  <c r="L1000" i="2"/>
  <c r="M1000" i="2" s="1"/>
  <c r="L1001" i="2"/>
  <c r="L1002" i="2"/>
  <c r="L1003" i="2"/>
  <c r="M1003" i="2" s="1"/>
  <c r="L1004" i="2"/>
  <c r="M1004" i="2" s="1"/>
  <c r="L1005" i="2"/>
  <c r="M1005" i="2" s="1"/>
  <c r="L1006" i="2"/>
  <c r="M1006" i="2" s="1"/>
  <c r="L1007" i="2"/>
  <c r="M1007" i="2" s="1"/>
  <c r="L1008" i="2"/>
  <c r="M1008" i="2" s="1"/>
  <c r="L1009" i="2"/>
  <c r="L1010" i="2"/>
  <c r="L1011" i="2"/>
  <c r="M1011" i="2" s="1"/>
  <c r="L1012" i="2"/>
  <c r="M1012" i="2" s="1"/>
  <c r="L1013" i="2"/>
  <c r="M1013" i="2" s="1"/>
  <c r="L1014" i="2"/>
  <c r="M1014" i="2" s="1"/>
  <c r="L1015" i="2"/>
  <c r="M1015" i="2" s="1"/>
  <c r="L1016" i="2"/>
  <c r="M1016" i="2" s="1"/>
  <c r="L1017" i="2"/>
  <c r="L1018" i="2"/>
  <c r="L1019" i="2"/>
  <c r="M1019" i="2" s="1"/>
  <c r="L1020" i="2"/>
  <c r="M1020" i="2" s="1"/>
  <c r="L1021" i="2"/>
  <c r="M1021" i="2" s="1"/>
  <c r="L1022" i="2"/>
  <c r="M1022" i="2" s="1"/>
  <c r="L1023" i="2"/>
  <c r="M1023" i="2" s="1"/>
  <c r="L1024" i="2"/>
  <c r="M1024" i="2" s="1"/>
  <c r="L1025" i="2"/>
  <c r="L1026" i="2"/>
  <c r="L1027" i="2"/>
  <c r="M1027" i="2" s="1"/>
  <c r="L1028" i="2"/>
  <c r="M1028" i="2" s="1"/>
  <c r="L1029" i="2"/>
  <c r="M1029" i="2" s="1"/>
  <c r="L1030" i="2"/>
  <c r="M1030" i="2" s="1"/>
  <c r="L1031" i="2"/>
  <c r="M1031" i="2" s="1"/>
  <c r="L1032" i="2"/>
  <c r="M1032" i="2" s="1"/>
  <c r="L1033" i="2"/>
  <c r="L1034" i="2"/>
  <c r="L1035" i="2"/>
  <c r="M1035" i="2" s="1"/>
  <c r="L1036" i="2"/>
  <c r="M1036" i="2" s="1"/>
  <c r="L1037" i="2"/>
  <c r="M1037" i="2" s="1"/>
  <c r="L1038" i="2"/>
  <c r="M1038" i="2" s="1"/>
  <c r="L1039" i="2"/>
  <c r="M1039" i="2" s="1"/>
  <c r="L1040" i="2"/>
  <c r="M1040" i="2" s="1"/>
  <c r="L1041" i="2"/>
  <c r="L1042" i="2"/>
  <c r="L1043" i="2"/>
  <c r="M1043" i="2" s="1"/>
  <c r="L1044" i="2"/>
  <c r="M1044" i="2" s="1"/>
  <c r="L1045" i="2"/>
  <c r="M1045" i="2" s="1"/>
  <c r="L1046" i="2"/>
  <c r="M1046" i="2" s="1"/>
  <c r="L1047" i="2"/>
  <c r="M1047" i="2" s="1"/>
  <c r="L1048" i="2"/>
  <c r="M1048" i="2" s="1"/>
  <c r="L1049" i="2"/>
  <c r="L1050" i="2"/>
  <c r="L1051" i="2"/>
  <c r="M1051" i="2" s="1"/>
  <c r="L1052" i="2"/>
  <c r="M1052" i="2" s="1"/>
  <c r="L1053" i="2"/>
  <c r="M1053" i="2" s="1"/>
  <c r="L1054" i="2"/>
  <c r="L1055" i="2"/>
  <c r="M1055" i="2" s="1"/>
  <c r="L1056" i="2"/>
  <c r="M1056" i="2" s="1"/>
  <c r="L1057" i="2"/>
  <c r="M1057" i="2" s="1"/>
  <c r="L1058" i="2"/>
  <c r="M1058" i="2" s="1"/>
  <c r="L1059" i="2"/>
  <c r="M1059" i="2" s="1"/>
  <c r="L1060" i="2"/>
  <c r="L1061" i="2"/>
  <c r="L1062" i="2"/>
  <c r="M1062" i="2" s="1"/>
  <c r="L1063" i="2"/>
  <c r="M1063" i="2" s="1"/>
  <c r="L1064" i="2"/>
  <c r="M1064" i="2" s="1"/>
  <c r="L1065" i="2"/>
  <c r="L1066" i="2"/>
  <c r="L1067" i="2"/>
  <c r="M1067" i="2" s="1"/>
  <c r="L1068" i="2"/>
  <c r="M1068" i="2" s="1"/>
  <c r="L1069" i="2"/>
  <c r="M1069" i="2" s="1"/>
  <c r="L1070" i="2"/>
  <c r="L1071" i="2"/>
  <c r="M1071" i="2" s="1"/>
  <c r="L1072" i="2"/>
  <c r="L1073" i="2"/>
  <c r="M1073" i="2" s="1"/>
  <c r="L1074" i="2"/>
  <c r="M1074" i="2" s="1"/>
  <c r="L1075" i="2"/>
  <c r="M1075" i="2" s="1"/>
  <c r="L1076" i="2"/>
  <c r="M1076" i="2" s="1"/>
  <c r="L1077" i="2"/>
  <c r="L1078" i="2"/>
  <c r="M1078" i="2" s="1"/>
  <c r="L1079" i="2"/>
  <c r="M1079" i="2" s="1"/>
  <c r="L1080" i="2"/>
  <c r="M1080" i="2" s="1"/>
  <c r="L1081" i="2"/>
  <c r="L1082" i="2"/>
  <c r="L1083" i="2"/>
  <c r="M1083" i="2" s="1"/>
  <c r="L1084" i="2"/>
  <c r="M1084" i="2" s="1"/>
  <c r="L1085" i="2"/>
  <c r="M1085" i="2" s="1"/>
  <c r="L1086" i="2"/>
  <c r="L1087" i="2"/>
  <c r="M1087" i="2" s="1"/>
  <c r="L1088" i="2"/>
  <c r="M1088" i="2" s="1"/>
  <c r="L1089" i="2"/>
  <c r="M1089" i="2" s="1"/>
  <c r="L1090" i="2"/>
  <c r="M1090" i="2" s="1"/>
  <c r="L1091" i="2"/>
  <c r="M1091" i="2" s="1"/>
  <c r="L1092" i="2"/>
  <c r="L1093" i="2"/>
  <c r="L1094" i="2"/>
  <c r="M1094" i="2" s="1"/>
  <c r="L1095" i="2"/>
  <c r="M1095" i="2" s="1"/>
  <c r="L1096" i="2"/>
  <c r="M1096" i="2" s="1"/>
  <c r="L1097" i="2"/>
  <c r="L1098" i="2"/>
  <c r="L1099" i="2"/>
  <c r="M1099" i="2" s="1"/>
  <c r="L1100" i="2"/>
  <c r="M1100" i="2" s="1"/>
  <c r="L1101" i="2"/>
  <c r="L1102" i="2"/>
  <c r="L1103" i="2"/>
  <c r="M1103" i="2" s="1"/>
  <c r="L1104" i="2"/>
  <c r="M1104" i="2" s="1"/>
  <c r="L1105" i="2"/>
  <c r="L1106" i="2"/>
  <c r="L1107" i="2"/>
  <c r="M1107" i="2" s="1"/>
  <c r="L1108" i="2"/>
  <c r="M1108" i="2" s="1"/>
  <c r="L1109" i="2"/>
  <c r="L1110" i="2"/>
  <c r="L1111" i="2"/>
  <c r="M1111" i="2" s="1"/>
  <c r="L1112" i="2"/>
  <c r="M1112" i="2" s="1"/>
  <c r="L1113" i="2"/>
  <c r="L1114" i="2"/>
  <c r="L1115" i="2"/>
  <c r="M1115" i="2" s="1"/>
  <c r="L1116" i="2"/>
  <c r="M1116" i="2" s="1"/>
  <c r="L1117" i="2"/>
  <c r="L1118" i="2"/>
  <c r="L1119" i="2"/>
  <c r="M1119" i="2" s="1"/>
  <c r="L1120" i="2"/>
  <c r="M1120" i="2" s="1"/>
  <c r="L1121" i="2"/>
  <c r="L1122" i="2"/>
  <c r="L1123" i="2"/>
  <c r="M1123" i="2" s="1"/>
  <c r="L1124" i="2"/>
  <c r="M1124" i="2" s="1"/>
  <c r="L1125" i="2"/>
  <c r="L1126" i="2"/>
  <c r="L1127" i="2"/>
  <c r="M1127" i="2" s="1"/>
  <c r="L1128" i="2"/>
  <c r="M1128" i="2" s="1"/>
  <c r="L1129" i="2"/>
  <c r="L1130" i="2"/>
  <c r="L1131" i="2"/>
  <c r="M1131" i="2" s="1"/>
  <c r="L1132" i="2"/>
  <c r="M1132" i="2" s="1"/>
  <c r="L1133" i="2"/>
  <c r="L1134" i="2"/>
  <c r="L1135" i="2"/>
  <c r="M1135" i="2" s="1"/>
  <c r="L1136" i="2"/>
  <c r="M1136" i="2" s="1"/>
  <c r="L1137" i="2"/>
  <c r="L1138" i="2"/>
  <c r="L1139" i="2"/>
  <c r="M1139" i="2" s="1"/>
  <c r="L1140" i="2"/>
  <c r="M1140" i="2" s="1"/>
  <c r="L1141" i="2"/>
  <c r="L1142" i="2"/>
  <c r="L1143" i="2"/>
  <c r="M1143" i="2" s="1"/>
  <c r="L1144" i="2"/>
  <c r="M1144" i="2" s="1"/>
  <c r="L1145" i="2"/>
  <c r="L1146" i="2"/>
  <c r="L1147" i="2"/>
  <c r="M1147" i="2" s="1"/>
  <c r="L1148" i="2"/>
  <c r="M1148" i="2" s="1"/>
  <c r="L1149" i="2"/>
  <c r="L1150" i="2"/>
  <c r="L1151" i="2"/>
  <c r="M1151" i="2" s="1"/>
  <c r="L1152" i="2"/>
  <c r="M1152" i="2" s="1"/>
  <c r="L1153" i="2"/>
  <c r="L1154" i="2"/>
  <c r="L1155" i="2"/>
  <c r="M1155" i="2" s="1"/>
  <c r="L1156" i="2"/>
  <c r="M1156" i="2" s="1"/>
  <c r="L1157" i="2"/>
  <c r="L1158" i="2"/>
  <c r="L1159" i="2"/>
  <c r="M1159" i="2" s="1"/>
  <c r="L1160" i="2"/>
  <c r="M1160" i="2" s="1"/>
  <c r="L1161" i="2"/>
  <c r="L1162" i="2"/>
  <c r="L1163" i="2"/>
  <c r="M1163" i="2" s="1"/>
  <c r="L1164" i="2"/>
  <c r="M1164" i="2" s="1"/>
  <c r="L1165" i="2"/>
  <c r="L1166" i="2"/>
  <c r="L1167" i="2"/>
  <c r="M1167" i="2" s="1"/>
  <c r="L1168" i="2"/>
  <c r="M1168" i="2" s="1"/>
  <c r="L1169" i="2"/>
  <c r="L1170" i="2"/>
  <c r="L1171" i="2"/>
  <c r="M1171" i="2" s="1"/>
  <c r="L1172" i="2"/>
  <c r="M1172" i="2" s="1"/>
  <c r="L1173" i="2"/>
  <c r="L1174" i="2"/>
  <c r="L1175" i="2"/>
  <c r="M1175" i="2" s="1"/>
  <c r="L1176" i="2"/>
  <c r="M1176" i="2" s="1"/>
  <c r="L1177" i="2"/>
  <c r="L1178" i="2"/>
  <c r="L1179" i="2"/>
  <c r="M1179" i="2" s="1"/>
  <c r="L1180" i="2"/>
  <c r="M1180" i="2" s="1"/>
  <c r="L1181" i="2"/>
  <c r="L1182" i="2"/>
  <c r="L1183" i="2"/>
  <c r="M1183" i="2" s="1"/>
  <c r="L1184" i="2"/>
  <c r="M1184" i="2" s="1"/>
  <c r="L1185" i="2"/>
  <c r="L1186" i="2"/>
  <c r="L1187" i="2"/>
  <c r="M1187" i="2" s="1"/>
  <c r="L1188" i="2"/>
  <c r="M1188" i="2" s="1"/>
  <c r="L1189" i="2"/>
  <c r="L1190" i="2"/>
  <c r="L1191" i="2"/>
  <c r="M1191" i="2" s="1"/>
  <c r="L1192" i="2"/>
  <c r="M1192" i="2" s="1"/>
  <c r="L1193" i="2"/>
  <c r="L1194" i="2"/>
  <c r="L1195" i="2"/>
  <c r="M1195" i="2" s="1"/>
  <c r="L1196" i="2"/>
  <c r="M1196" i="2" s="1"/>
  <c r="L1197" i="2"/>
  <c r="L1198" i="2"/>
  <c r="L1199" i="2"/>
  <c r="M1199" i="2" s="1"/>
  <c r="L1200" i="2"/>
  <c r="M1200" i="2" s="1"/>
  <c r="L1201" i="2"/>
  <c r="L1202" i="2"/>
  <c r="L1203" i="2"/>
  <c r="M1203" i="2" s="1"/>
  <c r="L1204" i="2"/>
  <c r="M1204" i="2" s="1"/>
  <c r="L1205" i="2"/>
  <c r="L1206" i="2"/>
  <c r="L1207" i="2"/>
  <c r="M1207" i="2" s="1"/>
  <c r="L1208" i="2"/>
  <c r="M1208" i="2" s="1"/>
  <c r="L1209" i="2"/>
  <c r="L1210" i="2"/>
  <c r="L1211" i="2"/>
  <c r="M1211" i="2" s="1"/>
  <c r="L1212" i="2"/>
  <c r="M1212" i="2" s="1"/>
  <c r="L1213" i="2"/>
  <c r="L1214" i="2"/>
  <c r="L1215" i="2"/>
  <c r="M1215" i="2" s="1"/>
  <c r="L1216" i="2"/>
  <c r="M1216" i="2" s="1"/>
  <c r="L1217" i="2"/>
  <c r="L1218" i="2"/>
  <c r="L1219" i="2"/>
  <c r="M1219" i="2" s="1"/>
  <c r="L1220" i="2"/>
  <c r="M1220" i="2" s="1"/>
  <c r="L1221" i="2"/>
  <c r="L1222" i="2"/>
  <c r="L1223" i="2"/>
  <c r="M1223" i="2" s="1"/>
  <c r="L1224" i="2"/>
  <c r="M1224" i="2" s="1"/>
  <c r="L1225" i="2"/>
  <c r="L1226" i="2"/>
  <c r="L1227" i="2"/>
  <c r="M1227" i="2" s="1"/>
  <c r="L1228" i="2"/>
  <c r="M1228" i="2" s="1"/>
  <c r="L1229" i="2"/>
  <c r="L1230" i="2"/>
  <c r="L1231" i="2"/>
  <c r="M1231" i="2" s="1"/>
  <c r="L1232" i="2"/>
  <c r="M1232" i="2" s="1"/>
  <c r="L1233" i="2"/>
  <c r="L1234" i="2"/>
  <c r="L1235" i="2"/>
  <c r="M1235" i="2" s="1"/>
  <c r="L1236" i="2"/>
  <c r="M1236" i="2" s="1"/>
  <c r="L1237" i="2"/>
  <c r="L1238" i="2"/>
  <c r="L1239" i="2"/>
  <c r="M1239" i="2" s="1"/>
  <c r="L1240" i="2"/>
  <c r="M1240" i="2" s="1"/>
  <c r="L1241" i="2"/>
  <c r="L1242" i="2"/>
  <c r="L1243" i="2"/>
  <c r="M1243" i="2" s="1"/>
  <c r="L1244" i="2"/>
  <c r="M1244" i="2" s="1"/>
  <c r="L1245" i="2"/>
  <c r="L1246" i="2"/>
  <c r="L1247" i="2"/>
  <c r="M1247" i="2" s="1"/>
  <c r="L1248" i="2"/>
  <c r="M1248" i="2" s="1"/>
  <c r="L1249" i="2"/>
  <c r="L1250" i="2"/>
  <c r="L1251" i="2"/>
  <c r="M1251" i="2" s="1"/>
  <c r="L1252" i="2"/>
  <c r="M1252" i="2" s="1"/>
  <c r="L1253" i="2"/>
  <c r="L1254" i="2"/>
  <c r="L1255" i="2"/>
  <c r="M1255" i="2" s="1"/>
  <c r="L1256" i="2"/>
  <c r="M1256" i="2" s="1"/>
  <c r="L1257" i="2"/>
  <c r="L1258" i="2"/>
  <c r="L1259" i="2"/>
  <c r="M1259" i="2" s="1"/>
  <c r="E762" i="2"/>
  <c r="E765" i="2"/>
  <c r="E770" i="2"/>
  <c r="E773" i="2"/>
  <c r="E778" i="2"/>
  <c r="E781" i="2"/>
  <c r="E786" i="2"/>
  <c r="E789" i="2"/>
  <c r="E794" i="2"/>
  <c r="E797" i="2"/>
  <c r="E802" i="2"/>
  <c r="E1199" i="2"/>
  <c r="E1207" i="2"/>
  <c r="E1215" i="2"/>
  <c r="E1223" i="2"/>
  <c r="E1231" i="2"/>
  <c r="E1239" i="2"/>
  <c r="E1247" i="2"/>
  <c r="E1255" i="2"/>
  <c r="D758" i="2"/>
  <c r="E758" i="2" s="1"/>
  <c r="D759" i="2"/>
  <c r="E759" i="2" s="1"/>
  <c r="D760" i="2"/>
  <c r="E760" i="2" s="1"/>
  <c r="D761" i="2"/>
  <c r="E761" i="2" s="1"/>
  <c r="D762" i="2"/>
  <c r="D763" i="2"/>
  <c r="E763" i="2" s="1"/>
  <c r="D764" i="2"/>
  <c r="E764" i="2" s="1"/>
  <c r="D765" i="2"/>
  <c r="D766" i="2"/>
  <c r="E766" i="2" s="1"/>
  <c r="D767" i="2"/>
  <c r="E767" i="2" s="1"/>
  <c r="D768" i="2"/>
  <c r="E768" i="2" s="1"/>
  <c r="D769" i="2"/>
  <c r="E769" i="2" s="1"/>
  <c r="D770" i="2"/>
  <c r="D771" i="2"/>
  <c r="E771" i="2" s="1"/>
  <c r="D772" i="2"/>
  <c r="E772" i="2" s="1"/>
  <c r="D773" i="2"/>
  <c r="D774" i="2"/>
  <c r="E774" i="2" s="1"/>
  <c r="D775" i="2"/>
  <c r="E775" i="2" s="1"/>
  <c r="D776" i="2"/>
  <c r="E776" i="2" s="1"/>
  <c r="D777" i="2"/>
  <c r="E777" i="2" s="1"/>
  <c r="D778" i="2"/>
  <c r="D779" i="2"/>
  <c r="E779" i="2" s="1"/>
  <c r="D780" i="2"/>
  <c r="E780" i="2" s="1"/>
  <c r="D781" i="2"/>
  <c r="D782" i="2"/>
  <c r="E782" i="2" s="1"/>
  <c r="D783" i="2"/>
  <c r="E783" i="2" s="1"/>
  <c r="D784" i="2"/>
  <c r="E784" i="2" s="1"/>
  <c r="D785" i="2"/>
  <c r="E785" i="2" s="1"/>
  <c r="D786" i="2"/>
  <c r="D787" i="2"/>
  <c r="E787" i="2" s="1"/>
  <c r="D788" i="2"/>
  <c r="E788" i="2" s="1"/>
  <c r="D789" i="2"/>
  <c r="D790" i="2"/>
  <c r="E790" i="2" s="1"/>
  <c r="D791" i="2"/>
  <c r="E791" i="2" s="1"/>
  <c r="D792" i="2"/>
  <c r="E792" i="2" s="1"/>
  <c r="D793" i="2"/>
  <c r="E793" i="2" s="1"/>
  <c r="D794" i="2"/>
  <c r="D795" i="2"/>
  <c r="E795" i="2" s="1"/>
  <c r="D796" i="2"/>
  <c r="E796" i="2" s="1"/>
  <c r="D797" i="2"/>
  <c r="D798" i="2"/>
  <c r="E798" i="2" s="1"/>
  <c r="D799" i="2"/>
  <c r="E799" i="2" s="1"/>
  <c r="D800" i="2"/>
  <c r="E800" i="2" s="1"/>
  <c r="D801" i="2"/>
  <c r="E801" i="2" s="1"/>
  <c r="D802" i="2"/>
  <c r="D803" i="2"/>
  <c r="E803" i="2" s="1"/>
  <c r="D804" i="2"/>
  <c r="E804" i="2" s="1"/>
  <c r="D805" i="2"/>
  <c r="E805" i="2" s="1"/>
  <c r="D806" i="2"/>
  <c r="E806" i="2" s="1"/>
  <c r="D807" i="2"/>
  <c r="E807" i="2" s="1"/>
  <c r="D808" i="2"/>
  <c r="E808" i="2" s="1"/>
  <c r="D809" i="2"/>
  <c r="E809" i="2" s="1"/>
  <c r="D810" i="2"/>
  <c r="E810" i="2" s="1"/>
  <c r="D811" i="2"/>
  <c r="E811" i="2" s="1"/>
  <c r="D812" i="2"/>
  <c r="E812" i="2" s="1"/>
  <c r="D813" i="2"/>
  <c r="E813" i="2" s="1"/>
  <c r="D814" i="2"/>
  <c r="E814" i="2" s="1"/>
  <c r="D815" i="2"/>
  <c r="E815" i="2" s="1"/>
  <c r="D816" i="2"/>
  <c r="E816" i="2" s="1"/>
  <c r="D817" i="2"/>
  <c r="E817" i="2" s="1"/>
  <c r="D818" i="2"/>
  <c r="E818" i="2" s="1"/>
  <c r="D819" i="2"/>
  <c r="E819" i="2" s="1"/>
  <c r="D820" i="2"/>
  <c r="E820" i="2" s="1"/>
  <c r="D821" i="2"/>
  <c r="E821" i="2" s="1"/>
  <c r="D822" i="2"/>
  <c r="E822" i="2" s="1"/>
  <c r="D823" i="2"/>
  <c r="E823" i="2" s="1"/>
  <c r="D824" i="2"/>
  <c r="E824" i="2" s="1"/>
  <c r="D825" i="2"/>
  <c r="E825" i="2" s="1"/>
  <c r="D826" i="2"/>
  <c r="E826" i="2" s="1"/>
  <c r="D827" i="2"/>
  <c r="E827" i="2" s="1"/>
  <c r="D828" i="2"/>
  <c r="E828" i="2" s="1"/>
  <c r="D829" i="2"/>
  <c r="E829" i="2" s="1"/>
  <c r="D830" i="2"/>
  <c r="E830" i="2" s="1"/>
  <c r="D831" i="2"/>
  <c r="E831" i="2" s="1"/>
  <c r="D832" i="2"/>
  <c r="E832" i="2" s="1"/>
  <c r="D833" i="2"/>
  <c r="E833" i="2" s="1"/>
  <c r="D834" i="2"/>
  <c r="E834" i="2" s="1"/>
  <c r="D835" i="2"/>
  <c r="E835" i="2" s="1"/>
  <c r="D836" i="2"/>
  <c r="E836" i="2" s="1"/>
  <c r="D837" i="2"/>
  <c r="E837" i="2" s="1"/>
  <c r="D838" i="2"/>
  <c r="E838" i="2" s="1"/>
  <c r="D839" i="2"/>
  <c r="E839" i="2" s="1"/>
  <c r="D840" i="2"/>
  <c r="E840" i="2" s="1"/>
  <c r="D841" i="2"/>
  <c r="E841" i="2" s="1"/>
  <c r="D842" i="2"/>
  <c r="E842" i="2" s="1"/>
  <c r="D843" i="2"/>
  <c r="E843" i="2" s="1"/>
  <c r="D844" i="2"/>
  <c r="E844" i="2" s="1"/>
  <c r="D845" i="2"/>
  <c r="E845" i="2" s="1"/>
  <c r="D846" i="2"/>
  <c r="E846" i="2" s="1"/>
  <c r="D847" i="2"/>
  <c r="E847" i="2" s="1"/>
  <c r="D848" i="2"/>
  <c r="E848" i="2" s="1"/>
  <c r="D849" i="2"/>
  <c r="E849" i="2" s="1"/>
  <c r="D850" i="2"/>
  <c r="E850" i="2" s="1"/>
  <c r="D851" i="2"/>
  <c r="E851" i="2" s="1"/>
  <c r="D852" i="2"/>
  <c r="E852" i="2" s="1"/>
  <c r="D853" i="2"/>
  <c r="E853" i="2" s="1"/>
  <c r="D854" i="2"/>
  <c r="E854" i="2" s="1"/>
  <c r="D855" i="2"/>
  <c r="E855" i="2" s="1"/>
  <c r="D856" i="2"/>
  <c r="E856" i="2" s="1"/>
  <c r="D857" i="2"/>
  <c r="E857" i="2" s="1"/>
  <c r="D858" i="2"/>
  <c r="E858" i="2" s="1"/>
  <c r="D859" i="2"/>
  <c r="E859" i="2" s="1"/>
  <c r="D860" i="2"/>
  <c r="E860" i="2" s="1"/>
  <c r="D861" i="2"/>
  <c r="E861" i="2" s="1"/>
  <c r="D862" i="2"/>
  <c r="E862" i="2" s="1"/>
  <c r="D863" i="2"/>
  <c r="E863" i="2" s="1"/>
  <c r="D864" i="2"/>
  <c r="E864" i="2" s="1"/>
  <c r="D865" i="2"/>
  <c r="E865" i="2" s="1"/>
  <c r="D866" i="2"/>
  <c r="E866" i="2" s="1"/>
  <c r="D867" i="2"/>
  <c r="E867" i="2" s="1"/>
  <c r="D868" i="2"/>
  <c r="E868" i="2" s="1"/>
  <c r="D869" i="2"/>
  <c r="E869" i="2" s="1"/>
  <c r="D870" i="2"/>
  <c r="E870" i="2" s="1"/>
  <c r="D871" i="2"/>
  <c r="E871" i="2" s="1"/>
  <c r="D872" i="2"/>
  <c r="E872" i="2" s="1"/>
  <c r="D873" i="2"/>
  <c r="E873" i="2" s="1"/>
  <c r="D874" i="2"/>
  <c r="E874" i="2" s="1"/>
  <c r="D875" i="2"/>
  <c r="E875" i="2" s="1"/>
  <c r="D876" i="2"/>
  <c r="E876" i="2" s="1"/>
  <c r="D877" i="2"/>
  <c r="E877" i="2" s="1"/>
  <c r="D878" i="2"/>
  <c r="E878" i="2" s="1"/>
  <c r="D879" i="2"/>
  <c r="E879" i="2" s="1"/>
  <c r="D880" i="2"/>
  <c r="E880" i="2" s="1"/>
  <c r="D881" i="2"/>
  <c r="E881" i="2" s="1"/>
  <c r="D882" i="2"/>
  <c r="E882" i="2" s="1"/>
  <c r="D883" i="2"/>
  <c r="E883" i="2" s="1"/>
  <c r="D884" i="2"/>
  <c r="E884" i="2" s="1"/>
  <c r="D885" i="2"/>
  <c r="E885" i="2" s="1"/>
  <c r="D886" i="2"/>
  <c r="E886" i="2" s="1"/>
  <c r="D887" i="2"/>
  <c r="E887" i="2" s="1"/>
  <c r="D888" i="2"/>
  <c r="E888" i="2" s="1"/>
  <c r="D889" i="2"/>
  <c r="E889" i="2" s="1"/>
  <c r="D890" i="2"/>
  <c r="E890" i="2" s="1"/>
  <c r="D891" i="2"/>
  <c r="E891" i="2" s="1"/>
  <c r="D892" i="2"/>
  <c r="E892" i="2" s="1"/>
  <c r="D893" i="2"/>
  <c r="E893" i="2" s="1"/>
  <c r="D894" i="2"/>
  <c r="E894" i="2" s="1"/>
  <c r="D895" i="2"/>
  <c r="E895" i="2" s="1"/>
  <c r="D896" i="2"/>
  <c r="E896" i="2" s="1"/>
  <c r="D897" i="2"/>
  <c r="E897" i="2" s="1"/>
  <c r="D898" i="2"/>
  <c r="E898" i="2" s="1"/>
  <c r="D899" i="2"/>
  <c r="E899" i="2" s="1"/>
  <c r="D900" i="2"/>
  <c r="E900" i="2" s="1"/>
  <c r="D901" i="2"/>
  <c r="E901" i="2" s="1"/>
  <c r="D902" i="2"/>
  <c r="E902" i="2" s="1"/>
  <c r="D903" i="2"/>
  <c r="E903" i="2" s="1"/>
  <c r="D904" i="2"/>
  <c r="E904" i="2" s="1"/>
  <c r="D905" i="2"/>
  <c r="E905" i="2" s="1"/>
  <c r="D906" i="2"/>
  <c r="E906" i="2" s="1"/>
  <c r="D907" i="2"/>
  <c r="E907" i="2" s="1"/>
  <c r="D908" i="2"/>
  <c r="E908" i="2" s="1"/>
  <c r="D909" i="2"/>
  <c r="E909" i="2" s="1"/>
  <c r="D910" i="2"/>
  <c r="E910" i="2" s="1"/>
  <c r="D911" i="2"/>
  <c r="E911" i="2" s="1"/>
  <c r="D912" i="2"/>
  <c r="E912" i="2" s="1"/>
  <c r="D913" i="2"/>
  <c r="E913" i="2" s="1"/>
  <c r="D914" i="2"/>
  <c r="E914" i="2" s="1"/>
  <c r="D915" i="2"/>
  <c r="E915" i="2" s="1"/>
  <c r="D916" i="2"/>
  <c r="E916" i="2" s="1"/>
  <c r="D917" i="2"/>
  <c r="E917" i="2" s="1"/>
  <c r="D918" i="2"/>
  <c r="E918" i="2" s="1"/>
  <c r="D919" i="2"/>
  <c r="E919" i="2" s="1"/>
  <c r="D920" i="2"/>
  <c r="E920" i="2" s="1"/>
  <c r="D921" i="2"/>
  <c r="E921" i="2" s="1"/>
  <c r="D922" i="2"/>
  <c r="E922" i="2" s="1"/>
  <c r="D923" i="2"/>
  <c r="E923" i="2" s="1"/>
  <c r="D924" i="2"/>
  <c r="E924" i="2" s="1"/>
  <c r="D925" i="2"/>
  <c r="E925" i="2" s="1"/>
  <c r="D926" i="2"/>
  <c r="E926" i="2" s="1"/>
  <c r="D927" i="2"/>
  <c r="E927" i="2" s="1"/>
  <c r="D928" i="2"/>
  <c r="E928" i="2" s="1"/>
  <c r="D929" i="2"/>
  <c r="E929" i="2" s="1"/>
  <c r="D930" i="2"/>
  <c r="E930" i="2" s="1"/>
  <c r="D931" i="2"/>
  <c r="E931" i="2" s="1"/>
  <c r="D932" i="2"/>
  <c r="E932" i="2" s="1"/>
  <c r="D933" i="2"/>
  <c r="E933" i="2" s="1"/>
  <c r="D934" i="2"/>
  <c r="E934" i="2" s="1"/>
  <c r="D935" i="2"/>
  <c r="E935" i="2" s="1"/>
  <c r="D936" i="2"/>
  <c r="E936" i="2" s="1"/>
  <c r="D937" i="2"/>
  <c r="E937" i="2" s="1"/>
  <c r="D938" i="2"/>
  <c r="E938" i="2" s="1"/>
  <c r="D939" i="2"/>
  <c r="E939" i="2" s="1"/>
  <c r="D940" i="2"/>
  <c r="E940" i="2" s="1"/>
  <c r="D941" i="2"/>
  <c r="E941" i="2" s="1"/>
  <c r="D942" i="2"/>
  <c r="E942" i="2" s="1"/>
  <c r="D943" i="2"/>
  <c r="E943" i="2" s="1"/>
  <c r="D944" i="2"/>
  <c r="E944" i="2" s="1"/>
  <c r="D945" i="2"/>
  <c r="E945" i="2" s="1"/>
  <c r="D946" i="2"/>
  <c r="E946" i="2" s="1"/>
  <c r="D947" i="2"/>
  <c r="E947" i="2" s="1"/>
  <c r="D948" i="2"/>
  <c r="E948" i="2" s="1"/>
  <c r="D949" i="2"/>
  <c r="E949" i="2" s="1"/>
  <c r="D950" i="2"/>
  <c r="E950" i="2" s="1"/>
  <c r="D951" i="2"/>
  <c r="E951" i="2" s="1"/>
  <c r="D952" i="2"/>
  <c r="E952" i="2" s="1"/>
  <c r="D953" i="2"/>
  <c r="E953" i="2" s="1"/>
  <c r="D954" i="2"/>
  <c r="E954" i="2" s="1"/>
  <c r="D955" i="2"/>
  <c r="E955" i="2" s="1"/>
  <c r="D956" i="2"/>
  <c r="E956" i="2" s="1"/>
  <c r="D957" i="2"/>
  <c r="E957" i="2" s="1"/>
  <c r="D958" i="2"/>
  <c r="E958" i="2" s="1"/>
  <c r="D959" i="2"/>
  <c r="E959" i="2" s="1"/>
  <c r="D960" i="2"/>
  <c r="E960" i="2" s="1"/>
  <c r="D961" i="2"/>
  <c r="E961" i="2" s="1"/>
  <c r="D962" i="2"/>
  <c r="E962" i="2" s="1"/>
  <c r="D963" i="2"/>
  <c r="E963" i="2" s="1"/>
  <c r="D964" i="2"/>
  <c r="E964" i="2" s="1"/>
  <c r="D965" i="2"/>
  <c r="E965" i="2" s="1"/>
  <c r="D966" i="2"/>
  <c r="E966" i="2" s="1"/>
  <c r="D967" i="2"/>
  <c r="E967" i="2" s="1"/>
  <c r="D968" i="2"/>
  <c r="E968" i="2" s="1"/>
  <c r="D969" i="2"/>
  <c r="E969" i="2" s="1"/>
  <c r="D970" i="2"/>
  <c r="E970" i="2" s="1"/>
  <c r="D971" i="2"/>
  <c r="E971" i="2" s="1"/>
  <c r="D972" i="2"/>
  <c r="E972" i="2" s="1"/>
  <c r="D973" i="2"/>
  <c r="E973" i="2" s="1"/>
  <c r="D974" i="2"/>
  <c r="E974" i="2" s="1"/>
  <c r="D975" i="2"/>
  <c r="E975" i="2" s="1"/>
  <c r="D976" i="2"/>
  <c r="E976" i="2" s="1"/>
  <c r="D977" i="2"/>
  <c r="E977" i="2" s="1"/>
  <c r="D978" i="2"/>
  <c r="E978" i="2" s="1"/>
  <c r="D979" i="2"/>
  <c r="E979" i="2" s="1"/>
  <c r="D980" i="2"/>
  <c r="E980" i="2" s="1"/>
  <c r="D981" i="2"/>
  <c r="E981" i="2" s="1"/>
  <c r="D982" i="2"/>
  <c r="E982" i="2" s="1"/>
  <c r="D983" i="2"/>
  <c r="E983" i="2" s="1"/>
  <c r="D984" i="2"/>
  <c r="E984" i="2" s="1"/>
  <c r="D985" i="2"/>
  <c r="E985" i="2" s="1"/>
  <c r="D986" i="2"/>
  <c r="E986" i="2" s="1"/>
  <c r="D987" i="2"/>
  <c r="E987" i="2" s="1"/>
  <c r="D988" i="2"/>
  <c r="E988" i="2" s="1"/>
  <c r="D989" i="2"/>
  <c r="E989" i="2" s="1"/>
  <c r="D990" i="2"/>
  <c r="E990" i="2" s="1"/>
  <c r="D991" i="2"/>
  <c r="E991" i="2" s="1"/>
  <c r="D992" i="2"/>
  <c r="E992" i="2" s="1"/>
  <c r="D993" i="2"/>
  <c r="E993" i="2" s="1"/>
  <c r="D994" i="2"/>
  <c r="E994" i="2" s="1"/>
  <c r="D995" i="2"/>
  <c r="E995" i="2" s="1"/>
  <c r="D996" i="2"/>
  <c r="E996" i="2" s="1"/>
  <c r="D997" i="2"/>
  <c r="E997" i="2" s="1"/>
  <c r="D998" i="2"/>
  <c r="E998" i="2" s="1"/>
  <c r="D999" i="2"/>
  <c r="E999" i="2" s="1"/>
  <c r="D1000" i="2"/>
  <c r="E1000" i="2" s="1"/>
  <c r="D1001" i="2"/>
  <c r="E1001" i="2" s="1"/>
  <c r="D1002" i="2"/>
  <c r="E1002" i="2" s="1"/>
  <c r="D1003" i="2"/>
  <c r="E1003" i="2" s="1"/>
  <c r="D1004" i="2"/>
  <c r="E1004" i="2" s="1"/>
  <c r="D1005" i="2"/>
  <c r="E1005" i="2" s="1"/>
  <c r="D1006" i="2"/>
  <c r="E1006" i="2" s="1"/>
  <c r="D1007" i="2"/>
  <c r="E1007" i="2" s="1"/>
  <c r="D1008" i="2"/>
  <c r="E1008" i="2" s="1"/>
  <c r="D1009" i="2"/>
  <c r="E1009" i="2" s="1"/>
  <c r="D1010" i="2"/>
  <c r="E1010" i="2" s="1"/>
  <c r="D1011" i="2"/>
  <c r="E1011" i="2" s="1"/>
  <c r="D1012" i="2"/>
  <c r="E1012" i="2" s="1"/>
  <c r="D1013" i="2"/>
  <c r="E1013" i="2" s="1"/>
  <c r="D1014" i="2"/>
  <c r="E1014" i="2" s="1"/>
  <c r="D1015" i="2"/>
  <c r="E1015" i="2" s="1"/>
  <c r="D1016" i="2"/>
  <c r="E1016" i="2" s="1"/>
  <c r="D1017" i="2"/>
  <c r="E1017" i="2" s="1"/>
  <c r="D1018" i="2"/>
  <c r="E1018" i="2" s="1"/>
  <c r="D1019" i="2"/>
  <c r="E1019" i="2" s="1"/>
  <c r="D1020" i="2"/>
  <c r="E1020" i="2" s="1"/>
  <c r="D1021" i="2"/>
  <c r="E1021" i="2" s="1"/>
  <c r="D1022" i="2"/>
  <c r="E1022" i="2" s="1"/>
  <c r="D1023" i="2"/>
  <c r="E1023" i="2" s="1"/>
  <c r="D1024" i="2"/>
  <c r="E1024" i="2" s="1"/>
  <c r="D1025" i="2"/>
  <c r="E1025" i="2" s="1"/>
  <c r="D1026" i="2"/>
  <c r="E1026" i="2" s="1"/>
  <c r="D1027" i="2"/>
  <c r="E1027" i="2" s="1"/>
  <c r="D1028" i="2"/>
  <c r="E1028" i="2" s="1"/>
  <c r="D1029" i="2"/>
  <c r="E1029" i="2" s="1"/>
  <c r="D1030" i="2"/>
  <c r="E1030" i="2" s="1"/>
  <c r="D1031" i="2"/>
  <c r="E1031" i="2" s="1"/>
  <c r="D1032" i="2"/>
  <c r="E1032" i="2" s="1"/>
  <c r="D1033" i="2"/>
  <c r="E1033" i="2" s="1"/>
  <c r="D1034" i="2"/>
  <c r="E1034" i="2" s="1"/>
  <c r="D1035" i="2"/>
  <c r="E1035" i="2" s="1"/>
  <c r="D1036" i="2"/>
  <c r="E1036" i="2" s="1"/>
  <c r="D1037" i="2"/>
  <c r="E1037" i="2" s="1"/>
  <c r="D1038" i="2"/>
  <c r="E1038" i="2" s="1"/>
  <c r="D1039" i="2"/>
  <c r="E1039" i="2" s="1"/>
  <c r="D1040" i="2"/>
  <c r="E1040" i="2" s="1"/>
  <c r="D1041" i="2"/>
  <c r="E1041" i="2" s="1"/>
  <c r="D1042" i="2"/>
  <c r="E1042" i="2" s="1"/>
  <c r="D1043" i="2"/>
  <c r="E1043" i="2" s="1"/>
  <c r="D1044" i="2"/>
  <c r="E1044" i="2" s="1"/>
  <c r="D1045" i="2"/>
  <c r="E1045" i="2" s="1"/>
  <c r="D1046" i="2"/>
  <c r="E1046" i="2" s="1"/>
  <c r="D1047" i="2"/>
  <c r="E1047" i="2" s="1"/>
  <c r="D1048" i="2"/>
  <c r="E1048" i="2" s="1"/>
  <c r="D1049" i="2"/>
  <c r="E1049" i="2" s="1"/>
  <c r="D1050" i="2"/>
  <c r="E1050" i="2" s="1"/>
  <c r="D1051" i="2"/>
  <c r="E1051" i="2" s="1"/>
  <c r="D1052" i="2"/>
  <c r="E1052" i="2" s="1"/>
  <c r="D1053" i="2"/>
  <c r="E1053" i="2" s="1"/>
  <c r="D1054" i="2"/>
  <c r="E1054" i="2" s="1"/>
  <c r="D1055" i="2"/>
  <c r="E1055" i="2" s="1"/>
  <c r="D1056" i="2"/>
  <c r="E1056" i="2" s="1"/>
  <c r="D1057" i="2"/>
  <c r="E1057" i="2" s="1"/>
  <c r="D1058" i="2"/>
  <c r="E1058" i="2" s="1"/>
  <c r="D1059" i="2"/>
  <c r="E1059" i="2" s="1"/>
  <c r="D1060" i="2"/>
  <c r="E1060" i="2" s="1"/>
  <c r="D1061" i="2"/>
  <c r="E1061" i="2" s="1"/>
  <c r="D1062" i="2"/>
  <c r="E1062" i="2" s="1"/>
  <c r="D1063" i="2"/>
  <c r="E1063" i="2" s="1"/>
  <c r="D1064" i="2"/>
  <c r="E1064" i="2" s="1"/>
  <c r="D1065" i="2"/>
  <c r="E1065" i="2" s="1"/>
  <c r="D1066" i="2"/>
  <c r="E1066" i="2" s="1"/>
  <c r="D1067" i="2"/>
  <c r="E1067" i="2" s="1"/>
  <c r="D1068" i="2"/>
  <c r="E1068" i="2" s="1"/>
  <c r="D1069" i="2"/>
  <c r="E1069" i="2" s="1"/>
  <c r="D1070" i="2"/>
  <c r="E1070" i="2" s="1"/>
  <c r="D1071" i="2"/>
  <c r="E1071" i="2" s="1"/>
  <c r="D1072" i="2"/>
  <c r="E1072" i="2" s="1"/>
  <c r="D1073" i="2"/>
  <c r="E1073" i="2" s="1"/>
  <c r="D1074" i="2"/>
  <c r="E1074" i="2" s="1"/>
  <c r="D1075" i="2"/>
  <c r="E1075" i="2" s="1"/>
  <c r="D1076" i="2"/>
  <c r="E1076" i="2" s="1"/>
  <c r="D1077" i="2"/>
  <c r="E1077" i="2" s="1"/>
  <c r="D1078" i="2"/>
  <c r="E1078" i="2" s="1"/>
  <c r="D1079" i="2"/>
  <c r="E1079" i="2" s="1"/>
  <c r="D1080" i="2"/>
  <c r="E1080" i="2" s="1"/>
  <c r="D1081" i="2"/>
  <c r="E1081" i="2" s="1"/>
  <c r="D1082" i="2"/>
  <c r="E1082" i="2" s="1"/>
  <c r="D1083" i="2"/>
  <c r="E1083" i="2" s="1"/>
  <c r="D1084" i="2"/>
  <c r="E1084" i="2" s="1"/>
  <c r="D1085" i="2"/>
  <c r="E1085" i="2" s="1"/>
  <c r="D1086" i="2"/>
  <c r="E1086" i="2" s="1"/>
  <c r="D1087" i="2"/>
  <c r="E1087" i="2" s="1"/>
  <c r="D1088" i="2"/>
  <c r="E1088" i="2" s="1"/>
  <c r="D1089" i="2"/>
  <c r="E1089" i="2" s="1"/>
  <c r="D1090" i="2"/>
  <c r="E1090" i="2" s="1"/>
  <c r="D1091" i="2"/>
  <c r="E1091" i="2" s="1"/>
  <c r="D1092" i="2"/>
  <c r="E1092" i="2" s="1"/>
  <c r="D1093" i="2"/>
  <c r="E1093" i="2" s="1"/>
  <c r="D1094" i="2"/>
  <c r="E1094" i="2" s="1"/>
  <c r="D1095" i="2"/>
  <c r="E1095" i="2" s="1"/>
  <c r="D1096" i="2"/>
  <c r="E1096" i="2" s="1"/>
  <c r="D1097" i="2"/>
  <c r="E1097" i="2" s="1"/>
  <c r="D1098" i="2"/>
  <c r="E1098" i="2" s="1"/>
  <c r="D1099" i="2"/>
  <c r="E1099" i="2" s="1"/>
  <c r="D1100" i="2"/>
  <c r="E1100" i="2" s="1"/>
  <c r="D1101" i="2"/>
  <c r="E1101" i="2" s="1"/>
  <c r="D1102" i="2"/>
  <c r="E1102" i="2" s="1"/>
  <c r="D1103" i="2"/>
  <c r="E1103" i="2" s="1"/>
  <c r="D1104" i="2"/>
  <c r="E1104" i="2" s="1"/>
  <c r="D1105" i="2"/>
  <c r="E1105" i="2" s="1"/>
  <c r="D1106" i="2"/>
  <c r="E1106" i="2" s="1"/>
  <c r="D1107" i="2"/>
  <c r="E1107" i="2" s="1"/>
  <c r="D1108" i="2"/>
  <c r="E1108" i="2" s="1"/>
  <c r="D1109" i="2"/>
  <c r="E1109" i="2" s="1"/>
  <c r="D1110" i="2"/>
  <c r="E1110" i="2" s="1"/>
  <c r="D1111" i="2"/>
  <c r="E1111" i="2" s="1"/>
  <c r="D1112" i="2"/>
  <c r="E1112" i="2" s="1"/>
  <c r="D1113" i="2"/>
  <c r="E1113" i="2" s="1"/>
  <c r="D1114" i="2"/>
  <c r="E1114" i="2" s="1"/>
  <c r="D1115" i="2"/>
  <c r="E1115" i="2" s="1"/>
  <c r="D1116" i="2"/>
  <c r="E1116" i="2" s="1"/>
  <c r="D1117" i="2"/>
  <c r="E1117" i="2" s="1"/>
  <c r="D1118" i="2"/>
  <c r="E1118" i="2" s="1"/>
  <c r="D1119" i="2"/>
  <c r="E1119" i="2" s="1"/>
  <c r="D1120" i="2"/>
  <c r="E1120" i="2" s="1"/>
  <c r="D1121" i="2"/>
  <c r="E1121" i="2" s="1"/>
  <c r="D1122" i="2"/>
  <c r="E1122" i="2" s="1"/>
  <c r="D1123" i="2"/>
  <c r="E1123" i="2" s="1"/>
  <c r="D1124" i="2"/>
  <c r="E1124" i="2" s="1"/>
  <c r="D1125" i="2"/>
  <c r="E1125" i="2" s="1"/>
  <c r="D1126" i="2"/>
  <c r="E1126" i="2" s="1"/>
  <c r="D1127" i="2"/>
  <c r="E1127" i="2" s="1"/>
  <c r="D1128" i="2"/>
  <c r="E1128" i="2" s="1"/>
  <c r="D1129" i="2"/>
  <c r="E1129" i="2" s="1"/>
  <c r="D1130" i="2"/>
  <c r="E1130" i="2" s="1"/>
  <c r="D1131" i="2"/>
  <c r="E1131" i="2" s="1"/>
  <c r="D1132" i="2"/>
  <c r="E1132" i="2" s="1"/>
  <c r="D1133" i="2"/>
  <c r="E1133" i="2" s="1"/>
  <c r="D1134" i="2"/>
  <c r="E1134" i="2" s="1"/>
  <c r="D1135" i="2"/>
  <c r="E1135" i="2" s="1"/>
  <c r="D1136" i="2"/>
  <c r="E1136" i="2" s="1"/>
  <c r="D1137" i="2"/>
  <c r="E1137" i="2" s="1"/>
  <c r="D1138" i="2"/>
  <c r="E1138" i="2" s="1"/>
  <c r="D1139" i="2"/>
  <c r="E1139" i="2" s="1"/>
  <c r="D1140" i="2"/>
  <c r="E1140" i="2" s="1"/>
  <c r="D1141" i="2"/>
  <c r="E1141" i="2" s="1"/>
  <c r="D1142" i="2"/>
  <c r="E1142" i="2" s="1"/>
  <c r="D1143" i="2"/>
  <c r="E1143" i="2" s="1"/>
  <c r="D1144" i="2"/>
  <c r="E1144" i="2" s="1"/>
  <c r="D1145" i="2"/>
  <c r="E1145" i="2" s="1"/>
  <c r="D1146" i="2"/>
  <c r="E1146" i="2" s="1"/>
  <c r="D1147" i="2"/>
  <c r="E1147" i="2" s="1"/>
  <c r="D1148" i="2"/>
  <c r="E1148" i="2" s="1"/>
  <c r="D1149" i="2"/>
  <c r="E1149" i="2" s="1"/>
  <c r="D1150" i="2"/>
  <c r="E1150" i="2" s="1"/>
  <c r="D1151" i="2"/>
  <c r="E1151" i="2" s="1"/>
  <c r="D1152" i="2"/>
  <c r="E1152" i="2" s="1"/>
  <c r="D1153" i="2"/>
  <c r="E1153" i="2" s="1"/>
  <c r="D1154" i="2"/>
  <c r="E1154" i="2" s="1"/>
  <c r="D1155" i="2"/>
  <c r="E1155" i="2" s="1"/>
  <c r="D1156" i="2"/>
  <c r="E1156" i="2" s="1"/>
  <c r="D1157" i="2"/>
  <c r="E1157" i="2" s="1"/>
  <c r="D1158" i="2"/>
  <c r="E1158" i="2" s="1"/>
  <c r="D1159" i="2"/>
  <c r="E1159" i="2" s="1"/>
  <c r="D1160" i="2"/>
  <c r="E1160" i="2" s="1"/>
  <c r="D1161" i="2"/>
  <c r="E1161" i="2" s="1"/>
  <c r="D1162" i="2"/>
  <c r="E1162" i="2" s="1"/>
  <c r="D1163" i="2"/>
  <c r="E1163" i="2" s="1"/>
  <c r="D1164" i="2"/>
  <c r="E1164" i="2" s="1"/>
  <c r="D1165" i="2"/>
  <c r="E1165" i="2" s="1"/>
  <c r="D1166" i="2"/>
  <c r="E1166" i="2" s="1"/>
  <c r="D1167" i="2"/>
  <c r="E1167" i="2" s="1"/>
  <c r="D1168" i="2"/>
  <c r="E1168" i="2" s="1"/>
  <c r="D1169" i="2"/>
  <c r="E1169" i="2" s="1"/>
  <c r="D1170" i="2"/>
  <c r="E1170" i="2" s="1"/>
  <c r="D1171" i="2"/>
  <c r="E1171" i="2" s="1"/>
  <c r="D1172" i="2"/>
  <c r="E1172" i="2" s="1"/>
  <c r="D1173" i="2"/>
  <c r="E1173" i="2" s="1"/>
  <c r="D1174" i="2"/>
  <c r="E1174" i="2" s="1"/>
  <c r="D1175" i="2"/>
  <c r="E1175" i="2" s="1"/>
  <c r="D1176" i="2"/>
  <c r="E1176" i="2" s="1"/>
  <c r="D1177" i="2"/>
  <c r="E1177" i="2" s="1"/>
  <c r="D1178" i="2"/>
  <c r="E1178" i="2" s="1"/>
  <c r="D1179" i="2"/>
  <c r="E1179" i="2" s="1"/>
  <c r="D1180" i="2"/>
  <c r="E1180" i="2" s="1"/>
  <c r="D1181" i="2"/>
  <c r="E1181" i="2" s="1"/>
  <c r="D1182" i="2"/>
  <c r="E1182" i="2" s="1"/>
  <c r="D1183" i="2"/>
  <c r="E1183" i="2" s="1"/>
  <c r="D1184" i="2"/>
  <c r="E1184" i="2" s="1"/>
  <c r="D1185" i="2"/>
  <c r="E1185" i="2" s="1"/>
  <c r="D1186" i="2"/>
  <c r="E1186" i="2" s="1"/>
  <c r="D1187" i="2"/>
  <c r="E1187" i="2" s="1"/>
  <c r="D1188" i="2"/>
  <c r="E1188" i="2" s="1"/>
  <c r="D1189" i="2"/>
  <c r="E1189" i="2" s="1"/>
  <c r="D1190" i="2"/>
  <c r="E1190" i="2" s="1"/>
  <c r="D1191" i="2"/>
  <c r="E1191" i="2" s="1"/>
  <c r="D1192" i="2"/>
  <c r="E1192" i="2" s="1"/>
  <c r="D1193" i="2"/>
  <c r="E1193" i="2" s="1"/>
  <c r="D1194" i="2"/>
  <c r="E1194" i="2" s="1"/>
  <c r="D1195" i="2"/>
  <c r="E1195" i="2" s="1"/>
  <c r="D1196" i="2"/>
  <c r="E1196" i="2" s="1"/>
  <c r="D1197" i="2"/>
  <c r="E1197" i="2" s="1"/>
  <c r="D1198" i="2"/>
  <c r="E1198" i="2" s="1"/>
  <c r="D1199" i="2"/>
  <c r="D1200" i="2"/>
  <c r="E1200" i="2" s="1"/>
  <c r="D1201" i="2"/>
  <c r="E1201" i="2" s="1"/>
  <c r="D1202" i="2"/>
  <c r="E1202" i="2" s="1"/>
  <c r="D1203" i="2"/>
  <c r="E1203" i="2" s="1"/>
  <c r="D1204" i="2"/>
  <c r="E1204" i="2" s="1"/>
  <c r="D1205" i="2"/>
  <c r="E1205" i="2" s="1"/>
  <c r="D1206" i="2"/>
  <c r="E1206" i="2" s="1"/>
  <c r="D1207" i="2"/>
  <c r="D1208" i="2"/>
  <c r="E1208" i="2" s="1"/>
  <c r="D1209" i="2"/>
  <c r="E1209" i="2" s="1"/>
  <c r="D1210" i="2"/>
  <c r="E1210" i="2" s="1"/>
  <c r="D1211" i="2"/>
  <c r="E1211" i="2" s="1"/>
  <c r="D1212" i="2"/>
  <c r="E1212" i="2" s="1"/>
  <c r="D1213" i="2"/>
  <c r="E1213" i="2" s="1"/>
  <c r="D1214" i="2"/>
  <c r="E1214" i="2" s="1"/>
  <c r="D1215" i="2"/>
  <c r="D1216" i="2"/>
  <c r="E1216" i="2" s="1"/>
  <c r="D1217" i="2"/>
  <c r="E1217" i="2" s="1"/>
  <c r="D1218" i="2"/>
  <c r="E1218" i="2" s="1"/>
  <c r="D1219" i="2"/>
  <c r="E1219" i="2" s="1"/>
  <c r="D1220" i="2"/>
  <c r="E1220" i="2" s="1"/>
  <c r="D1221" i="2"/>
  <c r="E1221" i="2" s="1"/>
  <c r="D1222" i="2"/>
  <c r="E1222" i="2" s="1"/>
  <c r="D1223" i="2"/>
  <c r="D1224" i="2"/>
  <c r="E1224" i="2" s="1"/>
  <c r="D1225" i="2"/>
  <c r="E1225" i="2" s="1"/>
  <c r="D1226" i="2"/>
  <c r="E1226" i="2" s="1"/>
  <c r="D1227" i="2"/>
  <c r="E1227" i="2" s="1"/>
  <c r="D1228" i="2"/>
  <c r="E1228" i="2" s="1"/>
  <c r="D1229" i="2"/>
  <c r="E1229" i="2" s="1"/>
  <c r="D1230" i="2"/>
  <c r="E1230" i="2" s="1"/>
  <c r="D1231" i="2"/>
  <c r="D1232" i="2"/>
  <c r="E1232" i="2" s="1"/>
  <c r="D1233" i="2"/>
  <c r="E1233" i="2" s="1"/>
  <c r="D1234" i="2"/>
  <c r="E1234" i="2" s="1"/>
  <c r="D1235" i="2"/>
  <c r="E1235" i="2" s="1"/>
  <c r="D1236" i="2"/>
  <c r="E1236" i="2" s="1"/>
  <c r="D1237" i="2"/>
  <c r="E1237" i="2" s="1"/>
  <c r="D1238" i="2"/>
  <c r="E1238" i="2" s="1"/>
  <c r="D1239" i="2"/>
  <c r="D1240" i="2"/>
  <c r="E1240" i="2" s="1"/>
  <c r="D1241" i="2"/>
  <c r="E1241" i="2" s="1"/>
  <c r="D1242" i="2"/>
  <c r="E1242" i="2" s="1"/>
  <c r="D1243" i="2"/>
  <c r="E1243" i="2" s="1"/>
  <c r="D1244" i="2"/>
  <c r="E1244" i="2" s="1"/>
  <c r="D1245" i="2"/>
  <c r="E1245" i="2" s="1"/>
  <c r="D1246" i="2"/>
  <c r="E1246" i="2" s="1"/>
  <c r="D1247" i="2"/>
  <c r="D1248" i="2"/>
  <c r="E1248" i="2" s="1"/>
  <c r="D1249" i="2"/>
  <c r="E1249" i="2" s="1"/>
  <c r="D1250" i="2"/>
  <c r="E1250" i="2" s="1"/>
  <c r="D1251" i="2"/>
  <c r="E1251" i="2" s="1"/>
  <c r="D1252" i="2"/>
  <c r="E1252" i="2" s="1"/>
  <c r="D1253" i="2"/>
  <c r="E1253" i="2" s="1"/>
  <c r="D1254" i="2"/>
  <c r="E1254" i="2" s="1"/>
  <c r="D1255" i="2"/>
  <c r="D1256" i="2"/>
  <c r="E1256" i="2" s="1"/>
  <c r="D1257" i="2"/>
  <c r="E1257" i="2" s="1"/>
  <c r="D1258" i="2"/>
  <c r="E1258" i="2" s="1"/>
  <c r="D1259" i="2"/>
  <c r="E1259" i="2" s="1"/>
  <c r="V63" i="2" l="1"/>
  <c r="V61" i="2"/>
  <c r="V59" i="2"/>
  <c r="V57" i="2"/>
  <c r="V55" i="2"/>
  <c r="V53" i="2"/>
  <c r="V51" i="2"/>
  <c r="V49" i="2"/>
  <c r="V47" i="2"/>
  <c r="V45" i="2"/>
  <c r="V43" i="2"/>
  <c r="V41" i="2"/>
  <c r="V39" i="2"/>
  <c r="V37" i="2"/>
  <c r="V35" i="2"/>
  <c r="V33" i="2"/>
  <c r="V31" i="2"/>
  <c r="V29" i="2"/>
  <c r="V27" i="2"/>
  <c r="V25" i="2"/>
  <c r="V23" i="2"/>
  <c r="V21" i="2"/>
  <c r="V19" i="2"/>
  <c r="V17" i="2"/>
  <c r="V15" i="2"/>
  <c r="V13" i="2"/>
  <c r="V11" i="2"/>
  <c r="V9" i="2"/>
  <c r="V7" i="2"/>
  <c r="V5" i="2"/>
  <c r="V3" i="2"/>
  <c r="U63" i="2"/>
  <c r="U61" i="2"/>
  <c r="U59" i="2"/>
  <c r="U57" i="2"/>
  <c r="U55" i="2"/>
  <c r="U53" i="2"/>
  <c r="U51" i="2"/>
  <c r="U49" i="2"/>
  <c r="U47" i="2"/>
  <c r="U45" i="2"/>
  <c r="U43" i="2"/>
  <c r="U41" i="2"/>
  <c r="U39" i="2"/>
  <c r="U37" i="2"/>
  <c r="U35" i="2"/>
  <c r="U33" i="2"/>
  <c r="U31" i="2"/>
  <c r="U29" i="2"/>
  <c r="U27" i="2"/>
  <c r="U25" i="2"/>
  <c r="U23" i="2"/>
  <c r="U21" i="2"/>
  <c r="U19" i="2"/>
  <c r="U17" i="2"/>
  <c r="U15" i="2"/>
  <c r="U13" i="2"/>
  <c r="U11" i="2"/>
  <c r="U9" i="2"/>
  <c r="U7" i="2"/>
  <c r="U5" i="2"/>
  <c r="C12" i="7"/>
  <c r="C13" i="7"/>
  <c r="C14" i="7" s="1"/>
  <c r="C13" i="1"/>
  <c r="C14" i="1" s="1"/>
  <c r="C16" i="1" s="1"/>
  <c r="C12" i="1"/>
  <c r="U66" i="2" l="1"/>
  <c r="U67" i="2" s="1"/>
  <c r="U64" i="2"/>
  <c r="U65" i="2" s="1"/>
  <c r="V66" i="2"/>
  <c r="V67" i="2" s="1"/>
  <c r="V64" i="2"/>
  <c r="V65" i="2" s="1"/>
  <c r="C16" i="7"/>
  <c r="C15" i="7"/>
  <c r="C18" i="7"/>
  <c r="C18" i="1"/>
  <c r="C15" i="1"/>
  <c r="M55" i="2"/>
  <c r="M79" i="2"/>
  <c r="M303" i="2"/>
  <c r="M527" i="2"/>
  <c r="M575" i="2"/>
  <c r="M591" i="2"/>
  <c r="M675" i="2"/>
  <c r="M704" i="2"/>
  <c r="L5" i="2"/>
  <c r="M5" i="2" s="1"/>
  <c r="L6" i="2"/>
  <c r="M6" i="2" s="1"/>
  <c r="L7" i="2"/>
  <c r="M7" i="2" s="1"/>
  <c r="L8" i="2"/>
  <c r="M8" i="2" s="1"/>
  <c r="L9" i="2"/>
  <c r="M9" i="2" s="1"/>
  <c r="L10" i="2"/>
  <c r="M10" i="2" s="1"/>
  <c r="L11" i="2"/>
  <c r="M11" i="2" s="1"/>
  <c r="L12" i="2"/>
  <c r="M12" i="2" s="1"/>
  <c r="L13" i="2"/>
  <c r="M13" i="2" s="1"/>
  <c r="L14" i="2"/>
  <c r="M14" i="2" s="1"/>
  <c r="L15" i="2"/>
  <c r="M15" i="2" s="1"/>
  <c r="L16" i="2"/>
  <c r="M16" i="2" s="1"/>
  <c r="L17" i="2"/>
  <c r="M17" i="2" s="1"/>
  <c r="L18" i="2"/>
  <c r="M18" i="2" s="1"/>
  <c r="L19" i="2"/>
  <c r="M19" i="2" s="1"/>
  <c r="L20" i="2"/>
  <c r="M20" i="2" s="1"/>
  <c r="L21" i="2"/>
  <c r="M21" i="2" s="1"/>
  <c r="L22" i="2"/>
  <c r="M22" i="2" s="1"/>
  <c r="L23" i="2"/>
  <c r="M23" i="2" s="1"/>
  <c r="L24" i="2"/>
  <c r="M24" i="2" s="1"/>
  <c r="L25" i="2"/>
  <c r="M25" i="2" s="1"/>
  <c r="L26" i="2"/>
  <c r="M26" i="2" s="1"/>
  <c r="L27" i="2"/>
  <c r="M27" i="2" s="1"/>
  <c r="L28" i="2"/>
  <c r="M28" i="2" s="1"/>
  <c r="L29" i="2"/>
  <c r="M29" i="2" s="1"/>
  <c r="L30" i="2"/>
  <c r="M30" i="2" s="1"/>
  <c r="L31" i="2"/>
  <c r="M31" i="2" s="1"/>
  <c r="L32" i="2"/>
  <c r="M32" i="2" s="1"/>
  <c r="L33" i="2"/>
  <c r="M33" i="2" s="1"/>
  <c r="L34" i="2"/>
  <c r="M34" i="2" s="1"/>
  <c r="L35" i="2"/>
  <c r="M35" i="2" s="1"/>
  <c r="L36" i="2"/>
  <c r="M36" i="2" s="1"/>
  <c r="L37" i="2"/>
  <c r="M37" i="2" s="1"/>
  <c r="L38" i="2"/>
  <c r="M38" i="2" s="1"/>
  <c r="L39" i="2"/>
  <c r="M39" i="2" s="1"/>
  <c r="L40" i="2"/>
  <c r="M40" i="2" s="1"/>
  <c r="L41" i="2"/>
  <c r="M41" i="2" s="1"/>
  <c r="L42" i="2"/>
  <c r="M42" i="2" s="1"/>
  <c r="L43" i="2"/>
  <c r="M43" i="2" s="1"/>
  <c r="L44" i="2"/>
  <c r="M44" i="2" s="1"/>
  <c r="L45" i="2"/>
  <c r="M45" i="2" s="1"/>
  <c r="L46" i="2"/>
  <c r="M46" i="2" s="1"/>
  <c r="L47" i="2"/>
  <c r="M47" i="2" s="1"/>
  <c r="L48" i="2"/>
  <c r="M48" i="2" s="1"/>
  <c r="L49" i="2"/>
  <c r="M49" i="2" s="1"/>
  <c r="L50" i="2"/>
  <c r="M50" i="2" s="1"/>
  <c r="L51" i="2"/>
  <c r="M51" i="2" s="1"/>
  <c r="L52" i="2"/>
  <c r="M52" i="2" s="1"/>
  <c r="L53" i="2"/>
  <c r="M53" i="2" s="1"/>
  <c r="L54" i="2"/>
  <c r="M54" i="2" s="1"/>
  <c r="L55" i="2"/>
  <c r="L56" i="2"/>
  <c r="M56" i="2" s="1"/>
  <c r="L57" i="2"/>
  <c r="M57" i="2" s="1"/>
  <c r="L58" i="2"/>
  <c r="M58" i="2" s="1"/>
  <c r="L59" i="2"/>
  <c r="M59" i="2" s="1"/>
  <c r="L60" i="2"/>
  <c r="M60" i="2" s="1"/>
  <c r="L61" i="2"/>
  <c r="M61" i="2" s="1"/>
  <c r="L62" i="2"/>
  <c r="M62" i="2" s="1"/>
  <c r="L63" i="2"/>
  <c r="M63" i="2" s="1"/>
  <c r="L64" i="2"/>
  <c r="M64" i="2" s="1"/>
  <c r="L65" i="2"/>
  <c r="M65" i="2" s="1"/>
  <c r="L66" i="2"/>
  <c r="M66" i="2" s="1"/>
  <c r="L67" i="2"/>
  <c r="M67" i="2" s="1"/>
  <c r="L68" i="2"/>
  <c r="M68" i="2" s="1"/>
  <c r="L69" i="2"/>
  <c r="M69" i="2" s="1"/>
  <c r="L70" i="2"/>
  <c r="M70" i="2" s="1"/>
  <c r="L71" i="2"/>
  <c r="M71" i="2" s="1"/>
  <c r="L72" i="2"/>
  <c r="M72" i="2" s="1"/>
  <c r="L73" i="2"/>
  <c r="M73" i="2" s="1"/>
  <c r="L74" i="2"/>
  <c r="M74" i="2" s="1"/>
  <c r="L75" i="2"/>
  <c r="M75" i="2" s="1"/>
  <c r="L76" i="2"/>
  <c r="M76" i="2" s="1"/>
  <c r="L77" i="2"/>
  <c r="M77" i="2" s="1"/>
  <c r="L78" i="2"/>
  <c r="M78" i="2" s="1"/>
  <c r="L79" i="2"/>
  <c r="L80" i="2"/>
  <c r="M80" i="2" s="1"/>
  <c r="L81" i="2"/>
  <c r="M81" i="2" s="1"/>
  <c r="L82" i="2"/>
  <c r="M82" i="2" s="1"/>
  <c r="L83" i="2"/>
  <c r="M83" i="2" s="1"/>
  <c r="L84" i="2"/>
  <c r="M84" i="2" s="1"/>
  <c r="L85" i="2"/>
  <c r="M85" i="2" s="1"/>
  <c r="L86" i="2"/>
  <c r="M86" i="2" s="1"/>
  <c r="L87" i="2"/>
  <c r="M87" i="2" s="1"/>
  <c r="L88" i="2"/>
  <c r="M88" i="2" s="1"/>
  <c r="L89" i="2"/>
  <c r="M89" i="2" s="1"/>
  <c r="L90" i="2"/>
  <c r="M90" i="2" s="1"/>
  <c r="L91" i="2"/>
  <c r="M91" i="2" s="1"/>
  <c r="L92" i="2"/>
  <c r="M92" i="2" s="1"/>
  <c r="L93" i="2"/>
  <c r="M93" i="2" s="1"/>
  <c r="L94" i="2"/>
  <c r="M94" i="2" s="1"/>
  <c r="L95" i="2"/>
  <c r="M95" i="2" s="1"/>
  <c r="L96" i="2"/>
  <c r="M96" i="2" s="1"/>
  <c r="L97" i="2"/>
  <c r="M97" i="2" s="1"/>
  <c r="L98" i="2"/>
  <c r="M98" i="2" s="1"/>
  <c r="L99" i="2"/>
  <c r="M99" i="2" s="1"/>
  <c r="L100" i="2"/>
  <c r="M100" i="2" s="1"/>
  <c r="L101" i="2"/>
  <c r="M101" i="2" s="1"/>
  <c r="L102" i="2"/>
  <c r="M102" i="2" s="1"/>
  <c r="L103" i="2"/>
  <c r="M103" i="2" s="1"/>
  <c r="L104" i="2"/>
  <c r="M104" i="2" s="1"/>
  <c r="L105" i="2"/>
  <c r="M105" i="2" s="1"/>
  <c r="L106" i="2"/>
  <c r="M106" i="2" s="1"/>
  <c r="L107" i="2"/>
  <c r="M107" i="2" s="1"/>
  <c r="L108" i="2"/>
  <c r="M108" i="2" s="1"/>
  <c r="L109" i="2"/>
  <c r="M109" i="2" s="1"/>
  <c r="L110" i="2"/>
  <c r="M110" i="2" s="1"/>
  <c r="L111" i="2"/>
  <c r="M111" i="2" s="1"/>
  <c r="L112" i="2"/>
  <c r="M112" i="2" s="1"/>
  <c r="L113" i="2"/>
  <c r="M113" i="2" s="1"/>
  <c r="L114" i="2"/>
  <c r="M114" i="2" s="1"/>
  <c r="L115" i="2"/>
  <c r="M115" i="2" s="1"/>
  <c r="L116" i="2"/>
  <c r="M116" i="2" s="1"/>
  <c r="L117" i="2"/>
  <c r="M117" i="2" s="1"/>
  <c r="L118" i="2"/>
  <c r="M118" i="2" s="1"/>
  <c r="L119" i="2"/>
  <c r="M119" i="2" s="1"/>
  <c r="L120" i="2"/>
  <c r="M120" i="2" s="1"/>
  <c r="L121" i="2"/>
  <c r="M121" i="2" s="1"/>
  <c r="L122" i="2"/>
  <c r="M122" i="2" s="1"/>
  <c r="L123" i="2"/>
  <c r="M123" i="2" s="1"/>
  <c r="L124" i="2"/>
  <c r="M124" i="2" s="1"/>
  <c r="L125" i="2"/>
  <c r="M125" i="2" s="1"/>
  <c r="L126" i="2"/>
  <c r="M126" i="2" s="1"/>
  <c r="L127" i="2"/>
  <c r="M127" i="2" s="1"/>
  <c r="L128" i="2"/>
  <c r="M128" i="2" s="1"/>
  <c r="L129" i="2"/>
  <c r="M129" i="2" s="1"/>
  <c r="L130" i="2"/>
  <c r="M130" i="2" s="1"/>
  <c r="L131" i="2"/>
  <c r="M131" i="2" s="1"/>
  <c r="L132" i="2"/>
  <c r="M132" i="2" s="1"/>
  <c r="L133" i="2"/>
  <c r="M133" i="2" s="1"/>
  <c r="L134" i="2"/>
  <c r="M134" i="2" s="1"/>
  <c r="L135" i="2"/>
  <c r="M135" i="2" s="1"/>
  <c r="L136" i="2"/>
  <c r="M136" i="2" s="1"/>
  <c r="L137" i="2"/>
  <c r="M137" i="2" s="1"/>
  <c r="L138" i="2"/>
  <c r="M138" i="2" s="1"/>
  <c r="L139" i="2"/>
  <c r="M139" i="2" s="1"/>
  <c r="L140" i="2"/>
  <c r="M140" i="2" s="1"/>
  <c r="L141" i="2"/>
  <c r="M141" i="2" s="1"/>
  <c r="L142" i="2"/>
  <c r="M142" i="2" s="1"/>
  <c r="L143" i="2"/>
  <c r="M143" i="2" s="1"/>
  <c r="L144" i="2"/>
  <c r="M144" i="2" s="1"/>
  <c r="L145" i="2"/>
  <c r="M145" i="2" s="1"/>
  <c r="L146" i="2"/>
  <c r="M146" i="2" s="1"/>
  <c r="L147" i="2"/>
  <c r="M147" i="2" s="1"/>
  <c r="L148" i="2"/>
  <c r="M148" i="2" s="1"/>
  <c r="L149" i="2"/>
  <c r="M149" i="2" s="1"/>
  <c r="L150" i="2"/>
  <c r="M150" i="2" s="1"/>
  <c r="L151" i="2"/>
  <c r="M151" i="2" s="1"/>
  <c r="L152" i="2"/>
  <c r="M152" i="2" s="1"/>
  <c r="L153" i="2"/>
  <c r="M153" i="2" s="1"/>
  <c r="L154" i="2"/>
  <c r="M154" i="2" s="1"/>
  <c r="L155" i="2"/>
  <c r="M155" i="2" s="1"/>
  <c r="L156" i="2"/>
  <c r="M156" i="2" s="1"/>
  <c r="L157" i="2"/>
  <c r="M157" i="2" s="1"/>
  <c r="L158" i="2"/>
  <c r="M158" i="2" s="1"/>
  <c r="L159" i="2"/>
  <c r="M159" i="2" s="1"/>
  <c r="L160" i="2"/>
  <c r="M160" i="2" s="1"/>
  <c r="L161" i="2"/>
  <c r="M161" i="2" s="1"/>
  <c r="L162" i="2"/>
  <c r="M162" i="2" s="1"/>
  <c r="L163" i="2"/>
  <c r="M163" i="2" s="1"/>
  <c r="L164" i="2"/>
  <c r="M164" i="2" s="1"/>
  <c r="L165" i="2"/>
  <c r="M165" i="2" s="1"/>
  <c r="L166" i="2"/>
  <c r="M166" i="2" s="1"/>
  <c r="L167" i="2"/>
  <c r="M167" i="2" s="1"/>
  <c r="L168" i="2"/>
  <c r="M168" i="2" s="1"/>
  <c r="L169" i="2"/>
  <c r="M169" i="2" s="1"/>
  <c r="L170" i="2"/>
  <c r="M170" i="2" s="1"/>
  <c r="L171" i="2"/>
  <c r="M171" i="2" s="1"/>
  <c r="L172" i="2"/>
  <c r="M172" i="2" s="1"/>
  <c r="L173" i="2"/>
  <c r="M173" i="2" s="1"/>
  <c r="L174" i="2"/>
  <c r="M174" i="2" s="1"/>
  <c r="L175" i="2"/>
  <c r="M175" i="2" s="1"/>
  <c r="L176" i="2"/>
  <c r="M176" i="2" s="1"/>
  <c r="L177" i="2"/>
  <c r="M177" i="2" s="1"/>
  <c r="L178" i="2"/>
  <c r="M178" i="2" s="1"/>
  <c r="L179" i="2"/>
  <c r="M179" i="2" s="1"/>
  <c r="L180" i="2"/>
  <c r="M180" i="2" s="1"/>
  <c r="L181" i="2"/>
  <c r="M181" i="2" s="1"/>
  <c r="L182" i="2"/>
  <c r="M182" i="2" s="1"/>
  <c r="L183" i="2"/>
  <c r="M183" i="2" s="1"/>
  <c r="L184" i="2"/>
  <c r="M184" i="2" s="1"/>
  <c r="L185" i="2"/>
  <c r="M185" i="2" s="1"/>
  <c r="L186" i="2"/>
  <c r="M186" i="2" s="1"/>
  <c r="L187" i="2"/>
  <c r="M187" i="2" s="1"/>
  <c r="L188" i="2"/>
  <c r="M188" i="2" s="1"/>
  <c r="L189" i="2"/>
  <c r="M189" i="2" s="1"/>
  <c r="L190" i="2"/>
  <c r="M190" i="2" s="1"/>
  <c r="L191" i="2"/>
  <c r="M191" i="2" s="1"/>
  <c r="L192" i="2"/>
  <c r="M192" i="2" s="1"/>
  <c r="L193" i="2"/>
  <c r="M193" i="2" s="1"/>
  <c r="L194" i="2"/>
  <c r="M194" i="2" s="1"/>
  <c r="L195" i="2"/>
  <c r="M195" i="2" s="1"/>
  <c r="L196" i="2"/>
  <c r="M196" i="2" s="1"/>
  <c r="L197" i="2"/>
  <c r="M197" i="2" s="1"/>
  <c r="L198" i="2"/>
  <c r="M198" i="2" s="1"/>
  <c r="L199" i="2"/>
  <c r="M199" i="2" s="1"/>
  <c r="L200" i="2"/>
  <c r="M200" i="2" s="1"/>
  <c r="L201" i="2"/>
  <c r="M201" i="2" s="1"/>
  <c r="L202" i="2"/>
  <c r="M202" i="2" s="1"/>
  <c r="L203" i="2"/>
  <c r="M203" i="2" s="1"/>
  <c r="L204" i="2"/>
  <c r="M204" i="2" s="1"/>
  <c r="L205" i="2"/>
  <c r="M205" i="2" s="1"/>
  <c r="L206" i="2"/>
  <c r="M206" i="2" s="1"/>
  <c r="L207" i="2"/>
  <c r="M207" i="2" s="1"/>
  <c r="L208" i="2"/>
  <c r="M208" i="2" s="1"/>
  <c r="L209" i="2"/>
  <c r="M209" i="2" s="1"/>
  <c r="L210" i="2"/>
  <c r="M210" i="2" s="1"/>
  <c r="L211" i="2"/>
  <c r="M211" i="2" s="1"/>
  <c r="L212" i="2"/>
  <c r="M212" i="2" s="1"/>
  <c r="L213" i="2"/>
  <c r="M213" i="2" s="1"/>
  <c r="L214" i="2"/>
  <c r="M214" i="2" s="1"/>
  <c r="L215" i="2"/>
  <c r="M215" i="2" s="1"/>
  <c r="L216" i="2"/>
  <c r="M216" i="2" s="1"/>
  <c r="L217" i="2"/>
  <c r="M217" i="2" s="1"/>
  <c r="L218" i="2"/>
  <c r="M218" i="2" s="1"/>
  <c r="L219" i="2"/>
  <c r="M219" i="2" s="1"/>
  <c r="L220" i="2"/>
  <c r="M220" i="2" s="1"/>
  <c r="L221" i="2"/>
  <c r="M221" i="2" s="1"/>
  <c r="L222" i="2"/>
  <c r="M222" i="2" s="1"/>
  <c r="L223" i="2"/>
  <c r="M223" i="2" s="1"/>
  <c r="L224" i="2"/>
  <c r="M224" i="2" s="1"/>
  <c r="L225" i="2"/>
  <c r="M225" i="2" s="1"/>
  <c r="L226" i="2"/>
  <c r="M226" i="2" s="1"/>
  <c r="L227" i="2"/>
  <c r="M227" i="2" s="1"/>
  <c r="L228" i="2"/>
  <c r="M228" i="2" s="1"/>
  <c r="L229" i="2"/>
  <c r="M229" i="2" s="1"/>
  <c r="L230" i="2"/>
  <c r="M230" i="2" s="1"/>
  <c r="L231" i="2"/>
  <c r="M231" i="2" s="1"/>
  <c r="L232" i="2"/>
  <c r="M232" i="2" s="1"/>
  <c r="L233" i="2"/>
  <c r="M233" i="2" s="1"/>
  <c r="L234" i="2"/>
  <c r="M234" i="2" s="1"/>
  <c r="L235" i="2"/>
  <c r="M235" i="2" s="1"/>
  <c r="L236" i="2"/>
  <c r="M236" i="2" s="1"/>
  <c r="L237" i="2"/>
  <c r="M237" i="2" s="1"/>
  <c r="L238" i="2"/>
  <c r="M238" i="2" s="1"/>
  <c r="L239" i="2"/>
  <c r="M239" i="2" s="1"/>
  <c r="L240" i="2"/>
  <c r="M240" i="2" s="1"/>
  <c r="L241" i="2"/>
  <c r="M241" i="2" s="1"/>
  <c r="L242" i="2"/>
  <c r="M242" i="2" s="1"/>
  <c r="L243" i="2"/>
  <c r="M243" i="2" s="1"/>
  <c r="L244" i="2"/>
  <c r="M244" i="2" s="1"/>
  <c r="L245" i="2"/>
  <c r="M245" i="2" s="1"/>
  <c r="L246" i="2"/>
  <c r="M246" i="2" s="1"/>
  <c r="L247" i="2"/>
  <c r="M247" i="2" s="1"/>
  <c r="L248" i="2"/>
  <c r="M248" i="2" s="1"/>
  <c r="L249" i="2"/>
  <c r="M249" i="2" s="1"/>
  <c r="L250" i="2"/>
  <c r="M250" i="2" s="1"/>
  <c r="L251" i="2"/>
  <c r="M251" i="2" s="1"/>
  <c r="L252" i="2"/>
  <c r="M252" i="2" s="1"/>
  <c r="L253" i="2"/>
  <c r="M253" i="2" s="1"/>
  <c r="L254" i="2"/>
  <c r="M254" i="2" s="1"/>
  <c r="L255" i="2"/>
  <c r="M255" i="2" s="1"/>
  <c r="L256" i="2"/>
  <c r="M256" i="2" s="1"/>
  <c r="L257" i="2"/>
  <c r="M257" i="2" s="1"/>
  <c r="L258" i="2"/>
  <c r="M258" i="2" s="1"/>
  <c r="L259" i="2"/>
  <c r="M259" i="2" s="1"/>
  <c r="L260" i="2"/>
  <c r="M260" i="2" s="1"/>
  <c r="L261" i="2"/>
  <c r="M261" i="2" s="1"/>
  <c r="L262" i="2"/>
  <c r="M262" i="2" s="1"/>
  <c r="L263" i="2"/>
  <c r="M263" i="2" s="1"/>
  <c r="L264" i="2"/>
  <c r="M264" i="2" s="1"/>
  <c r="L265" i="2"/>
  <c r="M265" i="2" s="1"/>
  <c r="L266" i="2"/>
  <c r="M266" i="2" s="1"/>
  <c r="L267" i="2"/>
  <c r="M267" i="2" s="1"/>
  <c r="L268" i="2"/>
  <c r="M268" i="2" s="1"/>
  <c r="L269" i="2"/>
  <c r="M269" i="2" s="1"/>
  <c r="L270" i="2"/>
  <c r="M270" i="2" s="1"/>
  <c r="L271" i="2"/>
  <c r="M271" i="2" s="1"/>
  <c r="L272" i="2"/>
  <c r="M272" i="2" s="1"/>
  <c r="L273" i="2"/>
  <c r="M273" i="2" s="1"/>
  <c r="L274" i="2"/>
  <c r="M274" i="2" s="1"/>
  <c r="L275" i="2"/>
  <c r="M275" i="2" s="1"/>
  <c r="L276" i="2"/>
  <c r="M276" i="2" s="1"/>
  <c r="L277" i="2"/>
  <c r="M277" i="2" s="1"/>
  <c r="L278" i="2"/>
  <c r="M278" i="2" s="1"/>
  <c r="L279" i="2"/>
  <c r="M279" i="2" s="1"/>
  <c r="L280" i="2"/>
  <c r="M280" i="2" s="1"/>
  <c r="L281" i="2"/>
  <c r="M281" i="2" s="1"/>
  <c r="L282" i="2"/>
  <c r="M282" i="2" s="1"/>
  <c r="L283" i="2"/>
  <c r="M283" i="2" s="1"/>
  <c r="L284" i="2"/>
  <c r="M284" i="2" s="1"/>
  <c r="L285" i="2"/>
  <c r="M285" i="2" s="1"/>
  <c r="L286" i="2"/>
  <c r="M286" i="2" s="1"/>
  <c r="L287" i="2"/>
  <c r="M287" i="2" s="1"/>
  <c r="L288" i="2"/>
  <c r="M288" i="2" s="1"/>
  <c r="L289" i="2"/>
  <c r="M289" i="2" s="1"/>
  <c r="L290" i="2"/>
  <c r="M290" i="2" s="1"/>
  <c r="L291" i="2"/>
  <c r="M291" i="2" s="1"/>
  <c r="L292" i="2"/>
  <c r="M292" i="2" s="1"/>
  <c r="L293" i="2"/>
  <c r="M293" i="2" s="1"/>
  <c r="L294" i="2"/>
  <c r="M294" i="2" s="1"/>
  <c r="L295" i="2"/>
  <c r="M295" i="2" s="1"/>
  <c r="L296" i="2"/>
  <c r="M296" i="2" s="1"/>
  <c r="L297" i="2"/>
  <c r="M297" i="2" s="1"/>
  <c r="L298" i="2"/>
  <c r="M298" i="2" s="1"/>
  <c r="L299" i="2"/>
  <c r="M299" i="2" s="1"/>
  <c r="L300" i="2"/>
  <c r="M300" i="2" s="1"/>
  <c r="L301" i="2"/>
  <c r="M301" i="2" s="1"/>
  <c r="L302" i="2"/>
  <c r="M302" i="2" s="1"/>
  <c r="L303" i="2"/>
  <c r="L304" i="2"/>
  <c r="M304" i="2" s="1"/>
  <c r="L305" i="2"/>
  <c r="M305" i="2" s="1"/>
  <c r="L306" i="2"/>
  <c r="M306" i="2" s="1"/>
  <c r="L307" i="2"/>
  <c r="M307" i="2" s="1"/>
  <c r="L308" i="2"/>
  <c r="M308" i="2" s="1"/>
  <c r="L309" i="2"/>
  <c r="M309" i="2" s="1"/>
  <c r="L310" i="2"/>
  <c r="M310" i="2" s="1"/>
  <c r="L311" i="2"/>
  <c r="M311" i="2" s="1"/>
  <c r="L312" i="2"/>
  <c r="M312" i="2" s="1"/>
  <c r="L313" i="2"/>
  <c r="M313" i="2" s="1"/>
  <c r="L314" i="2"/>
  <c r="M314" i="2" s="1"/>
  <c r="L315" i="2"/>
  <c r="M315" i="2" s="1"/>
  <c r="L316" i="2"/>
  <c r="M316" i="2" s="1"/>
  <c r="L317" i="2"/>
  <c r="M317" i="2" s="1"/>
  <c r="L318" i="2"/>
  <c r="M318" i="2" s="1"/>
  <c r="L319" i="2"/>
  <c r="M319" i="2" s="1"/>
  <c r="L320" i="2"/>
  <c r="M320" i="2" s="1"/>
  <c r="L321" i="2"/>
  <c r="M321" i="2" s="1"/>
  <c r="L322" i="2"/>
  <c r="M322" i="2" s="1"/>
  <c r="L323" i="2"/>
  <c r="M323" i="2" s="1"/>
  <c r="L324" i="2"/>
  <c r="M324" i="2" s="1"/>
  <c r="L325" i="2"/>
  <c r="M325" i="2" s="1"/>
  <c r="L326" i="2"/>
  <c r="M326" i="2" s="1"/>
  <c r="L327" i="2"/>
  <c r="M327" i="2" s="1"/>
  <c r="L328" i="2"/>
  <c r="M328" i="2" s="1"/>
  <c r="L329" i="2"/>
  <c r="M329" i="2" s="1"/>
  <c r="L330" i="2"/>
  <c r="M330" i="2" s="1"/>
  <c r="L331" i="2"/>
  <c r="M331" i="2" s="1"/>
  <c r="L332" i="2"/>
  <c r="M332" i="2" s="1"/>
  <c r="L333" i="2"/>
  <c r="M333" i="2" s="1"/>
  <c r="L334" i="2"/>
  <c r="M334" i="2" s="1"/>
  <c r="L335" i="2"/>
  <c r="M335" i="2" s="1"/>
  <c r="L336" i="2"/>
  <c r="M336" i="2" s="1"/>
  <c r="L337" i="2"/>
  <c r="M337" i="2" s="1"/>
  <c r="L338" i="2"/>
  <c r="M338" i="2" s="1"/>
  <c r="L339" i="2"/>
  <c r="M339" i="2" s="1"/>
  <c r="L340" i="2"/>
  <c r="M340" i="2" s="1"/>
  <c r="L341" i="2"/>
  <c r="M341" i="2" s="1"/>
  <c r="L342" i="2"/>
  <c r="M342" i="2" s="1"/>
  <c r="L343" i="2"/>
  <c r="M343" i="2" s="1"/>
  <c r="L344" i="2"/>
  <c r="M344" i="2" s="1"/>
  <c r="L345" i="2"/>
  <c r="M345" i="2" s="1"/>
  <c r="L346" i="2"/>
  <c r="M346" i="2" s="1"/>
  <c r="L347" i="2"/>
  <c r="M347" i="2" s="1"/>
  <c r="L348" i="2"/>
  <c r="M348" i="2" s="1"/>
  <c r="L349" i="2"/>
  <c r="M349" i="2" s="1"/>
  <c r="L350" i="2"/>
  <c r="M350" i="2" s="1"/>
  <c r="L351" i="2"/>
  <c r="M351" i="2" s="1"/>
  <c r="L352" i="2"/>
  <c r="M352" i="2" s="1"/>
  <c r="L353" i="2"/>
  <c r="M353" i="2" s="1"/>
  <c r="L354" i="2"/>
  <c r="M354" i="2" s="1"/>
  <c r="L355" i="2"/>
  <c r="M355" i="2" s="1"/>
  <c r="L356" i="2"/>
  <c r="M356" i="2" s="1"/>
  <c r="L357" i="2"/>
  <c r="M357" i="2" s="1"/>
  <c r="L358" i="2"/>
  <c r="M358" i="2" s="1"/>
  <c r="L359" i="2"/>
  <c r="M359" i="2" s="1"/>
  <c r="L360" i="2"/>
  <c r="M360" i="2" s="1"/>
  <c r="L361" i="2"/>
  <c r="M361" i="2" s="1"/>
  <c r="L362" i="2"/>
  <c r="M362" i="2" s="1"/>
  <c r="L363" i="2"/>
  <c r="M363" i="2" s="1"/>
  <c r="L364" i="2"/>
  <c r="M364" i="2" s="1"/>
  <c r="L365" i="2"/>
  <c r="M365" i="2" s="1"/>
  <c r="L366" i="2"/>
  <c r="M366" i="2" s="1"/>
  <c r="L367" i="2"/>
  <c r="M367" i="2" s="1"/>
  <c r="L368" i="2"/>
  <c r="M368" i="2" s="1"/>
  <c r="L369" i="2"/>
  <c r="M369" i="2" s="1"/>
  <c r="L370" i="2"/>
  <c r="M370" i="2" s="1"/>
  <c r="L371" i="2"/>
  <c r="M371" i="2" s="1"/>
  <c r="L372" i="2"/>
  <c r="M372" i="2" s="1"/>
  <c r="L373" i="2"/>
  <c r="M373" i="2" s="1"/>
  <c r="L374" i="2"/>
  <c r="M374" i="2" s="1"/>
  <c r="L375" i="2"/>
  <c r="M375" i="2" s="1"/>
  <c r="L376" i="2"/>
  <c r="M376" i="2" s="1"/>
  <c r="L377" i="2"/>
  <c r="M377" i="2" s="1"/>
  <c r="L378" i="2"/>
  <c r="M378" i="2" s="1"/>
  <c r="L379" i="2"/>
  <c r="M379" i="2" s="1"/>
  <c r="L380" i="2"/>
  <c r="M380" i="2" s="1"/>
  <c r="L381" i="2"/>
  <c r="M381" i="2" s="1"/>
  <c r="L382" i="2"/>
  <c r="M382" i="2" s="1"/>
  <c r="L383" i="2"/>
  <c r="M383" i="2" s="1"/>
  <c r="L384" i="2"/>
  <c r="M384" i="2" s="1"/>
  <c r="L385" i="2"/>
  <c r="M385" i="2" s="1"/>
  <c r="L386" i="2"/>
  <c r="M386" i="2" s="1"/>
  <c r="L387" i="2"/>
  <c r="M387" i="2" s="1"/>
  <c r="L388" i="2"/>
  <c r="M388" i="2" s="1"/>
  <c r="L389" i="2"/>
  <c r="M389" i="2" s="1"/>
  <c r="L390" i="2"/>
  <c r="M390" i="2" s="1"/>
  <c r="L391" i="2"/>
  <c r="M391" i="2" s="1"/>
  <c r="L392" i="2"/>
  <c r="M392" i="2" s="1"/>
  <c r="L393" i="2"/>
  <c r="M393" i="2" s="1"/>
  <c r="L394" i="2"/>
  <c r="M394" i="2" s="1"/>
  <c r="L395" i="2"/>
  <c r="M395" i="2" s="1"/>
  <c r="L396" i="2"/>
  <c r="M396" i="2" s="1"/>
  <c r="L397" i="2"/>
  <c r="M397" i="2" s="1"/>
  <c r="L398" i="2"/>
  <c r="M398" i="2" s="1"/>
  <c r="L399" i="2"/>
  <c r="M399" i="2" s="1"/>
  <c r="L400" i="2"/>
  <c r="M400" i="2" s="1"/>
  <c r="L401" i="2"/>
  <c r="M401" i="2" s="1"/>
  <c r="L402" i="2"/>
  <c r="M402" i="2" s="1"/>
  <c r="L403" i="2"/>
  <c r="M403" i="2" s="1"/>
  <c r="L404" i="2"/>
  <c r="M404" i="2" s="1"/>
  <c r="L405" i="2"/>
  <c r="M405" i="2" s="1"/>
  <c r="L406" i="2"/>
  <c r="M406" i="2" s="1"/>
  <c r="L407" i="2"/>
  <c r="M407" i="2" s="1"/>
  <c r="L408" i="2"/>
  <c r="M408" i="2" s="1"/>
  <c r="L409" i="2"/>
  <c r="M409" i="2" s="1"/>
  <c r="L410" i="2"/>
  <c r="M410" i="2" s="1"/>
  <c r="L411" i="2"/>
  <c r="M411" i="2" s="1"/>
  <c r="L412" i="2"/>
  <c r="M412" i="2" s="1"/>
  <c r="L413" i="2"/>
  <c r="M413" i="2" s="1"/>
  <c r="L414" i="2"/>
  <c r="M414" i="2" s="1"/>
  <c r="L415" i="2"/>
  <c r="M415" i="2" s="1"/>
  <c r="L416" i="2"/>
  <c r="M416" i="2" s="1"/>
  <c r="L417" i="2"/>
  <c r="M417" i="2" s="1"/>
  <c r="L418" i="2"/>
  <c r="M418" i="2" s="1"/>
  <c r="L419" i="2"/>
  <c r="M419" i="2" s="1"/>
  <c r="L420" i="2"/>
  <c r="M420" i="2" s="1"/>
  <c r="L421" i="2"/>
  <c r="M421" i="2" s="1"/>
  <c r="L422" i="2"/>
  <c r="M422" i="2" s="1"/>
  <c r="L423" i="2"/>
  <c r="M423" i="2" s="1"/>
  <c r="L424" i="2"/>
  <c r="M424" i="2" s="1"/>
  <c r="L425" i="2"/>
  <c r="M425" i="2" s="1"/>
  <c r="L426" i="2"/>
  <c r="M426" i="2" s="1"/>
  <c r="L427" i="2"/>
  <c r="M427" i="2" s="1"/>
  <c r="L428" i="2"/>
  <c r="M428" i="2" s="1"/>
  <c r="L429" i="2"/>
  <c r="M429" i="2" s="1"/>
  <c r="L430" i="2"/>
  <c r="M430" i="2" s="1"/>
  <c r="L431" i="2"/>
  <c r="M431" i="2" s="1"/>
  <c r="L432" i="2"/>
  <c r="M432" i="2" s="1"/>
  <c r="L433" i="2"/>
  <c r="M433" i="2" s="1"/>
  <c r="L434" i="2"/>
  <c r="M434" i="2" s="1"/>
  <c r="L435" i="2"/>
  <c r="M435" i="2" s="1"/>
  <c r="L436" i="2"/>
  <c r="M436" i="2" s="1"/>
  <c r="L437" i="2"/>
  <c r="M437" i="2" s="1"/>
  <c r="L438" i="2"/>
  <c r="M438" i="2" s="1"/>
  <c r="L439" i="2"/>
  <c r="M439" i="2" s="1"/>
  <c r="L440" i="2"/>
  <c r="M440" i="2" s="1"/>
  <c r="L441" i="2"/>
  <c r="M441" i="2" s="1"/>
  <c r="L442" i="2"/>
  <c r="M442" i="2" s="1"/>
  <c r="L443" i="2"/>
  <c r="M443" i="2" s="1"/>
  <c r="L444" i="2"/>
  <c r="M444" i="2" s="1"/>
  <c r="L445" i="2"/>
  <c r="M445" i="2" s="1"/>
  <c r="L446" i="2"/>
  <c r="M446" i="2" s="1"/>
  <c r="L447" i="2"/>
  <c r="M447" i="2" s="1"/>
  <c r="L448" i="2"/>
  <c r="M448" i="2" s="1"/>
  <c r="L449" i="2"/>
  <c r="M449" i="2" s="1"/>
  <c r="L450" i="2"/>
  <c r="M450" i="2" s="1"/>
  <c r="L451" i="2"/>
  <c r="M451" i="2" s="1"/>
  <c r="L452" i="2"/>
  <c r="M452" i="2" s="1"/>
  <c r="L453" i="2"/>
  <c r="M453" i="2" s="1"/>
  <c r="L454" i="2"/>
  <c r="M454" i="2" s="1"/>
  <c r="L455" i="2"/>
  <c r="M455" i="2" s="1"/>
  <c r="L456" i="2"/>
  <c r="M456" i="2" s="1"/>
  <c r="L457" i="2"/>
  <c r="M457" i="2" s="1"/>
  <c r="L458" i="2"/>
  <c r="M458" i="2" s="1"/>
  <c r="L459" i="2"/>
  <c r="M459" i="2" s="1"/>
  <c r="L460" i="2"/>
  <c r="M460" i="2" s="1"/>
  <c r="L461" i="2"/>
  <c r="M461" i="2" s="1"/>
  <c r="L462" i="2"/>
  <c r="M462" i="2" s="1"/>
  <c r="L463" i="2"/>
  <c r="M463" i="2" s="1"/>
  <c r="L464" i="2"/>
  <c r="M464" i="2" s="1"/>
  <c r="L465" i="2"/>
  <c r="M465" i="2" s="1"/>
  <c r="L466" i="2"/>
  <c r="M466" i="2" s="1"/>
  <c r="L467" i="2"/>
  <c r="M467" i="2" s="1"/>
  <c r="L468" i="2"/>
  <c r="M468" i="2" s="1"/>
  <c r="L469" i="2"/>
  <c r="M469" i="2" s="1"/>
  <c r="L470" i="2"/>
  <c r="M470" i="2" s="1"/>
  <c r="L471" i="2"/>
  <c r="M471" i="2" s="1"/>
  <c r="L472" i="2"/>
  <c r="M472" i="2" s="1"/>
  <c r="L473" i="2"/>
  <c r="M473" i="2" s="1"/>
  <c r="L474" i="2"/>
  <c r="M474" i="2" s="1"/>
  <c r="L475" i="2"/>
  <c r="M475" i="2" s="1"/>
  <c r="L476" i="2"/>
  <c r="M476" i="2" s="1"/>
  <c r="L477" i="2"/>
  <c r="M477" i="2" s="1"/>
  <c r="L478" i="2"/>
  <c r="M478" i="2" s="1"/>
  <c r="L479" i="2"/>
  <c r="M479" i="2" s="1"/>
  <c r="L480" i="2"/>
  <c r="M480" i="2" s="1"/>
  <c r="L481" i="2"/>
  <c r="M481" i="2" s="1"/>
  <c r="L482" i="2"/>
  <c r="M482" i="2" s="1"/>
  <c r="L483" i="2"/>
  <c r="M483" i="2" s="1"/>
  <c r="L484" i="2"/>
  <c r="M484" i="2" s="1"/>
  <c r="L485" i="2"/>
  <c r="M485" i="2" s="1"/>
  <c r="L486" i="2"/>
  <c r="M486" i="2" s="1"/>
  <c r="L487" i="2"/>
  <c r="M487" i="2" s="1"/>
  <c r="L488" i="2"/>
  <c r="M488" i="2" s="1"/>
  <c r="L489" i="2"/>
  <c r="M489" i="2" s="1"/>
  <c r="L490" i="2"/>
  <c r="M490" i="2" s="1"/>
  <c r="L491" i="2"/>
  <c r="M491" i="2" s="1"/>
  <c r="L492" i="2"/>
  <c r="M492" i="2" s="1"/>
  <c r="L493" i="2"/>
  <c r="M493" i="2" s="1"/>
  <c r="L494" i="2"/>
  <c r="M494" i="2" s="1"/>
  <c r="L495" i="2"/>
  <c r="M495" i="2" s="1"/>
  <c r="L496" i="2"/>
  <c r="M496" i="2" s="1"/>
  <c r="L497" i="2"/>
  <c r="M497" i="2" s="1"/>
  <c r="L498" i="2"/>
  <c r="M498" i="2" s="1"/>
  <c r="L499" i="2"/>
  <c r="M499" i="2" s="1"/>
  <c r="L500" i="2"/>
  <c r="M500" i="2" s="1"/>
  <c r="L501" i="2"/>
  <c r="M501" i="2" s="1"/>
  <c r="L502" i="2"/>
  <c r="M502" i="2" s="1"/>
  <c r="L503" i="2"/>
  <c r="M503" i="2" s="1"/>
  <c r="L504" i="2"/>
  <c r="M504" i="2" s="1"/>
  <c r="L505" i="2"/>
  <c r="M505" i="2" s="1"/>
  <c r="L506" i="2"/>
  <c r="M506" i="2" s="1"/>
  <c r="L507" i="2"/>
  <c r="M507" i="2" s="1"/>
  <c r="L508" i="2"/>
  <c r="M508" i="2" s="1"/>
  <c r="L509" i="2"/>
  <c r="M509" i="2" s="1"/>
  <c r="L510" i="2"/>
  <c r="M510" i="2" s="1"/>
  <c r="L511" i="2"/>
  <c r="M511" i="2" s="1"/>
  <c r="L512" i="2"/>
  <c r="M512" i="2" s="1"/>
  <c r="L513" i="2"/>
  <c r="M513" i="2" s="1"/>
  <c r="L514" i="2"/>
  <c r="M514" i="2" s="1"/>
  <c r="L515" i="2"/>
  <c r="M515" i="2" s="1"/>
  <c r="L516" i="2"/>
  <c r="M516" i="2" s="1"/>
  <c r="L517" i="2"/>
  <c r="M517" i="2" s="1"/>
  <c r="L518" i="2"/>
  <c r="M518" i="2" s="1"/>
  <c r="L519" i="2"/>
  <c r="M519" i="2" s="1"/>
  <c r="L520" i="2"/>
  <c r="M520" i="2" s="1"/>
  <c r="L521" i="2"/>
  <c r="M521" i="2" s="1"/>
  <c r="L522" i="2"/>
  <c r="M522" i="2" s="1"/>
  <c r="L523" i="2"/>
  <c r="M523" i="2" s="1"/>
  <c r="L524" i="2"/>
  <c r="M524" i="2" s="1"/>
  <c r="L525" i="2"/>
  <c r="M525" i="2" s="1"/>
  <c r="L526" i="2"/>
  <c r="M526" i="2" s="1"/>
  <c r="L527" i="2"/>
  <c r="L528" i="2"/>
  <c r="M528" i="2" s="1"/>
  <c r="L529" i="2"/>
  <c r="M529" i="2" s="1"/>
  <c r="L530" i="2"/>
  <c r="M530" i="2" s="1"/>
  <c r="L531" i="2"/>
  <c r="M531" i="2" s="1"/>
  <c r="L532" i="2"/>
  <c r="M532" i="2" s="1"/>
  <c r="L533" i="2"/>
  <c r="M533" i="2" s="1"/>
  <c r="L534" i="2"/>
  <c r="M534" i="2" s="1"/>
  <c r="L535" i="2"/>
  <c r="M535" i="2" s="1"/>
  <c r="L536" i="2"/>
  <c r="M536" i="2" s="1"/>
  <c r="L537" i="2"/>
  <c r="M537" i="2" s="1"/>
  <c r="L538" i="2"/>
  <c r="M538" i="2" s="1"/>
  <c r="L539" i="2"/>
  <c r="M539" i="2" s="1"/>
  <c r="L540" i="2"/>
  <c r="M540" i="2" s="1"/>
  <c r="L541" i="2"/>
  <c r="M541" i="2" s="1"/>
  <c r="L542" i="2"/>
  <c r="M542" i="2" s="1"/>
  <c r="L543" i="2"/>
  <c r="M543" i="2" s="1"/>
  <c r="L544" i="2"/>
  <c r="M544" i="2" s="1"/>
  <c r="L545" i="2"/>
  <c r="M545" i="2" s="1"/>
  <c r="L546" i="2"/>
  <c r="M546" i="2" s="1"/>
  <c r="L547" i="2"/>
  <c r="M547" i="2" s="1"/>
  <c r="L548" i="2"/>
  <c r="M548" i="2" s="1"/>
  <c r="L549" i="2"/>
  <c r="M549" i="2" s="1"/>
  <c r="L550" i="2"/>
  <c r="M550" i="2" s="1"/>
  <c r="L551" i="2"/>
  <c r="M551" i="2" s="1"/>
  <c r="L552" i="2"/>
  <c r="M552" i="2" s="1"/>
  <c r="L553" i="2"/>
  <c r="M553" i="2" s="1"/>
  <c r="L554" i="2"/>
  <c r="M554" i="2" s="1"/>
  <c r="L555" i="2"/>
  <c r="M555" i="2" s="1"/>
  <c r="L556" i="2"/>
  <c r="M556" i="2" s="1"/>
  <c r="L557" i="2"/>
  <c r="M557" i="2" s="1"/>
  <c r="L558" i="2"/>
  <c r="M558" i="2" s="1"/>
  <c r="L559" i="2"/>
  <c r="M559" i="2" s="1"/>
  <c r="L560" i="2"/>
  <c r="M560" i="2" s="1"/>
  <c r="L561" i="2"/>
  <c r="M561" i="2" s="1"/>
  <c r="L562" i="2"/>
  <c r="M562" i="2" s="1"/>
  <c r="L563" i="2"/>
  <c r="M563" i="2" s="1"/>
  <c r="L564" i="2"/>
  <c r="M564" i="2" s="1"/>
  <c r="L565" i="2"/>
  <c r="M565" i="2" s="1"/>
  <c r="L566" i="2"/>
  <c r="M566" i="2" s="1"/>
  <c r="L567" i="2"/>
  <c r="M567" i="2" s="1"/>
  <c r="L568" i="2"/>
  <c r="M568" i="2" s="1"/>
  <c r="L569" i="2"/>
  <c r="M569" i="2" s="1"/>
  <c r="L570" i="2"/>
  <c r="M570" i="2" s="1"/>
  <c r="L571" i="2"/>
  <c r="M571" i="2" s="1"/>
  <c r="L572" i="2"/>
  <c r="M572" i="2" s="1"/>
  <c r="L573" i="2"/>
  <c r="M573" i="2" s="1"/>
  <c r="L574" i="2"/>
  <c r="M574" i="2" s="1"/>
  <c r="L575" i="2"/>
  <c r="L576" i="2"/>
  <c r="M576" i="2" s="1"/>
  <c r="L577" i="2"/>
  <c r="M577" i="2" s="1"/>
  <c r="L578" i="2"/>
  <c r="M578" i="2" s="1"/>
  <c r="L579" i="2"/>
  <c r="M579" i="2" s="1"/>
  <c r="L580" i="2"/>
  <c r="M580" i="2" s="1"/>
  <c r="L581" i="2"/>
  <c r="M581" i="2" s="1"/>
  <c r="L582" i="2"/>
  <c r="M582" i="2" s="1"/>
  <c r="L583" i="2"/>
  <c r="M583" i="2" s="1"/>
  <c r="L584" i="2"/>
  <c r="M584" i="2" s="1"/>
  <c r="L585" i="2"/>
  <c r="M585" i="2" s="1"/>
  <c r="L586" i="2"/>
  <c r="M586" i="2" s="1"/>
  <c r="L587" i="2"/>
  <c r="M587" i="2" s="1"/>
  <c r="L588" i="2"/>
  <c r="M588" i="2" s="1"/>
  <c r="L589" i="2"/>
  <c r="M589" i="2" s="1"/>
  <c r="L590" i="2"/>
  <c r="M590" i="2" s="1"/>
  <c r="L591" i="2"/>
  <c r="L592" i="2"/>
  <c r="M592" i="2" s="1"/>
  <c r="L593" i="2"/>
  <c r="M593" i="2" s="1"/>
  <c r="L594" i="2"/>
  <c r="M594" i="2" s="1"/>
  <c r="L595" i="2"/>
  <c r="M595" i="2" s="1"/>
  <c r="L596" i="2"/>
  <c r="M596" i="2" s="1"/>
  <c r="L597" i="2"/>
  <c r="M597" i="2" s="1"/>
  <c r="L598" i="2"/>
  <c r="M598" i="2" s="1"/>
  <c r="L599" i="2"/>
  <c r="M599" i="2" s="1"/>
  <c r="L600" i="2"/>
  <c r="M600" i="2" s="1"/>
  <c r="L601" i="2"/>
  <c r="M601" i="2" s="1"/>
  <c r="L602" i="2"/>
  <c r="M602" i="2" s="1"/>
  <c r="L603" i="2"/>
  <c r="M603" i="2" s="1"/>
  <c r="L604" i="2"/>
  <c r="M604" i="2" s="1"/>
  <c r="L605" i="2"/>
  <c r="M605" i="2" s="1"/>
  <c r="L606" i="2"/>
  <c r="M606" i="2" s="1"/>
  <c r="L607" i="2"/>
  <c r="M607" i="2" s="1"/>
  <c r="L608" i="2"/>
  <c r="M608" i="2" s="1"/>
  <c r="L609" i="2"/>
  <c r="M609" i="2" s="1"/>
  <c r="L610" i="2"/>
  <c r="M610" i="2" s="1"/>
  <c r="L611" i="2"/>
  <c r="M611" i="2" s="1"/>
  <c r="L612" i="2"/>
  <c r="M612" i="2" s="1"/>
  <c r="L613" i="2"/>
  <c r="M613" i="2" s="1"/>
  <c r="L614" i="2"/>
  <c r="M614" i="2" s="1"/>
  <c r="L615" i="2"/>
  <c r="M615" i="2" s="1"/>
  <c r="L616" i="2"/>
  <c r="M616" i="2" s="1"/>
  <c r="L617" i="2"/>
  <c r="M617" i="2" s="1"/>
  <c r="L618" i="2"/>
  <c r="M618" i="2" s="1"/>
  <c r="L619" i="2"/>
  <c r="M619" i="2" s="1"/>
  <c r="L620" i="2"/>
  <c r="M620" i="2" s="1"/>
  <c r="L621" i="2"/>
  <c r="M621" i="2" s="1"/>
  <c r="L622" i="2"/>
  <c r="M622" i="2" s="1"/>
  <c r="L623" i="2"/>
  <c r="M623" i="2" s="1"/>
  <c r="L624" i="2"/>
  <c r="M624" i="2" s="1"/>
  <c r="L625" i="2"/>
  <c r="M625" i="2" s="1"/>
  <c r="L626" i="2"/>
  <c r="M626" i="2" s="1"/>
  <c r="L627" i="2"/>
  <c r="M627" i="2" s="1"/>
  <c r="L628" i="2"/>
  <c r="M628" i="2" s="1"/>
  <c r="L629" i="2"/>
  <c r="M629" i="2" s="1"/>
  <c r="L630" i="2"/>
  <c r="M630" i="2" s="1"/>
  <c r="L631" i="2"/>
  <c r="M631" i="2" s="1"/>
  <c r="L632" i="2"/>
  <c r="M632" i="2" s="1"/>
  <c r="L633" i="2"/>
  <c r="M633" i="2" s="1"/>
  <c r="L634" i="2"/>
  <c r="M634" i="2" s="1"/>
  <c r="L635" i="2"/>
  <c r="M635" i="2" s="1"/>
  <c r="L636" i="2"/>
  <c r="M636" i="2" s="1"/>
  <c r="L637" i="2"/>
  <c r="M637" i="2" s="1"/>
  <c r="L638" i="2"/>
  <c r="M638" i="2" s="1"/>
  <c r="L639" i="2"/>
  <c r="M639" i="2" s="1"/>
  <c r="L640" i="2"/>
  <c r="M640" i="2" s="1"/>
  <c r="L641" i="2"/>
  <c r="M641" i="2" s="1"/>
  <c r="L642" i="2"/>
  <c r="M642" i="2" s="1"/>
  <c r="L643" i="2"/>
  <c r="M643" i="2" s="1"/>
  <c r="L644" i="2"/>
  <c r="M644" i="2" s="1"/>
  <c r="L645" i="2"/>
  <c r="M645" i="2" s="1"/>
  <c r="L646" i="2"/>
  <c r="M646" i="2" s="1"/>
  <c r="L647" i="2"/>
  <c r="M647" i="2" s="1"/>
  <c r="L648" i="2"/>
  <c r="M648" i="2" s="1"/>
  <c r="L649" i="2"/>
  <c r="M649" i="2" s="1"/>
  <c r="L650" i="2"/>
  <c r="M650" i="2" s="1"/>
  <c r="L651" i="2"/>
  <c r="M651" i="2" s="1"/>
  <c r="L652" i="2"/>
  <c r="M652" i="2" s="1"/>
  <c r="L653" i="2"/>
  <c r="M653" i="2" s="1"/>
  <c r="L654" i="2"/>
  <c r="M654" i="2" s="1"/>
  <c r="L655" i="2"/>
  <c r="M655" i="2" s="1"/>
  <c r="L656" i="2"/>
  <c r="M656" i="2" s="1"/>
  <c r="L657" i="2"/>
  <c r="M657" i="2" s="1"/>
  <c r="L658" i="2"/>
  <c r="M658" i="2" s="1"/>
  <c r="L659" i="2"/>
  <c r="M659" i="2" s="1"/>
  <c r="L660" i="2"/>
  <c r="M660" i="2" s="1"/>
  <c r="L661" i="2"/>
  <c r="M661" i="2" s="1"/>
  <c r="L662" i="2"/>
  <c r="M662" i="2" s="1"/>
  <c r="L663" i="2"/>
  <c r="M663" i="2" s="1"/>
  <c r="L664" i="2"/>
  <c r="M664" i="2" s="1"/>
  <c r="L665" i="2"/>
  <c r="M665" i="2" s="1"/>
  <c r="L666" i="2"/>
  <c r="M666" i="2" s="1"/>
  <c r="L667" i="2"/>
  <c r="M667" i="2" s="1"/>
  <c r="L668" i="2"/>
  <c r="M668" i="2" s="1"/>
  <c r="L669" i="2"/>
  <c r="M669" i="2" s="1"/>
  <c r="L670" i="2"/>
  <c r="M670" i="2" s="1"/>
  <c r="L671" i="2"/>
  <c r="M671" i="2" s="1"/>
  <c r="L672" i="2"/>
  <c r="M672" i="2" s="1"/>
  <c r="L673" i="2"/>
  <c r="M673" i="2" s="1"/>
  <c r="L674" i="2"/>
  <c r="M674" i="2" s="1"/>
  <c r="L675" i="2"/>
  <c r="L676" i="2"/>
  <c r="M676" i="2" s="1"/>
  <c r="L677" i="2"/>
  <c r="M677" i="2" s="1"/>
  <c r="L678" i="2"/>
  <c r="M678" i="2" s="1"/>
  <c r="L679" i="2"/>
  <c r="M679" i="2" s="1"/>
  <c r="L680" i="2"/>
  <c r="M680" i="2" s="1"/>
  <c r="L681" i="2"/>
  <c r="M681" i="2" s="1"/>
  <c r="L682" i="2"/>
  <c r="M682" i="2" s="1"/>
  <c r="L683" i="2"/>
  <c r="M683" i="2" s="1"/>
  <c r="L684" i="2"/>
  <c r="M684" i="2" s="1"/>
  <c r="L685" i="2"/>
  <c r="M685" i="2" s="1"/>
  <c r="L686" i="2"/>
  <c r="M686" i="2" s="1"/>
  <c r="L687" i="2"/>
  <c r="M687" i="2" s="1"/>
  <c r="L688" i="2"/>
  <c r="M688" i="2" s="1"/>
  <c r="L689" i="2"/>
  <c r="M689" i="2" s="1"/>
  <c r="L690" i="2"/>
  <c r="M690" i="2" s="1"/>
  <c r="L691" i="2"/>
  <c r="M691" i="2" s="1"/>
  <c r="L692" i="2"/>
  <c r="M692" i="2" s="1"/>
  <c r="L693" i="2"/>
  <c r="M693" i="2" s="1"/>
  <c r="L694" i="2"/>
  <c r="M694" i="2" s="1"/>
  <c r="L695" i="2"/>
  <c r="M695" i="2" s="1"/>
  <c r="L696" i="2"/>
  <c r="M696" i="2" s="1"/>
  <c r="L697" i="2"/>
  <c r="M697" i="2" s="1"/>
  <c r="L698" i="2"/>
  <c r="M698" i="2" s="1"/>
  <c r="L699" i="2"/>
  <c r="M699" i="2" s="1"/>
  <c r="L700" i="2"/>
  <c r="M700" i="2" s="1"/>
  <c r="L701" i="2"/>
  <c r="M701" i="2" s="1"/>
  <c r="L702" i="2"/>
  <c r="M702" i="2" s="1"/>
  <c r="L703" i="2"/>
  <c r="M703" i="2" s="1"/>
  <c r="L704" i="2"/>
  <c r="L705" i="2"/>
  <c r="M705" i="2" s="1"/>
  <c r="L706" i="2"/>
  <c r="M706" i="2" s="1"/>
  <c r="L707" i="2"/>
  <c r="M707" i="2" s="1"/>
  <c r="L708" i="2"/>
  <c r="M708" i="2" s="1"/>
  <c r="L709" i="2"/>
  <c r="M709" i="2" s="1"/>
  <c r="L710" i="2"/>
  <c r="M710" i="2" s="1"/>
  <c r="L711" i="2"/>
  <c r="M711" i="2" s="1"/>
  <c r="L712" i="2"/>
  <c r="M712" i="2" s="1"/>
  <c r="L713" i="2"/>
  <c r="M713" i="2" s="1"/>
  <c r="L714" i="2"/>
  <c r="M714" i="2" s="1"/>
  <c r="L715" i="2"/>
  <c r="M715" i="2" s="1"/>
  <c r="L716" i="2"/>
  <c r="M716" i="2" s="1"/>
  <c r="L717" i="2"/>
  <c r="M717" i="2" s="1"/>
  <c r="L718" i="2"/>
  <c r="M718" i="2" s="1"/>
  <c r="L719" i="2"/>
  <c r="M719" i="2" s="1"/>
  <c r="L720" i="2"/>
  <c r="M720" i="2" s="1"/>
  <c r="L721" i="2"/>
  <c r="M721" i="2" s="1"/>
  <c r="L722" i="2"/>
  <c r="M722" i="2" s="1"/>
  <c r="L723" i="2"/>
  <c r="M723" i="2" s="1"/>
  <c r="L724" i="2"/>
  <c r="M724" i="2" s="1"/>
  <c r="L725" i="2"/>
  <c r="M725" i="2" s="1"/>
  <c r="L726" i="2"/>
  <c r="M726" i="2" s="1"/>
  <c r="L727" i="2"/>
  <c r="M727" i="2" s="1"/>
  <c r="L728" i="2"/>
  <c r="M728" i="2" s="1"/>
  <c r="L729" i="2"/>
  <c r="M729" i="2" s="1"/>
  <c r="L730" i="2"/>
  <c r="M730" i="2" s="1"/>
  <c r="L731" i="2"/>
  <c r="M731" i="2" s="1"/>
  <c r="L732" i="2"/>
  <c r="M732" i="2" s="1"/>
  <c r="L733" i="2"/>
  <c r="M733" i="2" s="1"/>
  <c r="L734" i="2"/>
  <c r="M734" i="2" s="1"/>
  <c r="L735" i="2"/>
  <c r="M735" i="2" s="1"/>
  <c r="L736" i="2"/>
  <c r="M736" i="2" s="1"/>
  <c r="L737" i="2"/>
  <c r="M737" i="2" s="1"/>
  <c r="L738" i="2"/>
  <c r="M738" i="2" s="1"/>
  <c r="L739" i="2"/>
  <c r="M739" i="2" s="1"/>
  <c r="L740" i="2"/>
  <c r="M740" i="2" s="1"/>
  <c r="L741" i="2"/>
  <c r="M741" i="2" s="1"/>
  <c r="L742" i="2"/>
  <c r="M742" i="2" s="1"/>
  <c r="L743" i="2"/>
  <c r="M743" i="2" s="1"/>
  <c r="L744" i="2"/>
  <c r="M744" i="2" s="1"/>
  <c r="L745" i="2"/>
  <c r="M745" i="2" s="1"/>
  <c r="L746" i="2"/>
  <c r="M746" i="2" s="1"/>
  <c r="L747" i="2"/>
  <c r="M747" i="2" s="1"/>
  <c r="L748" i="2"/>
  <c r="M748" i="2" s="1"/>
  <c r="L749" i="2"/>
  <c r="M749" i="2" s="1"/>
  <c r="L750" i="2"/>
  <c r="M750" i="2" s="1"/>
  <c r="L751" i="2"/>
  <c r="M751" i="2" s="1"/>
  <c r="L752" i="2"/>
  <c r="M752" i="2" s="1"/>
  <c r="L753" i="2"/>
  <c r="M753" i="2" s="1"/>
  <c r="L754" i="2"/>
  <c r="M754" i="2" s="1"/>
  <c r="L755" i="2"/>
  <c r="M755" i="2" s="1"/>
  <c r="L756" i="2"/>
  <c r="M756" i="2" s="1"/>
  <c r="L757" i="2"/>
  <c r="M757" i="2" s="1"/>
  <c r="L4" i="2"/>
  <c r="M4" i="2" s="1"/>
  <c r="L3" i="2"/>
  <c r="M3" i="2" s="1"/>
  <c r="E89" i="2"/>
  <c r="E153" i="2"/>
  <c r="E581" i="2"/>
  <c r="E589" i="2"/>
  <c r="D5" i="2"/>
  <c r="E5" i="2" s="1"/>
  <c r="D6" i="2"/>
  <c r="E6" i="2" s="1"/>
  <c r="D7" i="2"/>
  <c r="E7" i="2" s="1"/>
  <c r="D8" i="2"/>
  <c r="E8" i="2" s="1"/>
  <c r="D9" i="2"/>
  <c r="E9" i="2" s="1"/>
  <c r="D10" i="2"/>
  <c r="E10" i="2" s="1"/>
  <c r="D11" i="2"/>
  <c r="E11" i="2" s="1"/>
  <c r="D12" i="2"/>
  <c r="E12" i="2" s="1"/>
  <c r="D13" i="2"/>
  <c r="E13" i="2" s="1"/>
  <c r="D14" i="2"/>
  <c r="E14" i="2" s="1"/>
  <c r="D15" i="2"/>
  <c r="E15" i="2" s="1"/>
  <c r="D16" i="2"/>
  <c r="E16" i="2" s="1"/>
  <c r="D17" i="2"/>
  <c r="E17" i="2" s="1"/>
  <c r="D18" i="2"/>
  <c r="E18" i="2" s="1"/>
  <c r="D19" i="2"/>
  <c r="E19" i="2" s="1"/>
  <c r="D20" i="2"/>
  <c r="E20" i="2" s="1"/>
  <c r="D21" i="2"/>
  <c r="E21" i="2" s="1"/>
  <c r="D22" i="2"/>
  <c r="E22" i="2" s="1"/>
  <c r="D23" i="2"/>
  <c r="E23" i="2" s="1"/>
  <c r="D24" i="2"/>
  <c r="E24" i="2" s="1"/>
  <c r="D25" i="2"/>
  <c r="E25" i="2" s="1"/>
  <c r="D26" i="2"/>
  <c r="E26" i="2" s="1"/>
  <c r="D27" i="2"/>
  <c r="E27" i="2" s="1"/>
  <c r="D28" i="2"/>
  <c r="E28" i="2" s="1"/>
  <c r="D29" i="2"/>
  <c r="E29" i="2" s="1"/>
  <c r="D30" i="2"/>
  <c r="E30" i="2" s="1"/>
  <c r="D31" i="2"/>
  <c r="E31" i="2" s="1"/>
  <c r="D32" i="2"/>
  <c r="E32" i="2" s="1"/>
  <c r="D33" i="2"/>
  <c r="E33" i="2" s="1"/>
  <c r="D34" i="2"/>
  <c r="E34" i="2" s="1"/>
  <c r="D35" i="2"/>
  <c r="E35" i="2" s="1"/>
  <c r="D36" i="2"/>
  <c r="E36" i="2" s="1"/>
  <c r="D37" i="2"/>
  <c r="E37" i="2" s="1"/>
  <c r="D38" i="2"/>
  <c r="E38" i="2" s="1"/>
  <c r="D39" i="2"/>
  <c r="E39" i="2" s="1"/>
  <c r="D40" i="2"/>
  <c r="E40" i="2" s="1"/>
  <c r="D41" i="2"/>
  <c r="E41" i="2" s="1"/>
  <c r="D42" i="2"/>
  <c r="E42" i="2" s="1"/>
  <c r="D43" i="2"/>
  <c r="E43" i="2" s="1"/>
  <c r="D44" i="2"/>
  <c r="E44" i="2" s="1"/>
  <c r="D45" i="2"/>
  <c r="E45" i="2" s="1"/>
  <c r="D46" i="2"/>
  <c r="E46" i="2" s="1"/>
  <c r="D47" i="2"/>
  <c r="E47" i="2" s="1"/>
  <c r="D48" i="2"/>
  <c r="E48" i="2" s="1"/>
  <c r="D49" i="2"/>
  <c r="E49" i="2" s="1"/>
  <c r="D50" i="2"/>
  <c r="E50" i="2" s="1"/>
  <c r="D51" i="2"/>
  <c r="E51" i="2" s="1"/>
  <c r="D52" i="2"/>
  <c r="E52" i="2" s="1"/>
  <c r="D53" i="2"/>
  <c r="E53" i="2" s="1"/>
  <c r="D54" i="2"/>
  <c r="E54" i="2" s="1"/>
  <c r="D55" i="2"/>
  <c r="E55" i="2" s="1"/>
  <c r="D56" i="2"/>
  <c r="E56" i="2" s="1"/>
  <c r="D57" i="2"/>
  <c r="E57" i="2" s="1"/>
  <c r="D58" i="2"/>
  <c r="E58" i="2" s="1"/>
  <c r="D59" i="2"/>
  <c r="E59" i="2" s="1"/>
  <c r="D60" i="2"/>
  <c r="E60" i="2" s="1"/>
  <c r="D61" i="2"/>
  <c r="E61" i="2" s="1"/>
  <c r="D62" i="2"/>
  <c r="E62" i="2" s="1"/>
  <c r="D63" i="2"/>
  <c r="E63" i="2" s="1"/>
  <c r="D64" i="2"/>
  <c r="E64" i="2" s="1"/>
  <c r="D65" i="2"/>
  <c r="E65" i="2" s="1"/>
  <c r="D66" i="2"/>
  <c r="E66" i="2" s="1"/>
  <c r="D67" i="2"/>
  <c r="E67" i="2" s="1"/>
  <c r="D68" i="2"/>
  <c r="E68" i="2" s="1"/>
  <c r="D69" i="2"/>
  <c r="E69" i="2" s="1"/>
  <c r="D70" i="2"/>
  <c r="E70" i="2" s="1"/>
  <c r="D71" i="2"/>
  <c r="E71" i="2" s="1"/>
  <c r="D72" i="2"/>
  <c r="E72" i="2" s="1"/>
  <c r="D73" i="2"/>
  <c r="E73" i="2" s="1"/>
  <c r="D74" i="2"/>
  <c r="E74" i="2" s="1"/>
  <c r="D75" i="2"/>
  <c r="E75" i="2" s="1"/>
  <c r="D76" i="2"/>
  <c r="E76" i="2" s="1"/>
  <c r="D77" i="2"/>
  <c r="E77" i="2" s="1"/>
  <c r="D78" i="2"/>
  <c r="E78" i="2" s="1"/>
  <c r="D79" i="2"/>
  <c r="E79" i="2" s="1"/>
  <c r="D80" i="2"/>
  <c r="E80" i="2" s="1"/>
  <c r="D81" i="2"/>
  <c r="E81" i="2" s="1"/>
  <c r="D82" i="2"/>
  <c r="E82" i="2" s="1"/>
  <c r="D83" i="2"/>
  <c r="E83" i="2" s="1"/>
  <c r="D84" i="2"/>
  <c r="E84" i="2" s="1"/>
  <c r="D85" i="2"/>
  <c r="E85" i="2" s="1"/>
  <c r="D86" i="2"/>
  <c r="E86" i="2" s="1"/>
  <c r="D87" i="2"/>
  <c r="E87" i="2" s="1"/>
  <c r="D88" i="2"/>
  <c r="E88" i="2" s="1"/>
  <c r="D89" i="2"/>
  <c r="D90" i="2"/>
  <c r="E90" i="2" s="1"/>
  <c r="D91" i="2"/>
  <c r="E91" i="2" s="1"/>
  <c r="D92" i="2"/>
  <c r="E92" i="2" s="1"/>
  <c r="D93" i="2"/>
  <c r="E93" i="2" s="1"/>
  <c r="D94" i="2"/>
  <c r="E94" i="2" s="1"/>
  <c r="D95" i="2"/>
  <c r="E95" i="2" s="1"/>
  <c r="D96" i="2"/>
  <c r="E96" i="2" s="1"/>
  <c r="D97" i="2"/>
  <c r="E97" i="2" s="1"/>
  <c r="D98" i="2"/>
  <c r="E98" i="2" s="1"/>
  <c r="D99" i="2"/>
  <c r="E99" i="2" s="1"/>
  <c r="D100" i="2"/>
  <c r="E100" i="2" s="1"/>
  <c r="D101" i="2"/>
  <c r="E101" i="2" s="1"/>
  <c r="D102" i="2"/>
  <c r="E102" i="2" s="1"/>
  <c r="D103" i="2"/>
  <c r="E103" i="2" s="1"/>
  <c r="D104" i="2"/>
  <c r="E104" i="2" s="1"/>
  <c r="D105" i="2"/>
  <c r="E105" i="2" s="1"/>
  <c r="D106" i="2"/>
  <c r="E106" i="2" s="1"/>
  <c r="D107" i="2"/>
  <c r="E107" i="2" s="1"/>
  <c r="D108" i="2"/>
  <c r="E108" i="2" s="1"/>
  <c r="D109" i="2"/>
  <c r="E109" i="2" s="1"/>
  <c r="D110" i="2"/>
  <c r="E110" i="2" s="1"/>
  <c r="D111" i="2"/>
  <c r="E111" i="2" s="1"/>
  <c r="D112" i="2"/>
  <c r="E112" i="2" s="1"/>
  <c r="D113" i="2"/>
  <c r="E113" i="2" s="1"/>
  <c r="D114" i="2"/>
  <c r="E114" i="2" s="1"/>
  <c r="D115" i="2"/>
  <c r="E115" i="2" s="1"/>
  <c r="D116" i="2"/>
  <c r="E116" i="2" s="1"/>
  <c r="D117" i="2"/>
  <c r="E117" i="2" s="1"/>
  <c r="D118" i="2"/>
  <c r="E118" i="2" s="1"/>
  <c r="D119" i="2"/>
  <c r="E119" i="2" s="1"/>
  <c r="D120" i="2"/>
  <c r="E120" i="2" s="1"/>
  <c r="D121" i="2"/>
  <c r="E121" i="2" s="1"/>
  <c r="D122" i="2"/>
  <c r="E122" i="2" s="1"/>
  <c r="D123" i="2"/>
  <c r="E123" i="2" s="1"/>
  <c r="D124" i="2"/>
  <c r="E124" i="2" s="1"/>
  <c r="D125" i="2"/>
  <c r="E125" i="2" s="1"/>
  <c r="D126" i="2"/>
  <c r="E126" i="2" s="1"/>
  <c r="D127" i="2"/>
  <c r="E127" i="2" s="1"/>
  <c r="D128" i="2"/>
  <c r="E128" i="2" s="1"/>
  <c r="D129" i="2"/>
  <c r="E129" i="2" s="1"/>
  <c r="D130" i="2"/>
  <c r="E130" i="2" s="1"/>
  <c r="D131" i="2"/>
  <c r="E131" i="2" s="1"/>
  <c r="D132" i="2"/>
  <c r="E132" i="2" s="1"/>
  <c r="D133" i="2"/>
  <c r="E133" i="2" s="1"/>
  <c r="D134" i="2"/>
  <c r="E134" i="2" s="1"/>
  <c r="D135" i="2"/>
  <c r="E135" i="2" s="1"/>
  <c r="D136" i="2"/>
  <c r="E136" i="2" s="1"/>
  <c r="D137" i="2"/>
  <c r="E137" i="2" s="1"/>
  <c r="D138" i="2"/>
  <c r="E138" i="2" s="1"/>
  <c r="D139" i="2"/>
  <c r="E139" i="2" s="1"/>
  <c r="D140" i="2"/>
  <c r="E140" i="2" s="1"/>
  <c r="D141" i="2"/>
  <c r="E141" i="2" s="1"/>
  <c r="D142" i="2"/>
  <c r="E142" i="2" s="1"/>
  <c r="D143" i="2"/>
  <c r="E143" i="2" s="1"/>
  <c r="D144" i="2"/>
  <c r="E144" i="2" s="1"/>
  <c r="D145" i="2"/>
  <c r="E145" i="2" s="1"/>
  <c r="D146" i="2"/>
  <c r="E146" i="2" s="1"/>
  <c r="D147" i="2"/>
  <c r="E147" i="2" s="1"/>
  <c r="D148" i="2"/>
  <c r="E148" i="2" s="1"/>
  <c r="D149" i="2"/>
  <c r="E149" i="2" s="1"/>
  <c r="D150" i="2"/>
  <c r="E150" i="2" s="1"/>
  <c r="D151" i="2"/>
  <c r="E151" i="2" s="1"/>
  <c r="D152" i="2"/>
  <c r="E152" i="2" s="1"/>
  <c r="D153" i="2"/>
  <c r="D154" i="2"/>
  <c r="E154" i="2" s="1"/>
  <c r="D155" i="2"/>
  <c r="E155" i="2" s="1"/>
  <c r="D156" i="2"/>
  <c r="E156" i="2" s="1"/>
  <c r="D157" i="2"/>
  <c r="E157" i="2" s="1"/>
  <c r="D158" i="2"/>
  <c r="E158" i="2" s="1"/>
  <c r="D159" i="2"/>
  <c r="E159" i="2" s="1"/>
  <c r="D160" i="2"/>
  <c r="E160" i="2" s="1"/>
  <c r="D161" i="2"/>
  <c r="E161" i="2" s="1"/>
  <c r="D162" i="2"/>
  <c r="E162" i="2" s="1"/>
  <c r="D163" i="2"/>
  <c r="E163" i="2" s="1"/>
  <c r="D164" i="2"/>
  <c r="E164" i="2" s="1"/>
  <c r="D165" i="2"/>
  <c r="E165" i="2" s="1"/>
  <c r="D166" i="2"/>
  <c r="E166" i="2" s="1"/>
  <c r="D167" i="2"/>
  <c r="E167" i="2" s="1"/>
  <c r="D168" i="2"/>
  <c r="E168" i="2" s="1"/>
  <c r="D169" i="2"/>
  <c r="E169" i="2" s="1"/>
  <c r="D170" i="2"/>
  <c r="E170" i="2" s="1"/>
  <c r="D171" i="2"/>
  <c r="E171" i="2" s="1"/>
  <c r="D172" i="2"/>
  <c r="E172" i="2" s="1"/>
  <c r="D173" i="2"/>
  <c r="E173" i="2" s="1"/>
  <c r="D174" i="2"/>
  <c r="E174" i="2" s="1"/>
  <c r="D175" i="2"/>
  <c r="E175" i="2" s="1"/>
  <c r="D176" i="2"/>
  <c r="E176" i="2" s="1"/>
  <c r="D177" i="2"/>
  <c r="E177" i="2" s="1"/>
  <c r="D178" i="2"/>
  <c r="E178" i="2" s="1"/>
  <c r="D179" i="2"/>
  <c r="E179" i="2" s="1"/>
  <c r="D180" i="2"/>
  <c r="E180" i="2" s="1"/>
  <c r="D181" i="2"/>
  <c r="E181" i="2" s="1"/>
  <c r="D182" i="2"/>
  <c r="E182" i="2" s="1"/>
  <c r="D183" i="2"/>
  <c r="E183" i="2" s="1"/>
  <c r="D184" i="2"/>
  <c r="E184" i="2" s="1"/>
  <c r="D185" i="2"/>
  <c r="E185" i="2" s="1"/>
  <c r="D186" i="2"/>
  <c r="E186" i="2" s="1"/>
  <c r="D187" i="2"/>
  <c r="E187" i="2" s="1"/>
  <c r="D188" i="2"/>
  <c r="E188" i="2" s="1"/>
  <c r="D189" i="2"/>
  <c r="E189" i="2" s="1"/>
  <c r="D190" i="2"/>
  <c r="E190" i="2" s="1"/>
  <c r="D191" i="2"/>
  <c r="E191" i="2" s="1"/>
  <c r="D192" i="2"/>
  <c r="E192" i="2" s="1"/>
  <c r="D193" i="2"/>
  <c r="E193" i="2" s="1"/>
  <c r="D194" i="2"/>
  <c r="E194" i="2" s="1"/>
  <c r="D195" i="2"/>
  <c r="E195" i="2" s="1"/>
  <c r="D196" i="2"/>
  <c r="E196" i="2" s="1"/>
  <c r="D197" i="2"/>
  <c r="E197" i="2" s="1"/>
  <c r="D198" i="2"/>
  <c r="E198" i="2" s="1"/>
  <c r="D199" i="2"/>
  <c r="E199" i="2" s="1"/>
  <c r="D200" i="2"/>
  <c r="E200" i="2" s="1"/>
  <c r="D201" i="2"/>
  <c r="E201" i="2" s="1"/>
  <c r="D202" i="2"/>
  <c r="E202" i="2" s="1"/>
  <c r="D203" i="2"/>
  <c r="E203" i="2" s="1"/>
  <c r="D204" i="2"/>
  <c r="E204" i="2" s="1"/>
  <c r="D205" i="2"/>
  <c r="E205" i="2" s="1"/>
  <c r="D206" i="2"/>
  <c r="E206" i="2" s="1"/>
  <c r="D207" i="2"/>
  <c r="E207" i="2" s="1"/>
  <c r="D208" i="2"/>
  <c r="E208" i="2" s="1"/>
  <c r="D209" i="2"/>
  <c r="E209" i="2" s="1"/>
  <c r="D210" i="2"/>
  <c r="E210" i="2" s="1"/>
  <c r="D211" i="2"/>
  <c r="E211" i="2" s="1"/>
  <c r="D212" i="2"/>
  <c r="E212" i="2" s="1"/>
  <c r="D213" i="2"/>
  <c r="E213" i="2" s="1"/>
  <c r="D214" i="2"/>
  <c r="E214" i="2" s="1"/>
  <c r="D215" i="2"/>
  <c r="E215" i="2" s="1"/>
  <c r="D216" i="2"/>
  <c r="E216" i="2" s="1"/>
  <c r="D217" i="2"/>
  <c r="E217" i="2" s="1"/>
  <c r="D218" i="2"/>
  <c r="E218" i="2" s="1"/>
  <c r="D219" i="2"/>
  <c r="E219" i="2" s="1"/>
  <c r="D220" i="2"/>
  <c r="E220" i="2" s="1"/>
  <c r="D221" i="2"/>
  <c r="E221" i="2" s="1"/>
  <c r="D222" i="2"/>
  <c r="E222" i="2" s="1"/>
  <c r="D223" i="2"/>
  <c r="E223" i="2" s="1"/>
  <c r="D224" i="2"/>
  <c r="E224" i="2" s="1"/>
  <c r="D225" i="2"/>
  <c r="E225" i="2" s="1"/>
  <c r="D226" i="2"/>
  <c r="E226" i="2" s="1"/>
  <c r="D227" i="2"/>
  <c r="E227" i="2" s="1"/>
  <c r="D228" i="2"/>
  <c r="E228" i="2" s="1"/>
  <c r="D229" i="2"/>
  <c r="E229" i="2" s="1"/>
  <c r="D230" i="2"/>
  <c r="E230" i="2" s="1"/>
  <c r="D231" i="2"/>
  <c r="E231" i="2" s="1"/>
  <c r="D232" i="2"/>
  <c r="E232" i="2" s="1"/>
  <c r="D233" i="2"/>
  <c r="E233" i="2" s="1"/>
  <c r="D234" i="2"/>
  <c r="E234" i="2" s="1"/>
  <c r="D235" i="2"/>
  <c r="E235" i="2" s="1"/>
  <c r="D236" i="2"/>
  <c r="E236" i="2" s="1"/>
  <c r="D237" i="2"/>
  <c r="E237" i="2" s="1"/>
  <c r="D238" i="2"/>
  <c r="E238" i="2" s="1"/>
  <c r="D239" i="2"/>
  <c r="E239" i="2" s="1"/>
  <c r="D240" i="2"/>
  <c r="E240" i="2" s="1"/>
  <c r="D241" i="2"/>
  <c r="E241" i="2" s="1"/>
  <c r="D242" i="2"/>
  <c r="E242" i="2" s="1"/>
  <c r="D243" i="2"/>
  <c r="E243" i="2" s="1"/>
  <c r="D244" i="2"/>
  <c r="E244" i="2" s="1"/>
  <c r="D245" i="2"/>
  <c r="E245" i="2" s="1"/>
  <c r="D246" i="2"/>
  <c r="E246" i="2" s="1"/>
  <c r="D247" i="2"/>
  <c r="E247" i="2" s="1"/>
  <c r="D248" i="2"/>
  <c r="E248" i="2" s="1"/>
  <c r="D249" i="2"/>
  <c r="E249" i="2" s="1"/>
  <c r="D250" i="2"/>
  <c r="E250" i="2" s="1"/>
  <c r="D251" i="2"/>
  <c r="E251" i="2" s="1"/>
  <c r="D252" i="2"/>
  <c r="E252" i="2" s="1"/>
  <c r="D253" i="2"/>
  <c r="E253" i="2" s="1"/>
  <c r="D254" i="2"/>
  <c r="E254" i="2" s="1"/>
  <c r="D255" i="2"/>
  <c r="E255" i="2" s="1"/>
  <c r="D256" i="2"/>
  <c r="E256" i="2" s="1"/>
  <c r="D257" i="2"/>
  <c r="E257" i="2" s="1"/>
  <c r="D258" i="2"/>
  <c r="E258" i="2" s="1"/>
  <c r="D259" i="2"/>
  <c r="E259" i="2" s="1"/>
  <c r="D260" i="2"/>
  <c r="E260" i="2" s="1"/>
  <c r="D261" i="2"/>
  <c r="E261" i="2" s="1"/>
  <c r="D262" i="2"/>
  <c r="E262" i="2" s="1"/>
  <c r="D263" i="2"/>
  <c r="E263" i="2" s="1"/>
  <c r="D264" i="2"/>
  <c r="E264" i="2" s="1"/>
  <c r="D265" i="2"/>
  <c r="E265" i="2" s="1"/>
  <c r="D266" i="2"/>
  <c r="E266" i="2" s="1"/>
  <c r="D267" i="2"/>
  <c r="E267" i="2" s="1"/>
  <c r="D268" i="2"/>
  <c r="E268" i="2" s="1"/>
  <c r="D269" i="2"/>
  <c r="E269" i="2" s="1"/>
  <c r="D270" i="2"/>
  <c r="E270" i="2" s="1"/>
  <c r="D271" i="2"/>
  <c r="E271" i="2" s="1"/>
  <c r="D272" i="2"/>
  <c r="E272" i="2" s="1"/>
  <c r="D273" i="2"/>
  <c r="E273" i="2" s="1"/>
  <c r="D274" i="2"/>
  <c r="E274" i="2" s="1"/>
  <c r="D275" i="2"/>
  <c r="E275" i="2" s="1"/>
  <c r="D276" i="2"/>
  <c r="E276" i="2" s="1"/>
  <c r="D277" i="2"/>
  <c r="E277" i="2" s="1"/>
  <c r="D278" i="2"/>
  <c r="E278" i="2" s="1"/>
  <c r="D279" i="2"/>
  <c r="E279" i="2" s="1"/>
  <c r="D280" i="2"/>
  <c r="E280" i="2" s="1"/>
  <c r="D281" i="2"/>
  <c r="E281" i="2" s="1"/>
  <c r="D282" i="2"/>
  <c r="E282" i="2" s="1"/>
  <c r="D283" i="2"/>
  <c r="E283" i="2" s="1"/>
  <c r="D284" i="2"/>
  <c r="E284" i="2" s="1"/>
  <c r="D285" i="2"/>
  <c r="E285" i="2" s="1"/>
  <c r="D286" i="2"/>
  <c r="E286" i="2" s="1"/>
  <c r="D287" i="2"/>
  <c r="E287" i="2" s="1"/>
  <c r="D288" i="2"/>
  <c r="E288" i="2" s="1"/>
  <c r="D289" i="2"/>
  <c r="E289" i="2" s="1"/>
  <c r="D290" i="2"/>
  <c r="E290" i="2" s="1"/>
  <c r="D291" i="2"/>
  <c r="E291" i="2" s="1"/>
  <c r="D292" i="2"/>
  <c r="E292" i="2" s="1"/>
  <c r="D293" i="2"/>
  <c r="E293" i="2" s="1"/>
  <c r="D294" i="2"/>
  <c r="E294" i="2" s="1"/>
  <c r="D295" i="2"/>
  <c r="E295" i="2" s="1"/>
  <c r="D296" i="2"/>
  <c r="E296" i="2" s="1"/>
  <c r="D297" i="2"/>
  <c r="E297" i="2" s="1"/>
  <c r="D298" i="2"/>
  <c r="E298" i="2" s="1"/>
  <c r="D299" i="2"/>
  <c r="E299" i="2" s="1"/>
  <c r="D300" i="2"/>
  <c r="E300" i="2" s="1"/>
  <c r="D301" i="2"/>
  <c r="E301" i="2" s="1"/>
  <c r="D302" i="2"/>
  <c r="E302" i="2" s="1"/>
  <c r="D303" i="2"/>
  <c r="E303" i="2" s="1"/>
  <c r="D304" i="2"/>
  <c r="E304" i="2" s="1"/>
  <c r="D305" i="2"/>
  <c r="E305" i="2" s="1"/>
  <c r="D306" i="2"/>
  <c r="E306" i="2" s="1"/>
  <c r="D307" i="2"/>
  <c r="E307" i="2" s="1"/>
  <c r="D308" i="2"/>
  <c r="E308" i="2" s="1"/>
  <c r="D309" i="2"/>
  <c r="E309" i="2" s="1"/>
  <c r="D310" i="2"/>
  <c r="E310" i="2" s="1"/>
  <c r="D311" i="2"/>
  <c r="E311" i="2" s="1"/>
  <c r="D312" i="2"/>
  <c r="E312" i="2" s="1"/>
  <c r="D313" i="2"/>
  <c r="E313" i="2" s="1"/>
  <c r="D314" i="2"/>
  <c r="E314" i="2" s="1"/>
  <c r="D315" i="2"/>
  <c r="E315" i="2" s="1"/>
  <c r="D316" i="2"/>
  <c r="E316" i="2" s="1"/>
  <c r="D317" i="2"/>
  <c r="E317" i="2" s="1"/>
  <c r="D318" i="2"/>
  <c r="E318" i="2" s="1"/>
  <c r="D319" i="2"/>
  <c r="E319" i="2" s="1"/>
  <c r="D320" i="2"/>
  <c r="E320" i="2" s="1"/>
  <c r="D321" i="2"/>
  <c r="E321" i="2" s="1"/>
  <c r="D322" i="2"/>
  <c r="E322" i="2" s="1"/>
  <c r="D323" i="2"/>
  <c r="E323" i="2" s="1"/>
  <c r="D324" i="2"/>
  <c r="E324" i="2" s="1"/>
  <c r="D325" i="2"/>
  <c r="E325" i="2" s="1"/>
  <c r="D326" i="2"/>
  <c r="E326" i="2" s="1"/>
  <c r="D327" i="2"/>
  <c r="E327" i="2" s="1"/>
  <c r="D328" i="2"/>
  <c r="E328" i="2" s="1"/>
  <c r="D329" i="2"/>
  <c r="E329" i="2" s="1"/>
  <c r="D330" i="2"/>
  <c r="E330" i="2" s="1"/>
  <c r="D331" i="2"/>
  <c r="E331" i="2" s="1"/>
  <c r="D332" i="2"/>
  <c r="E332" i="2" s="1"/>
  <c r="D333" i="2"/>
  <c r="E333" i="2" s="1"/>
  <c r="D334" i="2"/>
  <c r="E334" i="2" s="1"/>
  <c r="D335" i="2"/>
  <c r="E335" i="2" s="1"/>
  <c r="D336" i="2"/>
  <c r="E336" i="2" s="1"/>
  <c r="D337" i="2"/>
  <c r="E337" i="2" s="1"/>
  <c r="D338" i="2"/>
  <c r="E338" i="2" s="1"/>
  <c r="D339" i="2"/>
  <c r="E339" i="2" s="1"/>
  <c r="D340" i="2"/>
  <c r="E340" i="2" s="1"/>
  <c r="D341" i="2"/>
  <c r="E341" i="2" s="1"/>
  <c r="D342" i="2"/>
  <c r="E342" i="2" s="1"/>
  <c r="D343" i="2"/>
  <c r="E343" i="2" s="1"/>
  <c r="D344" i="2"/>
  <c r="E344" i="2" s="1"/>
  <c r="D345" i="2"/>
  <c r="E345" i="2" s="1"/>
  <c r="D346" i="2"/>
  <c r="E346" i="2" s="1"/>
  <c r="D347" i="2"/>
  <c r="E347" i="2" s="1"/>
  <c r="D348" i="2"/>
  <c r="E348" i="2" s="1"/>
  <c r="D349" i="2"/>
  <c r="E349" i="2" s="1"/>
  <c r="D350" i="2"/>
  <c r="E350" i="2" s="1"/>
  <c r="D351" i="2"/>
  <c r="E351" i="2" s="1"/>
  <c r="D352" i="2"/>
  <c r="E352" i="2" s="1"/>
  <c r="D353" i="2"/>
  <c r="E353" i="2" s="1"/>
  <c r="D354" i="2"/>
  <c r="E354" i="2" s="1"/>
  <c r="D355" i="2"/>
  <c r="E355" i="2" s="1"/>
  <c r="D356" i="2"/>
  <c r="E356" i="2" s="1"/>
  <c r="D357" i="2"/>
  <c r="E357" i="2" s="1"/>
  <c r="D358" i="2"/>
  <c r="E358" i="2" s="1"/>
  <c r="D359" i="2"/>
  <c r="E359" i="2" s="1"/>
  <c r="D360" i="2"/>
  <c r="E360" i="2" s="1"/>
  <c r="D361" i="2"/>
  <c r="E361" i="2" s="1"/>
  <c r="D362" i="2"/>
  <c r="E362" i="2" s="1"/>
  <c r="D363" i="2"/>
  <c r="E363" i="2" s="1"/>
  <c r="D364" i="2"/>
  <c r="E364" i="2" s="1"/>
  <c r="D365" i="2"/>
  <c r="E365" i="2" s="1"/>
  <c r="D366" i="2"/>
  <c r="E366" i="2" s="1"/>
  <c r="D367" i="2"/>
  <c r="E367" i="2" s="1"/>
  <c r="D368" i="2"/>
  <c r="E368" i="2" s="1"/>
  <c r="D369" i="2"/>
  <c r="E369" i="2" s="1"/>
  <c r="D370" i="2"/>
  <c r="E370" i="2" s="1"/>
  <c r="D371" i="2"/>
  <c r="E371" i="2" s="1"/>
  <c r="D372" i="2"/>
  <c r="E372" i="2" s="1"/>
  <c r="D373" i="2"/>
  <c r="E373" i="2" s="1"/>
  <c r="D374" i="2"/>
  <c r="E374" i="2" s="1"/>
  <c r="D375" i="2"/>
  <c r="E375" i="2" s="1"/>
  <c r="D376" i="2"/>
  <c r="E376" i="2" s="1"/>
  <c r="D377" i="2"/>
  <c r="E377" i="2" s="1"/>
  <c r="D378" i="2"/>
  <c r="E378" i="2" s="1"/>
  <c r="D379" i="2"/>
  <c r="E379" i="2" s="1"/>
  <c r="D380" i="2"/>
  <c r="E380" i="2" s="1"/>
  <c r="D381" i="2"/>
  <c r="E381" i="2" s="1"/>
  <c r="D382" i="2"/>
  <c r="E382" i="2" s="1"/>
  <c r="D383" i="2"/>
  <c r="E383" i="2" s="1"/>
  <c r="D384" i="2"/>
  <c r="E384" i="2" s="1"/>
  <c r="D385" i="2"/>
  <c r="E385" i="2" s="1"/>
  <c r="D386" i="2"/>
  <c r="E386" i="2" s="1"/>
  <c r="D387" i="2"/>
  <c r="E387" i="2" s="1"/>
  <c r="D388" i="2"/>
  <c r="E388" i="2" s="1"/>
  <c r="D389" i="2"/>
  <c r="E389" i="2" s="1"/>
  <c r="D390" i="2"/>
  <c r="E390" i="2" s="1"/>
  <c r="D391" i="2"/>
  <c r="E391" i="2" s="1"/>
  <c r="D392" i="2"/>
  <c r="E392" i="2" s="1"/>
  <c r="D393" i="2"/>
  <c r="E393" i="2" s="1"/>
  <c r="D394" i="2"/>
  <c r="E394" i="2" s="1"/>
  <c r="D395" i="2"/>
  <c r="E395" i="2" s="1"/>
  <c r="D396" i="2"/>
  <c r="E396" i="2" s="1"/>
  <c r="D397" i="2"/>
  <c r="E397" i="2" s="1"/>
  <c r="D398" i="2"/>
  <c r="E398" i="2" s="1"/>
  <c r="D399" i="2"/>
  <c r="E399" i="2" s="1"/>
  <c r="D400" i="2"/>
  <c r="E400" i="2" s="1"/>
  <c r="D401" i="2"/>
  <c r="E401" i="2" s="1"/>
  <c r="D402" i="2"/>
  <c r="E402" i="2" s="1"/>
  <c r="D403" i="2"/>
  <c r="E403" i="2" s="1"/>
  <c r="D404" i="2"/>
  <c r="E404" i="2" s="1"/>
  <c r="D405" i="2"/>
  <c r="E405" i="2" s="1"/>
  <c r="D406" i="2"/>
  <c r="E406" i="2" s="1"/>
  <c r="D407" i="2"/>
  <c r="E407" i="2" s="1"/>
  <c r="D408" i="2"/>
  <c r="E408" i="2" s="1"/>
  <c r="D409" i="2"/>
  <c r="E409" i="2" s="1"/>
  <c r="D410" i="2"/>
  <c r="E410" i="2" s="1"/>
  <c r="D411" i="2"/>
  <c r="E411" i="2" s="1"/>
  <c r="D412" i="2"/>
  <c r="E412" i="2" s="1"/>
  <c r="D413" i="2"/>
  <c r="E413" i="2" s="1"/>
  <c r="D414" i="2"/>
  <c r="E414" i="2" s="1"/>
  <c r="D415" i="2"/>
  <c r="E415" i="2" s="1"/>
  <c r="D416" i="2"/>
  <c r="E416" i="2" s="1"/>
  <c r="D417" i="2"/>
  <c r="E417" i="2" s="1"/>
  <c r="D418" i="2"/>
  <c r="E418" i="2" s="1"/>
  <c r="D419" i="2"/>
  <c r="E419" i="2" s="1"/>
  <c r="D420" i="2"/>
  <c r="E420" i="2" s="1"/>
  <c r="D421" i="2"/>
  <c r="E421" i="2" s="1"/>
  <c r="D422" i="2"/>
  <c r="E422" i="2" s="1"/>
  <c r="D423" i="2"/>
  <c r="E423" i="2" s="1"/>
  <c r="D424" i="2"/>
  <c r="E424" i="2" s="1"/>
  <c r="D425" i="2"/>
  <c r="E425" i="2" s="1"/>
  <c r="D426" i="2"/>
  <c r="E426" i="2" s="1"/>
  <c r="D427" i="2"/>
  <c r="E427" i="2" s="1"/>
  <c r="D428" i="2"/>
  <c r="E428" i="2" s="1"/>
  <c r="D429" i="2"/>
  <c r="E429" i="2" s="1"/>
  <c r="D430" i="2"/>
  <c r="E430" i="2" s="1"/>
  <c r="D431" i="2"/>
  <c r="E431" i="2" s="1"/>
  <c r="D432" i="2"/>
  <c r="E432" i="2" s="1"/>
  <c r="D433" i="2"/>
  <c r="E433" i="2" s="1"/>
  <c r="D434" i="2"/>
  <c r="E434" i="2" s="1"/>
  <c r="D435" i="2"/>
  <c r="E435" i="2" s="1"/>
  <c r="D436" i="2"/>
  <c r="E436" i="2" s="1"/>
  <c r="D437" i="2"/>
  <c r="E437" i="2" s="1"/>
  <c r="D438" i="2"/>
  <c r="E438" i="2" s="1"/>
  <c r="D439" i="2"/>
  <c r="E439" i="2" s="1"/>
  <c r="D440" i="2"/>
  <c r="E440" i="2" s="1"/>
  <c r="D441" i="2"/>
  <c r="E441" i="2" s="1"/>
  <c r="D442" i="2"/>
  <c r="E442" i="2" s="1"/>
  <c r="D443" i="2"/>
  <c r="E443" i="2" s="1"/>
  <c r="D444" i="2"/>
  <c r="E444" i="2" s="1"/>
  <c r="D445" i="2"/>
  <c r="E445" i="2" s="1"/>
  <c r="D446" i="2"/>
  <c r="E446" i="2" s="1"/>
  <c r="D447" i="2"/>
  <c r="E447" i="2" s="1"/>
  <c r="D448" i="2"/>
  <c r="E448" i="2" s="1"/>
  <c r="D449" i="2"/>
  <c r="E449" i="2" s="1"/>
  <c r="D450" i="2"/>
  <c r="E450" i="2" s="1"/>
  <c r="D451" i="2"/>
  <c r="E451" i="2" s="1"/>
  <c r="D452" i="2"/>
  <c r="E452" i="2" s="1"/>
  <c r="D453" i="2"/>
  <c r="E453" i="2" s="1"/>
  <c r="D454" i="2"/>
  <c r="E454" i="2" s="1"/>
  <c r="D455" i="2"/>
  <c r="E455" i="2" s="1"/>
  <c r="D456" i="2"/>
  <c r="E456" i="2" s="1"/>
  <c r="D457" i="2"/>
  <c r="E457" i="2" s="1"/>
  <c r="D458" i="2"/>
  <c r="E458" i="2" s="1"/>
  <c r="D459" i="2"/>
  <c r="E459" i="2" s="1"/>
  <c r="D460" i="2"/>
  <c r="E460" i="2" s="1"/>
  <c r="D461" i="2"/>
  <c r="E461" i="2" s="1"/>
  <c r="D462" i="2"/>
  <c r="E462" i="2" s="1"/>
  <c r="D463" i="2"/>
  <c r="E463" i="2" s="1"/>
  <c r="D464" i="2"/>
  <c r="E464" i="2" s="1"/>
  <c r="D465" i="2"/>
  <c r="E465" i="2" s="1"/>
  <c r="D466" i="2"/>
  <c r="E466" i="2" s="1"/>
  <c r="D467" i="2"/>
  <c r="E467" i="2" s="1"/>
  <c r="D468" i="2"/>
  <c r="E468" i="2" s="1"/>
  <c r="D469" i="2"/>
  <c r="E469" i="2" s="1"/>
  <c r="D470" i="2"/>
  <c r="E470" i="2" s="1"/>
  <c r="D471" i="2"/>
  <c r="E471" i="2" s="1"/>
  <c r="D472" i="2"/>
  <c r="E472" i="2" s="1"/>
  <c r="D473" i="2"/>
  <c r="E473" i="2" s="1"/>
  <c r="D474" i="2"/>
  <c r="E474" i="2" s="1"/>
  <c r="D475" i="2"/>
  <c r="E475" i="2" s="1"/>
  <c r="D476" i="2"/>
  <c r="E476" i="2" s="1"/>
  <c r="D477" i="2"/>
  <c r="E477" i="2" s="1"/>
  <c r="D478" i="2"/>
  <c r="E478" i="2" s="1"/>
  <c r="D479" i="2"/>
  <c r="E479" i="2" s="1"/>
  <c r="D480" i="2"/>
  <c r="E480" i="2" s="1"/>
  <c r="D481" i="2"/>
  <c r="E481" i="2" s="1"/>
  <c r="D482" i="2"/>
  <c r="E482" i="2" s="1"/>
  <c r="D483" i="2"/>
  <c r="E483" i="2" s="1"/>
  <c r="D484" i="2"/>
  <c r="E484" i="2" s="1"/>
  <c r="D485" i="2"/>
  <c r="E485" i="2" s="1"/>
  <c r="D486" i="2"/>
  <c r="E486" i="2" s="1"/>
  <c r="D487" i="2"/>
  <c r="E487" i="2" s="1"/>
  <c r="D488" i="2"/>
  <c r="E488" i="2" s="1"/>
  <c r="D489" i="2"/>
  <c r="E489" i="2" s="1"/>
  <c r="D490" i="2"/>
  <c r="E490" i="2" s="1"/>
  <c r="D491" i="2"/>
  <c r="E491" i="2" s="1"/>
  <c r="D492" i="2"/>
  <c r="E492" i="2" s="1"/>
  <c r="D493" i="2"/>
  <c r="E493" i="2" s="1"/>
  <c r="D494" i="2"/>
  <c r="E494" i="2" s="1"/>
  <c r="D495" i="2"/>
  <c r="E495" i="2" s="1"/>
  <c r="D496" i="2"/>
  <c r="E496" i="2" s="1"/>
  <c r="D497" i="2"/>
  <c r="E497" i="2" s="1"/>
  <c r="D498" i="2"/>
  <c r="E498" i="2" s="1"/>
  <c r="D499" i="2"/>
  <c r="E499" i="2" s="1"/>
  <c r="D500" i="2"/>
  <c r="E500" i="2" s="1"/>
  <c r="D501" i="2"/>
  <c r="E501" i="2" s="1"/>
  <c r="D502" i="2"/>
  <c r="E502" i="2" s="1"/>
  <c r="D503" i="2"/>
  <c r="E503" i="2" s="1"/>
  <c r="D504" i="2"/>
  <c r="E504" i="2" s="1"/>
  <c r="D505" i="2"/>
  <c r="E505" i="2" s="1"/>
  <c r="D506" i="2"/>
  <c r="E506" i="2" s="1"/>
  <c r="D507" i="2"/>
  <c r="E507" i="2" s="1"/>
  <c r="D508" i="2"/>
  <c r="E508" i="2" s="1"/>
  <c r="D509" i="2"/>
  <c r="E509" i="2" s="1"/>
  <c r="D510" i="2"/>
  <c r="E510" i="2" s="1"/>
  <c r="D511" i="2"/>
  <c r="E511" i="2" s="1"/>
  <c r="D512" i="2"/>
  <c r="E512" i="2" s="1"/>
  <c r="D513" i="2"/>
  <c r="E513" i="2" s="1"/>
  <c r="D514" i="2"/>
  <c r="E514" i="2" s="1"/>
  <c r="D515" i="2"/>
  <c r="E515" i="2" s="1"/>
  <c r="D516" i="2"/>
  <c r="E516" i="2" s="1"/>
  <c r="D517" i="2"/>
  <c r="E517" i="2" s="1"/>
  <c r="D518" i="2"/>
  <c r="E518" i="2" s="1"/>
  <c r="D519" i="2"/>
  <c r="E519" i="2" s="1"/>
  <c r="D520" i="2"/>
  <c r="E520" i="2" s="1"/>
  <c r="D521" i="2"/>
  <c r="E521" i="2" s="1"/>
  <c r="D522" i="2"/>
  <c r="E522" i="2" s="1"/>
  <c r="D523" i="2"/>
  <c r="E523" i="2" s="1"/>
  <c r="D524" i="2"/>
  <c r="E524" i="2" s="1"/>
  <c r="D525" i="2"/>
  <c r="E525" i="2" s="1"/>
  <c r="D526" i="2"/>
  <c r="E526" i="2" s="1"/>
  <c r="D527" i="2"/>
  <c r="E527" i="2" s="1"/>
  <c r="D528" i="2"/>
  <c r="E528" i="2" s="1"/>
  <c r="D529" i="2"/>
  <c r="E529" i="2" s="1"/>
  <c r="D530" i="2"/>
  <c r="E530" i="2" s="1"/>
  <c r="D531" i="2"/>
  <c r="E531" i="2" s="1"/>
  <c r="D532" i="2"/>
  <c r="E532" i="2" s="1"/>
  <c r="D533" i="2"/>
  <c r="E533" i="2" s="1"/>
  <c r="D534" i="2"/>
  <c r="E534" i="2" s="1"/>
  <c r="D535" i="2"/>
  <c r="E535" i="2" s="1"/>
  <c r="D536" i="2"/>
  <c r="E536" i="2" s="1"/>
  <c r="D537" i="2"/>
  <c r="E537" i="2" s="1"/>
  <c r="D538" i="2"/>
  <c r="E538" i="2" s="1"/>
  <c r="D539" i="2"/>
  <c r="E539" i="2" s="1"/>
  <c r="D540" i="2"/>
  <c r="E540" i="2" s="1"/>
  <c r="D541" i="2"/>
  <c r="E541" i="2" s="1"/>
  <c r="D542" i="2"/>
  <c r="E542" i="2" s="1"/>
  <c r="D543" i="2"/>
  <c r="E543" i="2" s="1"/>
  <c r="D544" i="2"/>
  <c r="E544" i="2" s="1"/>
  <c r="D545" i="2"/>
  <c r="E545" i="2" s="1"/>
  <c r="D546" i="2"/>
  <c r="E546" i="2" s="1"/>
  <c r="D547" i="2"/>
  <c r="E547" i="2" s="1"/>
  <c r="D548" i="2"/>
  <c r="E548" i="2" s="1"/>
  <c r="D549" i="2"/>
  <c r="E549" i="2" s="1"/>
  <c r="D550" i="2"/>
  <c r="E550" i="2" s="1"/>
  <c r="D551" i="2"/>
  <c r="E551" i="2" s="1"/>
  <c r="D552" i="2"/>
  <c r="E552" i="2" s="1"/>
  <c r="D553" i="2"/>
  <c r="E553" i="2" s="1"/>
  <c r="D554" i="2"/>
  <c r="E554" i="2" s="1"/>
  <c r="D555" i="2"/>
  <c r="E555" i="2" s="1"/>
  <c r="D556" i="2"/>
  <c r="E556" i="2" s="1"/>
  <c r="D557" i="2"/>
  <c r="E557" i="2" s="1"/>
  <c r="D558" i="2"/>
  <c r="E558" i="2" s="1"/>
  <c r="D559" i="2"/>
  <c r="E559" i="2" s="1"/>
  <c r="D560" i="2"/>
  <c r="E560" i="2" s="1"/>
  <c r="D561" i="2"/>
  <c r="E561" i="2" s="1"/>
  <c r="D562" i="2"/>
  <c r="E562" i="2" s="1"/>
  <c r="D563" i="2"/>
  <c r="E563" i="2" s="1"/>
  <c r="D564" i="2"/>
  <c r="E564" i="2" s="1"/>
  <c r="D565" i="2"/>
  <c r="E565" i="2" s="1"/>
  <c r="D566" i="2"/>
  <c r="E566" i="2" s="1"/>
  <c r="D567" i="2"/>
  <c r="E567" i="2" s="1"/>
  <c r="D568" i="2"/>
  <c r="E568" i="2" s="1"/>
  <c r="D569" i="2"/>
  <c r="E569" i="2" s="1"/>
  <c r="D570" i="2"/>
  <c r="E570" i="2" s="1"/>
  <c r="D571" i="2"/>
  <c r="E571" i="2" s="1"/>
  <c r="D572" i="2"/>
  <c r="E572" i="2" s="1"/>
  <c r="D573" i="2"/>
  <c r="E573" i="2" s="1"/>
  <c r="D574" i="2"/>
  <c r="E574" i="2" s="1"/>
  <c r="D575" i="2"/>
  <c r="E575" i="2" s="1"/>
  <c r="D576" i="2"/>
  <c r="E576" i="2" s="1"/>
  <c r="D577" i="2"/>
  <c r="E577" i="2" s="1"/>
  <c r="D578" i="2"/>
  <c r="E578" i="2" s="1"/>
  <c r="D579" i="2"/>
  <c r="E579" i="2" s="1"/>
  <c r="D580" i="2"/>
  <c r="E580" i="2" s="1"/>
  <c r="D581" i="2"/>
  <c r="D582" i="2"/>
  <c r="E582" i="2" s="1"/>
  <c r="D583" i="2"/>
  <c r="E583" i="2" s="1"/>
  <c r="D584" i="2"/>
  <c r="E584" i="2" s="1"/>
  <c r="D585" i="2"/>
  <c r="E585" i="2" s="1"/>
  <c r="D586" i="2"/>
  <c r="E586" i="2" s="1"/>
  <c r="D587" i="2"/>
  <c r="E587" i="2" s="1"/>
  <c r="D588" i="2"/>
  <c r="E588" i="2" s="1"/>
  <c r="D589" i="2"/>
  <c r="D590" i="2"/>
  <c r="E590" i="2" s="1"/>
  <c r="D591" i="2"/>
  <c r="E591" i="2" s="1"/>
  <c r="D592" i="2"/>
  <c r="E592" i="2" s="1"/>
  <c r="D593" i="2"/>
  <c r="E593" i="2" s="1"/>
  <c r="D594" i="2"/>
  <c r="E594" i="2" s="1"/>
  <c r="D595" i="2"/>
  <c r="E595" i="2" s="1"/>
  <c r="D596" i="2"/>
  <c r="E596" i="2" s="1"/>
  <c r="D597" i="2"/>
  <c r="E597" i="2" s="1"/>
  <c r="D598" i="2"/>
  <c r="E598" i="2" s="1"/>
  <c r="D599" i="2"/>
  <c r="E599" i="2" s="1"/>
  <c r="D600" i="2"/>
  <c r="E600" i="2" s="1"/>
  <c r="D601" i="2"/>
  <c r="E601" i="2" s="1"/>
  <c r="D602" i="2"/>
  <c r="E602" i="2" s="1"/>
  <c r="D603" i="2"/>
  <c r="E603" i="2" s="1"/>
  <c r="D604" i="2"/>
  <c r="E604" i="2" s="1"/>
  <c r="D605" i="2"/>
  <c r="E605" i="2" s="1"/>
  <c r="D606" i="2"/>
  <c r="E606" i="2" s="1"/>
  <c r="D607" i="2"/>
  <c r="E607" i="2" s="1"/>
  <c r="D608" i="2"/>
  <c r="E608" i="2" s="1"/>
  <c r="D609" i="2"/>
  <c r="E609" i="2" s="1"/>
  <c r="D610" i="2"/>
  <c r="E610" i="2" s="1"/>
  <c r="D611" i="2"/>
  <c r="E611" i="2" s="1"/>
  <c r="D612" i="2"/>
  <c r="E612" i="2" s="1"/>
  <c r="D613" i="2"/>
  <c r="E613" i="2" s="1"/>
  <c r="D614" i="2"/>
  <c r="E614" i="2" s="1"/>
  <c r="D615" i="2"/>
  <c r="E615" i="2" s="1"/>
  <c r="D616" i="2"/>
  <c r="E616" i="2" s="1"/>
  <c r="D617" i="2"/>
  <c r="E617" i="2" s="1"/>
  <c r="D618" i="2"/>
  <c r="E618" i="2" s="1"/>
  <c r="D619" i="2"/>
  <c r="E619" i="2" s="1"/>
  <c r="D620" i="2"/>
  <c r="E620" i="2" s="1"/>
  <c r="D621" i="2"/>
  <c r="E621" i="2" s="1"/>
  <c r="D622" i="2"/>
  <c r="E622" i="2" s="1"/>
  <c r="D623" i="2"/>
  <c r="E623" i="2" s="1"/>
  <c r="D624" i="2"/>
  <c r="E624" i="2" s="1"/>
  <c r="D625" i="2"/>
  <c r="E625" i="2" s="1"/>
  <c r="D626" i="2"/>
  <c r="E626" i="2" s="1"/>
  <c r="D627" i="2"/>
  <c r="E627" i="2" s="1"/>
  <c r="D628" i="2"/>
  <c r="E628" i="2" s="1"/>
  <c r="D629" i="2"/>
  <c r="E629" i="2" s="1"/>
  <c r="D630" i="2"/>
  <c r="E630" i="2" s="1"/>
  <c r="D631" i="2"/>
  <c r="E631" i="2" s="1"/>
  <c r="D632" i="2"/>
  <c r="E632" i="2" s="1"/>
  <c r="D633" i="2"/>
  <c r="E633" i="2" s="1"/>
  <c r="D634" i="2"/>
  <c r="E634" i="2" s="1"/>
  <c r="D635" i="2"/>
  <c r="E635" i="2" s="1"/>
  <c r="D636" i="2"/>
  <c r="E636" i="2" s="1"/>
  <c r="D637" i="2"/>
  <c r="E637" i="2" s="1"/>
  <c r="D638" i="2"/>
  <c r="E638" i="2" s="1"/>
  <c r="D639" i="2"/>
  <c r="E639" i="2" s="1"/>
  <c r="D640" i="2"/>
  <c r="E640" i="2" s="1"/>
  <c r="D641" i="2"/>
  <c r="E641" i="2" s="1"/>
  <c r="D642" i="2"/>
  <c r="E642" i="2" s="1"/>
  <c r="D643" i="2"/>
  <c r="E643" i="2" s="1"/>
  <c r="D644" i="2"/>
  <c r="E644" i="2" s="1"/>
  <c r="D645" i="2"/>
  <c r="E645" i="2" s="1"/>
  <c r="D646" i="2"/>
  <c r="E646" i="2" s="1"/>
  <c r="D647" i="2"/>
  <c r="E647" i="2" s="1"/>
  <c r="D648" i="2"/>
  <c r="E648" i="2" s="1"/>
  <c r="D649" i="2"/>
  <c r="E649" i="2" s="1"/>
  <c r="D650" i="2"/>
  <c r="E650" i="2" s="1"/>
  <c r="D651" i="2"/>
  <c r="E651" i="2" s="1"/>
  <c r="D652" i="2"/>
  <c r="E652" i="2" s="1"/>
  <c r="D653" i="2"/>
  <c r="E653" i="2" s="1"/>
  <c r="D654" i="2"/>
  <c r="E654" i="2" s="1"/>
  <c r="D655" i="2"/>
  <c r="E655" i="2" s="1"/>
  <c r="D656" i="2"/>
  <c r="E656" i="2" s="1"/>
  <c r="D657" i="2"/>
  <c r="E657" i="2" s="1"/>
  <c r="D658" i="2"/>
  <c r="E658" i="2" s="1"/>
  <c r="D659" i="2"/>
  <c r="E659" i="2" s="1"/>
  <c r="D660" i="2"/>
  <c r="E660" i="2" s="1"/>
  <c r="D661" i="2"/>
  <c r="E661" i="2" s="1"/>
  <c r="D662" i="2"/>
  <c r="E662" i="2" s="1"/>
  <c r="D663" i="2"/>
  <c r="E663" i="2" s="1"/>
  <c r="D664" i="2"/>
  <c r="E664" i="2" s="1"/>
  <c r="D665" i="2"/>
  <c r="E665" i="2" s="1"/>
  <c r="D666" i="2"/>
  <c r="E666" i="2" s="1"/>
  <c r="D667" i="2"/>
  <c r="E667" i="2" s="1"/>
  <c r="D668" i="2"/>
  <c r="E668" i="2" s="1"/>
  <c r="D669" i="2"/>
  <c r="E669" i="2" s="1"/>
  <c r="D670" i="2"/>
  <c r="E670" i="2" s="1"/>
  <c r="D671" i="2"/>
  <c r="E671" i="2" s="1"/>
  <c r="D672" i="2"/>
  <c r="E672" i="2" s="1"/>
  <c r="D673" i="2"/>
  <c r="E673" i="2" s="1"/>
  <c r="D674" i="2"/>
  <c r="E674" i="2" s="1"/>
  <c r="D675" i="2"/>
  <c r="E675" i="2" s="1"/>
  <c r="D676" i="2"/>
  <c r="E676" i="2" s="1"/>
  <c r="D677" i="2"/>
  <c r="E677" i="2" s="1"/>
  <c r="D678" i="2"/>
  <c r="E678" i="2" s="1"/>
  <c r="D679" i="2"/>
  <c r="E679" i="2" s="1"/>
  <c r="D680" i="2"/>
  <c r="E680" i="2" s="1"/>
  <c r="D681" i="2"/>
  <c r="E681" i="2" s="1"/>
  <c r="D682" i="2"/>
  <c r="E682" i="2" s="1"/>
  <c r="D683" i="2"/>
  <c r="E683" i="2" s="1"/>
  <c r="D684" i="2"/>
  <c r="E684" i="2" s="1"/>
  <c r="D685" i="2"/>
  <c r="E685" i="2" s="1"/>
  <c r="D686" i="2"/>
  <c r="E686" i="2" s="1"/>
  <c r="D687" i="2"/>
  <c r="E687" i="2" s="1"/>
  <c r="D688" i="2"/>
  <c r="E688" i="2" s="1"/>
  <c r="D689" i="2"/>
  <c r="E689" i="2" s="1"/>
  <c r="D690" i="2"/>
  <c r="E690" i="2" s="1"/>
  <c r="D691" i="2"/>
  <c r="E691" i="2" s="1"/>
  <c r="D692" i="2"/>
  <c r="E692" i="2" s="1"/>
  <c r="D693" i="2"/>
  <c r="E693" i="2" s="1"/>
  <c r="D694" i="2"/>
  <c r="E694" i="2" s="1"/>
  <c r="D695" i="2"/>
  <c r="E695" i="2" s="1"/>
  <c r="D696" i="2"/>
  <c r="E696" i="2" s="1"/>
  <c r="D697" i="2"/>
  <c r="E697" i="2" s="1"/>
  <c r="D698" i="2"/>
  <c r="E698" i="2" s="1"/>
  <c r="D699" i="2"/>
  <c r="E699" i="2" s="1"/>
  <c r="D700" i="2"/>
  <c r="E700" i="2" s="1"/>
  <c r="D701" i="2"/>
  <c r="E701" i="2" s="1"/>
  <c r="D702" i="2"/>
  <c r="E702" i="2" s="1"/>
  <c r="D703" i="2"/>
  <c r="E703" i="2" s="1"/>
  <c r="D704" i="2"/>
  <c r="E704" i="2" s="1"/>
  <c r="D705" i="2"/>
  <c r="E705" i="2" s="1"/>
  <c r="D706" i="2"/>
  <c r="E706" i="2" s="1"/>
  <c r="D707" i="2"/>
  <c r="E707" i="2" s="1"/>
  <c r="D708" i="2"/>
  <c r="E708" i="2" s="1"/>
  <c r="D709" i="2"/>
  <c r="E709" i="2" s="1"/>
  <c r="D710" i="2"/>
  <c r="E710" i="2" s="1"/>
  <c r="D711" i="2"/>
  <c r="E711" i="2" s="1"/>
  <c r="D712" i="2"/>
  <c r="E712" i="2" s="1"/>
  <c r="D713" i="2"/>
  <c r="E713" i="2" s="1"/>
  <c r="D714" i="2"/>
  <c r="E714" i="2" s="1"/>
  <c r="D715" i="2"/>
  <c r="E715" i="2" s="1"/>
  <c r="D716" i="2"/>
  <c r="E716" i="2" s="1"/>
  <c r="D717" i="2"/>
  <c r="E717" i="2" s="1"/>
  <c r="D718" i="2"/>
  <c r="E718" i="2" s="1"/>
  <c r="D719" i="2"/>
  <c r="E719" i="2" s="1"/>
  <c r="D720" i="2"/>
  <c r="E720" i="2" s="1"/>
  <c r="D721" i="2"/>
  <c r="E721" i="2" s="1"/>
  <c r="D722" i="2"/>
  <c r="E722" i="2" s="1"/>
  <c r="D723" i="2"/>
  <c r="E723" i="2" s="1"/>
  <c r="D724" i="2"/>
  <c r="E724" i="2" s="1"/>
  <c r="D725" i="2"/>
  <c r="E725" i="2" s="1"/>
  <c r="D726" i="2"/>
  <c r="E726" i="2" s="1"/>
  <c r="D727" i="2"/>
  <c r="E727" i="2" s="1"/>
  <c r="D728" i="2"/>
  <c r="E728" i="2" s="1"/>
  <c r="D729" i="2"/>
  <c r="E729" i="2" s="1"/>
  <c r="D730" i="2"/>
  <c r="E730" i="2" s="1"/>
  <c r="D731" i="2"/>
  <c r="E731" i="2" s="1"/>
  <c r="D732" i="2"/>
  <c r="E732" i="2" s="1"/>
  <c r="D733" i="2"/>
  <c r="E733" i="2" s="1"/>
  <c r="D734" i="2"/>
  <c r="E734" i="2" s="1"/>
  <c r="D735" i="2"/>
  <c r="E735" i="2" s="1"/>
  <c r="D736" i="2"/>
  <c r="E736" i="2" s="1"/>
  <c r="D737" i="2"/>
  <c r="E737" i="2" s="1"/>
  <c r="D738" i="2"/>
  <c r="E738" i="2" s="1"/>
  <c r="D739" i="2"/>
  <c r="E739" i="2" s="1"/>
  <c r="D740" i="2"/>
  <c r="E740" i="2" s="1"/>
  <c r="D741" i="2"/>
  <c r="E741" i="2" s="1"/>
  <c r="D742" i="2"/>
  <c r="E742" i="2" s="1"/>
  <c r="D743" i="2"/>
  <c r="E743" i="2" s="1"/>
  <c r="D744" i="2"/>
  <c r="E744" i="2" s="1"/>
  <c r="D745" i="2"/>
  <c r="E745" i="2" s="1"/>
  <c r="D746" i="2"/>
  <c r="E746" i="2" s="1"/>
  <c r="D747" i="2"/>
  <c r="E747" i="2" s="1"/>
  <c r="D748" i="2"/>
  <c r="E748" i="2" s="1"/>
  <c r="D749" i="2"/>
  <c r="E749" i="2" s="1"/>
  <c r="D750" i="2"/>
  <c r="E750" i="2" s="1"/>
  <c r="D751" i="2"/>
  <c r="E751" i="2" s="1"/>
  <c r="D752" i="2"/>
  <c r="E752" i="2" s="1"/>
  <c r="D753" i="2"/>
  <c r="E753" i="2" s="1"/>
  <c r="D754" i="2"/>
  <c r="E754" i="2" s="1"/>
  <c r="D755" i="2"/>
  <c r="E755" i="2" s="1"/>
  <c r="D756" i="2"/>
  <c r="E756" i="2" s="1"/>
  <c r="D757" i="2"/>
  <c r="E757" i="2" s="1"/>
  <c r="D3" i="2"/>
  <c r="E3" i="2" s="1"/>
  <c r="D4" i="2"/>
  <c r="E4" i="2" s="1"/>
  <c r="C14" i="3"/>
  <c r="B11" i="3"/>
  <c r="C19" i="7" l="1"/>
  <c r="C23" i="7" s="1"/>
  <c r="C17" i="7"/>
  <c r="C22" i="7" s="1"/>
  <c r="C17" i="1"/>
  <c r="C22" i="1" s="1"/>
  <c r="C19" i="1"/>
  <c r="C23" i="1" s="1"/>
</calcChain>
</file>

<file path=xl/comments1.xml><?xml version="1.0" encoding="utf-8"?>
<comments xmlns="http://schemas.openxmlformats.org/spreadsheetml/2006/main">
  <authors>
    <author>Owais</author>
  </authors>
  <commentList>
    <comment ref="A4" authorId="0" shapeId="0">
      <text>
        <r>
          <rPr>
            <b/>
            <sz val="9"/>
            <color indexed="81"/>
            <rFont val="Tahoma"/>
            <family val="2"/>
          </rPr>
          <t>Stock Price:</t>
        </r>
        <r>
          <rPr>
            <sz val="9"/>
            <color indexed="81"/>
            <rFont val="Tahoma"/>
            <family val="2"/>
          </rPr>
          <t xml:space="preserve">
The stock price of the underlying asset</t>
        </r>
      </text>
    </comment>
    <comment ref="A5" authorId="0" shapeId="0">
      <text>
        <r>
          <rPr>
            <b/>
            <sz val="9"/>
            <color indexed="81"/>
            <rFont val="Tahoma"/>
            <family val="2"/>
          </rPr>
          <t>Strike Price/ Exercise Price:</t>
        </r>
        <r>
          <rPr>
            <sz val="9"/>
            <color indexed="81"/>
            <rFont val="Tahoma"/>
            <family val="2"/>
          </rPr>
          <t xml:space="preserve">
The price at which the option holder can sell the underlying security</t>
        </r>
      </text>
    </comment>
    <comment ref="A6" authorId="0" shapeId="0">
      <text>
        <r>
          <rPr>
            <b/>
            <sz val="9"/>
            <color indexed="81"/>
            <rFont val="Tahoma"/>
            <family val="2"/>
          </rPr>
          <t>Time till Expiration:</t>
        </r>
        <r>
          <rPr>
            <sz val="9"/>
            <color indexed="81"/>
            <rFont val="Tahoma"/>
            <family val="2"/>
          </rPr>
          <t xml:space="preserve">
Time remaining until expiration, annualized
</t>
        </r>
      </text>
    </comment>
    <comment ref="A7" authorId="0" shapeId="0">
      <text>
        <r>
          <rPr>
            <b/>
            <sz val="9"/>
            <color indexed="81"/>
            <rFont val="Tahoma"/>
            <family val="2"/>
          </rPr>
          <t>Volatility:</t>
        </r>
        <r>
          <rPr>
            <sz val="9"/>
            <color indexed="81"/>
            <rFont val="Tahoma"/>
            <family val="2"/>
          </rPr>
          <t xml:space="preserve">
Annual Stock price volatility (the standard deviation of the short-term returns over a year)</t>
        </r>
      </text>
    </comment>
    <comment ref="A8" authorId="0" shapeId="0">
      <text>
        <r>
          <rPr>
            <b/>
            <sz val="9"/>
            <color indexed="81"/>
            <rFont val="Tahoma"/>
            <family val="2"/>
          </rPr>
          <t>Risk-Free Interest Rate:</t>
        </r>
        <r>
          <rPr>
            <sz val="9"/>
            <color indexed="81"/>
            <rFont val="Tahoma"/>
            <family val="2"/>
          </rPr>
          <t xml:space="preserve">
Continously compounded risk-free interest rate (annulaized)
</t>
        </r>
      </text>
    </comment>
    <comment ref="A12" authorId="0" shapeId="0">
      <text>
        <r>
          <rPr>
            <b/>
            <sz val="9"/>
            <color indexed="81"/>
            <rFont val="Tahoma"/>
            <family val="2"/>
          </rPr>
          <t>Present Value of the Exercise Price:</t>
        </r>
        <r>
          <rPr>
            <sz val="9"/>
            <color indexed="81"/>
            <rFont val="Tahoma"/>
            <family val="2"/>
          </rPr>
          <t xml:space="preserve">
The stock price of the underlying asset. Here, for simplicity, PV(K) is assumed to be K. Another method would be PV(K) = k * EXP(-rf * t)
</t>
        </r>
      </text>
    </comment>
    <comment ref="A13" authorId="0" shapeId="0">
      <text>
        <r>
          <rPr>
            <sz val="9"/>
            <color indexed="81"/>
            <rFont val="Tahoma"/>
            <family val="2"/>
          </rPr>
          <t>The Denominator part for d1</t>
        </r>
      </text>
    </comment>
    <comment ref="A16" authorId="0" shapeId="0">
      <text>
        <r>
          <rPr>
            <sz val="9"/>
            <color indexed="81"/>
            <rFont val="Tahoma"/>
            <family val="2"/>
          </rPr>
          <t>Normally Distributed d1</t>
        </r>
      </text>
    </comment>
    <comment ref="A17" authorId="0" shapeId="0">
      <text>
        <r>
          <rPr>
            <sz val="9"/>
            <color indexed="81"/>
            <rFont val="Tahoma"/>
            <family val="2"/>
          </rPr>
          <t xml:space="preserve">Normally Distributed d2
</t>
        </r>
      </text>
    </comment>
    <comment ref="A18" authorId="0" shapeId="0">
      <text>
        <r>
          <rPr>
            <sz val="9"/>
            <color indexed="81"/>
            <rFont val="Tahoma"/>
            <family val="2"/>
          </rPr>
          <t>Normally Distributed -d1</t>
        </r>
      </text>
    </comment>
    <comment ref="A19" authorId="0" shapeId="0">
      <text>
        <r>
          <rPr>
            <sz val="9"/>
            <color indexed="81"/>
            <rFont val="Tahoma"/>
            <family val="2"/>
          </rPr>
          <t xml:space="preserve">Normally Distributed -d2
</t>
        </r>
      </text>
    </comment>
  </commentList>
</comments>
</file>

<file path=xl/comments2.xml><?xml version="1.0" encoding="utf-8"?>
<comments xmlns="http://schemas.openxmlformats.org/spreadsheetml/2006/main">
  <authors>
    <author>Owais</author>
  </authors>
  <commentList>
    <comment ref="A4" authorId="0" shapeId="0">
      <text>
        <r>
          <rPr>
            <b/>
            <sz val="9"/>
            <color indexed="81"/>
            <rFont val="Tahoma"/>
            <family val="2"/>
          </rPr>
          <t>Stock Price:</t>
        </r>
        <r>
          <rPr>
            <sz val="9"/>
            <color indexed="81"/>
            <rFont val="Tahoma"/>
            <family val="2"/>
          </rPr>
          <t xml:space="preserve">
The stock price of the underlying asset</t>
        </r>
      </text>
    </comment>
    <comment ref="A5" authorId="0" shapeId="0">
      <text>
        <r>
          <rPr>
            <b/>
            <sz val="9"/>
            <color indexed="81"/>
            <rFont val="Tahoma"/>
            <family val="2"/>
          </rPr>
          <t>Strike Price/ Exercise Price:</t>
        </r>
        <r>
          <rPr>
            <sz val="9"/>
            <color indexed="81"/>
            <rFont val="Tahoma"/>
            <family val="2"/>
          </rPr>
          <t xml:space="preserve">
The price at which the option holder can sell the underlying security</t>
        </r>
      </text>
    </comment>
    <comment ref="A6" authorId="0" shapeId="0">
      <text>
        <r>
          <rPr>
            <b/>
            <sz val="9"/>
            <color indexed="81"/>
            <rFont val="Tahoma"/>
            <family val="2"/>
          </rPr>
          <t>Time till Expiration:</t>
        </r>
        <r>
          <rPr>
            <sz val="9"/>
            <color indexed="81"/>
            <rFont val="Tahoma"/>
            <family val="2"/>
          </rPr>
          <t xml:space="preserve">
Time remaining until expiration, annualized
</t>
        </r>
      </text>
    </comment>
    <comment ref="A7" authorId="0" shapeId="0">
      <text>
        <r>
          <rPr>
            <b/>
            <sz val="9"/>
            <color indexed="81"/>
            <rFont val="Tahoma"/>
            <family val="2"/>
          </rPr>
          <t>Volatility:</t>
        </r>
        <r>
          <rPr>
            <sz val="9"/>
            <color indexed="81"/>
            <rFont val="Tahoma"/>
            <family val="2"/>
          </rPr>
          <t xml:space="preserve">
Annual Stock price volatility (the standard deviation of the short-term returns over a year)</t>
        </r>
      </text>
    </comment>
    <comment ref="A8" authorId="0" shapeId="0">
      <text>
        <r>
          <rPr>
            <b/>
            <sz val="9"/>
            <color indexed="81"/>
            <rFont val="Tahoma"/>
            <family val="2"/>
          </rPr>
          <t>Risk-Free Interest Rate:</t>
        </r>
        <r>
          <rPr>
            <sz val="9"/>
            <color indexed="81"/>
            <rFont val="Tahoma"/>
            <family val="2"/>
          </rPr>
          <t xml:space="preserve">
Continously compounded risk-free interest rate (annulaized)
</t>
        </r>
      </text>
    </comment>
    <comment ref="A12" authorId="0" shapeId="0">
      <text>
        <r>
          <rPr>
            <b/>
            <sz val="9"/>
            <color indexed="81"/>
            <rFont val="Tahoma"/>
            <family val="2"/>
          </rPr>
          <t>Present Value of the Exercise Price:</t>
        </r>
        <r>
          <rPr>
            <sz val="9"/>
            <color indexed="81"/>
            <rFont val="Tahoma"/>
            <family val="2"/>
          </rPr>
          <t xml:space="preserve">
The stock price of the underlying asset. Here, for simplicity, PV(K) is assumed to be K. Another method would be PV(K) = k * EXP(-rf * t)
</t>
        </r>
      </text>
    </comment>
    <comment ref="A13" authorId="0" shapeId="0">
      <text>
        <r>
          <rPr>
            <sz val="9"/>
            <color indexed="81"/>
            <rFont val="Tahoma"/>
            <family val="2"/>
          </rPr>
          <t>The Denominator part for d1</t>
        </r>
      </text>
    </comment>
    <comment ref="A16" authorId="0" shapeId="0">
      <text>
        <r>
          <rPr>
            <sz val="9"/>
            <color indexed="81"/>
            <rFont val="Tahoma"/>
            <family val="2"/>
          </rPr>
          <t>Normally Distributed d1</t>
        </r>
      </text>
    </comment>
    <comment ref="A17" authorId="0" shapeId="0">
      <text>
        <r>
          <rPr>
            <sz val="9"/>
            <color indexed="81"/>
            <rFont val="Tahoma"/>
            <family val="2"/>
          </rPr>
          <t xml:space="preserve">Normally Distributed d2
</t>
        </r>
      </text>
    </comment>
    <comment ref="A18" authorId="0" shapeId="0">
      <text>
        <r>
          <rPr>
            <sz val="9"/>
            <color indexed="81"/>
            <rFont val="Tahoma"/>
            <family val="2"/>
          </rPr>
          <t>Normally Distributed -d1</t>
        </r>
      </text>
    </comment>
    <comment ref="A19" authorId="0" shapeId="0">
      <text>
        <r>
          <rPr>
            <sz val="9"/>
            <color indexed="81"/>
            <rFont val="Tahoma"/>
            <family val="2"/>
          </rPr>
          <t xml:space="preserve">Normally Distributed -d2
</t>
        </r>
      </text>
    </comment>
  </commentList>
</comments>
</file>

<file path=xl/sharedStrings.xml><?xml version="1.0" encoding="utf-8"?>
<sst xmlns="http://schemas.openxmlformats.org/spreadsheetml/2006/main" count="147" uniqueCount="85">
  <si>
    <t>Dividend Discount Model Formula:</t>
  </si>
  <si>
    <t>Price per share = D(1) / (r - g)</t>
  </si>
  <si>
    <t>D(1)= D(0) * (1 + g)</t>
  </si>
  <si>
    <t>Given:</t>
  </si>
  <si>
    <t>D(0)</t>
  </si>
  <si>
    <t>g</t>
  </si>
  <si>
    <t>r</t>
  </si>
  <si>
    <t>Step 1: Find D(1)</t>
  </si>
  <si>
    <t>D(1)</t>
  </si>
  <si>
    <t>Step 2: Find Price Per Share (Vcs)</t>
  </si>
  <si>
    <t>Price Per Share:</t>
  </si>
  <si>
    <t>Date</t>
  </si>
  <si>
    <t>Open</t>
  </si>
  <si>
    <t>Close</t>
  </si>
  <si>
    <t>IBM Data</t>
  </si>
  <si>
    <t>Daily Returns %</t>
  </si>
  <si>
    <t>S&amp;P500</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</si>
  <si>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</si>
  <si>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</si>
  <si>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</si>
  <si>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</si>
  <si>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</si>
  <si>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</si>
  <si>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</si>
  <si>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</si>
  <si>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</si>
  <si>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</si>
  <si>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</si>
  <si>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</si>
  <si>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</si>
  <si>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</si>
  <si>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</si>
  <si>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</si>
  <si>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</si>
  <si>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</si>
  <si>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</si>
  <si>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</si>
  <si>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</si>
  <si>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</si>
  <si>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RESIDUAL OUTPUT</t>
  </si>
  <si>
    <t>Observation</t>
  </si>
  <si>
    <t>Residuals</t>
  </si>
  <si>
    <t>IBM</t>
  </si>
  <si>
    <t>Predicted IBM</t>
  </si>
  <si>
    <r>
      <rPr>
        <sz val="14"/>
        <color theme="1" tint="0.249977111117893"/>
        <rFont val="Arial"/>
        <family val="2"/>
      </rPr>
      <t>Black-Scholes Option Valuation</t>
    </r>
    <r>
      <rPr>
        <sz val="14"/>
        <color indexed="9"/>
        <rFont val="Arial"/>
        <family val="2"/>
      </rPr>
      <t xml:space="preserve"> </t>
    </r>
  </si>
  <si>
    <t>Input For Option Valuation</t>
  </si>
  <si>
    <t>Strike Price or Exercise Price (K)</t>
  </si>
  <si>
    <t>Time remaining to Strike/Exercise (t)</t>
  </si>
  <si>
    <r>
      <t xml:space="preserve">Volatility (annualized </t>
    </r>
    <r>
      <rPr>
        <sz val="11"/>
        <color theme="1"/>
        <rFont val="Calibri"/>
        <family val="2"/>
      </rPr>
      <t>σ</t>
    </r>
    <r>
      <rPr>
        <sz val="11"/>
        <color theme="1"/>
        <rFont val="Calibri"/>
        <family val="2"/>
        <scheme val="minor"/>
      </rPr>
      <t>)</t>
    </r>
  </si>
  <si>
    <t>Compounded Risk-Free Interest Rate (rf)</t>
  </si>
  <si>
    <t>Output For Option Valuation</t>
  </si>
  <si>
    <t>Present Value of the Exercise Price PV(k)</t>
  </si>
  <si>
    <t>σ * sqrt(t)</t>
  </si>
  <si>
    <t>d1</t>
  </si>
  <si>
    <t>d2</t>
  </si>
  <si>
    <t>N(d1)</t>
  </si>
  <si>
    <t>N(d2)</t>
  </si>
  <si>
    <t>N(-d1)</t>
  </si>
  <si>
    <t>N(-d2)</t>
  </si>
  <si>
    <t>Value of Call</t>
  </si>
  <si>
    <t>Value of Put</t>
  </si>
  <si>
    <t>SnP</t>
  </si>
  <si>
    <t>Month</t>
  </si>
  <si>
    <t>Year</t>
  </si>
  <si>
    <t>Daily Returns</t>
  </si>
  <si>
    <t>Average of Daily Returns</t>
  </si>
  <si>
    <t>Row Labels</t>
  </si>
  <si>
    <t>Grand Total</t>
  </si>
  <si>
    <t>Monthly Returns</t>
  </si>
  <si>
    <t>Risk Free Rate</t>
  </si>
  <si>
    <t>Excess Returns</t>
  </si>
  <si>
    <t>SD</t>
  </si>
  <si>
    <t>Variance</t>
  </si>
  <si>
    <t>Annualized SD</t>
  </si>
  <si>
    <t>Annualized Variance</t>
  </si>
  <si>
    <t>Lower 95.0%</t>
  </si>
  <si>
    <t>Upper 95.0%</t>
  </si>
  <si>
    <t>PROBABILITY OUTPUT</t>
  </si>
  <si>
    <t>Percentile</t>
  </si>
  <si>
    <t>Var</t>
  </si>
  <si>
    <t>Mean</t>
  </si>
  <si>
    <t xml:space="preserve"> </t>
  </si>
  <si>
    <t>Assume the amounts to be in cents</t>
  </si>
  <si>
    <t>Therefore, the price of the share is 5.1 dollars</t>
  </si>
  <si>
    <t>Forward Price (F)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</si>
</sst>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00000"/>
  </numFmts>
  <fonts count="13" x14ac:knownFonts="1">
    <font>
      <sz val="11"/>
      <color theme="1"/>
      <name val="Calibri"/>
      <family val="2"/>
      <scheme val="minor"/>
    </font>
    <font>
      <b/>
      <sz val="11"/>
      <color theme="1"/>
      <name val="Calibri"/>
      <family val="2"/>
      <scheme val="minor"/>
    </font>
    <font>
      <i/>
      <sz val="11"/>
      <color theme="1"/>
      <name val="Calibri"/>
      <family val="2"/>
      <scheme val="minor"/>
    </font>
    <font>
      <sz val="11"/>
      <color rgb="FF0066FF"/>
      <name val="Calibri"/>
      <family val="2"/>
      <scheme val="minor"/>
    </font>
    <font>
      <i/>
      <sz val="11"/>
      <color rgb="FF0066FF"/>
      <name val="Calibri"/>
      <family val="2"/>
      <scheme val="minor"/>
    </font>
    <font>
      <sz val="14"/>
      <color indexed="9"/>
      <name val="Arial"/>
      <family val="2"/>
    </font>
    <font>
      <sz val="14"/>
      <color theme="1" tint="0.249977111117893"/>
      <name val="Arial"/>
      <family val="2"/>
    </font>
    <font>
      <b/>
      <i/>
      <sz val="10"/>
      <name val="Arial"/>
      <family val="2"/>
    </font>
    <font>
      <sz val="11"/>
      <color theme="1"/>
      <name val="Calibri"/>
      <family val="2"/>
    </font>
    <font>
      <b/>
      <i/>
      <sz val="10"/>
      <color indexed="12"/>
      <name val="Arial"/>
      <family val="2"/>
    </font>
    <font>
      <b/>
      <sz val="10"/>
      <color indexed="12"/>
      <name val="Arial"/>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auto="1"/>
      </bottom>
      <diagonal/>
    </border>
    <border>
      <left/>
      <right style="medium">
        <color indexed="64"/>
      </right>
      <top/>
      <bottom style="medium">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1">
    <xf numFmtId="0" fontId="0" fillId="0" borderId="0" xfId="0"/>
    <xf numFmtId="0" fontId="1" fillId="0" borderId="2" xfId="0" applyFont="1" applyBorder="1"/>
    <xf numFmtId="0" fontId="0" fillId="0" borderId="0"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9" xfId="0" applyBorder="1"/>
    <xf numFmtId="9" fontId="0" fillId="0" borderId="0" xfId="0" applyNumberFormat="1"/>
    <xf numFmtId="2" fontId="0" fillId="0" borderId="0" xfId="0" applyNumberFormat="1"/>
    <xf numFmtId="14" fontId="0" fillId="0" borderId="10" xfId="0" applyNumberFormat="1" applyBorder="1"/>
    <xf numFmtId="14" fontId="0" fillId="0" borderId="11" xfId="0" applyNumberFormat="1" applyBorder="1"/>
    <xf numFmtId="0" fontId="0" fillId="0" borderId="10" xfId="0" applyBorder="1"/>
    <xf numFmtId="0" fontId="0" fillId="0" borderId="11" xfId="0" applyBorder="1"/>
    <xf numFmtId="0" fontId="0" fillId="0" borderId="1" xfId="0" applyBorder="1"/>
    <xf numFmtId="0" fontId="0" fillId="0" borderId="0" xfId="0" applyFill="1" applyBorder="1" applyAlignment="1"/>
    <xf numFmtId="0" fontId="0" fillId="0" borderId="12" xfId="0" applyFill="1" applyBorder="1" applyAlignment="1"/>
    <xf numFmtId="0" fontId="2" fillId="0" borderId="13" xfId="0" applyFont="1" applyFill="1" applyBorder="1" applyAlignment="1">
      <alignment horizontal="center"/>
    </xf>
    <xf numFmtId="0" fontId="2" fillId="0" borderId="13" xfId="0" applyFont="1" applyFill="1" applyBorder="1" applyAlignment="1">
      <alignment horizontal="centerContinuous"/>
    </xf>
    <xf numFmtId="0" fontId="3" fillId="2" borderId="0" xfId="0" applyFont="1" applyFill="1" applyBorder="1" applyAlignment="1"/>
    <xf numFmtId="0" fontId="4" fillId="2" borderId="13" xfId="0" applyFont="1" applyFill="1" applyBorder="1" applyAlignment="1">
      <alignment horizontal="center"/>
    </xf>
    <xf numFmtId="0" fontId="3" fillId="2" borderId="12" xfId="0" applyFont="1" applyFill="1" applyBorder="1" applyAlignment="1"/>
    <xf numFmtId="0" fontId="7" fillId="4" borderId="14" xfId="0" applyFont="1" applyFill="1" applyBorder="1"/>
    <xf numFmtId="0" fontId="7" fillId="4" borderId="15" xfId="0" applyFont="1" applyFill="1" applyBorder="1"/>
    <xf numFmtId="0" fontId="7" fillId="4" borderId="16" xfId="0" applyFont="1" applyFill="1" applyBorder="1"/>
    <xf numFmtId="0" fontId="0" fillId="0" borderId="17" xfId="0" applyBorder="1"/>
    <xf numFmtId="0" fontId="0" fillId="5" borderId="18" xfId="0" applyFill="1" applyBorder="1"/>
    <xf numFmtId="9" fontId="0" fillId="5" borderId="18" xfId="0" applyNumberFormat="1" applyFill="1" applyBorder="1"/>
    <xf numFmtId="0" fontId="0" fillId="0" borderId="19" xfId="0" applyBorder="1"/>
    <xf numFmtId="0" fontId="0" fillId="0" borderId="12" xfId="0" applyBorder="1"/>
    <xf numFmtId="164" fontId="0" fillId="5" borderId="18" xfId="0" applyNumberFormat="1" applyFill="1" applyBorder="1"/>
    <xf numFmtId="164" fontId="0" fillId="5" borderId="20" xfId="0" applyNumberFormat="1" applyFill="1" applyBorder="1"/>
    <xf numFmtId="0" fontId="9" fillId="6" borderId="14" xfId="0" applyFont="1" applyFill="1" applyBorder="1"/>
    <xf numFmtId="0" fontId="10" fillId="6" borderId="15" xfId="0" applyFont="1" applyFill="1" applyBorder="1"/>
    <xf numFmtId="164" fontId="10" fillId="6" borderId="16" xfId="0" applyNumberFormat="1" applyFont="1" applyFill="1" applyBorder="1"/>
    <xf numFmtId="0" fontId="9" fillId="6" borderId="19" xfId="0" applyFont="1" applyFill="1" applyBorder="1"/>
    <xf numFmtId="0" fontId="10" fillId="6" borderId="12" xfId="0" applyFont="1" applyFill="1" applyBorder="1"/>
    <xf numFmtId="164" fontId="10" fillId="6" borderId="20" xfId="0" applyNumberFormat="1" applyFont="1" applyFill="1" applyBorder="1"/>
    <xf numFmtId="0" fontId="0" fillId="0" borderId="21" xfId="0" applyBorder="1"/>
    <xf numFmtId="0" fontId="0" fillId="0" borderId="22" xfId="0" applyBorder="1"/>
    <xf numFmtId="0" fontId="0" fillId="0" borderId="2" xfId="0" applyBorder="1"/>
    <xf numFmtId="0" fontId="0" fillId="0" borderId="4" xfId="0" applyBorder="1"/>
    <xf numFmtId="0" fontId="1" fillId="0" borderId="0" xfId="0" applyFont="1" applyBorder="1" applyAlignment="1">
      <alignment horizontal="center"/>
    </xf>
    <xf numFmtId="0" fontId="0" fillId="0" borderId="1" xfId="0" applyFill="1" applyBorder="1"/>
    <xf numFmtId="0" fontId="0" fillId="0" borderId="0" xfId="0" applyFill="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applyFill="1" applyBorder="1" applyAlignment="1"/>
    <xf numFmtId="0" fontId="4" fillId="2" borderId="0" xfId="0" applyFont="1" applyFill="1" applyBorder="1" applyAlignment="1">
      <alignment horizontal="center"/>
    </xf>
    <xf numFmtId="10" fontId="0" fillId="5" borderId="20" xfId="0" applyNumberFormat="1" applyFill="1"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0" xfId="0" applyAlignment="1">
      <alignment horizont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SnP  Residual Plot</a:t>
            </a:r>
          </a:p>
        </c:rich>
      </c:tx>
      <c:overlay val="0"/>
    </c:title>
    <c:autoTitleDeleted val="0"/>
    <c:plotArea>
      <c:layout/>
      <c:scatterChart>
        <c:scatterStyle val="lineMarker"/>
        <c:varyColors val="0"/>
        <c:ser>
          <c:idx val="0"/>
          <c:order val="0"/>
          <c:spPr>
            <a:ln w="19050">
              <a:noFill/>
            </a:ln>
          </c:spPr>
          <c:xVal>
            <c:numRef>
              <c:f>'Single Index Model - Data'!$V$3:$V$62</c:f>
              <c:numCache>
                <c:formatCode>General</c:formatCode>
                <c:ptCount val="60"/>
                <c:pt idx="0">
                  <c:v>-2.8422980713340854E-3</c:v>
                </c:pt>
                <c:pt idx="1">
                  <c:v>-5.3296567721295967E-3</c:v>
                </c:pt>
                <c:pt idx="2">
                  <c:v>-4.2192263222525237E-3</c:v>
                </c:pt>
                <c:pt idx="3">
                  <c:v>-4.0220270144700277E-3</c:v>
                </c:pt>
                <c:pt idx="4">
                  <c:v>-2.0359289087551928E-3</c:v>
                </c:pt>
                <c:pt idx="5">
                  <c:v>-3.7882769988860231E-3</c:v>
                </c:pt>
                <c:pt idx="6">
                  <c:v>-2.6201503075012531E-3</c:v>
                </c:pt>
                <c:pt idx="7">
                  <c:v>-3.5468787582700841E-3</c:v>
                </c:pt>
                <c:pt idx="8">
                  <c:v>-3.4428183009562793E-3</c:v>
                </c:pt>
                <c:pt idx="9">
                  <c:v>-5.0991846220358478E-3</c:v>
                </c:pt>
                <c:pt idx="10">
                  <c:v>-2.1942115017249968E-3</c:v>
                </c:pt>
                <c:pt idx="11">
                  <c:v>-5.8236973417766895E-3</c:v>
                </c:pt>
                <c:pt idx="12">
                  <c:v>-2.9187194842090276E-3</c:v>
                </c:pt>
                <c:pt idx="13">
                  <c:v>-2.4719384629884877E-3</c:v>
                </c:pt>
                <c:pt idx="14">
                  <c:v>-3.000750030228407E-3</c:v>
                </c:pt>
                <c:pt idx="15">
                  <c:v>-3.2733057509677773E-3</c:v>
                </c:pt>
                <c:pt idx="16">
                  <c:v>-6.0940943438982965E-3</c:v>
                </c:pt>
                <c:pt idx="17">
                  <c:v>-2.1451588734876749E-3</c:v>
                </c:pt>
                <c:pt idx="18">
                  <c:v>-4.0503886623582093E-3</c:v>
                </c:pt>
                <c:pt idx="19">
                  <c:v>-4.073033927265597E-3</c:v>
                </c:pt>
                <c:pt idx="20">
                  <c:v>-3.3957277573726861E-3</c:v>
                </c:pt>
                <c:pt idx="21">
                  <c:v>-3.4942912873573992E-3</c:v>
                </c:pt>
                <c:pt idx="22">
                  <c:v>-5.0689672137213945E-3</c:v>
                </c:pt>
                <c:pt idx="23">
                  <c:v>-2.6268548858653625E-3</c:v>
                </c:pt>
                <c:pt idx="24">
                  <c:v>-5.1273179698045407E-3</c:v>
                </c:pt>
                <c:pt idx="25">
                  <c:v>-3.3387775977083084E-3</c:v>
                </c:pt>
                <c:pt idx="26">
                  <c:v>-3.1203991767050059E-3</c:v>
                </c:pt>
                <c:pt idx="27">
                  <c:v>-4.5456645193011477E-3</c:v>
                </c:pt>
                <c:pt idx="28">
                  <c:v>-5.9209363766385657E-3</c:v>
                </c:pt>
                <c:pt idx="29">
                  <c:v>-1.5661662056346208E-3</c:v>
                </c:pt>
                <c:pt idx="30">
                  <c:v>-5.1585402581017263E-3</c:v>
                </c:pt>
                <c:pt idx="31">
                  <c:v>-3.9822728995850959E-3</c:v>
                </c:pt>
                <c:pt idx="32">
                  <c:v>-3.8560309733912633E-3</c:v>
                </c:pt>
                <c:pt idx="33">
                  <c:v>-5.3412184445267956E-3</c:v>
                </c:pt>
                <c:pt idx="34">
                  <c:v>-3.4850223329392113E-3</c:v>
                </c:pt>
                <c:pt idx="35">
                  <c:v>-7.3375734402455622E-3</c:v>
                </c:pt>
                <c:pt idx="36">
                  <c:v>-5.5792231093096875E-3</c:v>
                </c:pt>
                <c:pt idx="37">
                  <c:v>-7.3990433575829356E-4</c:v>
                </c:pt>
                <c:pt idx="38">
                  <c:v>-4.3468582655548111E-3</c:v>
                </c:pt>
                <c:pt idx="39">
                  <c:v>-5.1393075359863535E-3</c:v>
                </c:pt>
                <c:pt idx="40">
                  <c:v>-7.0268170145710209E-3</c:v>
                </c:pt>
                <c:pt idx="41">
                  <c:v>-4.5418138758324027E-3</c:v>
                </c:pt>
                <c:pt idx="42">
                  <c:v>-1.4665360911807735E-3</c:v>
                </c:pt>
                <c:pt idx="43">
                  <c:v>-4.2521557839857961E-3</c:v>
                </c:pt>
                <c:pt idx="44">
                  <c:v>-3.6521398500008631E-3</c:v>
                </c:pt>
                <c:pt idx="45">
                  <c:v>-4.2929164640890857E-3</c:v>
                </c:pt>
                <c:pt idx="46">
                  <c:v>-2.6386032099759444E-3</c:v>
                </c:pt>
                <c:pt idx="47">
                  <c:v>-4.4469789540279147E-3</c:v>
                </c:pt>
                <c:pt idx="48">
                  <c:v>-4.4187726212221905E-3</c:v>
                </c:pt>
                <c:pt idx="49">
                  <c:v>-5.3254388351906745E-3</c:v>
                </c:pt>
                <c:pt idx="50">
                  <c:v>-2.7774942933718218E-3</c:v>
                </c:pt>
                <c:pt idx="51">
                  <c:v>-3.5286421447100307E-3</c:v>
                </c:pt>
                <c:pt idx="52">
                  <c:v>-3.5053172298685951E-3</c:v>
                </c:pt>
                <c:pt idx="53">
                  <c:v>-2.4718645427679493E-3</c:v>
                </c:pt>
                <c:pt idx="54">
                  <c:v>-4.404436997484734E-3</c:v>
                </c:pt>
                <c:pt idx="55">
                  <c:v>-3.9134362519418599E-3</c:v>
                </c:pt>
                <c:pt idx="56">
                  <c:v>-3.8653144790533364E-3</c:v>
                </c:pt>
                <c:pt idx="57">
                  <c:v>-4.1715501818901431E-3</c:v>
                </c:pt>
                <c:pt idx="58">
                  <c:v>-3.4353300217908464E-3</c:v>
                </c:pt>
                <c:pt idx="59">
                  <c:v>-4.3598046134567881E-3</c:v>
                </c:pt>
              </c:numCache>
            </c:numRef>
          </c:xVal>
          <c:yVal>
            <c:numRef>
              <c:f>Sheet9!$C$25:$C$84</c:f>
              <c:numCache>
                <c:formatCode>General</c:formatCode>
                <c:ptCount val="60"/>
                <c:pt idx="0">
                  <c:v>2.3517938173747799E-3</c:v>
                </c:pt>
                <c:pt idx="1">
                  <c:v>-1.3439466253672297E-3</c:v>
                </c:pt>
                <c:pt idx="2">
                  <c:v>-5.7732340028492524E-4</c:v>
                </c:pt>
                <c:pt idx="3">
                  <c:v>6.861645090730055E-4</c:v>
                </c:pt>
                <c:pt idx="4">
                  <c:v>1.0937271047941929E-3</c:v>
                </c:pt>
                <c:pt idx="5">
                  <c:v>-5.1061662145224576E-4</c:v>
                </c:pt>
                <c:pt idx="6">
                  <c:v>1.8862897894266427E-3</c:v>
                </c:pt>
                <c:pt idx="7">
                  <c:v>-2.3395770250812728E-3</c:v>
                </c:pt>
                <c:pt idx="8">
                  <c:v>9.3005101028046343E-4</c:v>
                </c:pt>
                <c:pt idx="9">
                  <c:v>-2.7939871570465532E-3</c:v>
                </c:pt>
                <c:pt idx="10">
                  <c:v>-6.3196162925914512E-4</c:v>
                </c:pt>
                <c:pt idx="11">
                  <c:v>-9.3570306610726937E-4</c:v>
                </c:pt>
                <c:pt idx="12">
                  <c:v>-1.5017019032849931E-5</c:v>
                </c:pt>
                <c:pt idx="13">
                  <c:v>-2.5833413200243359E-3</c:v>
                </c:pt>
                <c:pt idx="14">
                  <c:v>-6.060280670685341E-4</c:v>
                </c:pt>
                <c:pt idx="15">
                  <c:v>1.6091108461431269E-3</c:v>
                </c:pt>
                <c:pt idx="16">
                  <c:v>-3.869264315920478E-4</c:v>
                </c:pt>
                <c:pt idx="17">
                  <c:v>8.6041875271365221E-4</c:v>
                </c:pt>
                <c:pt idx="18">
                  <c:v>2.2255572752051512E-3</c:v>
                </c:pt>
                <c:pt idx="19">
                  <c:v>1.3660036256444323E-3</c:v>
                </c:pt>
                <c:pt idx="20">
                  <c:v>-3.3610447676019383E-3</c:v>
                </c:pt>
                <c:pt idx="21">
                  <c:v>-1.0529189434242284E-3</c:v>
                </c:pt>
                <c:pt idx="22">
                  <c:v>3.931560877307656E-3</c:v>
                </c:pt>
                <c:pt idx="23">
                  <c:v>-9.730958887018016E-4</c:v>
                </c:pt>
                <c:pt idx="24">
                  <c:v>8.0506568852815093E-4</c:v>
                </c:pt>
                <c:pt idx="25">
                  <c:v>-6.4915389705127091E-3</c:v>
                </c:pt>
                <c:pt idx="26">
                  <c:v>-1.3483624593737691E-3</c:v>
                </c:pt>
                <c:pt idx="27">
                  <c:v>4.1705209370081903E-4</c:v>
                </c:pt>
                <c:pt idx="28">
                  <c:v>6.4239158208577105E-5</c:v>
                </c:pt>
                <c:pt idx="29">
                  <c:v>6.9862473843822128E-4</c:v>
                </c:pt>
                <c:pt idx="30">
                  <c:v>1.122238990587633E-3</c:v>
                </c:pt>
                <c:pt idx="31">
                  <c:v>3.4160600906453947E-3</c:v>
                </c:pt>
                <c:pt idx="32">
                  <c:v>-3.4026386745913094E-4</c:v>
                </c:pt>
                <c:pt idx="33">
                  <c:v>-2.5865536324392972E-4</c:v>
                </c:pt>
                <c:pt idx="34">
                  <c:v>-3.3989624657901774E-4</c:v>
                </c:pt>
                <c:pt idx="35">
                  <c:v>-5.4703830231632791E-4</c:v>
                </c:pt>
                <c:pt idx="36">
                  <c:v>1.0414805897841035E-3</c:v>
                </c:pt>
                <c:pt idx="37">
                  <c:v>-4.4659389732384647E-3</c:v>
                </c:pt>
                <c:pt idx="38">
                  <c:v>4.184415032055782E-4</c:v>
                </c:pt>
                <c:pt idx="39">
                  <c:v>8.8762232573014622E-4</c:v>
                </c:pt>
                <c:pt idx="40">
                  <c:v>-1.6705229068750905E-3</c:v>
                </c:pt>
                <c:pt idx="41">
                  <c:v>3.4439120829058874E-3</c:v>
                </c:pt>
                <c:pt idx="42">
                  <c:v>4.3190950432678236E-3</c:v>
                </c:pt>
                <c:pt idx="43">
                  <c:v>-1.1305267032255409E-3</c:v>
                </c:pt>
                <c:pt idx="44">
                  <c:v>2.4287167777867691E-3</c:v>
                </c:pt>
                <c:pt idx="45">
                  <c:v>9.4930992236804887E-5</c:v>
                </c:pt>
                <c:pt idx="46">
                  <c:v>1.7128437201776692E-3</c:v>
                </c:pt>
                <c:pt idx="47">
                  <c:v>2.5287834619719743E-4</c:v>
                </c:pt>
                <c:pt idx="48">
                  <c:v>7.2729055512013845E-4</c:v>
                </c:pt>
                <c:pt idx="49">
                  <c:v>7.399920930918711E-5</c:v>
                </c:pt>
                <c:pt idx="50">
                  <c:v>1.6368157416251322E-3</c:v>
                </c:pt>
                <c:pt idx="51">
                  <c:v>9.0014202057816422E-4</c:v>
                </c:pt>
                <c:pt idx="52">
                  <c:v>2.3124118323350528E-3</c:v>
                </c:pt>
                <c:pt idx="53">
                  <c:v>2.8514255049096873E-4</c:v>
                </c:pt>
                <c:pt idx="54">
                  <c:v>-7.1197739010845935E-4</c:v>
                </c:pt>
                <c:pt idx="55">
                  <c:v>-4.1201465726711664E-3</c:v>
                </c:pt>
                <c:pt idx="56">
                  <c:v>-2.0710174262495214E-3</c:v>
                </c:pt>
                <c:pt idx="57">
                  <c:v>7.9936601044097201E-4</c:v>
                </c:pt>
                <c:pt idx="58">
                  <c:v>-3.3336200950084671E-3</c:v>
                </c:pt>
                <c:pt idx="59">
                  <c:v>1.4194556964239238E-4</c:v>
                </c:pt>
              </c:numCache>
            </c:numRef>
          </c:yVal>
          <c:smooth val="0"/>
        </c:ser>
        <c:dLbls>
          <c:showLegendKey val="0"/>
          <c:showVal val="0"/>
          <c:showCatName val="0"/>
          <c:showSerName val="0"/>
          <c:showPercent val="0"/>
          <c:showBubbleSize val="0"/>
        </c:dLbls>
        <c:axId val="1693392464"/>
        <c:axId val="1693402256"/>
      </c:scatterChart>
      <c:valAx>
        <c:axId val="1693392464"/>
        <c:scaling>
          <c:orientation val="minMax"/>
        </c:scaling>
        <c:delete val="0"/>
        <c:axPos val="b"/>
        <c:title>
          <c:tx>
            <c:rich>
              <a:bodyPr/>
              <a:lstStyle/>
              <a:p>
                <a:pPr>
                  <a:defRPr/>
                </a:pPr>
                <a:r>
                  <a:rPr lang="en-IN"/>
                  <a:t>SnP</a:t>
                </a:r>
              </a:p>
            </c:rich>
          </c:tx>
          <c:overlay val="0"/>
        </c:title>
        <c:numFmt formatCode="General" sourceLinked="1"/>
        <c:majorTickMark val="out"/>
        <c:minorTickMark val="none"/>
        <c:tickLblPos val="nextTo"/>
        <c:crossAx val="1693402256"/>
        <c:crosses val="autoZero"/>
        <c:crossBetween val="midCat"/>
      </c:valAx>
      <c:valAx>
        <c:axId val="1693402256"/>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693392464"/>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SnP Line Fit  Plot</a:t>
            </a:r>
          </a:p>
        </c:rich>
      </c:tx>
      <c:overlay val="0"/>
    </c:title>
    <c:autoTitleDeleted val="0"/>
    <c:plotArea>
      <c:layout/>
      <c:scatterChart>
        <c:scatterStyle val="lineMarker"/>
        <c:varyColors val="0"/>
        <c:ser>
          <c:idx val="0"/>
          <c:order val="0"/>
          <c:tx>
            <c:v>IBM</c:v>
          </c:tx>
          <c:spPr>
            <a:ln w="19050">
              <a:noFill/>
            </a:ln>
          </c:spPr>
          <c:xVal>
            <c:numRef>
              <c:f>'Single Index Model - Data'!$V$3:$V$62</c:f>
              <c:numCache>
                <c:formatCode>General</c:formatCode>
                <c:ptCount val="60"/>
                <c:pt idx="0">
                  <c:v>-2.8422980713340854E-3</c:v>
                </c:pt>
                <c:pt idx="1">
                  <c:v>-5.3296567721295967E-3</c:v>
                </c:pt>
                <c:pt idx="2">
                  <c:v>-4.2192263222525237E-3</c:v>
                </c:pt>
                <c:pt idx="3">
                  <c:v>-4.0220270144700277E-3</c:v>
                </c:pt>
                <c:pt idx="4">
                  <c:v>-2.0359289087551928E-3</c:v>
                </c:pt>
                <c:pt idx="5">
                  <c:v>-3.7882769988860231E-3</c:v>
                </c:pt>
                <c:pt idx="6">
                  <c:v>-2.6201503075012531E-3</c:v>
                </c:pt>
                <c:pt idx="7">
                  <c:v>-3.5468787582700841E-3</c:v>
                </c:pt>
                <c:pt idx="8">
                  <c:v>-3.4428183009562793E-3</c:v>
                </c:pt>
                <c:pt idx="9">
                  <c:v>-5.0991846220358478E-3</c:v>
                </c:pt>
                <c:pt idx="10">
                  <c:v>-2.1942115017249968E-3</c:v>
                </c:pt>
                <c:pt idx="11">
                  <c:v>-5.8236973417766895E-3</c:v>
                </c:pt>
                <c:pt idx="12">
                  <c:v>-2.9187194842090276E-3</c:v>
                </c:pt>
                <c:pt idx="13">
                  <c:v>-2.4719384629884877E-3</c:v>
                </c:pt>
                <c:pt idx="14">
                  <c:v>-3.000750030228407E-3</c:v>
                </c:pt>
                <c:pt idx="15">
                  <c:v>-3.2733057509677773E-3</c:v>
                </c:pt>
                <c:pt idx="16">
                  <c:v>-6.0940943438982965E-3</c:v>
                </c:pt>
                <c:pt idx="17">
                  <c:v>-2.1451588734876749E-3</c:v>
                </c:pt>
                <c:pt idx="18">
                  <c:v>-4.0503886623582093E-3</c:v>
                </c:pt>
                <c:pt idx="19">
                  <c:v>-4.073033927265597E-3</c:v>
                </c:pt>
                <c:pt idx="20">
                  <c:v>-3.3957277573726861E-3</c:v>
                </c:pt>
                <c:pt idx="21">
                  <c:v>-3.4942912873573992E-3</c:v>
                </c:pt>
                <c:pt idx="22">
                  <c:v>-5.0689672137213945E-3</c:v>
                </c:pt>
                <c:pt idx="23">
                  <c:v>-2.6268548858653625E-3</c:v>
                </c:pt>
                <c:pt idx="24">
                  <c:v>-5.1273179698045407E-3</c:v>
                </c:pt>
                <c:pt idx="25">
                  <c:v>-3.3387775977083084E-3</c:v>
                </c:pt>
                <c:pt idx="26">
                  <c:v>-3.1203991767050059E-3</c:v>
                </c:pt>
                <c:pt idx="27">
                  <c:v>-4.5456645193011477E-3</c:v>
                </c:pt>
                <c:pt idx="28">
                  <c:v>-5.9209363766385657E-3</c:v>
                </c:pt>
                <c:pt idx="29">
                  <c:v>-1.5661662056346208E-3</c:v>
                </c:pt>
                <c:pt idx="30">
                  <c:v>-5.1585402581017263E-3</c:v>
                </c:pt>
                <c:pt idx="31">
                  <c:v>-3.9822728995850959E-3</c:v>
                </c:pt>
                <c:pt idx="32">
                  <c:v>-3.8560309733912633E-3</c:v>
                </c:pt>
                <c:pt idx="33">
                  <c:v>-5.3412184445267956E-3</c:v>
                </c:pt>
                <c:pt idx="34">
                  <c:v>-3.4850223329392113E-3</c:v>
                </c:pt>
                <c:pt idx="35">
                  <c:v>-7.3375734402455622E-3</c:v>
                </c:pt>
                <c:pt idx="36">
                  <c:v>-5.5792231093096875E-3</c:v>
                </c:pt>
                <c:pt idx="37">
                  <c:v>-7.3990433575829356E-4</c:v>
                </c:pt>
                <c:pt idx="38">
                  <c:v>-4.3468582655548111E-3</c:v>
                </c:pt>
                <c:pt idx="39">
                  <c:v>-5.1393075359863535E-3</c:v>
                </c:pt>
                <c:pt idx="40">
                  <c:v>-7.0268170145710209E-3</c:v>
                </c:pt>
                <c:pt idx="41">
                  <c:v>-4.5418138758324027E-3</c:v>
                </c:pt>
                <c:pt idx="42">
                  <c:v>-1.4665360911807735E-3</c:v>
                </c:pt>
                <c:pt idx="43">
                  <c:v>-4.2521557839857961E-3</c:v>
                </c:pt>
                <c:pt idx="44">
                  <c:v>-3.6521398500008631E-3</c:v>
                </c:pt>
                <c:pt idx="45">
                  <c:v>-4.2929164640890857E-3</c:v>
                </c:pt>
                <c:pt idx="46">
                  <c:v>-2.6386032099759444E-3</c:v>
                </c:pt>
                <c:pt idx="47">
                  <c:v>-4.4469789540279147E-3</c:v>
                </c:pt>
                <c:pt idx="48">
                  <c:v>-4.4187726212221905E-3</c:v>
                </c:pt>
                <c:pt idx="49">
                  <c:v>-5.3254388351906745E-3</c:v>
                </c:pt>
                <c:pt idx="50">
                  <c:v>-2.7774942933718218E-3</c:v>
                </c:pt>
                <c:pt idx="51">
                  <c:v>-3.5286421447100307E-3</c:v>
                </c:pt>
                <c:pt idx="52">
                  <c:v>-3.5053172298685951E-3</c:v>
                </c:pt>
                <c:pt idx="53">
                  <c:v>-2.4718645427679493E-3</c:v>
                </c:pt>
                <c:pt idx="54">
                  <c:v>-4.404436997484734E-3</c:v>
                </c:pt>
                <c:pt idx="55">
                  <c:v>-3.9134362519418599E-3</c:v>
                </c:pt>
                <c:pt idx="56">
                  <c:v>-3.8653144790533364E-3</c:v>
                </c:pt>
                <c:pt idx="57">
                  <c:v>-4.1715501818901431E-3</c:v>
                </c:pt>
                <c:pt idx="58">
                  <c:v>-3.4353300217908464E-3</c:v>
                </c:pt>
                <c:pt idx="59">
                  <c:v>-4.3598046134567881E-3</c:v>
                </c:pt>
              </c:numCache>
            </c:numRef>
          </c:xVal>
          <c:yVal>
            <c:numRef>
              <c:f>'Single Index Model - Data'!$U$3:$U$62</c:f>
              <c:numCache>
                <c:formatCode>General</c:formatCode>
                <c:ptCount val="60"/>
                <c:pt idx="0">
                  <c:v>-1.1158404269992206E-3</c:v>
                </c:pt>
                <c:pt idx="1">
                  <c:v>-7.355546904750607E-3</c:v>
                </c:pt>
                <c:pt idx="2">
                  <c:v>-5.4532220424963126E-3</c:v>
                </c:pt>
                <c:pt idx="3">
                  <c:v>-3.9880469615351929E-3</c:v>
                </c:pt>
                <c:pt idx="4">
                  <c:v>-1.5491866195263136E-3</c:v>
                </c:pt>
                <c:pt idx="5">
                  <c:v>-4.9457583912816874E-3</c:v>
                </c:pt>
                <c:pt idx="6">
                  <c:v>-1.3541410500812773E-3</c:v>
                </c:pt>
                <c:pt idx="7">
                  <c:v>-6.5278268107181788E-3</c:v>
                </c:pt>
                <c:pt idx="8">
                  <c:v>-3.1517701091133329E-3</c:v>
                </c:pt>
                <c:pt idx="9">
                  <c:v>-8.5698701988370721E-3</c:v>
                </c:pt>
                <c:pt idx="10">
                  <c:v>-3.4367601433848431E-3</c:v>
                </c:pt>
                <c:pt idx="11">
                  <c:v>-7.4525872953676506E-3</c:v>
                </c:pt>
                <c:pt idx="12">
                  <c:v>-3.5608118755610617E-3</c:v>
                </c:pt>
                <c:pt idx="13">
                  <c:v>-5.6721873083783077E-3</c:v>
                </c:pt>
                <c:pt idx="14">
                  <c:v>-4.2357203216036492E-3</c:v>
                </c:pt>
                <c:pt idx="15">
                  <c:v>-2.2993399549525238E-3</c:v>
                </c:pt>
                <c:pt idx="16">
                  <c:v>-7.1803613606552874E-3</c:v>
                </c:pt>
                <c:pt idx="17">
                  <c:v>-1.8942107929702289E-3</c:v>
                </c:pt>
                <c:pt idx="18">
                  <c:v>-2.4776612979577986E-3</c:v>
                </c:pt>
                <c:pt idx="19">
                  <c:v>-3.3603755735913711E-3</c:v>
                </c:pt>
                <c:pt idx="20">
                  <c:v>-7.3947036563498381E-3</c:v>
                </c:pt>
                <c:pt idx="21">
                  <c:v>-5.1873844719589612E-3</c:v>
                </c:pt>
                <c:pt idx="22">
                  <c:v>-1.8134170680874796E-3</c:v>
                </c:pt>
                <c:pt idx="23">
                  <c:v>-4.2203838894353616E-3</c:v>
                </c:pt>
                <c:pt idx="24">
                  <c:v>-4.9995909600412253E-3</c:v>
                </c:pt>
                <c:pt idx="25">
                  <c:v>-1.0466951627292456E-2</c:v>
                </c:pt>
                <c:pt idx="26">
                  <c:v>-5.1004268368588157E-3</c:v>
                </c:pt>
                <c:pt idx="27">
                  <c:v>-4.7927138293156254E-3</c:v>
                </c:pt>
                <c:pt idx="28">
                  <c:v>-6.5520970728425356E-3</c:v>
                </c:pt>
                <c:pt idx="29">
                  <c:v>-1.4638354184612606E-3</c:v>
                </c:pt>
                <c:pt idx="30">
                  <c:v>-4.7143505034285653E-3</c:v>
                </c:pt>
                <c:pt idx="31">
                  <c:v>-1.2174925405333387E-3</c:v>
                </c:pt>
                <c:pt idx="32">
                  <c:v>-4.8447015574238934E-3</c:v>
                </c:pt>
                <c:pt idx="33">
                  <c:v>-6.2820804356806667E-3</c:v>
                </c:pt>
                <c:pt idx="34">
                  <c:v>-4.4648818777381213E-3</c:v>
                </c:pt>
                <c:pt idx="35">
                  <c:v>-8.612251437450081E-3</c:v>
                </c:pt>
                <c:pt idx="36">
                  <c:v>-5.2253656599793395E-3</c:v>
                </c:pt>
                <c:pt idx="37">
                  <c:v>-5.783333184355195E-3</c:v>
                </c:pt>
                <c:pt idx="38">
                  <c:v>-4.5879937313515048E-3</c:v>
                </c:pt>
                <c:pt idx="39">
                  <c:v>-4.9292967476882374E-3</c:v>
                </c:pt>
                <c:pt idx="40">
                  <c:v>-9.417907418487791E-3</c:v>
                </c:pt>
                <c:pt idx="41">
                  <c:v>-1.761915563659202E-3</c:v>
                </c:pt>
                <c:pt idx="42">
                  <c:v>2.2585323839643349E-3</c:v>
                </c:pt>
                <c:pt idx="43">
                  <c:v>-6.0401042161899862E-3</c:v>
                </c:pt>
                <c:pt idx="44">
                  <c:v>-1.8671896325603036E-3</c:v>
                </c:pt>
                <c:pt idx="45">
                  <c:v>-4.8563348327967789E-3</c:v>
                </c:pt>
                <c:pt idx="46">
                  <c:v>-1.546459973144195E-3</c:v>
                </c:pt>
                <c:pt idx="47">
                  <c:v>-4.8559561244635764E-3</c:v>
                </c:pt>
                <c:pt idx="48">
                  <c:v>-4.3526956627305425E-3</c:v>
                </c:pt>
                <c:pt idx="49">
                  <c:v>-5.9332871412841855E-3</c:v>
                </c:pt>
                <c:pt idx="50">
                  <c:v>-1.7645399197589832E-3</c:v>
                </c:pt>
                <c:pt idx="51">
                  <c:v>-3.2694561224647207E-3</c:v>
                </c:pt>
                <c:pt idx="52">
                  <c:v>-1.8333305672209275E-3</c:v>
                </c:pt>
                <c:pt idx="53">
                  <c:v>-2.8036278353653458E-3</c:v>
                </c:pt>
                <c:pt idx="54">
                  <c:v>-5.777301733953152E-3</c:v>
                </c:pt>
                <c:pt idx="55">
                  <c:v>-8.6832959710904691E-3</c:v>
                </c:pt>
                <c:pt idx="56">
                  <c:v>-6.5849498959911525E-3</c:v>
                </c:pt>
                <c:pt idx="57">
                  <c:v>-4.0277714773283776E-3</c:v>
                </c:pt>
                <c:pt idx="58">
                  <c:v>-7.4077825169046171E-3</c:v>
                </c:pt>
                <c:pt idx="59">
                  <c:v>-4.8777306459318274E-3</c:v>
                </c:pt>
              </c:numCache>
            </c:numRef>
          </c:yVal>
          <c:smooth val="0"/>
        </c:ser>
        <c:ser>
          <c:idx val="1"/>
          <c:order val="1"/>
          <c:tx>
            <c:v>Predicted IBM</c:v>
          </c:tx>
          <c:spPr>
            <a:ln w="19050">
              <a:noFill/>
            </a:ln>
          </c:spPr>
          <c:trendline>
            <c:spPr>
              <a:ln w="25400">
                <a:solidFill>
                  <a:schemeClr val="accent6"/>
                </a:solidFill>
              </a:ln>
            </c:spPr>
            <c:trendlineType val="linear"/>
            <c:dispRSqr val="0"/>
            <c:dispEq val="0"/>
          </c:trendline>
          <c:xVal>
            <c:numRef>
              <c:f>'Single Index Model - Data'!$V$3:$V$62</c:f>
              <c:numCache>
                <c:formatCode>General</c:formatCode>
                <c:ptCount val="60"/>
                <c:pt idx="0">
                  <c:v>-2.8422980713340854E-3</c:v>
                </c:pt>
                <c:pt idx="1">
                  <c:v>-5.3296567721295967E-3</c:v>
                </c:pt>
                <c:pt idx="2">
                  <c:v>-4.2192263222525237E-3</c:v>
                </c:pt>
                <c:pt idx="3">
                  <c:v>-4.0220270144700277E-3</c:v>
                </c:pt>
                <c:pt idx="4">
                  <c:v>-2.0359289087551928E-3</c:v>
                </c:pt>
                <c:pt idx="5">
                  <c:v>-3.7882769988860231E-3</c:v>
                </c:pt>
                <c:pt idx="6">
                  <c:v>-2.6201503075012531E-3</c:v>
                </c:pt>
                <c:pt idx="7">
                  <c:v>-3.5468787582700841E-3</c:v>
                </c:pt>
                <c:pt idx="8">
                  <c:v>-3.4428183009562793E-3</c:v>
                </c:pt>
                <c:pt idx="9">
                  <c:v>-5.0991846220358478E-3</c:v>
                </c:pt>
                <c:pt idx="10">
                  <c:v>-2.1942115017249968E-3</c:v>
                </c:pt>
                <c:pt idx="11">
                  <c:v>-5.8236973417766895E-3</c:v>
                </c:pt>
                <c:pt idx="12">
                  <c:v>-2.9187194842090276E-3</c:v>
                </c:pt>
                <c:pt idx="13">
                  <c:v>-2.4719384629884877E-3</c:v>
                </c:pt>
                <c:pt idx="14">
                  <c:v>-3.000750030228407E-3</c:v>
                </c:pt>
                <c:pt idx="15">
                  <c:v>-3.2733057509677773E-3</c:v>
                </c:pt>
                <c:pt idx="16">
                  <c:v>-6.0940943438982965E-3</c:v>
                </c:pt>
                <c:pt idx="17">
                  <c:v>-2.1451588734876749E-3</c:v>
                </c:pt>
                <c:pt idx="18">
                  <c:v>-4.0503886623582093E-3</c:v>
                </c:pt>
                <c:pt idx="19">
                  <c:v>-4.073033927265597E-3</c:v>
                </c:pt>
                <c:pt idx="20">
                  <c:v>-3.3957277573726861E-3</c:v>
                </c:pt>
                <c:pt idx="21">
                  <c:v>-3.4942912873573992E-3</c:v>
                </c:pt>
                <c:pt idx="22">
                  <c:v>-5.0689672137213945E-3</c:v>
                </c:pt>
                <c:pt idx="23">
                  <c:v>-2.6268548858653625E-3</c:v>
                </c:pt>
                <c:pt idx="24">
                  <c:v>-5.1273179698045407E-3</c:v>
                </c:pt>
                <c:pt idx="25">
                  <c:v>-3.3387775977083084E-3</c:v>
                </c:pt>
                <c:pt idx="26">
                  <c:v>-3.1203991767050059E-3</c:v>
                </c:pt>
                <c:pt idx="27">
                  <c:v>-4.5456645193011477E-3</c:v>
                </c:pt>
                <c:pt idx="28">
                  <c:v>-5.9209363766385657E-3</c:v>
                </c:pt>
                <c:pt idx="29">
                  <c:v>-1.5661662056346208E-3</c:v>
                </c:pt>
                <c:pt idx="30">
                  <c:v>-5.1585402581017263E-3</c:v>
                </c:pt>
                <c:pt idx="31">
                  <c:v>-3.9822728995850959E-3</c:v>
                </c:pt>
                <c:pt idx="32">
                  <c:v>-3.8560309733912633E-3</c:v>
                </c:pt>
                <c:pt idx="33">
                  <c:v>-5.3412184445267956E-3</c:v>
                </c:pt>
                <c:pt idx="34">
                  <c:v>-3.4850223329392113E-3</c:v>
                </c:pt>
                <c:pt idx="35">
                  <c:v>-7.3375734402455622E-3</c:v>
                </c:pt>
                <c:pt idx="36">
                  <c:v>-5.5792231093096875E-3</c:v>
                </c:pt>
                <c:pt idx="37">
                  <c:v>-7.3990433575829356E-4</c:v>
                </c:pt>
                <c:pt idx="38">
                  <c:v>-4.3468582655548111E-3</c:v>
                </c:pt>
                <c:pt idx="39">
                  <c:v>-5.1393075359863535E-3</c:v>
                </c:pt>
                <c:pt idx="40">
                  <c:v>-7.0268170145710209E-3</c:v>
                </c:pt>
                <c:pt idx="41">
                  <c:v>-4.5418138758324027E-3</c:v>
                </c:pt>
                <c:pt idx="42">
                  <c:v>-1.4665360911807735E-3</c:v>
                </c:pt>
                <c:pt idx="43">
                  <c:v>-4.2521557839857961E-3</c:v>
                </c:pt>
                <c:pt idx="44">
                  <c:v>-3.6521398500008631E-3</c:v>
                </c:pt>
                <c:pt idx="45">
                  <c:v>-4.2929164640890857E-3</c:v>
                </c:pt>
                <c:pt idx="46">
                  <c:v>-2.6386032099759444E-3</c:v>
                </c:pt>
                <c:pt idx="47">
                  <c:v>-4.4469789540279147E-3</c:v>
                </c:pt>
                <c:pt idx="48">
                  <c:v>-4.4187726212221905E-3</c:v>
                </c:pt>
                <c:pt idx="49">
                  <c:v>-5.3254388351906745E-3</c:v>
                </c:pt>
                <c:pt idx="50">
                  <c:v>-2.7774942933718218E-3</c:v>
                </c:pt>
                <c:pt idx="51">
                  <c:v>-3.5286421447100307E-3</c:v>
                </c:pt>
                <c:pt idx="52">
                  <c:v>-3.5053172298685951E-3</c:v>
                </c:pt>
                <c:pt idx="53">
                  <c:v>-2.4718645427679493E-3</c:v>
                </c:pt>
                <c:pt idx="54">
                  <c:v>-4.404436997484734E-3</c:v>
                </c:pt>
                <c:pt idx="55">
                  <c:v>-3.9134362519418599E-3</c:v>
                </c:pt>
                <c:pt idx="56">
                  <c:v>-3.8653144790533364E-3</c:v>
                </c:pt>
                <c:pt idx="57">
                  <c:v>-4.1715501818901431E-3</c:v>
                </c:pt>
                <c:pt idx="58">
                  <c:v>-3.4353300217908464E-3</c:v>
                </c:pt>
                <c:pt idx="59">
                  <c:v>-4.3598046134567881E-3</c:v>
                </c:pt>
              </c:numCache>
            </c:numRef>
          </c:xVal>
          <c:yVal>
            <c:numRef>
              <c:f>Sheet9!$B$25:$B$84</c:f>
              <c:numCache>
                <c:formatCode>General</c:formatCode>
                <c:ptCount val="60"/>
                <c:pt idx="0">
                  <c:v>-3.4676342443740005E-3</c:v>
                </c:pt>
                <c:pt idx="1">
                  <c:v>-6.0116002793833773E-3</c:v>
                </c:pt>
                <c:pt idx="2">
                  <c:v>-4.8758986422113874E-3</c:v>
                </c:pt>
                <c:pt idx="3">
                  <c:v>-4.6742114706081984E-3</c:v>
                </c:pt>
                <c:pt idx="4">
                  <c:v>-2.6429137243205066E-3</c:v>
                </c:pt>
                <c:pt idx="5">
                  <c:v>-4.4351417698294416E-3</c:v>
                </c:pt>
                <c:pt idx="6">
                  <c:v>-3.2404308395079201E-3</c:v>
                </c:pt>
                <c:pt idx="7">
                  <c:v>-4.188249785636906E-3</c:v>
                </c:pt>
                <c:pt idx="8">
                  <c:v>-4.0818211193937963E-3</c:v>
                </c:pt>
                <c:pt idx="9">
                  <c:v>-5.7758830417905188E-3</c:v>
                </c:pt>
                <c:pt idx="10">
                  <c:v>-2.804798514125698E-3</c:v>
                </c:pt>
                <c:pt idx="11">
                  <c:v>-6.5168842292603812E-3</c:v>
                </c:pt>
                <c:pt idx="12">
                  <c:v>-3.5457948565282118E-3</c:v>
                </c:pt>
                <c:pt idx="13">
                  <c:v>-3.0888459883539718E-3</c:v>
                </c:pt>
                <c:pt idx="14">
                  <c:v>-3.6296922545351151E-3</c:v>
                </c:pt>
                <c:pt idx="15">
                  <c:v>-3.9084508010956507E-3</c:v>
                </c:pt>
                <c:pt idx="16">
                  <c:v>-6.7934349290632396E-3</c:v>
                </c:pt>
                <c:pt idx="17">
                  <c:v>-2.7546295456838811E-3</c:v>
                </c:pt>
                <c:pt idx="18">
                  <c:v>-4.7032185731629497E-3</c:v>
                </c:pt>
                <c:pt idx="19">
                  <c:v>-4.7263791992358034E-3</c:v>
                </c:pt>
                <c:pt idx="20">
                  <c:v>-4.0336588887478998E-3</c:v>
                </c:pt>
                <c:pt idx="21">
                  <c:v>-4.1344655285347328E-3</c:v>
                </c:pt>
                <c:pt idx="22">
                  <c:v>-5.7449779453951355E-3</c:v>
                </c:pt>
                <c:pt idx="23">
                  <c:v>-3.24728800073356E-3</c:v>
                </c:pt>
                <c:pt idx="24">
                  <c:v>-5.8046566485693762E-3</c:v>
                </c:pt>
                <c:pt idx="25">
                  <c:v>-3.9754126567797471E-3</c:v>
                </c:pt>
                <c:pt idx="26">
                  <c:v>-3.7520643774850465E-3</c:v>
                </c:pt>
                <c:pt idx="27">
                  <c:v>-5.2097659230164444E-3</c:v>
                </c:pt>
                <c:pt idx="28">
                  <c:v>-6.6163362310511127E-3</c:v>
                </c:pt>
                <c:pt idx="29">
                  <c:v>-2.1624601568994819E-3</c:v>
                </c:pt>
                <c:pt idx="30">
                  <c:v>-5.8365894940161983E-3</c:v>
                </c:pt>
                <c:pt idx="31">
                  <c:v>-4.6335526311787334E-3</c:v>
                </c:pt>
                <c:pt idx="32">
                  <c:v>-4.5044376899647624E-3</c:v>
                </c:pt>
                <c:pt idx="33">
                  <c:v>-6.023425072436737E-3</c:v>
                </c:pt>
                <c:pt idx="34">
                  <c:v>-4.1249856311591036E-3</c:v>
                </c:pt>
                <c:pt idx="35">
                  <c:v>-8.065213135133753E-3</c:v>
                </c:pt>
                <c:pt idx="36">
                  <c:v>-6.266846249763443E-3</c:v>
                </c:pt>
                <c:pt idx="37">
                  <c:v>-1.3173942111167308E-3</c:v>
                </c:pt>
                <c:pt idx="38">
                  <c:v>-5.006435234557083E-3</c:v>
                </c:pt>
                <c:pt idx="39">
                  <c:v>-5.8169190734183836E-3</c:v>
                </c:pt>
                <c:pt idx="40">
                  <c:v>-7.7473845116127005E-3</c:v>
                </c:pt>
                <c:pt idx="41">
                  <c:v>-5.2058276465650893E-3</c:v>
                </c:pt>
                <c:pt idx="42">
                  <c:v>-2.0605626593034883E-3</c:v>
                </c:pt>
                <c:pt idx="43">
                  <c:v>-4.9095775129644453E-3</c:v>
                </c:pt>
                <c:pt idx="44">
                  <c:v>-4.2959064103470727E-3</c:v>
                </c:pt>
                <c:pt idx="45">
                  <c:v>-4.9512658250335838E-3</c:v>
                </c:pt>
                <c:pt idx="46">
                  <c:v>-3.2593036933218642E-3</c:v>
                </c:pt>
                <c:pt idx="47">
                  <c:v>-5.1088344706607738E-3</c:v>
                </c:pt>
                <c:pt idx="48">
                  <c:v>-5.0799862178506809E-3</c:v>
                </c:pt>
                <c:pt idx="49">
                  <c:v>-6.0072863505933726E-3</c:v>
                </c:pt>
                <c:pt idx="50">
                  <c:v>-3.4013556613841154E-3</c:v>
                </c:pt>
                <c:pt idx="51">
                  <c:v>-4.1695981430428849E-3</c:v>
                </c:pt>
                <c:pt idx="52">
                  <c:v>-4.1457423995559803E-3</c:v>
                </c:pt>
                <c:pt idx="53">
                  <c:v>-3.0887703858563146E-3</c:v>
                </c:pt>
                <c:pt idx="54">
                  <c:v>-5.0653243438446927E-3</c:v>
                </c:pt>
                <c:pt idx="55">
                  <c:v>-4.5631493984193026E-3</c:v>
                </c:pt>
                <c:pt idx="56">
                  <c:v>-4.513932469741631E-3</c:v>
                </c:pt>
                <c:pt idx="57">
                  <c:v>-4.8271374877693497E-3</c:v>
                </c:pt>
                <c:pt idx="58">
                  <c:v>-4.0741624218961501E-3</c:v>
                </c:pt>
                <c:pt idx="59">
                  <c:v>-5.0196762155742198E-3</c:v>
                </c:pt>
              </c:numCache>
            </c:numRef>
          </c:yVal>
          <c:smooth val="0"/>
        </c:ser>
        <c:dLbls>
          <c:showLegendKey val="0"/>
          <c:showVal val="0"/>
          <c:showCatName val="0"/>
          <c:showSerName val="0"/>
          <c:showPercent val="0"/>
          <c:showBubbleSize val="0"/>
        </c:dLbls>
        <c:axId val="1693406064"/>
        <c:axId val="1693400624"/>
      </c:scatterChart>
      <c:valAx>
        <c:axId val="1693406064"/>
        <c:scaling>
          <c:orientation val="minMax"/>
        </c:scaling>
        <c:delete val="0"/>
        <c:axPos val="b"/>
        <c:title>
          <c:tx>
            <c:rich>
              <a:bodyPr/>
              <a:lstStyle/>
              <a:p>
                <a:pPr>
                  <a:defRPr/>
                </a:pPr>
                <a:r>
                  <a:rPr lang="en-IN"/>
                  <a:t>SnP</a:t>
                </a:r>
              </a:p>
            </c:rich>
          </c:tx>
          <c:overlay val="0"/>
        </c:title>
        <c:numFmt formatCode="General" sourceLinked="1"/>
        <c:majorTickMark val="out"/>
        <c:minorTickMark val="none"/>
        <c:tickLblPos val="nextTo"/>
        <c:crossAx val="1693400624"/>
        <c:crosses val="autoZero"/>
        <c:crossBetween val="midCat"/>
      </c:valAx>
      <c:valAx>
        <c:axId val="1693400624"/>
        <c:scaling>
          <c:orientation val="minMax"/>
        </c:scaling>
        <c:delete val="0"/>
        <c:axPos val="l"/>
        <c:title>
          <c:tx>
            <c:rich>
              <a:bodyPr/>
              <a:lstStyle/>
              <a:p>
                <a:pPr>
                  <a:defRPr/>
                </a:pPr>
                <a:r>
                  <a:rPr lang="en-IN"/>
                  <a:t>IBM</a:t>
                </a:r>
              </a:p>
            </c:rich>
          </c:tx>
          <c:overlay val="0"/>
        </c:title>
        <c:numFmt formatCode="General" sourceLinked="1"/>
        <c:majorTickMark val="out"/>
        <c:minorTickMark val="none"/>
        <c:tickLblPos val="nextTo"/>
        <c:crossAx val="169340606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0</xdr:row>
      <xdr:rowOff>66675</xdr:rowOff>
    </xdr:from>
    <xdr:to>
      <xdr:col>4</xdr:col>
      <xdr:colOff>533400</xdr:colOff>
      <xdr:row>5</xdr:row>
      <xdr:rowOff>66675</xdr:rowOff>
    </xdr:to>
    <xdr:sp macro="" textlink="">
      <xdr:nvSpPr>
        <xdr:cNvPr id="5" name="Text Box 4"/>
        <xdr:cNvSpPr txBox="1">
          <a:spLocks noChangeArrowheads="1"/>
        </xdr:cNvSpPr>
      </xdr:nvSpPr>
      <xdr:spPr bwMode="auto">
        <a:xfrm>
          <a:off x="2543175" y="66675"/>
          <a:ext cx="1695450" cy="9620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R</a:t>
          </a:r>
          <a:r>
            <a:rPr lang="en-IN" sz="1000" b="0" i="0" u="none" strike="noStrike" baseline="30000">
              <a:solidFill>
                <a:srgbClr val="000000"/>
              </a:solidFill>
              <a:latin typeface="Arial"/>
              <a:cs typeface="Arial"/>
            </a:rPr>
            <a:t>2</a:t>
          </a:r>
          <a:r>
            <a:rPr lang="en-IN" sz="1000" b="0" i="0" u="none" strike="noStrike" baseline="0">
              <a:solidFill>
                <a:srgbClr val="000000"/>
              </a:solidFill>
              <a:latin typeface="Arial"/>
              <a:cs typeface="Arial"/>
            </a:rPr>
            <a:t> = % of variability of IBM that is explained by variability in sp500. Here, it's 30%. Sharpe's rule of thumb is that the typical stock has an R</a:t>
          </a:r>
          <a:r>
            <a:rPr lang="en-IN" sz="1000" b="0" i="0" u="none" strike="noStrike" baseline="30000">
              <a:solidFill>
                <a:srgbClr val="000000"/>
              </a:solidFill>
              <a:latin typeface="Arial"/>
              <a:cs typeface="Arial"/>
            </a:rPr>
            <a:t>2</a:t>
          </a:r>
          <a:r>
            <a:rPr lang="en-IN" sz="1000" b="0" i="0" u="none" strike="noStrike" baseline="0">
              <a:solidFill>
                <a:srgbClr val="000000"/>
              </a:solidFill>
              <a:latin typeface="Arial"/>
              <a:cs typeface="Arial"/>
            </a:rPr>
            <a:t> of 30%</a:t>
          </a:r>
        </a:p>
      </xdr:txBody>
    </xdr:sp>
    <xdr:clientData/>
  </xdr:twoCellAnchor>
  <xdr:twoCellAnchor>
    <xdr:from>
      <xdr:col>2</xdr:col>
      <xdr:colOff>0</xdr:colOff>
      <xdr:row>6</xdr:row>
      <xdr:rowOff>95250</xdr:rowOff>
    </xdr:from>
    <xdr:to>
      <xdr:col>2</xdr:col>
      <xdr:colOff>361950</xdr:colOff>
      <xdr:row>8</xdr:row>
      <xdr:rowOff>9525</xdr:rowOff>
    </xdr:to>
    <xdr:sp macro="" textlink="">
      <xdr:nvSpPr>
        <xdr:cNvPr id="6" name="Line 3"/>
        <xdr:cNvSpPr>
          <a:spLocks noChangeShapeType="1"/>
        </xdr:cNvSpPr>
      </xdr:nvSpPr>
      <xdr:spPr bwMode="auto">
        <a:xfrm flipH="1" flipV="1">
          <a:off x="2124075" y="1247775"/>
          <a:ext cx="36195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390525</xdr:colOff>
      <xdr:row>7</xdr:row>
      <xdr:rowOff>171450</xdr:rowOff>
    </xdr:from>
    <xdr:to>
      <xdr:col>5</xdr:col>
      <xdr:colOff>533400</xdr:colOff>
      <xdr:row>9</xdr:row>
      <xdr:rowOff>114300</xdr:rowOff>
    </xdr:to>
    <xdr:sp macro="" textlink="">
      <xdr:nvSpPr>
        <xdr:cNvPr id="8" name="Text Box 2"/>
        <xdr:cNvSpPr txBox="1">
          <a:spLocks noChangeArrowheads="1"/>
        </xdr:cNvSpPr>
      </xdr:nvSpPr>
      <xdr:spPr bwMode="auto">
        <a:xfrm>
          <a:off x="2514600" y="1514475"/>
          <a:ext cx="2333625" cy="333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Estimate of SD(e(t)). This is the typical size of e(t).</a:t>
          </a:r>
        </a:p>
      </xdr:txBody>
    </xdr:sp>
    <xdr:clientData/>
  </xdr:twoCellAnchor>
  <xdr:twoCellAnchor>
    <xdr:from>
      <xdr:col>5</xdr:col>
      <xdr:colOff>314325</xdr:colOff>
      <xdr:row>0</xdr:row>
      <xdr:rowOff>76200</xdr:rowOff>
    </xdr:from>
    <xdr:to>
      <xdr:col>9</xdr:col>
      <xdr:colOff>57150</xdr:colOff>
      <xdr:row>6</xdr:row>
      <xdr:rowOff>152400</xdr:rowOff>
    </xdr:to>
    <xdr:sp macro="" textlink="">
      <xdr:nvSpPr>
        <xdr:cNvPr id="9" name="Text Box 24"/>
        <xdr:cNvSpPr txBox="1">
          <a:spLocks noChangeArrowheads="1"/>
        </xdr:cNvSpPr>
      </xdr:nvSpPr>
      <xdr:spPr bwMode="auto">
        <a:xfrm>
          <a:off x="4267200" y="76200"/>
          <a:ext cx="2181225" cy="1228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IN" sz="1000" b="0" i="0" u="none" strike="noStrike" baseline="0">
              <a:solidFill>
                <a:srgbClr val="000000"/>
              </a:solidFill>
              <a:latin typeface="Arial"/>
              <a:cs typeface="Arial"/>
            </a:rPr>
            <a:t>Regression output is created using Tools/Data Analysis Regression. The y variable is there return on IBM and the x variable is the return on the S&amp;P500.</a:t>
          </a:r>
        </a:p>
      </xdr:txBody>
    </xdr:sp>
    <xdr:clientData/>
  </xdr:twoCellAnchor>
  <xdr:twoCellAnchor>
    <xdr:from>
      <xdr:col>0</xdr:col>
      <xdr:colOff>552450</xdr:colOff>
      <xdr:row>16</xdr:row>
      <xdr:rowOff>123825</xdr:rowOff>
    </xdr:from>
    <xdr:to>
      <xdr:col>1</xdr:col>
      <xdr:colOff>123825</xdr:colOff>
      <xdr:row>18</xdr:row>
      <xdr:rowOff>47625</xdr:rowOff>
    </xdr:to>
    <xdr:sp macro="" textlink="">
      <xdr:nvSpPr>
        <xdr:cNvPr id="10" name="Line 8"/>
        <xdr:cNvSpPr>
          <a:spLocks noChangeShapeType="1"/>
        </xdr:cNvSpPr>
      </xdr:nvSpPr>
      <xdr:spPr bwMode="auto">
        <a:xfrm flipV="1">
          <a:off x="552450" y="3219450"/>
          <a:ext cx="77152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190500</xdr:colOff>
      <xdr:row>18</xdr:row>
      <xdr:rowOff>85725</xdr:rowOff>
    </xdr:from>
    <xdr:to>
      <xdr:col>0</xdr:col>
      <xdr:colOff>1057275</xdr:colOff>
      <xdr:row>19</xdr:row>
      <xdr:rowOff>152400</xdr:rowOff>
    </xdr:to>
    <xdr:sp macro="" textlink="">
      <xdr:nvSpPr>
        <xdr:cNvPr id="12" name="Text Box 6"/>
        <xdr:cNvSpPr txBox="1">
          <a:spLocks noChangeArrowheads="1"/>
        </xdr:cNvSpPr>
      </xdr:nvSpPr>
      <xdr:spPr bwMode="auto">
        <a:xfrm>
          <a:off x="190500" y="3571875"/>
          <a:ext cx="866775" cy="257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Estimate of </a:t>
          </a:r>
          <a:r>
            <a:rPr lang="en-IN" sz="1000" b="0" i="0" u="none" strike="noStrike" baseline="0">
              <a:solidFill>
                <a:srgbClr val="000000"/>
              </a:solidFill>
              <a:latin typeface="Symbol"/>
              <a:cs typeface="Arial"/>
            </a:rPr>
            <a:t>a</a:t>
          </a:r>
          <a:endParaRPr lang="en-IN" sz="1000" b="0" i="0" u="none" strike="noStrike" baseline="0">
            <a:solidFill>
              <a:srgbClr val="000000"/>
            </a:solidFill>
            <a:latin typeface="Symbol"/>
          </a:endParaRPr>
        </a:p>
      </xdr:txBody>
    </xdr:sp>
    <xdr:clientData/>
  </xdr:twoCellAnchor>
  <xdr:twoCellAnchor>
    <xdr:from>
      <xdr:col>1</xdr:col>
      <xdr:colOff>457200</xdr:colOff>
      <xdr:row>17</xdr:row>
      <xdr:rowOff>161925</xdr:rowOff>
    </xdr:from>
    <xdr:to>
      <xdr:col>1</xdr:col>
      <xdr:colOff>485775</xdr:colOff>
      <xdr:row>18</xdr:row>
      <xdr:rowOff>133350</xdr:rowOff>
    </xdr:to>
    <xdr:sp macro="" textlink="">
      <xdr:nvSpPr>
        <xdr:cNvPr id="13" name="Line 14"/>
        <xdr:cNvSpPr>
          <a:spLocks noChangeShapeType="1"/>
        </xdr:cNvSpPr>
      </xdr:nvSpPr>
      <xdr:spPr bwMode="auto">
        <a:xfrm flipV="1">
          <a:off x="1657350" y="3448050"/>
          <a:ext cx="28575" cy="1714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85725</xdr:colOff>
      <xdr:row>18</xdr:row>
      <xdr:rowOff>161925</xdr:rowOff>
    </xdr:from>
    <xdr:to>
      <xdr:col>1</xdr:col>
      <xdr:colOff>904875</xdr:colOff>
      <xdr:row>20</xdr:row>
      <xdr:rowOff>57150</xdr:rowOff>
    </xdr:to>
    <xdr:sp macro="" textlink="">
      <xdr:nvSpPr>
        <xdr:cNvPr id="14" name="Text Box 7"/>
        <xdr:cNvSpPr txBox="1">
          <a:spLocks noChangeArrowheads="1"/>
        </xdr:cNvSpPr>
      </xdr:nvSpPr>
      <xdr:spPr bwMode="auto">
        <a:xfrm>
          <a:off x="1285875" y="3648075"/>
          <a:ext cx="819150" cy="2762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estimate of </a:t>
          </a:r>
          <a:r>
            <a:rPr lang="en-IN" sz="1000" b="0" i="0" u="none" strike="noStrike" baseline="0">
              <a:solidFill>
                <a:srgbClr val="000000"/>
              </a:solidFill>
              <a:latin typeface="Symbol"/>
              <a:cs typeface="Arial"/>
            </a:rPr>
            <a:t>b</a:t>
          </a:r>
          <a:endParaRPr lang="en-IN" sz="1000" b="0" i="0" u="none" strike="noStrike" baseline="0">
            <a:solidFill>
              <a:srgbClr val="000000"/>
            </a:solidFill>
            <a:latin typeface="Symbol"/>
          </a:endParaRPr>
        </a:p>
      </xdr:txBody>
    </xdr:sp>
    <xdr:clientData/>
  </xdr:twoCellAnchor>
  <xdr:twoCellAnchor>
    <xdr:from>
      <xdr:col>2</xdr:col>
      <xdr:colOff>514350</xdr:colOff>
      <xdr:row>17</xdr:row>
      <xdr:rowOff>152400</xdr:rowOff>
    </xdr:from>
    <xdr:to>
      <xdr:col>2</xdr:col>
      <xdr:colOff>571500</xdr:colOff>
      <xdr:row>19</xdr:row>
      <xdr:rowOff>38100</xdr:rowOff>
    </xdr:to>
    <xdr:sp macro="" textlink="">
      <xdr:nvSpPr>
        <xdr:cNvPr id="15" name="Line 15"/>
        <xdr:cNvSpPr>
          <a:spLocks noChangeShapeType="1"/>
        </xdr:cNvSpPr>
      </xdr:nvSpPr>
      <xdr:spPr bwMode="auto">
        <a:xfrm flipV="1">
          <a:off x="2638425" y="3438525"/>
          <a:ext cx="5715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114300</xdr:colOff>
      <xdr:row>19</xdr:row>
      <xdr:rowOff>66675</xdr:rowOff>
    </xdr:from>
    <xdr:to>
      <xdr:col>3</xdr:col>
      <xdr:colOff>28575</xdr:colOff>
      <xdr:row>21</xdr:row>
      <xdr:rowOff>66675</xdr:rowOff>
    </xdr:to>
    <xdr:sp macro="" textlink="">
      <xdr:nvSpPr>
        <xdr:cNvPr id="16" name="Text Box 10"/>
        <xdr:cNvSpPr txBox="1">
          <a:spLocks noChangeArrowheads="1"/>
        </xdr:cNvSpPr>
      </xdr:nvSpPr>
      <xdr:spPr bwMode="auto">
        <a:xfrm>
          <a:off x="2238375" y="3743325"/>
          <a:ext cx="885825" cy="381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SE(</a:t>
          </a:r>
          <a:r>
            <a:rPr lang="en-IN" sz="1000" b="0" i="0" u="none" strike="noStrike" baseline="0">
              <a:solidFill>
                <a:srgbClr val="000000"/>
              </a:solidFill>
              <a:latin typeface="Symbol"/>
              <a:cs typeface="Arial"/>
            </a:rPr>
            <a:t>a</a:t>
          </a:r>
          <a:r>
            <a:rPr lang="en-IN" sz="1000" b="0" i="0" u="none" strike="noStrike" baseline="0">
              <a:solidFill>
                <a:srgbClr val="000000"/>
              </a:solidFill>
              <a:latin typeface="Arial"/>
              <a:cs typeface="Arial"/>
            </a:rPr>
            <a:t> hat) and SE(</a:t>
          </a:r>
          <a:r>
            <a:rPr lang="en-IN" sz="1000" b="0" i="0" u="none" strike="noStrike" baseline="0">
              <a:solidFill>
                <a:srgbClr val="000000"/>
              </a:solidFill>
              <a:latin typeface="Symbol"/>
              <a:cs typeface="Arial"/>
            </a:rPr>
            <a:t>b</a:t>
          </a:r>
          <a:r>
            <a:rPr lang="en-IN" sz="1000" b="0" i="0" u="none" strike="noStrike" baseline="0">
              <a:solidFill>
                <a:srgbClr val="000000"/>
              </a:solidFill>
              <a:latin typeface="Arial"/>
              <a:cs typeface="Arial"/>
            </a:rPr>
            <a:t> hat)</a:t>
          </a:r>
        </a:p>
      </xdr:txBody>
    </xdr:sp>
    <xdr:clientData/>
  </xdr:twoCellAnchor>
  <xdr:twoCellAnchor>
    <xdr:from>
      <xdr:col>3</xdr:col>
      <xdr:colOff>428625</xdr:colOff>
      <xdr:row>17</xdr:row>
      <xdr:rowOff>171450</xdr:rowOff>
    </xdr:from>
    <xdr:to>
      <xdr:col>4</xdr:col>
      <xdr:colOff>276225</xdr:colOff>
      <xdr:row>22</xdr:row>
      <xdr:rowOff>0</xdr:rowOff>
    </xdr:to>
    <xdr:sp macro="" textlink="">
      <xdr:nvSpPr>
        <xdr:cNvPr id="17" name="Line 17"/>
        <xdr:cNvSpPr>
          <a:spLocks noChangeShapeType="1"/>
        </xdr:cNvSpPr>
      </xdr:nvSpPr>
      <xdr:spPr bwMode="auto">
        <a:xfrm flipH="1" flipV="1">
          <a:off x="3524250" y="3457575"/>
          <a:ext cx="457200" cy="790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22</xdr:row>
      <xdr:rowOff>28575</xdr:rowOff>
    </xdr:from>
    <xdr:to>
      <xdr:col>5</xdr:col>
      <xdr:colOff>876300</xdr:colOff>
      <xdr:row>25</xdr:row>
      <xdr:rowOff>57150</xdr:rowOff>
    </xdr:to>
    <xdr:sp macro="" textlink="">
      <xdr:nvSpPr>
        <xdr:cNvPr id="18" name="Text Box 16"/>
        <xdr:cNvSpPr txBox="1">
          <a:spLocks noChangeArrowheads="1"/>
        </xdr:cNvSpPr>
      </xdr:nvSpPr>
      <xdr:spPr bwMode="auto">
        <a:xfrm>
          <a:off x="3705225" y="4276725"/>
          <a:ext cx="1485900" cy="6096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t Stat is test statistic for the basic significance test = estimate/SE</a:t>
          </a:r>
        </a:p>
      </xdr:txBody>
    </xdr:sp>
    <xdr:clientData/>
  </xdr:twoCellAnchor>
  <xdr:twoCellAnchor>
    <xdr:from>
      <xdr:col>6</xdr:col>
      <xdr:colOff>247650</xdr:colOff>
      <xdr:row>18</xdr:row>
      <xdr:rowOff>38100</xdr:rowOff>
    </xdr:from>
    <xdr:to>
      <xdr:col>6</xdr:col>
      <xdr:colOff>295275</xdr:colOff>
      <xdr:row>19</xdr:row>
      <xdr:rowOff>0</xdr:rowOff>
    </xdr:to>
    <xdr:sp macro="" textlink="">
      <xdr:nvSpPr>
        <xdr:cNvPr id="19" name="Line 13"/>
        <xdr:cNvSpPr>
          <a:spLocks noChangeShapeType="1"/>
        </xdr:cNvSpPr>
      </xdr:nvSpPr>
      <xdr:spPr bwMode="auto">
        <a:xfrm flipH="1" flipV="1">
          <a:off x="5457825" y="3524250"/>
          <a:ext cx="47625" cy="152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19</xdr:row>
      <xdr:rowOff>0</xdr:rowOff>
    </xdr:from>
    <xdr:to>
      <xdr:col>8</xdr:col>
      <xdr:colOff>85725</xdr:colOff>
      <xdr:row>21</xdr:row>
      <xdr:rowOff>114300</xdr:rowOff>
    </xdr:to>
    <xdr:sp macro="" textlink="">
      <xdr:nvSpPr>
        <xdr:cNvPr id="20" name="Text Box 12"/>
        <xdr:cNvSpPr txBox="1">
          <a:spLocks noChangeArrowheads="1"/>
        </xdr:cNvSpPr>
      </xdr:nvSpPr>
      <xdr:spPr bwMode="auto">
        <a:xfrm>
          <a:off x="5210175" y="3676650"/>
          <a:ext cx="1495425" cy="4953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95%  confidence interval = estimate +/- 2*SE</a:t>
          </a:r>
        </a:p>
      </xdr:txBody>
    </xdr:sp>
    <xdr:clientData/>
  </xdr:twoCellAnchor>
  <xdr:twoCellAnchor>
    <xdr:from>
      <xdr:col>4</xdr:col>
      <xdr:colOff>0</xdr:colOff>
      <xdr:row>29</xdr:row>
      <xdr:rowOff>0</xdr:rowOff>
    </xdr:from>
    <xdr:to>
      <xdr:col>8</xdr:col>
      <xdr:colOff>161925</xdr:colOff>
      <xdr:row>32</xdr:row>
      <xdr:rowOff>142875</xdr:rowOff>
    </xdr:to>
    <xdr:sp macro="" textlink="">
      <xdr:nvSpPr>
        <xdr:cNvPr id="23" name="Text Box 18"/>
        <xdr:cNvSpPr txBox="1">
          <a:spLocks noChangeArrowheads="1"/>
        </xdr:cNvSpPr>
      </xdr:nvSpPr>
      <xdr:spPr bwMode="auto">
        <a:xfrm>
          <a:off x="3705225" y="5591175"/>
          <a:ext cx="3076575" cy="714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Predicted Y = predicted return = </a:t>
          </a:r>
          <a:r>
            <a:rPr lang="en-IN" sz="1000" b="0" i="0" u="none" strike="noStrike" baseline="0">
              <a:solidFill>
                <a:srgbClr val="000000"/>
              </a:solidFill>
              <a:latin typeface="Symbol"/>
              <a:cs typeface="Arial"/>
            </a:rPr>
            <a:t>a</a:t>
          </a:r>
          <a:r>
            <a:rPr lang="en-IN" sz="1000" b="0" i="0" u="none" strike="noStrike" baseline="0">
              <a:solidFill>
                <a:srgbClr val="000000"/>
              </a:solidFill>
              <a:latin typeface="Arial"/>
              <a:cs typeface="Arial"/>
            </a:rPr>
            <a:t> hat + </a:t>
          </a:r>
          <a:r>
            <a:rPr lang="en-IN" sz="1000" b="0" i="0" u="none" strike="noStrike" baseline="0">
              <a:solidFill>
                <a:srgbClr val="000000"/>
              </a:solidFill>
              <a:latin typeface="Symbol"/>
              <a:cs typeface="Arial"/>
            </a:rPr>
            <a:t>b</a:t>
          </a:r>
          <a:r>
            <a:rPr lang="en-IN" sz="1000" b="0" i="0" u="none" strike="noStrike" baseline="0">
              <a:solidFill>
                <a:srgbClr val="000000"/>
              </a:solidFill>
              <a:latin typeface="Arial"/>
              <a:cs typeface="Arial"/>
            </a:rPr>
            <a:t> hat*Rm,t</a:t>
          </a:r>
        </a:p>
        <a:p>
          <a:pPr algn="l" rtl="0">
            <a:defRPr sz="1000"/>
          </a:pPr>
          <a:r>
            <a:rPr lang="en-IN" sz="1000" b="0" i="0" u="none" strike="noStrike" baseline="0">
              <a:solidFill>
                <a:srgbClr val="000000"/>
              </a:solidFill>
              <a:latin typeface="Arial"/>
              <a:cs typeface="Arial"/>
            </a:rPr>
            <a:t>Resisual = actual return - predicted return</a:t>
          </a:r>
        </a:p>
        <a:p>
          <a:pPr algn="l" rtl="0">
            <a:defRPr sz="1000"/>
          </a:pPr>
          <a:r>
            <a:rPr lang="en-IN" sz="1000" b="0" i="0" u="none" strike="noStrike" baseline="0">
              <a:solidFill>
                <a:srgbClr val="000000"/>
              </a:solidFill>
              <a:latin typeface="Arial"/>
              <a:cs typeface="Arial"/>
            </a:rPr>
            <a:t>             = Ribm,t - </a:t>
          </a:r>
          <a:r>
            <a:rPr lang="en-IN" sz="1000" b="0" i="0" u="none" strike="noStrike" baseline="0">
              <a:solidFill>
                <a:srgbClr val="000000"/>
              </a:solidFill>
              <a:latin typeface="Symbol"/>
              <a:cs typeface="Arial"/>
            </a:rPr>
            <a:t>a</a:t>
          </a:r>
          <a:r>
            <a:rPr lang="en-IN" sz="1000" b="0" i="0" u="none" strike="noStrike" baseline="0">
              <a:solidFill>
                <a:srgbClr val="000000"/>
              </a:solidFill>
              <a:latin typeface="Arial"/>
              <a:cs typeface="Arial"/>
            </a:rPr>
            <a:t> hat - </a:t>
          </a:r>
          <a:r>
            <a:rPr lang="en-IN" sz="1000" b="0" i="0" u="none" strike="noStrike" baseline="0">
              <a:solidFill>
                <a:srgbClr val="000000"/>
              </a:solidFill>
              <a:latin typeface="Symbol"/>
              <a:cs typeface="Arial"/>
            </a:rPr>
            <a:t>b</a:t>
          </a:r>
          <a:r>
            <a:rPr lang="en-IN" sz="1000" b="0" i="0" u="none" strike="noStrike" baseline="0">
              <a:solidFill>
                <a:srgbClr val="000000"/>
              </a:solidFill>
              <a:latin typeface="Arial"/>
              <a:cs typeface="Arial"/>
            </a:rPr>
            <a:t> hat *Rm,t</a:t>
          </a:r>
        </a:p>
        <a:p>
          <a:pPr algn="l" rtl="0">
            <a:defRPr sz="1000"/>
          </a:pPr>
          <a:r>
            <a:rPr lang="en-IN" sz="1000" b="0" i="0" u="none" strike="noStrike" baseline="0">
              <a:solidFill>
                <a:srgbClr val="000000"/>
              </a:solidFill>
              <a:latin typeface="Arial"/>
              <a:cs typeface="Arial"/>
            </a:rPr>
            <a:t>             = </a:t>
          </a:r>
          <a:r>
            <a:rPr lang="en-IN" sz="1000" b="0" i="0" u="none" strike="noStrike" baseline="0">
              <a:solidFill>
                <a:srgbClr val="000000"/>
              </a:solidFill>
              <a:latin typeface="Symbol"/>
              <a:cs typeface="Arial"/>
            </a:rPr>
            <a:t>e</a:t>
          </a:r>
          <a:r>
            <a:rPr lang="en-IN" sz="1000" b="0" i="0" u="none" strike="noStrike" baseline="0">
              <a:solidFill>
                <a:srgbClr val="000000"/>
              </a:solidFill>
              <a:latin typeface="Arial"/>
              <a:cs typeface="Arial"/>
            </a:rPr>
            <a:t> hat, t</a:t>
          </a:r>
        </a:p>
      </xdr:txBody>
    </xdr:sp>
    <xdr:clientData/>
  </xdr:twoCellAnchor>
  <xdr:twoCellAnchor>
    <xdr:from>
      <xdr:col>9</xdr:col>
      <xdr:colOff>161925</xdr:colOff>
      <xdr:row>19</xdr:row>
      <xdr:rowOff>123825</xdr:rowOff>
    </xdr:from>
    <xdr:to>
      <xdr:col>17</xdr:col>
      <xdr:colOff>180975</xdr:colOff>
      <xdr:row>26</xdr:row>
      <xdr:rowOff>47625</xdr:rowOff>
    </xdr:to>
    <xdr:sp macro="" textlink="">
      <xdr:nvSpPr>
        <xdr:cNvPr id="25" name="Text Box 19"/>
        <xdr:cNvSpPr txBox="1">
          <a:spLocks noChangeArrowheads="1"/>
        </xdr:cNvSpPr>
      </xdr:nvSpPr>
      <xdr:spPr bwMode="auto">
        <a:xfrm>
          <a:off x="7391400" y="3800475"/>
          <a:ext cx="4895850" cy="1266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The estimated single index model is  Ribm = -0.00056 + 1.02275*Rsnp500</a:t>
          </a:r>
        </a:p>
        <a:p>
          <a:pPr algn="l" rtl="0">
            <a:defRPr sz="1000"/>
          </a:pPr>
          <a:r>
            <a:rPr lang="en-IN" sz="1000" b="0" i="0" u="none" strike="noStrike" baseline="0">
              <a:solidFill>
                <a:srgbClr val="000000"/>
              </a:solidFill>
              <a:latin typeface="Arial"/>
              <a:cs typeface="Arial"/>
            </a:rPr>
            <a:t>                                                                        (0.00084)   (0.20436)</a:t>
          </a:r>
        </a:p>
        <a:p>
          <a:pPr algn="l" rtl="0">
            <a:defRPr sz="1000"/>
          </a:pPr>
          <a:r>
            <a:rPr lang="en-IN" sz="1000" b="0" i="0" u="none" strike="noStrike" baseline="0">
              <a:solidFill>
                <a:srgbClr val="000000"/>
              </a:solidFill>
              <a:latin typeface="Arial"/>
              <a:cs typeface="Arial"/>
            </a:rPr>
            <a:t>where the SE values are in parentheses beneath the estimates. The R</a:t>
          </a:r>
          <a:r>
            <a:rPr lang="en-IN" sz="1000" b="0" i="0" u="none" strike="noStrike" baseline="30000">
              <a:solidFill>
                <a:srgbClr val="000000"/>
              </a:solidFill>
              <a:latin typeface="Arial"/>
              <a:cs typeface="Arial"/>
            </a:rPr>
            <a:t>2</a:t>
          </a:r>
          <a:r>
            <a:rPr lang="en-IN" sz="1000" b="0" i="0" u="none" strike="noStrike" baseline="0">
              <a:solidFill>
                <a:srgbClr val="000000"/>
              </a:solidFill>
              <a:latin typeface="Arial"/>
              <a:cs typeface="Arial"/>
            </a:rPr>
            <a:t> of the regression is 0.30. This is illustrated by the wide scatter about the regression line. 1 - R</a:t>
          </a:r>
          <a:r>
            <a:rPr lang="en-IN" sz="1000" b="0" i="0" u="none" strike="noStrike" baseline="30000">
              <a:solidFill>
                <a:srgbClr val="000000"/>
              </a:solidFill>
              <a:latin typeface="Arial"/>
              <a:cs typeface="Arial"/>
            </a:rPr>
            <a:t>2</a:t>
          </a:r>
          <a:r>
            <a:rPr lang="en-IN" sz="1000" b="0" i="0" u="none" strike="noStrike" baseline="0">
              <a:solidFill>
                <a:srgbClr val="000000"/>
              </a:solidFill>
              <a:latin typeface="Arial"/>
              <a:cs typeface="Arial"/>
            </a:rPr>
            <a:t> = 0.70 so that 70% of IBM's return is not explained by the market. This is the percentage of diversifiable risk. The standard error of the regression (SD of e(t)) is 0.0020. This is the typical distance of a dot from the regression line. </a:t>
          </a:r>
        </a:p>
      </xdr:txBody>
    </xdr:sp>
    <xdr:clientData/>
  </xdr:twoCellAnchor>
  <xdr:twoCellAnchor>
    <xdr:from>
      <xdr:col>1</xdr:col>
      <xdr:colOff>838198</xdr:colOff>
      <xdr:row>3</xdr:row>
      <xdr:rowOff>152398</xdr:rowOff>
    </xdr:from>
    <xdr:to>
      <xdr:col>2</xdr:col>
      <xdr:colOff>590549</xdr:colOff>
      <xdr:row>6</xdr:row>
      <xdr:rowOff>133349</xdr:rowOff>
    </xdr:to>
    <xdr:sp macro="" textlink="">
      <xdr:nvSpPr>
        <xdr:cNvPr id="26" name="Line 3"/>
        <xdr:cNvSpPr>
          <a:spLocks noChangeShapeType="1"/>
        </xdr:cNvSpPr>
      </xdr:nvSpPr>
      <xdr:spPr bwMode="auto">
        <a:xfrm flipH="1" flipV="1">
          <a:off x="2038348" y="733423"/>
          <a:ext cx="676276" cy="55245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590551</xdr:colOff>
      <xdr:row>5</xdr:row>
      <xdr:rowOff>161926</xdr:rowOff>
    </xdr:from>
    <xdr:to>
      <xdr:col>4</xdr:col>
      <xdr:colOff>571500</xdr:colOff>
      <xdr:row>7</xdr:row>
      <xdr:rowOff>114300</xdr:rowOff>
    </xdr:to>
    <xdr:sp macro="" textlink="">
      <xdr:nvSpPr>
        <xdr:cNvPr id="27" name="Text Box 2"/>
        <xdr:cNvSpPr txBox="1">
          <a:spLocks noChangeArrowheads="1"/>
        </xdr:cNvSpPr>
      </xdr:nvSpPr>
      <xdr:spPr bwMode="auto">
        <a:xfrm>
          <a:off x="2714626" y="1123951"/>
          <a:ext cx="1562099" cy="33337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IN" sz="1000" b="0" i="0" u="none" strike="noStrike" baseline="0">
              <a:solidFill>
                <a:srgbClr val="000000"/>
              </a:solidFill>
              <a:latin typeface="Arial"/>
              <a:cs typeface="Arial"/>
            </a:rPr>
            <a:t>IBM tracks SnP500 heavily (54%)</a:t>
          </a:r>
        </a:p>
        <a:p>
          <a:pPr algn="l" rtl="0">
            <a:defRPr sz="1000"/>
          </a:pPr>
          <a:endParaRPr lang="en-IN" sz="1000" b="0" i="0" u="none" strike="noStrike" baseline="0">
            <a:solidFill>
              <a:srgbClr val="000000"/>
            </a:solidFill>
            <a:latin typeface="Arial"/>
            <a:cs typeface="Arial"/>
          </a:endParaRPr>
        </a:p>
      </xdr:txBody>
    </xdr:sp>
    <xdr:clientData/>
  </xdr:twoCellAnchor>
  <xdr:twoCellAnchor>
    <xdr:from>
      <xdr:col>9</xdr:col>
      <xdr:colOff>247650</xdr:colOff>
      <xdr:row>0</xdr:row>
      <xdr:rowOff>0</xdr:rowOff>
    </xdr:from>
    <xdr:to>
      <xdr:col>17</xdr:col>
      <xdr:colOff>95250</xdr:colOff>
      <xdr:row>19</xdr:row>
      <xdr:rowOff>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hd" refreshedDate="42984.066378819443" createdVersion="5" refreshedVersion="5" minRefreshableVersion="3" recordCount="1257">
  <cacheSource type="worksheet">
    <worksheetSource ref="A2:G1259" sheet="Single Index Model - Data"/>
  </cacheSource>
  <cacheFields count="7">
    <cacheField name="Date" numFmtId="14">
      <sharedItems containsSemiMixedTypes="0" containsNonDate="0" containsDate="1" containsString="0" minDate="2012-09-06T00:00:00" maxDate="2017-09-06T00:00:00"/>
    </cacheField>
    <cacheField name="Open" numFmtId="0">
      <sharedItems containsSemiMixedTypes="0" containsString="0" containsNumber="1" minValue="118.459999" maxValue="215.38000500000001"/>
    </cacheField>
    <cacheField name="Close" numFmtId="0">
      <sharedItems containsSemiMixedTypes="0" containsString="0" containsNumber="1" minValue="117.849998" maxValue="215.800003"/>
    </cacheField>
    <cacheField name="Daily Returns" numFmtId="0">
      <sharedItems containsSemiMixedTypes="0" containsString="0" containsNumber="1" minValue="-8.2790222045577289E-2" maxValue="5.0356852503677274E-2"/>
    </cacheField>
    <cacheField name="Daily Returns %" numFmtId="0">
      <sharedItems containsSemiMixedTypes="0" containsString="0" containsNumber="1" minValue="-8.2790222045577284" maxValue="5.0356852503677274"/>
    </cacheField>
    <cacheField name="Month" numFmtId="0">
      <sharedItems containsSemiMixedTypes="0" containsString="0" containsNumber="1" containsInteger="1" minValue="1" maxValue="12" count="12">
        <n v="9"/>
        <n v="10"/>
        <n v="11"/>
        <n v="12"/>
        <n v="1"/>
        <n v="2"/>
        <n v="3"/>
        <n v="4"/>
        <n v="5"/>
        <n v="6"/>
        <n v="7"/>
        <n v="8"/>
      </sharedItems>
    </cacheField>
    <cacheField name="Year" numFmtId="0">
      <sharedItems containsSemiMixedTypes="0" containsString="0" containsNumber="1" containsInteger="1" minValue="2012" maxValue="2017" count="6">
        <n v="2012"/>
        <n v="2013"/>
        <n v="2014"/>
        <n v="2015"/>
        <n v="2016"/>
        <n v="2017"/>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hd" refreshedDate="42984.06839108796" createdVersion="5" refreshedVersion="5" minRefreshableVersion="3" recordCount="1257">
  <cacheSource type="worksheet">
    <worksheetSource ref="I2:O1259" sheet="Single Index Model - Data"/>
  </cacheSource>
  <cacheFields count="7">
    <cacheField name="Date" numFmtId="14">
      <sharedItems containsSemiMixedTypes="0" containsNonDate="0" containsDate="1" containsString="0" minDate="2012-09-06T00:00:00" maxDate="2017-09-06T00:00:00"/>
    </cacheField>
    <cacheField name="Open" numFmtId="0">
      <sharedItems containsSemiMixedTypes="0" containsString="0" containsNumber="1" minValue="1353.3599850000001" maxValue="2482.76001"/>
    </cacheField>
    <cacheField name="Close" numFmtId="0">
      <sharedItems containsSemiMixedTypes="0" containsString="0" containsNumber="1" minValue="1353.329956" maxValue="2480.9099120000001"/>
    </cacheField>
    <cacheField name="Daily Returns" numFmtId="0">
      <sharedItems containsSemiMixedTypes="0" containsString="0" containsNumber="1" minValue="-3.9413693006101091E-2" maxValue="3.9033859095586321E-2" count="1257">
        <n v="2.0217422886128711E-2"/>
        <n v="4.0499741783159848E-3"/>
        <n v="-6.1478300110544559E-3"/>
        <n v="3.1349561521663016E-3"/>
        <n v="2.092692232296578E-3"/>
        <n v="1.6309746921621793E-2"/>
        <n v="3.9589518007585589E-3"/>
        <n v="-3.1246914164609896E-3"/>
        <n v="-1.2797754402280592E-3"/>
        <n v="1.1855542746073144E-3"/>
        <n v="-5.4073370076590521E-4"/>
        <n v="-7.5319463141321208E-5"/>
        <n v="-2.2326534578066548E-3"/>
        <n v="-1.0501855900220458E-2"/>
        <n v="-5.7367352680366412E-3"/>
        <n v="9.6489817493965457E-3"/>
        <n v="-4.4777527502567471E-3"/>
        <n v="2.6515065097030277E-3"/>
        <n v="8.7228711082998345E-4"/>
        <n v="3.6244094760504719E-3"/>
        <n v="7.1744354349405626E-3"/>
        <n v="-3.2158888208699832E-4"/>
        <n v="-3.4567356501243873E-3"/>
        <n v="-9.8909422140184278E-3"/>
        <n v="-6.1880297498132508E-3"/>
        <n v="1.9538936482388358E-4"/>
        <n v="-2.9661372524836249E-3"/>
        <n v="8.0779224792622006E-3"/>
        <n v="1.0269933234256845E-2"/>
        <n v="4.1170578580604911E-3"/>
        <n v="-2.4437288518205369E-3"/>
        <n v="-1.6571304955208976E-2"/>
        <n v="4.3958234842222943E-4"/>
        <n v="-1.4443906334108192E-2"/>
        <n v="-3.0853826285857089E-3"/>
        <n v="2.9955428571428744E-3"/>
        <n v="-7.2898222972916926E-4"/>
        <n v="1.5587985976517338E-4"/>
        <n v="1.0926475490383503E-2"/>
        <n v="-9.3794544084095932E-3"/>
        <n v="2.1638092957336763E-3"/>
        <n v="7.8531849635692375E-3"/>
        <n v="-2.37050004861592E-2"/>
        <n v="-1.2204842237929392E-2"/>
        <n v="1.6986925561432997E-3"/>
        <n v="1.3048737408549727E-4"/>
        <n v="-3.9854205230486217E-3"/>
        <n v="-1.3852035676406471E-2"/>
        <n v="-1.593544781544276E-3"/>
        <n v="4.8399497631455013E-3"/>
        <n v="1.9862053931736456E-2"/>
        <n v="6.6338641856900082E-4"/>
        <n v="2.3201806177426398E-3"/>
        <n v="1.3026314761174662E-2"/>
        <n v="-2.0295816281376E-3"/>
        <n v="-5.2265875432258024E-3"/>
        <n v="7.8560291817415528E-3"/>
        <n v="4.2696423009933593E-3"/>
        <n v="1.6250786253957372E-4"/>
        <n v="-4.7452250023003462E-3"/>
        <n v="-1.7098123158392209E-3"/>
        <n v="1.5848618900122791E-3"/>
        <n v="3.3065905314124677E-3"/>
        <n v="2.9209196799964143E-3"/>
        <n v="3.3856087378070221E-4"/>
        <n v="6.5488820831869354E-3"/>
        <n v="4.4823930919446475E-4"/>
        <n v="-6.3214249596973415E-3"/>
        <n v="-4.1354011783681921E-3"/>
        <n v="1.1870590643830559E-2"/>
        <n v="1.1486656626513492E-2"/>
        <n v="-7.5892007160827113E-3"/>
        <n v="5.4881089254161797E-3"/>
        <n v="-9.3786876360871796E-3"/>
        <n v="-2.4402964314462761E-3"/>
        <n v="-4.7874601076824952E-3"/>
        <n v="-1.218441682181326E-3"/>
        <n v="-1.1049941657992113E-2"/>
        <n v="1.6941940834933167E-2"/>
        <n v="2.5403420651387121E-2"/>
        <n v="-2.0856176120627179E-3"/>
        <n v="4.8650965994405659E-3"/>
        <n v="-3.123116115959057E-3"/>
        <n v="-3.2423718278149494E-3"/>
        <n v="2.6558665451457131E-3"/>
        <n v="7.5974147157820138E-3"/>
        <n v="-4.7513789798170336E-5"/>
        <n v="-9.3067148153735957E-4"/>
        <n v="1.1286696895667081E-3"/>
        <n v="1.9699186784150058E-4"/>
        <n v="5.6429218281479621E-3"/>
        <n v="3.4032703558501964E-3"/>
        <n v="4.4281074365482009E-3"/>
        <n v="1.5074770267586857E-3"/>
        <n v="6.6142182684192363E-6"/>
        <n v="5.4454819269584842E-3"/>
        <n v="-1.8496214617390594E-3"/>
        <n v="5.1059950967726753E-3"/>
        <n v="-3.8996214005379004E-3"/>
        <n v="-2.5633013528780779E-3"/>
        <n v="1.0052705843222709E-2"/>
        <n v="-1.1538744815384416E-2"/>
        <n v="1.0416510156543657E-2"/>
        <n v="5.4917056195868952E-4"/>
        <n v="-1.8053990483738458E-3"/>
        <n v="5.6579405687933182E-3"/>
        <n v="-6.0611752008965514E-4"/>
        <n v="1.5952722685066423E-3"/>
        <n v="5.9226286700786446E-4"/>
        <n v="6.9067178204051949E-4"/>
        <n v="-1.0450814357849669E-3"/>
        <n v="7.3364752458415783E-3"/>
        <n v="-1.2404137805429483E-2"/>
        <n v="-6.3030571836700799E-3"/>
        <n v="8.7724681607084243E-3"/>
        <n v="-1.8309580654150115E-2"/>
        <n v="6.1094634181049212E-3"/>
        <n v="1.2725994195381007E-2"/>
        <n v="-8.6407958406120589E-4"/>
        <n v="2.3238551208915048E-3"/>
        <n v="4.6107233736829567E-3"/>
        <n v="9.5660165674893438E-3"/>
        <n v="1.0845127957084255E-3"/>
        <n v="1.8164915540093141E-3"/>
        <n v="4.4811391573884585E-3"/>
        <n v="3.2490857441105359E-3"/>
        <n v="-2.403253440833697E-3"/>
        <n v="1.3140523718702113E-3"/>
        <n v="5.602989918393142E-3"/>
        <n v="-1.6184624350666921E-3"/>
        <n v="-5.5103320753548957E-3"/>
        <n v="-2.4225308022296499E-3"/>
        <n v="6.6974922999565312E-3"/>
        <n v="-8.2824337580531537E-3"/>
        <n v="7.1742564681469556E-3"/>
        <n v="-3.3400394054167171E-3"/>
        <n v="7.7851113684572759E-3"/>
        <n v="-5.8834994163647902E-4"/>
        <n v="4.0566689684615742E-3"/>
        <n v="-4.4735801680748644E-3"/>
        <n v="5.1722640765219374E-3"/>
        <n v="-1.054612896035656E-2"/>
        <n v="4.0484519040855371E-3"/>
        <n v="-4.2948955024409985E-3"/>
        <n v="6.30273795917069E-3"/>
        <n v="3.5443321101382708E-3"/>
        <n v="1.2189132533158009E-2"/>
        <n v="3.5522507422829364E-3"/>
        <n v="-2.8367667360272852E-3"/>
        <n v="-2.2966291060320887E-2"/>
        <n v="1.4307223333897001E-2"/>
        <n v="-1.4327681064477793E-2"/>
        <n v="-6.7010038163348717E-3"/>
        <n v="8.8479026035888086E-3"/>
        <n v="4.6616299630284352E-3"/>
        <n v="1.0419218560000054E-2"/>
        <n v="6.3403386261207118E-6"/>
        <n v="4.0347321953175808E-3"/>
        <n v="-1.8421130594817869E-3"/>
        <n v="7.1860116492188375E-3"/>
        <n v="2.4848997165389797E-3"/>
        <n v="-9.3078835372633062E-3"/>
        <n v="9.4079834845461896E-3"/>
        <n v="1.053466681575288E-2"/>
        <n v="1.907778592967091E-3"/>
        <n v="5.2302695517774112E-3"/>
        <n v="4.1390810114789733E-3"/>
        <n v="-3.6871036250232248E-3"/>
        <n v="4.3216551665963276E-3"/>
        <n v="4.2889760728082038E-5"/>
        <n v="1.0142153300132239E-2"/>
        <n v="5.1141359803923425E-3"/>
        <n v="-5.0097408063261017E-3"/>
        <n v="1.0300096517175561E-2"/>
        <n v="-7.0761814036890414E-4"/>
        <n v="1.7223862189816863E-3"/>
        <n v="-8.2736572399864095E-3"/>
        <n v="-2.9238324645374236E-3"/>
        <n v="-5.5136533222233108E-4"/>
        <n v="6.3409815423032256E-3"/>
        <n v="-7.0479823525468888E-3"/>
        <n v="3.6703444969878873E-3"/>
        <n v="-1.430724156258345E-2"/>
        <n v="5.935988606007081E-3"/>
        <n v="-5.5108074502410176E-3"/>
        <n v="-1.3779733067158628E-2"/>
        <n v="8.4902944845750561E-3"/>
        <n v="1.2831541048059281E-2"/>
        <n v="-3.4681327402430462E-4"/>
        <n v="-1.0153367340685282E-2"/>
        <n v="-8.3695552988705124E-3"/>
        <n v="1.4784290864184202E-2"/>
        <n v="-5.8850161873152951E-3"/>
        <n v="7.5673646833507302E-3"/>
        <n v="7.7911580535829916E-3"/>
        <n v="-1.3851474553830623E-2"/>
        <n v="-2.5010351365277073E-2"/>
        <n v="2.6697770150401201E-3"/>
        <n v="-1.2145015695615546E-2"/>
        <n v="9.4972718171923987E-3"/>
        <n v="9.5904867803981997E-3"/>
        <n v="6.1998309307298438E-3"/>
        <n v="-4.289562490818577E-3"/>
        <n v="5.4037476923645134E-3"/>
        <n v="-5.4490824618036449E-4"/>
        <n v="8.2404715767370185E-4"/>
        <n v="1.0201732472338909E-2"/>
        <n v="5.2515463182118971E-3"/>
        <n v="7.2296705082459667E-3"/>
        <n v="1.8159255459360146E-4"/>
        <n v="1.3554250261869738E-2"/>
        <n v="3.0864831096168999E-3"/>
        <n v="1.3748796749877279E-3"/>
        <n v="-3.7087607726598026E-3"/>
        <n v="2.7740469690020753E-3"/>
        <n v="5.0329647803148969E-3"/>
        <n v="1.6100504969605023E-3"/>
        <n v="2.033026061925236E-3"/>
        <n v="-1.8519365309336289E-3"/>
        <n v="-3.8112219658775759E-3"/>
        <n v="2.5564724431663688E-3"/>
        <n v="8.2829403934336909E-4"/>
        <n v="-3.7360375434251081E-3"/>
        <n v="3.7381700702421305E-4"/>
        <n v="-1.3640952651305938E-4"/>
        <n v="1.2540570109573546E-2"/>
        <n v="1.6404582705198401E-3"/>
        <n v="-1.479834666858082E-3"/>
        <n v="-5.7230337957955291E-3"/>
        <n v="-3.8058649669956424E-3"/>
        <n v="3.8854497684055467E-3"/>
        <n v="-3.5699602183232315E-3"/>
        <n v="-1.1529205929168285E-3"/>
        <n v="2.7760558521343626E-3"/>
        <n v="-5.1766178070519198E-3"/>
        <n v="-1.4281601757323736E-2"/>
        <n v="-3.304595248626474E-3"/>
        <n v="-5.9003021201532446E-3"/>
        <n v="3.8211953237121676E-3"/>
        <n v="-5.7796030736287918E-3"/>
        <n v="8.6193764168800424E-3"/>
        <n v="3.9470108837469375E-3"/>
        <n v="-4.039657950105191E-3"/>
        <n v="-1.5874194847625089E-2"/>
        <n v="2.7476455123356391E-3"/>
        <n v="1.9634015979428376E-3"/>
        <n v="-3.1743182089343236E-3"/>
        <n v="4.1642217069282061E-3"/>
        <n v="8.1169528883080488E-3"/>
        <n v="1.2098628337611217E-3"/>
        <n v="5.4431207189287178E-5"/>
        <n v="9.9928808281404269E-3"/>
        <n v="7.3457892137307468E-3"/>
        <n v="3.0522835827544448E-3"/>
        <n v="-3.3804153517479341E-3"/>
        <n v="2.7146795693018255E-3"/>
        <n v="5.6931534291859709E-3"/>
        <n v="4.2177392207973785E-3"/>
        <n v="1.2177673032111924E-2"/>
        <n v="-1.8429539867059752E-3"/>
        <n v="-7.2168864715295156E-3"/>
        <n v="-4.719586317135982E-3"/>
        <n v="-2.597143144069336E-3"/>
        <n v="-2.7394657064624406E-3"/>
        <n v="3.4854256220817614E-3"/>
        <n v="-4.0738011625287562E-3"/>
        <n v="-6.0292306782917526E-3"/>
        <n v="7.9985433725262567E-3"/>
        <n v="-6.6666961651917767E-4"/>
        <n v="-8.9794146214863257E-3"/>
        <n v="7.0532244529508681E-3"/>
        <n v="-8.5063620230700909E-3"/>
        <n v="-1.2332078885557318E-2"/>
        <n v="5.7390620563668726E-4"/>
        <n v="2.1830496544354094E-2"/>
        <n v="6.2862714640012918E-3"/>
        <n v="4.0747206432956151E-3"/>
        <n v="-7.0637233758897855E-3"/>
        <n v="1.3827532115576302E-2"/>
        <n v="6.7439529357353756E-3"/>
        <n v="6.5487556430947613E-3"/>
        <n v="9.1736314130175245E-5"/>
        <n v="5.737513214565837E-3"/>
        <n v="-4.7245572056965335E-3"/>
        <n v="3.258134531836987E-3"/>
        <n v="4.3948439487699886E-3"/>
        <n v="1.3296993205964558E-3"/>
        <n v="5.5841951318378324E-3"/>
        <n v="-4.8759232703633471E-3"/>
        <n v="-3.8393814890611555E-3"/>
        <n v="2.9034214346195242E-3"/>
        <n v="3.5705586535510481E-3"/>
        <n v="-2.8055878052288818E-3"/>
        <n v="4.265540039649407E-3"/>
        <n v="-1.3182772075429838E-2"/>
        <n v="1.3427559555698521E-2"/>
        <n v="7.2293165115056013E-4"/>
        <n v="-2.3703920471609408E-3"/>
        <n v="8.0953444764779725E-3"/>
        <n v="4.8372586980920396E-3"/>
        <n v="4.2220342792496091E-3"/>
        <n v="-3.6981975109817711E-3"/>
        <n v="-2.0429654768572281E-3"/>
        <n v="-3.6356111004592906E-3"/>
        <n v="8.1285645546083085E-3"/>
        <n v="4.9614578718015778E-3"/>
        <n v="-1.2633424872927623E-3"/>
        <n v="1.4980471516801153E-4"/>
        <n v="2.4850811260574979E-3"/>
        <n v="-7.8568915728149946E-4"/>
        <n v="-2.7190207383820386E-3"/>
        <n v="-3.1928479778842167E-3"/>
        <n v="-1.3034927269121033E-3"/>
        <n v="-4.3395729296272778E-3"/>
        <n v="1.1237870889621915E-2"/>
        <n v="1.8171000126205872E-3"/>
        <n v="-3.1796590387466184E-3"/>
        <n v="-1.1316874358758056E-2"/>
        <n v="-3.7705620570671616E-3"/>
        <n v="-1.0141030695576259E-4"/>
        <n v="6.3200399597154178E-3"/>
        <n v="-3.100987875480743E-3"/>
        <n v="1.6647964065132026E-2"/>
        <n v="-5.7992874718015841E-4"/>
        <n v="4.8187279595763854E-3"/>
        <n v="5.3181201808143452E-3"/>
        <n v="2.9157468198170999E-3"/>
        <n v="4.7455295618106241E-3"/>
        <n v="-3.3658483255782912E-4"/>
        <n v="-1.7925382627237418E-4"/>
        <n v="3.9596751963926202E-3"/>
        <n v="-8.8619127945468446E-3"/>
        <n v="-3.329648831642551E-4"/>
        <n v="-2.5117671538569253E-3"/>
        <n v="6.0817644686330663E-3"/>
        <n v="-2.1220917521214133E-4"/>
        <n v="3.4830938044994042E-4"/>
        <n v="2.3066866807388564E-3"/>
        <n v="-1.2576216537872997E-2"/>
        <n v="1.0817971927264969E-2"/>
        <n v="5.1661881004574361E-3"/>
        <n v="-1.3471201772711217E-3"/>
        <n v="-3.8951746537292387E-3"/>
        <n v="2.7737521813855359E-3"/>
        <n v="5.7486493753744483E-4"/>
        <n v="-8.8895765171035368E-3"/>
        <n v="-2.0875448636635485E-2"/>
        <n v="-4.8762936785797795E-3"/>
        <n v="6.1406523707883132E-3"/>
        <n v="-1.0209232357043185E-2"/>
        <n v="1.1267044612831345E-2"/>
        <n v="-6.4652993169356243E-3"/>
        <n v="-2.2831919721464478E-2"/>
        <n v="7.6410886367013209E-3"/>
        <n v="-2.0282224814169858E-3"/>
        <n v="1.2439792887467327E-2"/>
        <n v="1.3301886898100301E-2"/>
        <n v="1.5692346042979199E-3"/>
        <n v="1.1062113507929405E-2"/>
        <n v="-2.6926226129964093E-4"/>
        <n v="5.8100249232653223E-3"/>
        <n v="4.809216818833173E-3"/>
        <n v="1.15847396931823E-3"/>
        <n v="-6.5244844166295612E-3"/>
        <n v="6.0314580997948841E-3"/>
        <n v="-1.9187234040792811E-3"/>
        <n v="6.1865132743363915E-3"/>
        <n v="-1.3476816104130984E-3"/>
        <n v="2.1699943693942458E-5"/>
        <n v="4.94808300188887E-3"/>
        <n v="2.7826887334101436E-3"/>
        <n v="-7.3785105066267453E-3"/>
        <n v="1.5267701291821645E-2"/>
        <n v="-5.3351013755253973E-5"/>
        <n v="1.7184078954717297E-3"/>
        <n v="5.3808942019850647E-4"/>
        <n v="-4.6324624711580054E-4"/>
        <n v="-5.0821389519254412E-3"/>
        <n v="3.0517072357705288E-4"/>
        <n v="-1.1701094943450174E-2"/>
        <n v="-2.8217777310465264E-3"/>
        <n v="9.6136345352755281E-3"/>
        <n v="7.2196189633604302E-3"/>
        <n v="-6.1316490853251526E-3"/>
        <n v="6.0405046723615019E-3"/>
        <n v="-2.9326712841669655E-3"/>
        <n v="-4.864710210823131E-3"/>
        <n v="4.4039399710529281E-3"/>
        <n v="-7.0003194836042448E-3"/>
        <n v="-1.9000841472853747E-3"/>
        <n v="4.6402218551417906E-3"/>
        <n v="7.9241023673413125E-3"/>
        <n v="7.0393487504074592E-3"/>
        <n v="2.8533263730607938E-3"/>
        <n v="-1.1264498244039078E-3"/>
        <n v="-1.2537288155389015E-2"/>
        <n v="-1.0750112522990185E-2"/>
        <n v="3.7505538382520687E-3"/>
        <n v="1.091821282630856E-2"/>
        <n v="-2.0884795731297645E-2"/>
        <n v="-9.4867738546151603E-3"/>
        <n v="8.2172862574667604E-3"/>
        <n v="6.757307728767703E-3"/>
        <n v="1.0488491036131586E-2"/>
        <n v="1.3638529136033029E-3"/>
        <n v="3.7751235169600772E-3"/>
        <n v="4.092138928365463E-3"/>
        <n v="-2.2133137674165138E-3"/>
        <n v="1.7169601918778366E-3"/>
        <n v="-8.0963910132735295E-3"/>
        <n v="3.2360362360925876E-3"/>
        <n v="4.7607568846756987E-3"/>
        <n v="2.9920169148385245E-3"/>
        <n v="-1.4326123677377289E-4"/>
        <n v="-1.3484450263229197E-3"/>
        <n v="1.8712158435478798E-3"/>
        <n v="-8.9883919085642638E-3"/>
        <n v="5.6164682944326305E-3"/>
        <n v="-1.3736249160485325E-3"/>
        <n v="1.5194761186390071E-3"/>
        <n v="9.6727376354577288E-3"/>
        <n v="4.2175783084807961E-4"/>
        <n v="-4.7010051544701392E-3"/>
        <n v="-9.3618066583573967E-3"/>
        <n v="3.7469647967112163E-3"/>
        <n v="3.8447866495221472E-3"/>
        <n v="-6.4983980976560662E-3"/>
        <n v="8.116098822161355E-3"/>
        <n v="2.362229907096447E-3"/>
        <n v="4.2483918237263829E-3"/>
        <n v="5.9878059416866858E-3"/>
        <n v="-1.1140717722704085E-3"/>
        <n v="5.3671102662891101E-3"/>
        <n v="1.8436779355184285E-3"/>
        <n v="7.2782640574686752E-4"/>
        <n v="-3.7921682467634277E-4"/>
        <n v="1.891663731611759E-3"/>
        <n v="6.5252795647932071E-3"/>
        <n v="4.6277584595830756E-3"/>
        <n v="9.3877167565414865E-4"/>
        <n v="-2.4598389514540742E-4"/>
        <n v="-3.5370408204140613E-3"/>
        <n v="-7.088893864193202E-3"/>
        <n v="3.134561785089085E-3"/>
        <n v="8.3670511298250538E-4"/>
        <n v="2.1725690929803587E-3"/>
        <n v="7.7188811874360219E-3"/>
        <n v="1.2774785769653629E-3"/>
        <n v="1.7300585025625814E-3"/>
        <n v="-1.3246419817014576E-4"/>
        <n v="-6.4353106814546424E-3"/>
        <n v="4.8975113067570852E-3"/>
        <n v="-1.1788836944636172E-3"/>
        <n v="1.9108685050301943E-3"/>
        <n v="-3.722569631802175E-4"/>
        <n v="6.6777705338432192E-3"/>
        <n v="6.5881308433302088E-4"/>
        <n v="5.4795079698359839E-3"/>
        <n v="-3.9235218548472339E-3"/>
        <n v="-7.0488017752527998E-3"/>
        <n v="4.6442678303448837E-3"/>
        <n v="-4.1310716999271024E-3"/>
        <n v="1.4709224507656327E-3"/>
        <n v="4.8435533483188742E-3"/>
        <n v="-1.9320960226444361E-3"/>
        <n v="4.2010849337998923E-3"/>
        <n v="-1.1834026372541717E-2"/>
        <n v="1.0264935780914586E-2"/>
        <n v="-2.3202505622667013E-3"/>
        <n v="5.0161499242102892E-3"/>
        <n v="1.7544382737448849E-3"/>
        <n v="4.8815556797321413E-4"/>
        <n v="-4.8491504426518839E-3"/>
        <n v="2.8815472052179381E-4"/>
        <n v="-4.5277869362705392E-3"/>
        <n v="6.0912715035721376E-5"/>
        <n v="-1.9999240169110255E-2"/>
        <n v="-2.8591213797275472E-3"/>
        <n v="7.1890324532961625E-3"/>
        <n v="-9.6854698048235432E-3"/>
        <n v="1.5638394035066838E-5"/>
        <n v="-5.5566200347696437E-3"/>
        <n v="1.1531402683691017E-2"/>
        <n v="2.7594251853759744E-3"/>
        <n v="-1.6366416413624574E-3"/>
        <n v="6.7071601809953751E-3"/>
        <n v="4.3458140492873554E-3"/>
        <n v="-6.1372864230357926E-5"/>
        <n v="8.5316719162744636E-3"/>
        <n v="5.0006522411709664E-3"/>
        <n v="2.4778129084919165E-3"/>
        <n v="2.9498894898596362E-3"/>
        <n v="-1.9925872252457566E-3"/>
        <n v="4.7877790611010607E-3"/>
        <n v="1.0510811012214294E-3"/>
        <n v="4.9986999630213802E-5"/>
        <n v="-1.6899011101580985E-3"/>
        <n v="3.3204147927141658E-3"/>
        <n v="-5.4406624972935802E-4"/>
        <n v="-7.7914076822671596E-4"/>
        <n v="-1.5344211306420608E-3"/>
        <n v="5.0358856051553325E-3"/>
        <n v="-3.0731142046667159E-3"/>
        <n v="-6.5450092152764539E-3"/>
        <n v="3.646074417693379E-3"/>
        <n v="8.8190553243849834E-4"/>
        <n v="-5.9625584080529315E-3"/>
        <n v="-7.101513806340165E-4"/>
        <n v="7.4843760048879382E-3"/>
        <n v="1.295643791290102E-3"/>
        <n v="4.8911800557180918E-3"/>
        <n v="-4.7726961218230723E-4"/>
        <n v="-8.0133231235974822E-3"/>
        <n v="-5.7765012985656616E-3"/>
        <n v="7.8324913345220182E-3"/>
        <n v="-1.61687725605415E-2"/>
        <n v="8.5758249460872182E-3"/>
        <n v="-2.5468023608055113E-3"/>
        <n v="-2.7859287407672184E-3"/>
        <n v="-1.3248561055071106E-2"/>
        <n v="5.1434619070533927E-6"/>
        <n v="1.1165509440962396E-2"/>
        <n v="-1.5651597959429608E-3"/>
        <n v="-1.5126052674955925E-2"/>
        <n v="1.7461650260492734E-2"/>
        <n v="-2.0661415157819274E-2"/>
        <n v="-1.1451012310168207E-2"/>
        <n v="-1.646792974123501E-2"/>
        <n v="1.5788648110077741E-3"/>
        <n v="-8.1003149581485578E-3"/>
        <n v="1.4497796039147914E-4"/>
        <n v="1.2884107384289356E-2"/>
        <n v="9.1426572052477617E-3"/>
        <n v="1.9574486900938215E-2"/>
        <n v="-7.2993302297037488E-3"/>
        <n v="1.2303377173358276E-2"/>
        <n v="7.0534495139922271E-3"/>
        <n v="-1.5015683077650444E-3"/>
        <n v="1.1939073087332774E-2"/>
        <n v="-1.3853554984093464E-3"/>
        <n v="6.2301239442688061E-3"/>
        <n v="1.1731393837739246E-2"/>
        <n v="-1.1892172848682048E-4"/>
        <n v="-2.8298416763913314E-3"/>
        <n v="5.7004970611858052E-3"/>
        <n v="3.7755131791228358E-3"/>
        <n v="3.4958621394820533E-4"/>
        <n v="3.1201847822315276E-3"/>
        <n v="6.9669423578599954E-4"/>
        <n v="-7.011168232956555E-4"/>
        <n v="5.2984471973505087E-4"/>
        <n v="2.4027009388971621E-4"/>
        <n v="7.3535902173205159E-4"/>
        <n v="5.1339835387078647E-3"/>
        <n v="-1.5011589465070418E-3"/>
        <n v="1.9670960682991456E-3"/>
        <n v="5.2368773596394025E-3"/>
        <n v="2.8640232614489669E-3"/>
        <n v="-1.1500297675195448E-3"/>
        <n v="2.8059819734722602E-3"/>
        <n v="-2.5424269243935482E-3"/>
        <n v="-6.8293629191256144E-3"/>
        <n v="6.3844613802610528E-3"/>
        <n v="3.7647425978213356E-3"/>
        <n v="-1.1618960866265349E-3"/>
        <n v="1.6652163837824752E-3"/>
        <n v="-7.2565649262453791E-3"/>
        <n v="-2.3782391289095539E-4"/>
        <n v="-1.6350968476922301E-2"/>
        <n v="4.5356890106136305E-3"/>
        <n v="-1.6213587336401436E-2"/>
        <n v="-6.3425865262338732E-3"/>
        <n v="-8.4890230633609676E-3"/>
        <n v="2.0352416032282106E-2"/>
        <n v="2.4015204327992201E-2"/>
        <n v="4.5700489956972401E-3"/>
        <n v="3.8104640443461513E-3"/>
        <n v="1.7463618366218014E-3"/>
        <n v="-1.3929650838551133E-4"/>
        <n v="3.3095747051798963E-3"/>
        <n v="8.617741459158168E-4"/>
        <n v="-4.8886043842468752E-3"/>
        <n v="-1.0310858744699503E-2"/>
        <n v="-3.3996358896326573E-4"/>
        <n v="-1.8278105089703178E-2"/>
        <n v="-8.8934718701129123E-3"/>
        <n v="1.1629842642575161E-2"/>
        <n v="1.7888281045797649E-2"/>
        <n v="-8.4038110405733057E-3"/>
        <n v="-8.0936852433588502E-3"/>
        <n v="-2.5785554979215197E-3"/>
        <n v="-5.813066949783785E-3"/>
        <n v="-9.2478761255537778E-3"/>
        <n v="1.342419939545203E-2"/>
        <n v="1.5499524278268506E-3"/>
        <n v="4.7316238254433429E-3"/>
        <n v="1.5269721805970526E-2"/>
        <n v="-5.4915224477954938E-3"/>
        <n v="2.5684610859357804E-3"/>
        <n v="-1.338786237931644E-2"/>
        <n v="-1.3495609538427322E-2"/>
        <n v="9.5346853777025231E-3"/>
        <n v="-1.2991965367965319E-2"/>
        <n v="1.2962464037225452E-2"/>
        <n v="1.4439494938539577E-2"/>
        <n v="-4.1560459502908431E-3"/>
        <n v="1.0291406800400527E-2"/>
        <n v="-3.4181723966975053E-3"/>
        <n v="-4.2471946188310516E-3"/>
        <n v="1.0675561188404625E-2"/>
        <n v="-2.9033785063692363E-5"/>
        <n v="9.6445063500696371E-3"/>
        <n v="4.0747386048680667E-3"/>
        <n v="1.5975746264769164E-3"/>
        <n v="-3.1430909868912504E-4"/>
        <n v="-1.0620575860226245E-3"/>
        <n v="6.1265337911273754E-3"/>
        <n v="-3.0333932859605284E-4"/>
        <n v="2.7587707226623959E-3"/>
        <n v="-7.6572362551974305E-4"/>
        <n v="-1.4760281390748808E-3"/>
        <n v="-2.9563044380468417E-3"/>
        <n v="6.1249194583037347E-3"/>
        <n v="-4.5385424912860461E-3"/>
        <n v="-4.3885034836337322E-3"/>
        <n v="1.1960800966932528E-3"/>
        <n v="-1.4173946449004382E-2"/>
        <n v="3.9444212511012822E-3"/>
        <n v="-1.6961330342146863E-2"/>
        <n v="-1.9176796017918996E-3"/>
        <n v="1.2601439598289632E-2"/>
        <n v="-6.074711051894166E-3"/>
        <n v="1.3533671143615367E-2"/>
        <n v="-3.3201736486770939E-3"/>
        <n v="1.2158421547431297E-2"/>
        <n v="-4.8725791855204204E-3"/>
        <n v="9.0127546079468157E-3"/>
        <n v="-1.7457311460168379E-3"/>
        <n v="-6.1394220159830537E-3"/>
        <n v="-1.4558905570164926E-2"/>
        <n v="-2.3775002467200101E-3"/>
        <n v="2.3685617450666108E-3"/>
        <n v="1.2236644843459654E-2"/>
        <n v="-8.7957747373061945E-3"/>
        <n v="-3.9653716707825915E-3"/>
        <n v="3.5296671869311513E-3"/>
        <n v="6.6088150025853665E-3"/>
        <n v="-2.0619040280095424E-3"/>
        <n v="2.6825330225748178E-3"/>
        <n v="4.4574813568534211E-3"/>
        <n v="5.2028650588638037E-3"/>
        <n v="-4.5812806150653529E-3"/>
        <n v="1.6297587545692771E-3"/>
        <n v="5.1481957339105655E-3"/>
        <n v="-7.7844381361602544E-4"/>
        <n v="-1.1311245237798029E-2"/>
        <n v="9.2351313331806573E-3"/>
        <n v="-1.4806051919155072E-3"/>
        <n v="5.0874804159597442E-3"/>
        <n v="2.3577160344365744E-3"/>
        <n v="2.2528002125912217E-3"/>
        <n v="-4.14131399984774E-3"/>
        <n v="2.7692317470553451E-3"/>
        <n v="-3.7403355286635964E-3"/>
        <n v="-1.0128906665100579E-2"/>
        <n v="1.0923001515586117E-2"/>
        <n v="2.9407486092096757E-3"/>
        <n v="-1.1837383538524149E-2"/>
        <n v="-4.4557250073096188E-3"/>
        <n v="3.7738136047080761E-3"/>
        <n v="1.3457901340996115E-2"/>
        <n v="-5.0895607491248107E-3"/>
        <n v="-2.949637714718456E-3"/>
        <n v="-3.0495491649840112E-4"/>
        <n v="1.077928701516595E-2"/>
        <n v="7.6841352349998893E-4"/>
        <n v="3.0479481898115779E-3"/>
        <n v="-6.43374521663298E-4"/>
        <n v="-9.3051603155314133E-4"/>
        <n v="2.3378741542858794E-3"/>
        <n v="-2.2338859444231973E-3"/>
        <n v="-1.028198046779627E-2"/>
        <n v="9.1626411220271375E-3"/>
        <n v="-1.2667607066396691E-3"/>
        <n v="-6.3184689448647635E-3"/>
        <n v="2.0594608593389463E-3"/>
        <n v="-1.0085958054164568E-3"/>
        <n v="2.1188707775647853E-3"/>
        <n v="-8.6231673566271594E-3"/>
        <n v="-1.4361830452781499E-3"/>
        <n v="-6.4745098717947647E-3"/>
        <n v="4.1835298173786839E-4"/>
        <n v="1.204242491174079E-2"/>
        <n v="1.7386262992553636E-3"/>
        <n v="-6.9942998831643566E-3"/>
        <n v="-4.6225721215145121E-3"/>
        <n v="5.6898564053051714E-3"/>
        <n v="1.9796411387709156E-3"/>
        <n v="9.9027106626514705E-3"/>
        <n v="-5.3035017504078352E-3"/>
        <n v="6.094866829202239E-3"/>
        <n v="6.3586826091577286E-4"/>
        <n v="-7.3532969401711723E-3"/>
        <n v="-2.973574048915073E-3"/>
        <n v="-3.9007994871598228E-4"/>
        <n v="-2.0866193609611283E-2"/>
        <n v="2.6584894755439237E-3"/>
        <n v="6.9360403748921495E-3"/>
        <n v="-3.080229438562343E-4"/>
        <n v="-3.861756607829947E-3"/>
        <n v="6.0809750474632995E-3"/>
        <n v="-1.6652748966799358E-2"/>
        <n v="2.2622026295469055E-3"/>
        <n v="1.2338484808258832E-2"/>
        <n v="1.1066049496427866E-2"/>
        <n v="4.4531589653222792E-3"/>
        <n v="-7.349861476158015E-4"/>
        <n v="8.0146805473277904E-3"/>
        <n v="1.1061832220924384E-3"/>
        <n v="7.7123353389474403E-4"/>
        <n v="-4.2616891933443535E-3"/>
        <n v="-2.3877100868345824E-3"/>
        <n v="-5.676040279191108E-3"/>
        <n v="-1.0703328044585847E-2"/>
        <n v="-5.7750148178546956E-3"/>
        <n v="1.2386154420169104E-2"/>
        <n v="7.3187951749671409E-3"/>
        <n v="2.8367565729991995E-5"/>
        <n v="-2.2715200228432542E-3"/>
        <n v="-2.7568868152492154E-3"/>
        <n v="-2.2497049209078135E-3"/>
        <n v="3.1146789732108271E-3"/>
        <n v="-7.7529851406474837E-3"/>
        <n v="-2.8748828113334124E-3"/>
        <n v="1.2808166814617383E-2"/>
        <n v="-9.5571028381046252E-3"/>
        <n v="9.5005490957422722E-4"/>
        <n v="-1.2752119735933709E-3"/>
        <n v="3.9119638755009678E-3"/>
        <n v="5.2114240209388818E-3"/>
        <n v="-2.6255299342222704E-3"/>
        <n v="-8.2548765064381913E-3"/>
        <n v="-2.1100170100298521E-2"/>
        <n v="-3.1850965323014013E-2"/>
        <n v="-3.9413693006101091E-2"/>
        <n v="-1.3521995197235293E-2"/>
        <n v="3.9033859095586321E-2"/>
        <n v="2.4297748404812358E-2"/>
        <n v="6.0873639319747319E-4"/>
        <n v="-8.3916701654499493E-3"/>
        <n v="-2.9576446573270077E-2"/>
        <n v="1.8292974600429224E-2"/>
        <n v="1.1647937858398905E-3"/>
        <n v="-1.5329595630917514E-2"/>
        <n v="2.5083053334552297E-2"/>
        <n v="-1.389756045083701E-2"/>
        <n v="5.2779550339641101E-3"/>
        <n v="4.4870433311676727E-3"/>
        <n v="-4.0896559494183471E-3"/>
        <n v="1.2831311668480172E-2"/>
        <n v="8.7054144634388653E-3"/>
        <n v="-2.5610596092323634E-3"/>
        <n v="-1.6164165808483677E-2"/>
        <n v="4.5657839091290953E-3"/>
        <n v="-1.2318429542511833E-2"/>
        <n v="-2.0486426492924981E-3"/>
        <n v="-3.3629845707411343E-3"/>
        <n v="-4.6579307159455574E-4"/>
        <n v="-2.5666090316902812E-2"/>
        <n v="1.2328530985949993E-3"/>
        <n v="1.9075555652102061E-2"/>
        <n v="1.9738842324117378E-3"/>
        <n v="1.4315289254205554E-2"/>
        <n v="1.8289841072046009E-2"/>
        <n v="-3.5882362417535285E-3"/>
        <n v="8.035633584403401E-3"/>
        <n v="8.8184356322988933E-3"/>
        <n v="7.251113576554058E-4"/>
        <n v="1.2754770636946855E-3"/>
        <n v="-6.8254241800043136E-3"/>
        <n v="-4.7162741133909281E-3"/>
        <n v="1.485277356212289E-2"/>
        <n v="4.5704742761638606E-3"/>
        <n v="2.7054561930150989E-4"/>
        <n v="-1.421090030626071E-3"/>
        <n v="-5.8254154254255841E-3"/>
        <n v="1.6627571884764603E-2"/>
        <n v="1.1030344256396596E-2"/>
        <n v="-1.9131003481598352E-3"/>
        <n v="-2.5541185091011442E-3"/>
        <n v="1.1840033238402548E-2"/>
        <n v="-4.4977441860072354E-4"/>
        <n v="-4.809877153488018E-3"/>
        <n v="1.1873817294504763E-2"/>
        <n v="2.7280672352485436E-3"/>
        <n v="-3.5453670089111711E-3"/>
        <n v="-1.1321484144598548E-3"/>
        <n v="-3.4762159864287767E-4"/>
        <n v="-9.8227293641929281E-3"/>
        <n v="1.5105951573544107E-3"/>
        <n v="-3.2280859546982565E-3"/>
        <n v="-1.3990375421686796E-2"/>
        <n v="-1.1207364880723381E-2"/>
        <n v="1.490326509548634E-2"/>
        <n v="-1.3393792484004408E-3"/>
        <n v="1.616245193889343E-2"/>
        <n v="-1.1231092218189076E-3"/>
        <n v="3.8101958630922805E-3"/>
        <n v="-1.2348607802712408E-3"/>
        <n v="1.2219961240418353E-3"/>
        <n v="-1.2913256833779752E-4"/>
        <n v="5.9361756861209258E-4"/>
        <n v="-4.6409971261862637E-3"/>
        <n v="1.0680573511899327E-2"/>
        <n v="-1.0995693149292163E-2"/>
        <n v="-1.4373526867514363E-2"/>
        <n v="2.0525668952535936E-2"/>
        <n v="-6.9895029437349043E-3"/>
        <n v="-6.4899014278222422E-3"/>
        <n v="-7.738985127360154E-3"/>
        <n v="2.2513869815967702E-3"/>
        <n v="-1.9422767130611751E-2"/>
        <n v="4.7555598740678384E-3"/>
        <n v="1.0618561196917398E-2"/>
        <n v="1.4514969343641715E-2"/>
        <n v="-1.5040520569611582E-2"/>
        <n v="-1.779722009170015E-2"/>
        <n v="7.7784022432043631E-3"/>
        <n v="8.8167364066982223E-3"/>
        <n v="1.2418068122691306E-2"/>
        <n v="-1.5986363048084984E-3"/>
        <n v="-2.1785598289102426E-3"/>
        <n v="1.0629762703622703E-2"/>
        <n v="-7.2172285974309025E-3"/>
        <n v="-9.4119130897784009E-3"/>
        <n v="-1.5303730981790165E-2"/>
        <n v="2.0122260747390541E-3"/>
        <n v="-1.3115396617015107E-2"/>
        <n v="-2.3700443039098129E-2"/>
        <n v="-1.0838374634476344E-2"/>
        <n v="8.5327230857745739E-4"/>
        <n v="7.8027986383719661E-3"/>
        <n v="-2.496545260273253E-2"/>
        <n v="1.6695905641396447E-2"/>
        <n v="-2.1599098121783955E-2"/>
        <n v="5.318215544081184E-4"/>
        <n v="-1.1693855152753452E-2"/>
        <n v="5.1954382646433039E-3"/>
        <n v="2.0283700930896931E-2"/>
        <n v="-1.5637981868314221E-2"/>
        <n v="1.4144335682203524E-2"/>
        <n v="-1.0863483946818686E-2"/>
        <n v="5.5285771108635196E-3"/>
        <n v="2.476021748183288E-2"/>
        <n v="-4.4323640602828007E-4"/>
        <n v="-1.8743091042644822E-2"/>
        <n v="4.9920389353981243E-3"/>
        <n v="1.5267326294097217E-3"/>
        <n v="-1.8481246133065898E-2"/>
        <n v="-1.4153935962584518E-2"/>
        <n v="-6.6362010054477061E-4"/>
        <n v="-1.8895050095235622E-4"/>
        <n v="-1.2301161634528213E-2"/>
        <n v="1.9518049434029239E-2"/>
        <n v="1.6516654254666641E-2"/>
        <n v="1.6480439087318555E-2"/>
        <n v="-4.6657135860892485E-3"/>
        <n v="-2.6033069221664817E-5"/>
        <n v="1.4454197343192865E-2"/>
        <n v="-1.2454371626831162E-2"/>
        <n v="4.4397866573695488E-3"/>
        <n v="1.1348275180813827E-2"/>
        <n v="-1.8701143063153403E-3"/>
        <n v="-8.120976670040303E-3"/>
        <n v="2.3868792264572836E-2"/>
        <n v="4.0943084379727601E-3"/>
        <n v="3.4987405529653959E-3"/>
        <n v="3.305892405266686E-3"/>
        <n v="8.8501442949717735E-4"/>
        <n v="-1.1240108648189029E-2"/>
        <n v="5.0523932931882953E-3"/>
        <n v="1.5580467030051892E-4"/>
        <n v="1.6395500477669467E-2"/>
        <n v="-1.2609725467921384E-3"/>
        <n v="-1.8369417185468695E-3"/>
        <n v="5.6003515487050848E-3"/>
        <n v="6.5952364278478726E-3"/>
        <n v="4.405643539266535E-3"/>
        <n v="9.8557749545014062E-4"/>
        <n v="-8.7738785046598267E-4"/>
        <n v="-6.3860316553245866E-3"/>
        <n v="-3.7807052292404553E-4"/>
        <n v="5.4525576989994384E-4"/>
        <n v="8.8166518092260837E-3"/>
        <n v="4.3503150624555342E-3"/>
        <n v="-2.039759248018691E-3"/>
        <n v="6.3309150976866846E-3"/>
        <n v="-3.2083221118298644E-3"/>
        <n v="-1.0144492450574583E-2"/>
        <n v="1.0507619189438877E-2"/>
        <n v="-1.1975786560861179E-2"/>
        <n v="2.7865782063147826E-3"/>
        <n v="-2.7397861231465148E-3"/>
        <n v="9.6621340440556924E-3"/>
        <n v="1.0040137017230277E-2"/>
        <n v="1.7292717774908262E-4"/>
        <n v="-9.8428493237678882E-4"/>
        <n v="6.5410255683440166E-3"/>
        <n v="3.0844851975158072E-3"/>
        <n v="7.6154463189470611E-4"/>
        <n v="-5.1940270685952861E-3"/>
        <n v="4.78598891489046E-5"/>
        <n v="-1.8120458498649405E-3"/>
        <n v="1.8727515348586632E-3"/>
        <n v="1.6493527182761536E-3"/>
        <n v="-9.2307681572276756E-3"/>
        <n v="-5.0630884817385313E-3"/>
        <n v="7.809946553678726E-3"/>
        <n v="-8.6766384601026925E-3"/>
        <n v="-5.9368893147540014E-3"/>
        <n v="-2.390079429950287E-4"/>
        <n v="3.1746391945073338E-3"/>
        <n v="7.5349664127100091E-4"/>
        <n v="1.2483643839788838E-2"/>
        <n v="-9.5615182490236261E-3"/>
        <n v="-1.694651417848414E-4"/>
        <n v="-8.4782889927489391E-3"/>
        <n v="9.7966525849819686E-3"/>
        <n v="-9.4112973726661053E-3"/>
        <n v="2.0517875938574903E-4"/>
        <n v="-3.7067077457677566E-3"/>
        <n v="6.0195039142563189E-3"/>
        <n v="-2.0854588262010365E-3"/>
        <n v="1.3681382915580853E-2"/>
        <n v="6.974740416216374E-3"/>
        <n v="-2.1044370918177346E-4"/>
        <n v="4.2868573656227316E-3"/>
        <n v="-1.0052632800822137E-3"/>
        <n v="1.1350423498972528E-3"/>
        <n v="2.8246782448091423E-3"/>
        <n v="-2.9118146788909005E-3"/>
        <n v="4.8972810511886955E-3"/>
        <n v="1.289446391868454E-3"/>
        <n v="3.3095663558677657E-3"/>
        <n v="-1.717758691825888E-3"/>
        <n v="-9.1751811331252098E-3"/>
        <n v="-8.1151910232802882E-3"/>
        <n v="-1.7988855029992257E-3"/>
        <n v="-1.8407126972377341E-3"/>
        <n v="3.1329905865316032E-3"/>
        <n v="-3.2579651646926777E-3"/>
        <n v="5.8081851123672479E-3"/>
        <n v="2.712061442457836E-3"/>
        <n v="-1.6515635798043382E-3"/>
        <n v="1.3364078570495375E-2"/>
        <n v="-3.591979991551375E-2"/>
        <n v="-1.8096502120201086E-2"/>
        <n v="1.777016520887531E-2"/>
        <n v="1.7032672710494579E-2"/>
        <n v="1.3565044272757953E-2"/>
        <n v="1.9486024753911924E-3"/>
        <n v="-6.8474772750309887E-3"/>
        <n v="5.3529629349093888E-3"/>
        <n v="-8.7157778258706298E-4"/>
        <n v="1.5253349299217511E-2"/>
        <n v="3.408615584790109E-3"/>
        <n v="7.0092934627346004E-3"/>
        <n v="1.3476772627241118E-4"/>
        <n v="5.2592039497805221E-3"/>
        <n v="-9.2894742923166351E-4"/>
        <n v="2.382295291673886E-3"/>
        <n v="-1.4351739837110689E-3"/>
        <n v="4.270300527854598E-3"/>
        <n v="-3.6125290737081261E-3"/>
        <n v="4.5539645178942489E-3"/>
        <n v="-3.0114752038671311E-3"/>
        <n v="3.2278462630763727E-4"/>
        <n v="-1.1985423438815035E-3"/>
        <n v="1.6062092674702377E-3"/>
        <n v="1.6313092282023156E-3"/>
        <n v="-1.2697873921424518E-3"/>
        <n v="-6.3616196680443826E-3"/>
        <n v="3.1339433893435853E-3"/>
        <n v="2.1257191858259361E-4"/>
        <n v="8.6034963613259574E-3"/>
        <n v="-9.0716528875356417E-4"/>
        <n v="3.89793635491964E-4"/>
        <n v="-2.8646859977113914E-3"/>
        <n v="4.7345880915774519E-3"/>
        <n v="-7.9604626654627975E-4"/>
        <n v="2.7929089824627606E-3"/>
        <n v="-5.4790770207289174E-3"/>
        <n v="1.8685899424382146E-3"/>
        <n v="2.1996173913669814E-3"/>
        <n v="-1.4402716807320193E-3"/>
        <n v="-5.6332287823501748E-4"/>
        <n v="1.9517690543742194E-3"/>
        <n v="-5.2402768821377954E-3"/>
        <n v="-1.3652273013957661E-3"/>
        <n v="-1.5788167596264557E-3"/>
        <n v="5.22804733711979E-3"/>
        <n v="-1.9536806559319331E-3"/>
        <n v="-2.3758642547395681E-3"/>
        <n v="-4.1384648208353525E-5"/>
        <n v="4.2010413156485793E-3"/>
        <n v="2.981678758352535E-3"/>
        <n v="-1.4638505859998485E-4"/>
        <n v="-2.2230135011277463E-3"/>
        <n v="-2.4522068857295465E-2"/>
        <n v="1.4677052525391865E-2"/>
        <n v="-1.4830674013266876E-2"/>
        <n v="-5.8767665007686265E-4"/>
        <n v="1.0109273250546558E-2"/>
        <n v="-3.7722949071267164E-3"/>
        <n v="-1.8603097307945404E-5"/>
        <n v="2.9913841439510591E-4"/>
        <n v="1.0917162154086668E-2"/>
        <n v="6.4997846811667426E-3"/>
        <n v="-5.7367748142553854E-3"/>
        <n v="-8.5877624540595665E-3"/>
        <n v="6.4441700612607455E-3"/>
        <n v="5.2965537587632561E-3"/>
        <n v="-9.3214113252899633E-3"/>
        <n v="7.967969361336813E-3"/>
        <n v="-3.2606958242220596E-3"/>
        <n v="-4.9555623000289151E-3"/>
        <n v="4.2966905416750301E-3"/>
        <n v="4.8156019948386586E-4"/>
        <n v="-3.2534836817107449E-3"/>
        <n v="4.605905098135743E-3"/>
        <n v="-1.2446471763257416E-2"/>
        <n v="1.1465894253985809E-3"/>
        <n v="-3.0992638350910706E-3"/>
        <n v="2.0160417815362486E-4"/>
        <n v="-3.0379938212078406E-3"/>
        <n v="6.1604034798965479E-3"/>
        <n v="2.191970828747003E-3"/>
        <n v="-1.375723874264545E-3"/>
        <n v="-8.4141702203055502E-5"/>
        <n v="4.749839534638145E-3"/>
        <n v="-3.7977277794559727E-3"/>
        <n v="-1.7404114266579285E-3"/>
        <n v="-2.9867269333876401E-3"/>
        <n v="-3.1082993655890956E-3"/>
        <n v="-1.2227651805640782E-4"/>
        <n v="-6.7868831762174509E-3"/>
        <n v="-6.5255006294582252E-3"/>
        <n v="-4.4234006982948326E-3"/>
        <n v="-1.6661305078947697E-3"/>
        <n v="2.2223544015960606E-2"/>
        <n v="3.7719744241482278E-3"/>
        <n v="1.1077020670818172E-2"/>
        <n v="1.9507456248868404E-3"/>
        <n v="-1.3979501669952876E-3"/>
        <n v="-1.1550278623184695E-4"/>
        <n v="7.4807976927082631E-3"/>
        <n v="-1.5822638011099288E-3"/>
        <n v="4.6763697097327306E-3"/>
        <n v="-2.3867984933356734E-3"/>
        <n v="7.4614009492723898E-3"/>
        <n v="2.1654319242507825E-3"/>
        <n v="8.0802475222818693E-4"/>
        <n v="3.9143869124047548E-3"/>
        <n v="-5.2545356518649555E-3"/>
        <n v="1.3352928795322683E-3"/>
        <n v="-2.6534038053485087E-3"/>
        <n v="-3.5155292147042161E-3"/>
        <n v="3.9700648494522817E-4"/>
        <n v="5.8213053606350762E-3"/>
        <n v="3.4108881136405422E-3"/>
        <n v="1.3163241734930109E-2"/>
        <n v="2.1593427123762776E-3"/>
        <n v="5.9389848367235043E-3"/>
        <n v="-1.1374347616602831E-3"/>
        <n v="6.539774854251279E-3"/>
        <n v="-8.1171721142561104E-3"/>
        <n v="3.8832279554188442E-3"/>
        <n v="-1.7506226483432474E-3"/>
        <n v="1.9751207295131135E-3"/>
        <n v="3.6375123841505541E-3"/>
        <n v="-2.4573614012164402E-3"/>
        <n v="-1.8629738593322065E-3"/>
        <n v="1.2517152222140115E-3"/>
        <n v="2.2483728227060684E-3"/>
        <n v="-8.3565292028286997E-3"/>
        <n v="-2.9330466100030428E-4"/>
        <n v="-4.6370503870737378E-3"/>
        <n v="8.486575281753117E-3"/>
        <n v="5.7222738442055388E-3"/>
        <n v="-7.7067048332046806E-4"/>
        <n v="3.5169590127810402E-3"/>
        <n v="-3.5485942217199362E-3"/>
        <n v="0"/>
        <n v="2.8296382728654201E-3"/>
        <n v="-2.1448090176998669E-3"/>
        <n v="1.8498406076092877E-3"/>
        <n v="-2.9675026894465661E-3"/>
        <n v="1.7637540571728838E-3"/>
        <n v="-3.6093087192583528E-3"/>
        <n v="3.3662375142391454E-3"/>
        <n v="-2.6901250121218467E-3"/>
        <n v="6.5645935553879653E-3"/>
        <n v="8.0260906262639153E-3"/>
        <n v="-7.3538416963325748E-4"/>
        <n v="-8.6646422615233032E-4"/>
        <n v="-6.0095434915230506E-3"/>
        <n v="-8.8990533877453259E-4"/>
        <n v="2.9836364737412246E-4"/>
        <n v="5.7030947864911141E-4"/>
        <n v="7.2647580016458324E-3"/>
        <n v="-2.1153568633501818E-3"/>
        <n v="2.268289539280044E-4"/>
        <n v="6.9332249460152262E-4"/>
        <n v="5.7525463132819254E-3"/>
        <n v="3.5660503333254656E-3"/>
        <n v="5.2458449487964298E-3"/>
        <n v="4.0073351229463761E-3"/>
        <n v="4.9923089736394477E-3"/>
        <n v="-8.641179099713181E-4"/>
        <n v="1.6785563554666538E-3"/>
        <n v="6.0480662873771962E-3"/>
        <n v="-1.0822003765219579E-3"/>
        <n v="4.1898704577958412E-4"/>
        <n v="1.4933640655938607E-3"/>
        <n v="1.0179830148679958E-3"/>
        <n v="-2.5783762000211041E-3"/>
        <n v="1.3673854505382499E-2"/>
        <n v="-5.8598804773599689E-3"/>
        <n v="5.0387714083699464E-4"/>
        <n v="-3.2772405991149389E-3"/>
        <n v="-2.9133737609452481E-3"/>
        <n v="-2.2842155406883613E-3"/>
        <n v="7.9989547774328429E-4"/>
        <n v="3.2686704206004169E-3"/>
        <n v="3.666327927462909E-4"/>
        <n v="-3.3790273725775588E-3"/>
        <n v="8.3747529689330857E-3"/>
        <n v="-1.6267102889130358E-3"/>
        <n v="-1.3143148736342036E-3"/>
        <n v="-2.0098934090192477E-3"/>
        <n v="-1.2407972866659844E-2"/>
        <n v="1.8898861623204422E-3"/>
        <n v="-1.0602695616058755E-3"/>
        <n v="-8.4399607534479948E-4"/>
        <n v="-1.0195872065427158E-3"/>
        <n v="7.251474152977444E-3"/>
        <n v="1.0853249749627203E-3"/>
        <n v="2.9351100292689392E-3"/>
        <n v="-2.2550475355151978E-3"/>
        <n v="-1.6421256211577306E-3"/>
        <n v="5.5952245627599595E-4"/>
        <n v="-3.0548612250135276E-3"/>
        <n v="1.9295093795217433E-3"/>
        <n v="-8.2713012919310991E-4"/>
        <n v="6.8768646390227062E-4"/>
        <n v="-1.4338793828936325E-3"/>
        <n v="-3.7599507562140477E-3"/>
        <n v="-6.8146944528830744E-3"/>
        <n v="8.6133491152897701E-3"/>
        <n v="-2.9033801350211164E-3"/>
        <n v="-1.7163505528009493E-3"/>
        <n v="7.5572634109009051E-3"/>
        <n v="-3.0350731513657525E-3"/>
        <n v="1.0840068991465168E-2"/>
        <n v="6.090687444722187E-3"/>
        <n v="-4.8570337896503002E-4"/>
        <n v="5.5292007250118402E-4"/>
        <n v="-1.9131473359665918E-3"/>
        <n v="1.7322905313656989E-3"/>
        <n v="1.1890500505600254E-3"/>
        <n v="-1.2713605051778432E-3"/>
        <n v="5.8210276161929642E-4"/>
        <n v="4.0886951849017361E-3"/>
        <n v="3.744607718947357E-5"/>
        <n v="-1.0252486558836038E-3"/>
        <n v="1.1306013918641611E-3"/>
        <n v="-2.1628093718817354E-3"/>
        <n v="-1.4784413421209397E-3"/>
        <n v="4.7765136426025645E-3"/>
        <n v="-6.8689681361810973E-4"/>
        <n v="-1.8178214589219199E-2"/>
        <n v="3.6868185356495609E-3"/>
        <n v="6.767499617984285E-3"/>
        <n v="5.1601315443825513E-3"/>
        <n v="1.8378718487075396E-3"/>
        <n v="2.489126672622799E-3"/>
        <n v="4.4419480513928633E-3"/>
        <n v="3.1054999601765054E-4"/>
        <n v="-1.2046244828196606E-3"/>
        <n v="-4.5996868531250623E-4"/>
        <n v="7.5711127079423068E-3"/>
        <n v="3.707730994808367E-3"/>
        <n v="-1.2176648957179514E-3"/>
        <n v="-2.7790401574869783E-3"/>
        <n v="1.5682574527444704E-3"/>
        <n v="2.6720452936990213E-4"/>
        <n v="-8.2998901615605192E-4"/>
        <n v="-9.7876319735201722E-4"/>
        <n v="4.5115051443904708E-3"/>
        <n v="-9.9583088590093904E-4"/>
        <n v="-2.2395981716745172E-3"/>
        <n v="2.8363920108120944E-4"/>
        <n v="8.3472288260191263E-3"/>
        <n v="-6.6966375083225005E-3"/>
        <n v="-5.8264444143207861E-4"/>
        <n v="-4.5578189908535016E-4"/>
        <n v="1.5609155884164228E-3"/>
        <n v="3.1580157672395082E-4"/>
        <n v="-8.0728246631084355E-3"/>
        <n v="8.8080661287370798E-3"/>
        <n v="-8.6000231522239678E-3"/>
        <n v="1.5332318366443332E-3"/>
        <n v="2.3108339915050014E-3"/>
        <n v="1.4532789018848469E-3"/>
        <n v="-9.3688237951342623E-3"/>
        <n v="6.4031256354393218E-3"/>
        <n v="9.277662124411723E-4"/>
        <n v="-7.8268088192956498E-4"/>
        <n v="7.3056077591855395E-3"/>
        <n v="1.8745842627647669E-3"/>
        <n v="4.673503321499739E-3"/>
        <n v="-5.2912855823761262E-5"/>
        <n v="5.9785700040282386E-4"/>
        <n v="5.3726394776609787E-3"/>
        <n v="-1.5365930076616241E-4"/>
        <n v="-3.6787160364093463E-4"/>
        <n v="-1.063734846964759E-3"/>
        <n v="2.9231717986644146E-3"/>
        <n v="2.8266382187114303E-4"/>
        <n v="-9.7268816832885019E-4"/>
        <n v="-1.3411154893340216E-3"/>
        <n v="-7.2814567721435353E-4"/>
        <n v="2.4491150386565241E-3"/>
        <n v="4.9264843488217025E-4"/>
        <n v="-2.1836540850557196E-3"/>
        <n v="1.8891035233321585E-3"/>
        <n v="1.647199796319665E-3"/>
        <n v="-2.414432693031987E-3"/>
        <n v="-3.6360853213901478E-4"/>
        <n v="-1.4474441884265721E-2"/>
        <n v="1.2755698031536866E-3"/>
        <n v="1.0043754738020771E-2"/>
        <n v="-4.9880809626934308E-4"/>
        <n v="1.4201029160998413E-3"/>
        <n v="-1.5436951897705553E-2"/>
        <n v="-1.8353673366143797E-3"/>
        <n v="1.1626509216591252E-3"/>
        <n v="9.9407799622499571E-3"/>
        <n v="-3.453592835692465E-3"/>
        <n v="-2.074461923330162E-3"/>
        <n v="1.6728693048759791E-3"/>
        <n v="4.8707188806340618E-4"/>
        <n v="8.428219030980344E-4"/>
        <n v="4.6151489080887842E-3"/>
        <n v="5.7209760360981132E-3"/>
        <n v="1.9825408914242448E-3"/>
        <n v="-7.4902782633002873E-3"/>
      </sharedItems>
    </cacheField>
    <cacheField name="Daily Returns %" numFmtId="0">
      <sharedItems containsSemiMixedTypes="0" containsString="0" containsNumber="1" minValue="-3.9413693006101091" maxValue="3.9033859095586321"/>
    </cacheField>
    <cacheField name="Month" numFmtId="0">
      <sharedItems containsSemiMixedTypes="0" containsString="0" containsNumber="1" containsInteger="1" minValue="1" maxValue="12" count="12">
        <n v="9"/>
        <n v="10"/>
        <n v="11"/>
        <n v="12"/>
        <n v="1"/>
        <n v="2"/>
        <n v="3"/>
        <n v="4"/>
        <n v="5"/>
        <n v="6"/>
        <n v="7"/>
        <n v="8"/>
      </sharedItems>
    </cacheField>
    <cacheField name="Year" numFmtId="0">
      <sharedItems containsSemiMixedTypes="0" containsString="0" containsNumber="1" containsInteger="1" minValue="2012" maxValue="2017" count="6">
        <n v="2012"/>
        <n v="2013"/>
        <n v="2014"/>
        <n v="2015"/>
        <n v="2016"/>
        <n v="201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57">
  <r>
    <d v="2012-09-06T00:00:00"/>
    <n v="196.259995"/>
    <n v="199.10000600000001"/>
    <n v="1.4470656640952262E-2"/>
    <n v="1.4470656640952262"/>
    <x v="0"/>
    <x v="0"/>
  </r>
  <r>
    <d v="2012-09-07T00:00:00"/>
    <n v="199.11999499999999"/>
    <n v="199.5"/>
    <n v="2.0090104869208147E-3"/>
    <n v="0.20090104869208147"/>
    <x v="0"/>
    <x v="0"/>
  </r>
  <r>
    <d v="2012-09-10T00:00:00"/>
    <n v="199.38999899999999"/>
    <n v="200.949997"/>
    <n v="7.2681553884712535E-3"/>
    <n v="0.72681553884712535"/>
    <x v="0"/>
    <x v="0"/>
  </r>
  <r>
    <d v="2012-09-11T00:00:00"/>
    <n v="200.550003"/>
    <n v="203.270004"/>
    <n v="1.1545195494578664E-2"/>
    <n v="1.1545195494578664"/>
    <x v="0"/>
    <x v="0"/>
  </r>
  <r>
    <d v="2012-09-12T00:00:00"/>
    <n v="203.520004"/>
    <n v="203.770004"/>
    <n v="2.4597825068177759E-3"/>
    <n v="0.24597825068177759"/>
    <x v="0"/>
    <x v="0"/>
  </r>
  <r>
    <d v="2012-09-13T00:00:00"/>
    <n v="204.38000500000001"/>
    <n v="206.36000100000001"/>
    <n v="1.2710393822242816E-2"/>
    <n v="1.2710393822242816"/>
    <x v="0"/>
    <x v="0"/>
  </r>
  <r>
    <d v="2012-09-14T00:00:00"/>
    <n v="206.240005"/>
    <n v="206.80999800000001"/>
    <n v="2.1806406174615933E-3"/>
    <n v="0.21806406174615933"/>
    <x v="0"/>
    <x v="0"/>
  </r>
  <r>
    <d v="2012-09-17T00:00:00"/>
    <n v="205.550003"/>
    <n v="207.14999399999999"/>
    <n v="1.6440017566268228E-3"/>
    <n v="0.16440017566268228"/>
    <x v="0"/>
    <x v="0"/>
  </r>
  <r>
    <d v="2012-09-18T00:00:00"/>
    <n v="206.88000500000001"/>
    <n v="207.070007"/>
    <n v="-3.8613083425909078E-4"/>
    <n v="-3.8613083425909078E-2"/>
    <x v="0"/>
    <x v="0"/>
  </r>
  <r>
    <d v="2012-09-19T00:00:00"/>
    <n v="207.550003"/>
    <n v="206.429993"/>
    <n v="-3.090809766573277E-3"/>
    <n v="-0.3090809766573277"/>
    <x v="0"/>
    <x v="0"/>
  </r>
  <r>
    <d v="2012-09-20T00:00:00"/>
    <n v="205.85000600000001"/>
    <n v="206.179993"/>
    <n v="-1.2110643243591346E-3"/>
    <n v="-0.12110643243591346"/>
    <x v="0"/>
    <x v="0"/>
  </r>
  <r>
    <d v="2012-09-21T00:00:00"/>
    <n v="207.36000100000001"/>
    <n v="205.979996"/>
    <n v="-9.7001167324706206E-4"/>
    <n v="-9.7001167324706206E-2"/>
    <x v="0"/>
    <x v="0"/>
  </r>
  <r>
    <d v="2012-09-24T00:00:00"/>
    <n v="205.020004"/>
    <n v="205.28999300000001"/>
    <n v="-3.3498544198437008E-3"/>
    <n v="-0.33498544198437008"/>
    <x v="0"/>
    <x v="0"/>
  </r>
  <r>
    <d v="2012-09-25T00:00:00"/>
    <n v="205.60000600000001"/>
    <n v="204.979996"/>
    <n v="-1.510044379026354E-3"/>
    <n v="-0.1510044379026354"/>
    <x v="0"/>
    <x v="0"/>
  </r>
  <r>
    <d v="2012-09-26T00:00:00"/>
    <n v="205.050003"/>
    <n v="204"/>
    <n v="-4.78093481863473E-3"/>
    <n v="-0.478093481863473"/>
    <x v="0"/>
    <x v="0"/>
  </r>
  <r>
    <d v="2012-09-27T00:00:00"/>
    <n v="204.36999499999999"/>
    <n v="205.91000399999999"/>
    <n v="9.3627647058822649E-3"/>
    <n v="0.93627647058822649"/>
    <x v="0"/>
    <x v="0"/>
  </r>
  <r>
    <d v="2012-09-28T00:00:00"/>
    <n v="205.66000399999999"/>
    <n v="207.449997"/>
    <n v="7.4789615370023377E-3"/>
    <n v="0.74789615370023377"/>
    <x v="0"/>
    <x v="0"/>
  </r>
  <r>
    <d v="2012-10-01T00:00:00"/>
    <n v="208.009995"/>
    <n v="210.470001"/>
    <n v="1.4557744245231374E-2"/>
    <n v="1.4557744245231374"/>
    <x v="1"/>
    <x v="0"/>
  </r>
  <r>
    <d v="2012-10-02T00:00:00"/>
    <n v="210.96000699999999"/>
    <n v="209.83999600000001"/>
    <n v="-2.9933244500720546E-3"/>
    <n v="-0.29933244500720546"/>
    <x v="1"/>
    <x v="0"/>
  </r>
  <r>
    <d v="2012-10-03T00:00:00"/>
    <n v="209.94000199999999"/>
    <n v="210.509995"/>
    <n v="3.1929041782863266E-3"/>
    <n v="0.31929041782863266"/>
    <x v="1"/>
    <x v="0"/>
  </r>
  <r>
    <d v="2012-10-04T00:00:00"/>
    <n v="210.279999"/>
    <n v="210.38999899999999"/>
    <n v="-5.7002519049043077E-4"/>
    <n v="-5.7002519049043077E-2"/>
    <x v="1"/>
    <x v="0"/>
  </r>
  <r>
    <d v="2012-10-05T00:00:00"/>
    <n v="211.14999399999999"/>
    <n v="210.58999600000001"/>
    <n v="9.5060126883694807E-4"/>
    <n v="9.5060126883694807E-2"/>
    <x v="1"/>
    <x v="0"/>
  </r>
  <r>
    <d v="2012-10-08T00:00:00"/>
    <n v="210.020004"/>
    <n v="209.820007"/>
    <n v="-3.6563417760833161E-3"/>
    <n v="-0.36563417760833161"/>
    <x v="1"/>
    <x v="0"/>
  </r>
  <r>
    <d v="2012-10-09T00:00:00"/>
    <n v="209.949997"/>
    <n v="207.990005"/>
    <n v="-8.7217707508703279E-3"/>
    <n v="-0.87217707508703279"/>
    <x v="1"/>
    <x v="0"/>
  </r>
  <r>
    <d v="2012-10-10T00:00:00"/>
    <n v="207.820007"/>
    <n v="205.820007"/>
    <n v="-1.0433184036896304E-2"/>
    <n v="-1.0433184036896304"/>
    <x v="1"/>
    <x v="0"/>
  </r>
  <r>
    <d v="2012-10-11T00:00:00"/>
    <n v="206.570007"/>
    <n v="205.759995"/>
    <n v="-2.9157515284705671E-4"/>
    <n v="-2.9157515284705671E-2"/>
    <x v="1"/>
    <x v="0"/>
  </r>
  <r>
    <d v="2012-10-12T00:00:00"/>
    <n v="205.63999899999999"/>
    <n v="207.800003"/>
    <n v="9.9145025737388259E-3"/>
    <n v="0.99145025737388259"/>
    <x v="1"/>
    <x v="0"/>
  </r>
  <r>
    <d v="2012-10-15T00:00:00"/>
    <n v="208.88000500000001"/>
    <n v="208.929993"/>
    <n v="5.4378728762578543E-3"/>
    <n v="0.54378728762578543"/>
    <x v="1"/>
    <x v="0"/>
  </r>
  <r>
    <d v="2012-10-16T00:00:00"/>
    <n v="209.94000199999999"/>
    <n v="211"/>
    <n v="9.9076583992419032E-3"/>
    <n v="0.99076583992419032"/>
    <x v="1"/>
    <x v="0"/>
  </r>
  <r>
    <d v="2012-10-17T00:00:00"/>
    <n v="201.21000699999999"/>
    <n v="200.63000500000001"/>
    <n v="-4.9146895734597074E-2"/>
    <n v="-4.9146895734597074"/>
    <x v="1"/>
    <x v="0"/>
  </r>
  <r>
    <d v="2012-10-18T00:00:00"/>
    <n v="199.91000399999999"/>
    <n v="194.96000699999999"/>
    <n v="-2.8260967246648949E-2"/>
    <n v="-2.8260967246648949"/>
    <x v="1"/>
    <x v="0"/>
  </r>
  <r>
    <d v="2012-10-19T00:00:00"/>
    <n v="195.28999300000001"/>
    <n v="193.36000100000001"/>
    <n v="-8.20684213455114E-3"/>
    <n v="-0.820684213455114"/>
    <x v="1"/>
    <x v="0"/>
  </r>
  <r>
    <d v="2012-10-22T00:00:00"/>
    <n v="193.71000699999999"/>
    <n v="194.39999399999999"/>
    <n v="5.3785322435946359E-3"/>
    <n v="0.53785322435946359"/>
    <x v="1"/>
    <x v="0"/>
  </r>
  <r>
    <d v="2012-10-23T00:00:00"/>
    <n v="193.529999"/>
    <n v="191.25"/>
    <n v="-1.6203673339619473E-2"/>
    <n v="-1.6203673339619473"/>
    <x v="1"/>
    <x v="0"/>
  </r>
  <r>
    <d v="2012-10-24T00:00:00"/>
    <n v="192.44000199999999"/>
    <n v="190.720001"/>
    <n v="-2.771236601307181E-3"/>
    <n v="-0.2771236601307181"/>
    <x v="1"/>
    <x v="0"/>
  </r>
  <r>
    <d v="2012-10-25T00:00:00"/>
    <n v="191.41000399999999"/>
    <n v="191.60000600000001"/>
    <n v="4.6141201519813713E-3"/>
    <n v="0.46141201519813713"/>
    <x v="1"/>
    <x v="0"/>
  </r>
  <r>
    <d v="2012-10-26T00:00:00"/>
    <n v="191.490005"/>
    <n v="193.270004"/>
    <n v="8.7160644452171088E-3"/>
    <n v="0.87160644452171088"/>
    <x v="1"/>
    <x v="0"/>
  </r>
  <r>
    <d v="2012-10-31T00:00:00"/>
    <n v="194.800003"/>
    <n v="194.529999"/>
    <n v="6.5193510318342085E-3"/>
    <n v="0.65193510318342085"/>
    <x v="1"/>
    <x v="0"/>
  </r>
  <r>
    <d v="2012-11-01T00:00:00"/>
    <n v="194.679993"/>
    <n v="197.14999399999999"/>
    <n v="1.3468334002304738E-2"/>
    <n v="1.3468334002304738"/>
    <x v="2"/>
    <x v="0"/>
  </r>
  <r>
    <d v="2012-11-02T00:00:00"/>
    <n v="197.529999"/>
    <n v="193.429993"/>
    <n v="-1.8868887208791874E-2"/>
    <n v="-1.8868887208791874"/>
    <x v="2"/>
    <x v="0"/>
  </r>
  <r>
    <d v="2012-11-05T00:00:00"/>
    <n v="192.36000100000001"/>
    <n v="194.13999899999999"/>
    <n v="3.6706096556597956E-3"/>
    <n v="0.36706096556597956"/>
    <x v="2"/>
    <x v="0"/>
  </r>
  <r>
    <d v="2012-11-06T00:00:00"/>
    <n v="195.259995"/>
    <n v="195.070007"/>
    <n v="4.790398706038923E-3"/>
    <n v="0.4790398706038923"/>
    <x v="2"/>
    <x v="0"/>
  </r>
  <r>
    <d v="2012-11-07T00:00:00"/>
    <n v="193.36000100000001"/>
    <n v="191.16000399999999"/>
    <n v="-2.0044101397915126E-2"/>
    <n v="-2.0044101397915126"/>
    <x v="2"/>
    <x v="0"/>
  </r>
  <r>
    <d v="2012-11-08T00:00:00"/>
    <n v="191.39999399999999"/>
    <n v="190.10000600000001"/>
    <n v="-5.5450825372443946E-3"/>
    <n v="-0.55450825372443946"/>
    <x v="2"/>
    <x v="0"/>
  </r>
  <r>
    <d v="2012-11-09T00:00:00"/>
    <n v="189.85000600000001"/>
    <n v="189.63999899999999"/>
    <n v="-2.419815810000614E-3"/>
    <n v="-0.2419815810000614"/>
    <x v="2"/>
    <x v="0"/>
  </r>
  <r>
    <d v="2012-11-12T00:00:00"/>
    <n v="190.029999"/>
    <n v="189.25"/>
    <n v="-2.0565228963115301E-3"/>
    <n v="-0.20565228963115301"/>
    <x v="2"/>
    <x v="0"/>
  </r>
  <r>
    <d v="2012-11-13T00:00:00"/>
    <n v="188.38999899999999"/>
    <n v="188.320007"/>
    <n v="-4.9140977542931896E-3"/>
    <n v="-0.49140977542931896"/>
    <x v="2"/>
    <x v="0"/>
  </r>
  <r>
    <d v="2012-11-14T00:00:00"/>
    <n v="189.13999899999999"/>
    <n v="185.509995"/>
    <n v="-1.4921473532018337E-2"/>
    <n v="-1.4921473532018337"/>
    <x v="2"/>
    <x v="0"/>
  </r>
  <r>
    <d v="2012-11-15T00:00:00"/>
    <n v="185.83000200000001"/>
    <n v="185.85000600000001"/>
    <n v="1.8328446399882292E-3"/>
    <n v="0.18328446399882292"/>
    <x v="2"/>
    <x v="0"/>
  </r>
  <r>
    <d v="2012-11-16T00:00:00"/>
    <n v="186.33000200000001"/>
    <n v="186.94000199999999"/>
    <n v="5.864923135918465E-3"/>
    <n v="0.5864923135918465"/>
    <x v="2"/>
    <x v="0"/>
  </r>
  <r>
    <d v="2012-11-19T00:00:00"/>
    <n v="188.61999499999999"/>
    <n v="190.35000600000001"/>
    <n v="1.8241168094135451E-2"/>
    <n v="1.8241168094135451"/>
    <x v="2"/>
    <x v="0"/>
  </r>
  <r>
    <d v="2012-11-20T00:00:00"/>
    <n v="189.88000500000001"/>
    <n v="189.199997"/>
    <n v="-6.0415495862922164E-3"/>
    <n v="-0.60415495862922164"/>
    <x v="2"/>
    <x v="0"/>
  </r>
  <r>
    <d v="2012-11-21T00:00:00"/>
    <n v="189.300003"/>
    <n v="190.28999300000001"/>
    <n v="5.7610783154504741E-3"/>
    <n v="0.57610783154504741"/>
    <x v="2"/>
    <x v="0"/>
  </r>
  <r>
    <d v="2012-11-23T00:00:00"/>
    <n v="191"/>
    <n v="193.490005"/>
    <n v="1.6816501748465384E-2"/>
    <n v="1.6816501748465384"/>
    <x v="2"/>
    <x v="0"/>
  </r>
  <r>
    <d v="2012-11-26T00:00:00"/>
    <n v="192.449997"/>
    <n v="192.88000500000001"/>
    <n v="-3.1526176248741766E-3"/>
    <n v="-0.31526176248741766"/>
    <x v="2"/>
    <x v="0"/>
  </r>
  <r>
    <d v="2012-11-27T00:00:00"/>
    <n v="192.08000200000001"/>
    <n v="191.229996"/>
    <n v="-8.5545881233257681E-3"/>
    <n v="-0.85545881233257681"/>
    <x v="2"/>
    <x v="0"/>
  </r>
  <r>
    <d v="2012-11-28T00:00:00"/>
    <n v="190.979996"/>
    <n v="191.979996"/>
    <n v="3.9219788510584941E-3"/>
    <n v="0.39219788510584941"/>
    <x v="2"/>
    <x v="0"/>
  </r>
  <r>
    <d v="2012-11-29T00:00:00"/>
    <n v="192.75"/>
    <n v="191.529999"/>
    <n v="-2.3439785882691799E-3"/>
    <n v="-0.23439785882691799"/>
    <x v="2"/>
    <x v="0"/>
  </r>
  <r>
    <d v="2012-11-30T00:00:00"/>
    <n v="191.75"/>
    <n v="190.070007"/>
    <n v="-7.6227849821061122E-3"/>
    <n v="-0.76227849821061122"/>
    <x v="2"/>
    <x v="0"/>
  </r>
  <r>
    <d v="2012-12-03T00:00:00"/>
    <n v="190.759995"/>
    <n v="189.479996"/>
    <n v="-3.1041772940009205E-3"/>
    <n v="-0.31041772940009205"/>
    <x v="3"/>
    <x v="0"/>
  </r>
  <r>
    <d v="2012-12-04T00:00:00"/>
    <n v="189.71000699999999"/>
    <n v="189.36000100000001"/>
    <n v="-6.3328584828548085E-4"/>
    <n v="-6.3328584828548085E-2"/>
    <x v="3"/>
    <x v="0"/>
  </r>
  <r>
    <d v="2012-12-05T00:00:00"/>
    <n v="189.009995"/>
    <n v="188.64999399999999"/>
    <n v="-3.7495088521890541E-3"/>
    <n v="-0.37495088521890541"/>
    <x v="3"/>
    <x v="0"/>
  </r>
  <r>
    <d v="2012-12-06T00:00:00"/>
    <n v="189.16999799999999"/>
    <n v="189.699997"/>
    <n v="5.5658787882071348E-3"/>
    <n v="0.55658787882071348"/>
    <x v="3"/>
    <x v="0"/>
  </r>
  <r>
    <d v="2012-12-07T00:00:00"/>
    <n v="190.13999899999999"/>
    <n v="191.949997"/>
    <n v="1.1860833081615674E-2"/>
    <n v="1.1860833081615674"/>
    <x v="3"/>
    <x v="0"/>
  </r>
  <r>
    <d v="2012-12-10T00:00:00"/>
    <n v="192.16999799999999"/>
    <n v="192.61999499999999"/>
    <n v="3.4904819508800866E-3"/>
    <n v="0.34904819508800866"/>
    <x v="3"/>
    <x v="0"/>
  </r>
  <r>
    <d v="2012-12-11T00:00:00"/>
    <n v="193.179993"/>
    <n v="194.199997"/>
    <n v="8.2026894456102006E-3"/>
    <n v="0.82026894456102006"/>
    <x v="3"/>
    <x v="0"/>
  </r>
  <r>
    <d v="2012-12-12T00:00:00"/>
    <n v="194.60000600000001"/>
    <n v="192.949997"/>
    <n v="-6.4366633332131329E-3"/>
    <n v="-0.64366633332131329"/>
    <x v="3"/>
    <x v="0"/>
  </r>
  <r>
    <d v="2012-12-13T00:00:00"/>
    <n v="192.179993"/>
    <n v="191.990005"/>
    <n v="-4.975340839212361E-3"/>
    <n v="-0.4975340839212361"/>
    <x v="3"/>
    <x v="0"/>
  </r>
  <r>
    <d v="2012-12-14T00:00:00"/>
    <n v="191.69000199999999"/>
    <n v="191.759995"/>
    <n v="-1.1980311162551605E-3"/>
    <n v="-0.11980311162551605"/>
    <x v="3"/>
    <x v="0"/>
  </r>
  <r>
    <d v="2012-12-17T00:00:00"/>
    <n v="191.759995"/>
    <n v="193.61999499999999"/>
    <n v="9.6996247835738902E-3"/>
    <n v="0.96996247835738902"/>
    <x v="3"/>
    <x v="0"/>
  </r>
  <r>
    <d v="2012-12-18T00:00:00"/>
    <n v="193.85000600000001"/>
    <n v="195.69000199999999"/>
    <n v="1.0691080742978087E-2"/>
    <n v="1.0691080742978087"/>
    <x v="3"/>
    <x v="0"/>
  </r>
  <r>
    <d v="2012-12-19T00:00:00"/>
    <n v="195.46000699999999"/>
    <n v="195.08000200000001"/>
    <n v="-3.1171750920621077E-3"/>
    <n v="-0.31171750920621077"/>
    <x v="3"/>
    <x v="0"/>
  </r>
  <r>
    <d v="2012-12-20T00:00:00"/>
    <n v="194.470001"/>
    <n v="194.770004"/>
    <n v="-1.5890813862099451E-3"/>
    <n v="-0.15890813862099451"/>
    <x v="3"/>
    <x v="0"/>
  </r>
  <r>
    <d v="2012-12-21T00:00:00"/>
    <n v="193.10000600000001"/>
    <n v="193.41999799999999"/>
    <n v="-6.9312829094566597E-3"/>
    <n v="-0.69312829094566597"/>
    <x v="3"/>
    <x v="0"/>
  </r>
  <r>
    <d v="2012-12-24T00:00:00"/>
    <n v="193.050003"/>
    <n v="192.39999399999999"/>
    <n v="-5.2735188219782403E-3"/>
    <n v="-0.52735188219782403"/>
    <x v="3"/>
    <x v="0"/>
  </r>
  <r>
    <d v="2012-12-26T00:00:00"/>
    <n v="192.21000699999999"/>
    <n v="191.949997"/>
    <n v="-2.3388618192992094E-3"/>
    <n v="-0.23388618192992094"/>
    <x v="3"/>
    <x v="0"/>
  </r>
  <r>
    <d v="2012-12-27T00:00:00"/>
    <n v="191.529999"/>
    <n v="192.71000699999999"/>
    <n v="3.9594165765992617E-3"/>
    <n v="0.39594165765992617"/>
    <x v="3"/>
    <x v="0"/>
  </r>
  <r>
    <d v="2012-12-28T00:00:00"/>
    <n v="191.11000100000001"/>
    <n v="189.83000200000001"/>
    <n v="-1.4944761015965202E-2"/>
    <n v="-1.4944761015965202"/>
    <x v="3"/>
    <x v="0"/>
  </r>
  <r>
    <d v="2012-12-31T00:00:00"/>
    <n v="189.229996"/>
    <n v="191.550003"/>
    <n v="9.0607437279592862E-3"/>
    <n v="0.90607437279592862"/>
    <x v="3"/>
    <x v="0"/>
  </r>
  <r>
    <d v="2013-01-02T00:00:00"/>
    <n v="194.08999600000001"/>
    <n v="196.35000600000001"/>
    <n v="2.505874667096708E-2"/>
    <n v="2.505874667096708"/>
    <x v="4"/>
    <x v="1"/>
  </r>
  <r>
    <d v="2013-01-03T00:00:00"/>
    <n v="195.66999799999999"/>
    <n v="195.270004"/>
    <n v="-5.5003919887836039E-3"/>
    <n v="-0.55003919887836039"/>
    <x v="4"/>
    <x v="1"/>
  </r>
  <r>
    <d v="2013-01-04T00:00:00"/>
    <n v="194.19000199999999"/>
    <n v="193.990005"/>
    <n v="-6.5550211183484919E-3"/>
    <n v="-0.65550211183484919"/>
    <x v="4"/>
    <x v="1"/>
  </r>
  <r>
    <d v="2013-01-07T00:00:00"/>
    <n v="193.39999399999999"/>
    <n v="193.13999899999999"/>
    <n v="-4.381699974697173E-3"/>
    <n v="-0.4381699974697173"/>
    <x v="4"/>
    <x v="1"/>
  </r>
  <r>
    <d v="2013-01-08T00:00:00"/>
    <n v="192.91999799999999"/>
    <n v="192.86999499999999"/>
    <n v="-1.3979703914154262E-3"/>
    <n v="-0.13979703914154262"/>
    <x v="4"/>
    <x v="1"/>
  </r>
  <r>
    <d v="2013-01-09T00:00:00"/>
    <n v="193.479996"/>
    <n v="192.320007"/>
    <n v="-2.8515995969201624E-3"/>
    <n v="-0.28515995969201624"/>
    <x v="4"/>
    <x v="1"/>
  </r>
  <r>
    <d v="2013-01-10T00:00:00"/>
    <n v="192.64999399999999"/>
    <n v="192.88000500000001"/>
    <n v="2.9118031386095033E-3"/>
    <n v="0.29118031386095033"/>
    <x v="4"/>
    <x v="1"/>
  </r>
  <r>
    <d v="2013-01-11T00:00:00"/>
    <n v="194.14999399999999"/>
    <n v="194.449997"/>
    <n v="8.1397343389739696E-3"/>
    <n v="0.81397343389739696"/>
    <x v="4"/>
    <x v="1"/>
  </r>
  <r>
    <d v="2013-01-14T00:00:00"/>
    <n v="192.820007"/>
    <n v="192.61999499999999"/>
    <n v="-9.4111701117691737E-3"/>
    <n v="-0.94111701117691737"/>
    <x v="4"/>
    <x v="1"/>
  </r>
  <r>
    <d v="2013-01-15T00:00:00"/>
    <n v="191.30999800000001"/>
    <n v="192.5"/>
    <n v="-6.22962325380505E-4"/>
    <n v="-6.22962325380505E-2"/>
    <x v="4"/>
    <x v="1"/>
  </r>
  <r>
    <d v="2013-01-16T00:00:00"/>
    <n v="192"/>
    <n v="192.58999600000001"/>
    <n v="4.6751168831171697E-4"/>
    <n v="4.6751168831171697E-2"/>
    <x v="4"/>
    <x v="1"/>
  </r>
  <r>
    <d v="2013-01-17T00:00:00"/>
    <n v="193.85000600000001"/>
    <n v="193.64999399999999"/>
    <n v="5.5039099746383435E-3"/>
    <n v="0.55039099746383435"/>
    <x v="4"/>
    <x v="1"/>
  </r>
  <r>
    <d v="2013-01-18T00:00:00"/>
    <n v="194.029999"/>
    <n v="194.470001"/>
    <n v="4.2344798626743341E-3"/>
    <n v="0.42344798626743341"/>
    <x v="4"/>
    <x v="1"/>
  </r>
  <r>
    <d v="2013-01-22T00:00:00"/>
    <n v="194.36000100000001"/>
    <n v="196.08000200000001"/>
    <n v="8.2789170140438184E-3"/>
    <n v="0.82789170140438184"/>
    <x v="4"/>
    <x v="1"/>
  </r>
  <r>
    <d v="2013-01-23T00:00:00"/>
    <n v="203.5"/>
    <n v="204.720001"/>
    <n v="4.4063641941415321E-2"/>
    <n v="4.4063641941415321"/>
    <x v="4"/>
    <x v="1"/>
  </r>
  <r>
    <d v="2013-01-24T00:00:00"/>
    <n v="203.91000399999999"/>
    <n v="204.41999799999999"/>
    <n v="-1.4654308251982329E-3"/>
    <n v="-0.14654308251982329"/>
    <x v="4"/>
    <x v="1"/>
  </r>
  <r>
    <d v="2013-01-25T00:00:00"/>
    <n v="204.449997"/>
    <n v="204.970001"/>
    <n v="2.6905537881867225E-3"/>
    <n v="0.26905537881867225"/>
    <x v="4"/>
    <x v="1"/>
  </r>
  <r>
    <d v="2013-01-28T00:00:00"/>
    <n v="204.85000600000001"/>
    <n v="204.929993"/>
    <n v="-1.9518953898034486E-4"/>
    <n v="-1.9518953898034486E-2"/>
    <x v="4"/>
    <x v="1"/>
  </r>
  <r>
    <d v="2013-01-29T00:00:00"/>
    <n v="204.33999600000001"/>
    <n v="203.89999399999999"/>
    <n v="-5.0261017673484121E-3"/>
    <n v="-0.50261017673484121"/>
    <x v="4"/>
    <x v="1"/>
  </r>
  <r>
    <d v="2013-01-30T00:00:00"/>
    <n v="203.69000199999999"/>
    <n v="203.520004"/>
    <n v="-1.8636096673940727E-3"/>
    <n v="-0.18636096673940727"/>
    <x v="4"/>
    <x v="1"/>
  </r>
  <r>
    <d v="2013-01-31T00:00:00"/>
    <n v="203.320007"/>
    <n v="203.070007"/>
    <n v="-2.2110701216377926E-3"/>
    <n v="-0.22110701216377926"/>
    <x v="4"/>
    <x v="1"/>
  </r>
  <r>
    <d v="2013-02-01T00:00:00"/>
    <n v="204.64999399999999"/>
    <n v="205.179993"/>
    <n v="1.0390436437026418E-2"/>
    <n v="1.0390436437026418"/>
    <x v="5"/>
    <x v="1"/>
  </r>
  <r>
    <d v="2013-02-04T00:00:00"/>
    <n v="204.19000199999999"/>
    <n v="203.78999300000001"/>
    <n v="-6.7745396599169228E-3"/>
    <n v="-0.67745396599169228"/>
    <x v="5"/>
    <x v="1"/>
  </r>
  <r>
    <d v="2013-02-05T00:00:00"/>
    <n v="204.30999800000001"/>
    <n v="202.78999300000001"/>
    <n v="-4.9070122888713597E-3"/>
    <n v="-0.49070122888713597"/>
    <x v="5"/>
    <x v="1"/>
  </r>
  <r>
    <d v="2013-02-06T00:00:00"/>
    <n v="200.38999899999999"/>
    <n v="201.020004"/>
    <n v="-8.7281870955042695E-3"/>
    <n v="-0.87281870955042695"/>
    <x v="5"/>
    <x v="1"/>
  </r>
  <r>
    <d v="2013-02-07T00:00:00"/>
    <n v="200.61999499999999"/>
    <n v="199.740005"/>
    <n v="-6.3675205180078187E-3"/>
    <n v="-0.63675205180078187"/>
    <x v="5"/>
    <x v="1"/>
  </r>
  <r>
    <d v="2013-02-08T00:00:00"/>
    <n v="199.970001"/>
    <n v="201.679993"/>
    <n v="9.7125660931067781E-3"/>
    <n v="0.97125660931067781"/>
    <x v="5"/>
    <x v="1"/>
  </r>
  <r>
    <d v="2013-02-11T00:00:00"/>
    <n v="200.979996"/>
    <n v="200.16000399999999"/>
    <n v="-7.5366375087092541E-3"/>
    <n v="-0.75366375087092541"/>
    <x v="5"/>
    <x v="1"/>
  </r>
  <r>
    <d v="2013-02-12T00:00:00"/>
    <n v="200.009995"/>
    <n v="200.03999300000001"/>
    <n v="-5.9957532774612687E-4"/>
    <n v="-5.9957532774612687E-2"/>
    <x v="5"/>
    <x v="1"/>
  </r>
  <r>
    <d v="2013-02-13T00:00:00"/>
    <n v="200.64999399999999"/>
    <n v="200.08999600000001"/>
    <n v="2.4996501574570118E-4"/>
    <n v="2.4996501574570118E-2"/>
    <x v="5"/>
    <x v="1"/>
  </r>
  <r>
    <d v="2013-02-14T00:00:00"/>
    <n v="199.729996"/>
    <n v="199.64999399999999"/>
    <n v="-2.1990204847623929E-3"/>
    <n v="-0.21990204847623929"/>
    <x v="5"/>
    <x v="1"/>
  </r>
  <r>
    <d v="2013-02-15T00:00:00"/>
    <n v="199.979996"/>
    <n v="200.979996"/>
    <n v="6.6616681190583282E-3"/>
    <n v="0.66616681190583282"/>
    <x v="5"/>
    <x v="1"/>
  </r>
  <r>
    <d v="2013-02-19T00:00:00"/>
    <n v="200.60000600000001"/>
    <n v="200.320007"/>
    <n v="-3.2838541801940568E-3"/>
    <n v="-0.32838541801940568"/>
    <x v="5"/>
    <x v="1"/>
  </r>
  <r>
    <d v="2013-02-20T00:00:00"/>
    <n v="200.61999499999999"/>
    <n v="199.30999800000001"/>
    <n v="-5.0419776592759424E-3"/>
    <n v="-0.50419776592759424"/>
    <x v="5"/>
    <x v="1"/>
  </r>
  <r>
    <d v="2013-02-21T00:00:00"/>
    <n v="198.63000500000001"/>
    <n v="198.33000200000001"/>
    <n v="-4.9169435042590859E-3"/>
    <n v="-0.49169435042590859"/>
    <x v="5"/>
    <x v="1"/>
  </r>
  <r>
    <d v="2013-02-22T00:00:00"/>
    <n v="199.229996"/>
    <n v="201.08999600000001"/>
    <n v="1.3916169879330642E-2"/>
    <n v="1.3916169879330642"/>
    <x v="5"/>
    <x v="1"/>
  </r>
  <r>
    <d v="2013-02-25T00:00:00"/>
    <n v="201.66999799999999"/>
    <n v="197.509995"/>
    <n v="-1.7802979119856399E-2"/>
    <n v="-1.7802979119856399"/>
    <x v="5"/>
    <x v="1"/>
  </r>
  <r>
    <d v="2013-02-26T00:00:00"/>
    <n v="198.63000500000001"/>
    <n v="199.13999899999999"/>
    <n v="8.252767157429064E-3"/>
    <n v="0.8252767157429064"/>
    <x v="5"/>
    <x v="1"/>
  </r>
  <r>
    <d v="2013-02-27T00:00:00"/>
    <n v="198.88999899999999"/>
    <n v="202.33000200000001"/>
    <n v="1.6018896334332178E-2"/>
    <n v="1.6018896334332178"/>
    <x v="5"/>
    <x v="1"/>
  </r>
  <r>
    <d v="2013-02-28T00:00:00"/>
    <n v="202.179993"/>
    <n v="200.83000200000001"/>
    <n v="-7.4136311232775309E-3"/>
    <n v="-0.74136311232775309"/>
    <x v="5"/>
    <x v="1"/>
  </r>
  <r>
    <d v="2013-03-01T00:00:00"/>
    <n v="200.64999399999999"/>
    <n v="202.91000399999999"/>
    <n v="1.0357028229278198E-2"/>
    <n v="1.0357028229278198"/>
    <x v="6"/>
    <x v="1"/>
  </r>
  <r>
    <d v="2013-03-04T00:00:00"/>
    <n v="202.58999600000001"/>
    <n v="205.19000199999999"/>
    <n v="1.1236498718909971E-2"/>
    <n v="1.1236498718909971"/>
    <x v="6"/>
    <x v="1"/>
  </r>
  <r>
    <d v="2013-03-05T00:00:00"/>
    <n v="205.86000100000001"/>
    <n v="206.529999"/>
    <n v="6.5305179927821477E-3"/>
    <n v="0.65305179927821477"/>
    <x v="6"/>
    <x v="1"/>
  </r>
  <r>
    <d v="2013-03-06T00:00:00"/>
    <n v="207.029999"/>
    <n v="208.38000500000001"/>
    <n v="8.9575655302260859E-3"/>
    <n v="0.89575655302260859"/>
    <x v="6"/>
    <x v="1"/>
  </r>
  <r>
    <d v="2013-03-07T00:00:00"/>
    <n v="208.28999300000001"/>
    <n v="209.41999799999999"/>
    <n v="4.9908483301934758E-3"/>
    <n v="0.49908483301934758"/>
    <x v="6"/>
    <x v="1"/>
  </r>
  <r>
    <d v="2013-03-08T00:00:00"/>
    <n v="209.85000600000001"/>
    <n v="210.38000500000001"/>
    <n v="4.5841228591743111E-3"/>
    <n v="0.45841228591743111"/>
    <x v="6"/>
    <x v="1"/>
  </r>
  <r>
    <d v="2013-03-11T00:00:00"/>
    <n v="210.03999300000001"/>
    <n v="210.08000200000001"/>
    <n v="-1.4260052898088516E-3"/>
    <n v="-0.14260052898088516"/>
    <x v="6"/>
    <x v="1"/>
  </r>
  <r>
    <d v="2013-03-12T00:00:00"/>
    <n v="209.39999399999999"/>
    <n v="210.550003"/>
    <n v="2.2372476938570252E-3"/>
    <n v="0.22372476938570252"/>
    <x v="6"/>
    <x v="1"/>
  </r>
  <r>
    <d v="2013-03-13T00:00:00"/>
    <n v="210.199997"/>
    <n v="212.05999800000001"/>
    <n v="7.171669335003461E-3"/>
    <n v="0.7171669335003461"/>
    <x v="6"/>
    <x v="1"/>
  </r>
  <r>
    <d v="2013-03-14T00:00:00"/>
    <n v="212.14999399999999"/>
    <n v="215.800003"/>
    <n v="1.7636541711181231E-2"/>
    <n v="1.7636541711181231"/>
    <x v="6"/>
    <x v="1"/>
  </r>
  <r>
    <d v="2013-03-15T00:00:00"/>
    <n v="215.38000500000001"/>
    <n v="214.91999799999999"/>
    <n v="-4.0778729738942809E-3"/>
    <n v="-0.40778729738942809"/>
    <x v="6"/>
    <x v="1"/>
  </r>
  <r>
    <d v="2013-03-18T00:00:00"/>
    <n v="212.89999399999999"/>
    <n v="213.21000699999999"/>
    <n v="-7.9564071092165234E-3"/>
    <n v="-0.79564071092165234"/>
    <x v="6"/>
    <x v="1"/>
  </r>
  <r>
    <d v="2013-03-19T00:00:00"/>
    <n v="214.13000500000001"/>
    <n v="213.44000199999999"/>
    <n v="1.0787251650903329E-3"/>
    <n v="0.10787251650903329"/>
    <x v="6"/>
    <x v="1"/>
  </r>
  <r>
    <d v="2013-03-20T00:00:00"/>
    <n v="214.759995"/>
    <n v="215.05999800000001"/>
    <n v="7.5899362107390012E-3"/>
    <n v="0.75899362107390012"/>
    <x v="6"/>
    <x v="1"/>
  </r>
  <r>
    <d v="2013-03-21T00:00:00"/>
    <n v="212.96000699999999"/>
    <n v="212.259995"/>
    <n v="-1.3019636501624077E-2"/>
    <n v="-1.3019636501624077"/>
    <x v="6"/>
    <x v="1"/>
  </r>
  <r>
    <d v="2013-03-22T00:00:00"/>
    <n v="212.21000699999999"/>
    <n v="212.08000200000001"/>
    <n v="-8.4798362498783586E-4"/>
    <n v="-8.4798362498783586E-2"/>
    <x v="6"/>
    <x v="1"/>
  </r>
  <r>
    <d v="2013-03-25T00:00:00"/>
    <n v="212.53999300000001"/>
    <n v="210.740005"/>
    <n v="-6.3183562210642474E-3"/>
    <n v="-0.63183562210642474"/>
    <x v="6"/>
    <x v="1"/>
  </r>
  <r>
    <d v="2013-03-26T00:00:00"/>
    <n v="211.770004"/>
    <n v="212.36000100000001"/>
    <n v="7.6871783314231834E-3"/>
    <n v="0.76871783314231834"/>
    <x v="6"/>
    <x v="1"/>
  </r>
  <r>
    <d v="2013-03-27T00:00:00"/>
    <n v="210.96000699999999"/>
    <n v="210.88999899999999"/>
    <n v="-6.9222169574204573E-3"/>
    <n v="-0.69222169574204573"/>
    <x v="6"/>
    <x v="1"/>
  </r>
  <r>
    <d v="2013-03-28T00:00:00"/>
    <n v="209.83000200000001"/>
    <n v="213.300003"/>
    <n v="1.1427777568532305E-2"/>
    <n v="1.1427777568532305"/>
    <x v="6"/>
    <x v="1"/>
  </r>
  <r>
    <d v="2013-04-01T00:00:00"/>
    <n v="212.800003"/>
    <n v="212.38000500000001"/>
    <n v="-4.3131644962985938E-3"/>
    <n v="-0.43131644962985938"/>
    <x v="7"/>
    <x v="1"/>
  </r>
  <r>
    <d v="2013-04-02T00:00:00"/>
    <n v="212.91999799999999"/>
    <n v="214.36000100000001"/>
    <n v="9.3228927082849022E-3"/>
    <n v="0.93228927082849022"/>
    <x v="7"/>
    <x v="1"/>
  </r>
  <r>
    <d v="2013-04-03T00:00:00"/>
    <n v="214.320007"/>
    <n v="212.66000399999999"/>
    <n v="-7.9305700320463357E-3"/>
    <n v="-0.79305700320463357"/>
    <x v="7"/>
    <x v="1"/>
  </r>
  <r>
    <d v="2013-04-04T00:00:00"/>
    <n v="212.770004"/>
    <n v="211.30999800000001"/>
    <n v="-6.3481894790144988E-3"/>
    <n v="-0.63481894790144988"/>
    <x v="7"/>
    <x v="1"/>
  </r>
  <r>
    <d v="2013-04-05T00:00:00"/>
    <n v="209.10000600000001"/>
    <n v="209.41000399999999"/>
    <n v="-8.9915007239743661E-3"/>
    <n v="-0.89915007239743661"/>
    <x v="7"/>
    <x v="1"/>
  </r>
  <r>
    <d v="2013-04-08T00:00:00"/>
    <n v="209.070007"/>
    <n v="209.320007"/>
    <n v="-4.2976456845866817E-4"/>
    <n v="-4.2976456845866817E-2"/>
    <x v="7"/>
    <x v="1"/>
  </r>
  <r>
    <d v="2013-04-09T00:00:00"/>
    <n v="209.55999800000001"/>
    <n v="209.220001"/>
    <n v="-4.7776608377436691E-4"/>
    <n v="-4.7776608377436691E-2"/>
    <x v="7"/>
    <x v="1"/>
  </r>
  <r>
    <d v="2013-04-10T00:00:00"/>
    <n v="211.86000100000001"/>
    <n v="212"/>
    <n v="1.328744377551172E-2"/>
    <n v="1.328744377551172"/>
    <x v="7"/>
    <x v="1"/>
  </r>
  <r>
    <d v="2013-04-11T00:00:00"/>
    <n v="211.5"/>
    <n v="212.91999799999999"/>
    <n v="4.339613207547055E-3"/>
    <n v="0.4339613207547055"/>
    <x v="7"/>
    <x v="1"/>
  </r>
  <r>
    <d v="2013-04-12T00:00:00"/>
    <n v="210.78999300000001"/>
    <n v="211.38000500000001"/>
    <n v="-7.2327306709817352E-3"/>
    <n v="-0.72327306709817352"/>
    <x v="7"/>
    <x v="1"/>
  </r>
  <r>
    <d v="2013-04-15T00:00:00"/>
    <n v="210.44000199999999"/>
    <n v="209.259995"/>
    <n v="-1.0029378133471045E-2"/>
    <n v="-1.0029378133471045"/>
    <x v="7"/>
    <x v="1"/>
  </r>
  <r>
    <d v="2013-04-16T00:00:00"/>
    <n v="210.83999600000001"/>
    <n v="212"/>
    <n v="1.309378316672527E-2"/>
    <n v="1.309378316672527"/>
    <x v="7"/>
    <x v="1"/>
  </r>
  <r>
    <d v="2013-04-17T00:00:00"/>
    <n v="210.529999"/>
    <n v="209.66999799999999"/>
    <n v="-1.0990575471698127E-2"/>
    <n v="-1.0990575471698127"/>
    <x v="7"/>
    <x v="1"/>
  </r>
  <r>
    <d v="2013-04-18T00:00:00"/>
    <n v="210.11000100000001"/>
    <n v="207.14999399999999"/>
    <n v="-1.2018906014393149E-2"/>
    <n v="-1.2018906014393149"/>
    <x v="7"/>
    <x v="1"/>
  </r>
  <r>
    <d v="2013-04-19T00:00:00"/>
    <n v="195.740005"/>
    <n v="190"/>
    <n v="-8.2790222045577289E-2"/>
    <n v="-8.2790222045577284"/>
    <x v="7"/>
    <x v="1"/>
  </r>
  <r>
    <d v="2013-04-22T00:00:00"/>
    <n v="191.14999399999999"/>
    <n v="187.83000200000001"/>
    <n v="-1.1421042105263068E-2"/>
    <n v="-1.1421042105263068"/>
    <x v="7"/>
    <x v="1"/>
  </r>
  <r>
    <d v="2013-04-23T00:00:00"/>
    <n v="189.270004"/>
    <n v="191.61000100000001"/>
    <n v="2.012457519965305E-2"/>
    <n v="2.012457519965305"/>
    <x v="7"/>
    <x v="1"/>
  </r>
  <r>
    <d v="2013-04-24T00:00:00"/>
    <n v="192.16000399999999"/>
    <n v="191.71000699999999"/>
    <n v="5.2192474024348456E-4"/>
    <n v="5.2192474024348456E-2"/>
    <x v="7"/>
    <x v="1"/>
  </r>
  <r>
    <d v="2013-04-25T00:00:00"/>
    <n v="192.69000199999999"/>
    <n v="193.949997"/>
    <n v="1.1684262261802525E-2"/>
    <n v="1.1684262261802525"/>
    <x v="7"/>
    <x v="1"/>
  </r>
  <r>
    <d v="2013-04-26T00:00:00"/>
    <n v="194.16000399999999"/>
    <n v="194.30999800000001"/>
    <n v="1.8561536765582254E-3"/>
    <n v="0.18561536765582254"/>
    <x v="7"/>
    <x v="1"/>
  </r>
  <r>
    <d v="2013-04-29T00:00:00"/>
    <n v="194.779999"/>
    <n v="199.14999399999999"/>
    <n v="2.4908630795209996E-2"/>
    <n v="2.4908630795209996"/>
    <x v="7"/>
    <x v="1"/>
  </r>
  <r>
    <d v="2013-04-30T00:00:00"/>
    <n v="199.13000500000001"/>
    <n v="202.53999300000001"/>
    <n v="1.7022340457615082E-2"/>
    <n v="1.7022340457615082"/>
    <x v="7"/>
    <x v="1"/>
  </r>
  <r>
    <d v="2013-05-01T00:00:00"/>
    <n v="201.86999499999999"/>
    <n v="199.63000500000001"/>
    <n v="-1.4367473588290269E-2"/>
    <n v="-1.4367473588290269"/>
    <x v="8"/>
    <x v="1"/>
  </r>
  <r>
    <d v="2013-05-02T00:00:00"/>
    <n v="200.11999499999999"/>
    <n v="202.38999899999999"/>
    <n v="1.3825546916156117E-2"/>
    <n v="1.3825546916156117"/>
    <x v="8"/>
    <x v="1"/>
  </r>
  <r>
    <d v="2013-05-03T00:00:00"/>
    <n v="203.94000199999999"/>
    <n v="204.509995"/>
    <n v="1.0474806119249003E-2"/>
    <n v="1.0474806119249003"/>
    <x v="8"/>
    <x v="1"/>
  </r>
  <r>
    <d v="2013-05-06T00:00:00"/>
    <n v="203.78999300000001"/>
    <n v="202.779999"/>
    <n v="-8.459224694617018E-3"/>
    <n v="-0.8459224694617018"/>
    <x v="8"/>
    <x v="1"/>
  </r>
  <r>
    <d v="2013-05-07T00:00:00"/>
    <n v="202.80999800000001"/>
    <n v="203.63000500000001"/>
    <n v="4.1917644944855503E-3"/>
    <n v="0.41917644944855503"/>
    <x v="8"/>
    <x v="1"/>
  </r>
  <r>
    <d v="2013-05-08T00:00:00"/>
    <n v="202.94000199999999"/>
    <n v="204.820007"/>
    <n v="5.8439423011358294E-3"/>
    <n v="0.58439423011358294"/>
    <x v="8"/>
    <x v="1"/>
  </r>
  <r>
    <d v="2013-05-09T00:00:00"/>
    <n v="204.69000199999999"/>
    <n v="203.240005"/>
    <n v="-7.7140999218889839E-3"/>
    <n v="-0.77140999218889839"/>
    <x v="8"/>
    <x v="1"/>
  </r>
  <r>
    <d v="2013-05-10T00:00:00"/>
    <n v="203.36999499999999"/>
    <n v="204.470001"/>
    <n v="6.0519384458783687E-3"/>
    <n v="0.60519384458783687"/>
    <x v="8"/>
    <x v="1"/>
  </r>
  <r>
    <d v="2013-05-13T00:00:00"/>
    <n v="204.179993"/>
    <n v="202.470001"/>
    <n v="-9.7813859745615739E-3"/>
    <n v="-0.97813859745615739"/>
    <x v="8"/>
    <x v="1"/>
  </r>
  <r>
    <d v="2013-05-14T00:00:00"/>
    <n v="202.08999600000001"/>
    <n v="203.21000699999999"/>
    <n v="3.654892064726134E-3"/>
    <n v="0.3654892064726134"/>
    <x v="8"/>
    <x v="1"/>
  </r>
  <r>
    <d v="2013-05-15T00:00:00"/>
    <n v="202.25"/>
    <n v="203.320007"/>
    <n v="5.4131192466333466E-4"/>
    <n v="5.4131192466333466E-2"/>
    <x v="8"/>
    <x v="1"/>
  </r>
  <r>
    <d v="2013-05-16T00:00:00"/>
    <n v="204"/>
    <n v="204.69000199999999"/>
    <n v="6.7381219399622605E-3"/>
    <n v="0.67381219399622605"/>
    <x v="8"/>
    <x v="1"/>
  </r>
  <r>
    <d v="2013-05-17T00:00:00"/>
    <n v="205.25"/>
    <n v="208.44000199999999"/>
    <n v="1.8320386747565642E-2"/>
    <n v="1.8320386747565642"/>
    <x v="8"/>
    <x v="1"/>
  </r>
  <r>
    <d v="2013-05-20T00:00:00"/>
    <n v="208.020004"/>
    <n v="207.60000600000001"/>
    <n v="-4.0299174435816099E-3"/>
    <n v="-0.40299174435816099"/>
    <x v="8"/>
    <x v="1"/>
  </r>
  <r>
    <d v="2013-05-21T00:00:00"/>
    <n v="207.240005"/>
    <n v="208.64999399999999"/>
    <n v="5.0577455185620845E-3"/>
    <n v="0.50577455185620845"/>
    <x v="8"/>
    <x v="1"/>
  </r>
  <r>
    <d v="2013-05-22T00:00:00"/>
    <n v="208.5"/>
    <n v="206.990005"/>
    <n v="-7.955854530242612E-3"/>
    <n v="-0.7955854530242612"/>
    <x v="8"/>
    <x v="1"/>
  </r>
  <r>
    <d v="2013-05-23T00:00:00"/>
    <n v="205.479996"/>
    <n v="206.16000399999999"/>
    <n v="-4.0098602828673169E-3"/>
    <n v="-0.40098602828673169"/>
    <x v="8"/>
    <x v="1"/>
  </r>
  <r>
    <d v="2013-05-24T00:00:00"/>
    <n v="204.69000199999999"/>
    <n v="205.720001"/>
    <n v="-2.1342791592107169E-3"/>
    <n v="-0.21342791592107169"/>
    <x v="8"/>
    <x v="1"/>
  </r>
  <r>
    <d v="2013-05-28T00:00:00"/>
    <n v="207.44000199999999"/>
    <n v="207.779999"/>
    <n v="1.0013600962407221E-2"/>
    <n v="1.0013600962407221"/>
    <x v="8"/>
    <x v="1"/>
  </r>
  <r>
    <d v="2013-05-29T00:00:00"/>
    <n v="206.220001"/>
    <n v="207.91999799999999"/>
    <n v="6.7378477559820737E-4"/>
    <n v="6.7378477559820737E-2"/>
    <x v="8"/>
    <x v="1"/>
  </r>
  <r>
    <d v="2013-05-30T00:00:00"/>
    <n v="206.970001"/>
    <n v="209.36000100000001"/>
    <n v="6.9257551647341487E-3"/>
    <n v="0.69257551647341487"/>
    <x v="8"/>
    <x v="1"/>
  </r>
  <r>
    <d v="2013-05-31T00:00:00"/>
    <n v="208.58999600000001"/>
    <n v="208.020004"/>
    <n v="-6.4004441803571233E-3"/>
    <n v="-0.64004441803571233"/>
    <x v="8"/>
    <x v="1"/>
  </r>
  <r>
    <d v="2013-06-03T00:00:00"/>
    <n v="208.25"/>
    <n v="208.949997"/>
    <n v="4.4706902322719788E-3"/>
    <n v="0.44706902322719788"/>
    <x v="9"/>
    <x v="1"/>
  </r>
  <r>
    <d v="2013-06-04T00:00:00"/>
    <n v="208.60000600000001"/>
    <n v="206.19000199999999"/>
    <n v="-1.3208877911589534E-2"/>
    <n v="-1.3208877911589534"/>
    <x v="9"/>
    <x v="1"/>
  </r>
  <r>
    <d v="2013-06-05T00:00:00"/>
    <n v="205.16000399999999"/>
    <n v="202.740005"/>
    <n v="-1.6732125546999099E-2"/>
    <n v="-1.6732125546999099"/>
    <x v="9"/>
    <x v="1"/>
  </r>
  <r>
    <d v="2013-06-06T00:00:00"/>
    <n v="203"/>
    <n v="203.800003"/>
    <n v="5.228361319217667E-3"/>
    <n v="0.5228361319217667"/>
    <x v="9"/>
    <x v="1"/>
  </r>
  <r>
    <d v="2013-06-07T00:00:00"/>
    <n v="204.85000600000001"/>
    <n v="206.35000600000001"/>
    <n v="1.251228146449046E-2"/>
    <n v="1.251228146449046"/>
    <x v="9"/>
    <x v="1"/>
  </r>
  <r>
    <d v="2013-06-10T00:00:00"/>
    <n v="206.970001"/>
    <n v="205.020004"/>
    <n v="-6.4453693303987425E-3"/>
    <n v="-0.64453693303987425"/>
    <x v="9"/>
    <x v="1"/>
  </r>
  <r>
    <d v="2013-06-11T00:00:00"/>
    <n v="203.16999799999999"/>
    <n v="203.979996"/>
    <n v="-5.0727147581169918E-3"/>
    <n v="-0.50727147581169918"/>
    <x v="9"/>
    <x v="1"/>
  </r>
  <r>
    <d v="2013-06-12T00:00:00"/>
    <n v="204.58999600000001"/>
    <n v="201.199997"/>
    <n v="-1.3628782500809566E-2"/>
    <n v="-1.3628782500809566"/>
    <x v="9"/>
    <x v="1"/>
  </r>
  <r>
    <d v="2013-06-13T00:00:00"/>
    <n v="201.009995"/>
    <n v="203.770004"/>
    <n v="1.277339482266493E-2"/>
    <n v="1.277339482266493"/>
    <x v="9"/>
    <x v="1"/>
  </r>
  <r>
    <d v="2013-06-14T00:00:00"/>
    <n v="203.970001"/>
    <n v="202.199997"/>
    <n v="-7.7047993776355739E-3"/>
    <n v="-0.77047993776355739"/>
    <x v="9"/>
    <x v="1"/>
  </r>
  <r>
    <d v="2013-06-17T00:00:00"/>
    <n v="203.44000199999999"/>
    <n v="203.03999300000001"/>
    <n v="4.1542829498657508E-3"/>
    <n v="0.41542829498657508"/>
    <x v="9"/>
    <x v="1"/>
  </r>
  <r>
    <d v="2013-06-18T00:00:00"/>
    <n v="203.020004"/>
    <n v="204.86999499999999"/>
    <n v="9.0130125250742488E-3"/>
    <n v="0.90130125250742488"/>
    <x v="9"/>
    <x v="1"/>
  </r>
  <r>
    <d v="2013-06-19T00:00:00"/>
    <n v="204.44000199999999"/>
    <n v="201.94000199999999"/>
    <n v="-1.4301718511781081E-2"/>
    <n v="-1.4301718511781081"/>
    <x v="9"/>
    <x v="1"/>
  </r>
  <r>
    <d v="2013-06-20T00:00:00"/>
    <n v="200.66999799999999"/>
    <n v="197.35000600000001"/>
    <n v="-2.2729503587902267E-2"/>
    <n v="-2.2729503587902267"/>
    <x v="9"/>
    <x v="1"/>
  </r>
  <r>
    <d v="2013-06-21T00:00:00"/>
    <n v="198.5"/>
    <n v="195.46000699999999"/>
    <n v="-9.5768884851212821E-3"/>
    <n v="-0.95768884851212821"/>
    <x v="9"/>
    <x v="1"/>
  </r>
  <r>
    <d v="2013-06-24T00:00:00"/>
    <n v="193.990005"/>
    <n v="193.53999300000001"/>
    <n v="-9.8230529583475112E-3"/>
    <n v="-0.98230529583475112"/>
    <x v="9"/>
    <x v="1"/>
  </r>
  <r>
    <d v="2013-06-25T00:00:00"/>
    <n v="195.30999800000001"/>
    <n v="194.979996"/>
    <n v="7.4403381837468974E-3"/>
    <n v="0.74403381837468974"/>
    <x v="9"/>
    <x v="1"/>
  </r>
  <r>
    <d v="2013-06-26T00:00:00"/>
    <n v="195.970001"/>
    <n v="194.86000100000001"/>
    <n v="-6.1542210719911505E-4"/>
    <n v="-6.1542210719911505E-2"/>
    <x v="9"/>
    <x v="1"/>
  </r>
  <r>
    <d v="2013-06-27T00:00:00"/>
    <n v="196.050003"/>
    <n v="195.64999399999999"/>
    <n v="4.0541568097394176E-3"/>
    <n v="0.40541568097394176"/>
    <x v="9"/>
    <x v="1"/>
  </r>
  <r>
    <d v="2013-06-28T00:00:00"/>
    <n v="191.729996"/>
    <n v="191.11000100000001"/>
    <n v="-2.3204667207912033E-2"/>
    <n v="-2.3204667207912033"/>
    <x v="9"/>
    <x v="1"/>
  </r>
  <r>
    <d v="2013-07-01T00:00:00"/>
    <n v="192.14999399999999"/>
    <n v="191.279999"/>
    <n v="8.8952958563370821E-4"/>
    <n v="8.8952958563370821E-2"/>
    <x v="10"/>
    <x v="1"/>
  </r>
  <r>
    <d v="2013-07-02T00:00:00"/>
    <n v="190.779999"/>
    <n v="191.5"/>
    <n v="1.1501516162177872E-3"/>
    <n v="0.11501516162177872"/>
    <x v="10"/>
    <x v="1"/>
  </r>
  <r>
    <d v="2013-07-03T00:00:00"/>
    <n v="190.979996"/>
    <n v="193.25"/>
    <n v="9.1383812010443766E-3"/>
    <n v="0.91383812010443766"/>
    <x v="10"/>
    <x v="1"/>
  </r>
  <r>
    <d v="2013-07-05T00:00:00"/>
    <n v="194.490005"/>
    <n v="194.929993"/>
    <n v="8.6933661060801803E-3"/>
    <n v="0.86933661060801803"/>
    <x v="10"/>
    <x v="1"/>
  </r>
  <r>
    <d v="2013-07-08T00:00:00"/>
    <n v="195.60000600000001"/>
    <n v="194.979996"/>
    <n v="2.5651773352297624E-4"/>
    <n v="2.5651773352297624E-2"/>
    <x v="10"/>
    <x v="1"/>
  </r>
  <r>
    <d v="2013-07-09T00:00:00"/>
    <n v="191.88000500000001"/>
    <n v="191.300003"/>
    <n v="-1.8873695125114276E-2"/>
    <n v="-1.8873695125114276"/>
    <x v="10"/>
    <x v="1"/>
  </r>
  <r>
    <d v="2013-07-10T00:00:00"/>
    <n v="191.509995"/>
    <n v="192.25"/>
    <n v="4.9660061949921008E-3"/>
    <n v="0.49660061949921008"/>
    <x v="10"/>
    <x v="1"/>
  </r>
  <r>
    <d v="2013-07-11T00:00:00"/>
    <n v="193.779999"/>
    <n v="192.800003"/>
    <n v="2.8608738621587193E-3"/>
    <n v="0.28608738621587193"/>
    <x v="10"/>
    <x v="1"/>
  </r>
  <r>
    <d v="2013-07-12T00:00:00"/>
    <n v="193.070007"/>
    <n v="192.070007"/>
    <n v="-3.7862862481387038E-3"/>
    <n v="-0.37862862481387038"/>
    <x v="10"/>
    <x v="1"/>
  </r>
  <r>
    <d v="2013-07-15T00:00:00"/>
    <n v="192.41999799999999"/>
    <n v="194"/>
    <n v="1.0048383035671016E-2"/>
    <n v="1.0048383035671016"/>
    <x v="10"/>
    <x v="1"/>
  </r>
  <r>
    <d v="2013-07-16T00:00:00"/>
    <n v="194.03999300000001"/>
    <n v="193.85000600000001"/>
    <n v="-7.731649484535863E-4"/>
    <n v="-7.731649484535863E-2"/>
    <x v="10"/>
    <x v="1"/>
  </r>
  <r>
    <d v="2013-07-17T00:00:00"/>
    <n v="194.720001"/>
    <n v="194.550003"/>
    <n v="3.611023875851771E-3"/>
    <n v="0.3611023875851771"/>
    <x v="10"/>
    <x v="1"/>
  </r>
  <r>
    <d v="2013-07-18T00:00:00"/>
    <n v="198.270004"/>
    <n v="197.990005"/>
    <n v="1.7681839871264371E-2"/>
    <n v="1.7681839871264371"/>
    <x v="10"/>
    <x v="1"/>
  </r>
  <r>
    <d v="2013-07-19T00:00:00"/>
    <n v="197.91000399999999"/>
    <n v="193.53999300000001"/>
    <n v="-2.2475942661853043E-2"/>
    <n v="-2.2475942661853043"/>
    <x v="10"/>
    <x v="1"/>
  </r>
  <r>
    <d v="2013-07-22T00:00:00"/>
    <n v="193.39999399999999"/>
    <n v="194.08999600000001"/>
    <n v="2.8418054143466431E-3"/>
    <n v="0.28418054143466431"/>
    <x v="10"/>
    <x v="1"/>
  </r>
  <r>
    <d v="2013-07-23T00:00:00"/>
    <n v="194.21000699999999"/>
    <n v="194.979996"/>
    <n v="4.5855016659384074E-3"/>
    <n v="0.45855016659384074"/>
    <x v="10"/>
    <x v="1"/>
  </r>
  <r>
    <d v="2013-07-24T00:00:00"/>
    <n v="195.949997"/>
    <n v="196.61000100000001"/>
    <n v="8.35985759277591E-3"/>
    <n v="0.835985759277591"/>
    <x v="10"/>
    <x v="1"/>
  </r>
  <r>
    <d v="2013-07-25T00:00:00"/>
    <n v="196.300003"/>
    <n v="197.220001"/>
    <n v="3.1025888657616463E-3"/>
    <n v="0.31025888657616463"/>
    <x v="10"/>
    <x v="1"/>
  </r>
  <r>
    <d v="2013-07-26T00:00:00"/>
    <n v="196.58999600000001"/>
    <n v="197.35000600000001"/>
    <n v="6.5918770581485653E-4"/>
    <n v="6.5918770581485653E-2"/>
    <x v="10"/>
    <x v="1"/>
  </r>
  <r>
    <d v="2013-07-29T00:00:00"/>
    <n v="196.83000200000001"/>
    <n v="196.21000699999999"/>
    <n v="-5.7765339008908345E-3"/>
    <n v="-0.57765339008908345"/>
    <x v="10"/>
    <x v="1"/>
  </r>
  <r>
    <d v="2013-07-30T00:00:00"/>
    <n v="196.990005"/>
    <n v="196.009995"/>
    <n v="-1.0193771615327751E-3"/>
    <n v="-0.10193771615327751"/>
    <x v="10"/>
    <x v="1"/>
  </r>
  <r>
    <d v="2013-07-31T00:00:00"/>
    <n v="194.490005"/>
    <n v="195.03999300000001"/>
    <n v="-4.9487374355577929E-3"/>
    <n v="-0.49487374355577929"/>
    <x v="10"/>
    <x v="1"/>
  </r>
  <r>
    <d v="2013-08-01T00:00:00"/>
    <n v="196.64999399999999"/>
    <n v="195.80999800000001"/>
    <n v="3.9479338988697155E-3"/>
    <n v="0.39479338988697155"/>
    <x v="11"/>
    <x v="1"/>
  </r>
  <r>
    <d v="2013-08-02T00:00:00"/>
    <n v="195.5"/>
    <n v="195.16000399999999"/>
    <n v="-3.3195138483175235E-3"/>
    <n v="-0.33195138483175235"/>
    <x v="11"/>
    <x v="1"/>
  </r>
  <r>
    <d v="2013-08-05T00:00:00"/>
    <n v="195.16000399999999"/>
    <n v="195.5"/>
    <n v="1.7421397470356315E-3"/>
    <n v="0.17421397470356315"/>
    <x v="11"/>
    <x v="1"/>
  </r>
  <r>
    <d v="2013-08-06T00:00:00"/>
    <n v="192.259995"/>
    <n v="190.990005"/>
    <n v="-2.3069028132992386E-2"/>
    <n v="-2.3069028132992386"/>
    <x v="11"/>
    <x v="1"/>
  </r>
  <r>
    <d v="2013-08-07T00:00:00"/>
    <n v="189.60000600000001"/>
    <n v="188.55999800000001"/>
    <n v="-1.2723215542090771E-2"/>
    <n v="-1.2723215542090771"/>
    <x v="11"/>
    <x v="1"/>
  </r>
  <r>
    <d v="2013-08-08T00:00:00"/>
    <n v="189.449997"/>
    <n v="187.929993"/>
    <n v="-3.3411381347172586E-3"/>
    <n v="-0.33411381347172586"/>
    <x v="11"/>
    <x v="1"/>
  </r>
  <r>
    <d v="2013-08-09T00:00:00"/>
    <n v="188"/>
    <n v="187.820007"/>
    <n v="-5.8524984886254572E-4"/>
    <n v="-5.8524984886254572E-2"/>
    <x v="11"/>
    <x v="1"/>
  </r>
  <r>
    <d v="2013-08-12T00:00:00"/>
    <n v="186.970001"/>
    <n v="189.08999600000001"/>
    <n v="6.7617343875405744E-3"/>
    <n v="0.67617343875405744"/>
    <x v="11"/>
    <x v="1"/>
  </r>
  <r>
    <d v="2013-08-13T00:00:00"/>
    <n v="189.53999300000001"/>
    <n v="188.41999799999999"/>
    <n v="-3.543275763779774E-3"/>
    <n v="-0.3543275763779774"/>
    <x v="11"/>
    <x v="1"/>
  </r>
  <r>
    <d v="2013-08-14T00:00:00"/>
    <n v="188.58000200000001"/>
    <n v="187.529999"/>
    <n v="-4.7234848182090561E-3"/>
    <n v="-0.47234848182090561"/>
    <x v="11"/>
    <x v="1"/>
  </r>
  <r>
    <d v="2013-08-15T00:00:00"/>
    <n v="186.229996"/>
    <n v="185.78999300000001"/>
    <n v="-9.2785474818884994E-3"/>
    <n v="-0.92785474818884994"/>
    <x v="11"/>
    <x v="1"/>
  </r>
  <r>
    <d v="2013-08-16T00:00:00"/>
    <n v="185.53999300000001"/>
    <n v="185.33999600000001"/>
    <n v="-2.4220733998304711E-3"/>
    <n v="-0.24220733998304711"/>
    <x v="11"/>
    <x v="1"/>
  </r>
  <r>
    <d v="2013-08-19T00:00:00"/>
    <n v="185.300003"/>
    <n v="184.229996"/>
    <n v="-5.9889933309377197E-3"/>
    <n v="-0.59889933309377197"/>
    <x v="11"/>
    <x v="1"/>
  </r>
  <r>
    <d v="2013-08-20T00:00:00"/>
    <n v="184.36999499999999"/>
    <n v="184.55999800000001"/>
    <n v="1.7912501067416375E-3"/>
    <n v="0.17912501067416375"/>
    <x v="11"/>
    <x v="1"/>
  </r>
  <r>
    <d v="2013-08-21T00:00:00"/>
    <n v="184.66999799999999"/>
    <n v="184.86000100000001"/>
    <n v="1.6255039187853537E-3"/>
    <n v="0.16255039187853537"/>
    <x v="11"/>
    <x v="1"/>
  </r>
  <r>
    <d v="2013-08-22T00:00:00"/>
    <n v="185.64999399999999"/>
    <n v="185.19000199999999"/>
    <n v="1.7851400963693198E-3"/>
    <n v="0.17851400963693198"/>
    <x v="11"/>
    <x v="1"/>
  </r>
  <r>
    <d v="2013-08-23T00:00:00"/>
    <n v="185.33999600000001"/>
    <n v="185.41999799999999"/>
    <n v="1.2419460959884887E-3"/>
    <n v="0.12419460959884887"/>
    <x v="11"/>
    <x v="1"/>
  </r>
  <r>
    <d v="2013-08-26T00:00:00"/>
    <n v="185.270004"/>
    <n v="184.740005"/>
    <n v="-3.6673120878795151E-3"/>
    <n v="-0.36673120878795151"/>
    <x v="11"/>
    <x v="1"/>
  </r>
  <r>
    <d v="2013-08-27T00:00:00"/>
    <n v="183.63000500000001"/>
    <n v="182.740005"/>
    <n v="-1.0826025472934209E-2"/>
    <n v="-1.0826025472934209"/>
    <x v="11"/>
    <x v="1"/>
  </r>
  <r>
    <d v="2013-08-28T00:00:00"/>
    <n v="182.679993"/>
    <n v="182.16000399999999"/>
    <n v="-3.1739136704084236E-3"/>
    <n v="-0.31739136704084236"/>
    <x v="11"/>
    <x v="1"/>
  </r>
  <r>
    <d v="2013-08-29T00:00:00"/>
    <n v="181.96000699999999"/>
    <n v="182.63999899999999"/>
    <n v="2.6350186070482895E-3"/>
    <n v="0.26350186070482895"/>
    <x v="11"/>
    <x v="1"/>
  </r>
  <r>
    <d v="2013-08-30T00:00:00"/>
    <n v="182.75"/>
    <n v="182.270004"/>
    <n v="-2.0258158236191592E-3"/>
    <n v="-0.20258158236191592"/>
    <x v="11"/>
    <x v="1"/>
  </r>
  <r>
    <d v="2013-09-03T00:00:00"/>
    <n v="183.63000500000001"/>
    <n v="183.96000699999999"/>
    <n v="9.2719754370553797E-3"/>
    <n v="0.92719754370553797"/>
    <x v="0"/>
    <x v="1"/>
  </r>
  <r>
    <d v="2013-09-04T00:00:00"/>
    <n v="183.58000200000001"/>
    <n v="183.13000500000001"/>
    <n v="-4.5118611025056765E-3"/>
    <n v="-0.45118611025056765"/>
    <x v="0"/>
    <x v="1"/>
  </r>
  <r>
    <d v="2013-09-05T00:00:00"/>
    <n v="183.35000600000001"/>
    <n v="184.14999399999999"/>
    <n v="5.5697535747896154E-3"/>
    <n v="0.55697535747896154"/>
    <x v="0"/>
    <x v="1"/>
  </r>
  <r>
    <d v="2013-09-06T00:00:00"/>
    <n v="184.64999399999999"/>
    <n v="183.029999"/>
    <n v="-6.0819714172783979E-3"/>
    <n v="-0.60819714172783979"/>
    <x v="0"/>
    <x v="1"/>
  </r>
  <r>
    <d v="2013-09-09T00:00:00"/>
    <n v="183.679993"/>
    <n v="184.979996"/>
    <n v="1.0653974816445144E-2"/>
    <n v="1.0653974816445144"/>
    <x v="0"/>
    <x v="1"/>
  </r>
  <r>
    <d v="2013-09-10T00:00:00"/>
    <n v="187.199997"/>
    <n v="186.60000600000001"/>
    <n v="8.7577577847932631E-3"/>
    <n v="0.87577577847932631"/>
    <x v="0"/>
    <x v="1"/>
  </r>
  <r>
    <d v="2013-09-11T00:00:00"/>
    <n v="186.83000200000001"/>
    <n v="190.699997"/>
    <n v="2.1972083966599554E-2"/>
    <n v="2.1972083966599554"/>
    <x v="0"/>
    <x v="1"/>
  </r>
  <r>
    <d v="2013-09-12T00:00:00"/>
    <n v="190.96000699999999"/>
    <n v="190.729996"/>
    <n v="1.5730991332940647E-4"/>
    <n v="1.5730991332940647E-2"/>
    <x v="0"/>
    <x v="1"/>
  </r>
  <r>
    <d v="2013-09-13T00:00:00"/>
    <n v="191.21000699999999"/>
    <n v="192.16999799999999"/>
    <n v="7.5499503497078457E-3"/>
    <n v="0.75499503497078457"/>
    <x v="0"/>
    <x v="1"/>
  </r>
  <r>
    <d v="2013-09-16T00:00:00"/>
    <n v="193.699997"/>
    <n v="193.14999399999999"/>
    <n v="5.0996305885375737E-3"/>
    <n v="0.50996305885375737"/>
    <x v="0"/>
    <x v="1"/>
  </r>
  <r>
    <d v="2013-09-17T00:00:00"/>
    <n v="193.41999799999999"/>
    <n v="192.16000399999999"/>
    <n v="-5.1254984765881639E-3"/>
    <n v="-0.51254984765881639"/>
    <x v="0"/>
    <x v="1"/>
  </r>
  <r>
    <d v="2013-09-18T00:00:00"/>
    <n v="192.60000600000001"/>
    <n v="194.41999799999999"/>
    <n v="1.1761001004142457E-2"/>
    <n v="1.1761001004142457"/>
    <x v="0"/>
    <x v="1"/>
  </r>
  <r>
    <d v="2013-09-19T00:00:00"/>
    <n v="194.179993"/>
    <n v="193.38999899999999"/>
    <n v="-5.2978037783952825E-3"/>
    <n v="-0.52978037783952825"/>
    <x v="0"/>
    <x v="1"/>
  </r>
  <r>
    <d v="2013-09-20T00:00:00"/>
    <n v="193.96000699999999"/>
    <n v="190.020004"/>
    <n v="-1.7425901119116238E-2"/>
    <n v="-1.7425901119116238"/>
    <x v="0"/>
    <x v="1"/>
  </r>
  <r>
    <d v="2013-09-23T00:00:00"/>
    <n v="190.05999800000001"/>
    <n v="190.990005"/>
    <n v="5.1047309734821855E-3"/>
    <n v="0.51047309734821855"/>
    <x v="0"/>
    <x v="1"/>
  </r>
  <r>
    <d v="2013-09-24T00:00:00"/>
    <n v="190.929993"/>
    <n v="189.970001"/>
    <n v="-5.340614552054701E-3"/>
    <n v="-0.5340614552054701"/>
    <x v="0"/>
    <x v="1"/>
  </r>
  <r>
    <d v="2013-09-25T00:00:00"/>
    <n v="190.13999899999999"/>
    <n v="189.470001"/>
    <n v="-2.6319945115965693E-3"/>
    <n v="-0.26319945115965693"/>
    <x v="0"/>
    <x v="1"/>
  </r>
  <r>
    <d v="2013-09-26T00:00:00"/>
    <n v="190.10000600000001"/>
    <n v="190.220001"/>
    <n v="3.9584102815304334E-3"/>
    <n v="0.39584102815304334"/>
    <x v="0"/>
    <x v="1"/>
  </r>
  <r>
    <d v="2013-09-27T00:00:00"/>
    <n v="188.86999499999999"/>
    <n v="186.91999799999999"/>
    <n v="-1.7348349188579859E-2"/>
    <n v="-1.7348349188579859"/>
    <x v="0"/>
    <x v="1"/>
  </r>
  <r>
    <d v="2013-09-30T00:00:00"/>
    <n v="185.55999800000001"/>
    <n v="185.179993"/>
    <n v="-9.3088220555191947E-3"/>
    <n v="-0.93088220555191947"/>
    <x v="0"/>
    <x v="1"/>
  </r>
  <r>
    <d v="2013-10-01T00:00:00"/>
    <n v="185.33999600000001"/>
    <n v="186.38000500000001"/>
    <n v="6.4802464918551905E-3"/>
    <n v="0.64802464918551905"/>
    <x v="1"/>
    <x v="1"/>
  </r>
  <r>
    <d v="2013-10-02T00:00:00"/>
    <n v="185.53999300000001"/>
    <n v="184.96000699999999"/>
    <n v="-7.6188322883671278E-3"/>
    <n v="-0.76188322883671278"/>
    <x v="1"/>
    <x v="1"/>
  </r>
  <r>
    <d v="2013-10-03T00:00:00"/>
    <n v="184.699997"/>
    <n v="183.86000100000001"/>
    <n v="-5.9472640482760575E-3"/>
    <n v="-0.59472640482760575"/>
    <x v="1"/>
    <x v="1"/>
  </r>
  <r>
    <d v="2013-10-04T00:00:00"/>
    <n v="184.16999799999999"/>
    <n v="184.10000600000001"/>
    <n v="1.3053682078463247E-3"/>
    <n v="0.13053682078463247"/>
    <x v="1"/>
    <x v="1"/>
  </r>
  <r>
    <d v="2013-10-07T00:00:00"/>
    <n v="181.85000600000001"/>
    <n v="182.009995"/>
    <n v="-1.1352585181338859E-2"/>
    <n v="-1.1352585181338859"/>
    <x v="1"/>
    <x v="1"/>
  </r>
  <r>
    <d v="2013-10-08T00:00:00"/>
    <n v="181.88999899999999"/>
    <n v="178.720001"/>
    <n v="-1.8075897425303578E-2"/>
    <n v="-1.8075897425303578"/>
    <x v="1"/>
    <x v="1"/>
  </r>
  <r>
    <d v="2013-10-09T00:00:00"/>
    <n v="179.36999499999999"/>
    <n v="181.320007"/>
    <n v="1.4547929641070212E-2"/>
    <n v="1.4547929641070212"/>
    <x v="1"/>
    <x v="1"/>
  </r>
  <r>
    <d v="2013-10-10T00:00:00"/>
    <n v="183.16999799999999"/>
    <n v="184.770004"/>
    <n v="1.9027117068222799E-2"/>
    <n v="1.9027117068222799"/>
    <x v="1"/>
    <x v="1"/>
  </r>
  <r>
    <d v="2013-10-11T00:00:00"/>
    <n v="185.25"/>
    <n v="186.16000399999999"/>
    <n v="7.5228661033095445E-3"/>
    <n v="0.75228661033095445"/>
    <x v="1"/>
    <x v="1"/>
  </r>
  <r>
    <d v="2013-10-14T00:00:00"/>
    <n v="185.41000399999999"/>
    <n v="186.970001"/>
    <n v="4.3510796228818371E-3"/>
    <n v="0.43510796228818371"/>
    <x v="1"/>
    <x v="1"/>
  </r>
  <r>
    <d v="2013-10-15T00:00:00"/>
    <n v="185.740005"/>
    <n v="184.66000399999999"/>
    <n v="-1.2354907138284799E-2"/>
    <n v="-1.2354907138284799"/>
    <x v="1"/>
    <x v="1"/>
  </r>
  <r>
    <d v="2013-10-16T00:00:00"/>
    <n v="185.41999799999999"/>
    <n v="186.729996"/>
    <n v="1.120974740150027E-2"/>
    <n v="1.120974740150027"/>
    <x v="1"/>
    <x v="1"/>
  </r>
  <r>
    <d v="2013-10-17T00:00:00"/>
    <n v="173.83999600000001"/>
    <n v="174.83000200000001"/>
    <n v="-6.3728347104982541E-2"/>
    <n v="-6.3728347104982541"/>
    <x v="1"/>
    <x v="1"/>
  </r>
  <r>
    <d v="2013-10-18T00:00:00"/>
    <n v="174.800003"/>
    <n v="173.779999"/>
    <n v="-6.0058513297963634E-3"/>
    <n v="-0.60058513297963634"/>
    <x v="1"/>
    <x v="1"/>
  </r>
  <r>
    <d v="2013-10-21T00:00:00"/>
    <n v="174.41999799999999"/>
    <n v="172.86000100000001"/>
    <n v="-5.2940384698700882E-3"/>
    <n v="-0.52940384698700882"/>
    <x v="1"/>
    <x v="1"/>
  </r>
  <r>
    <d v="2013-10-22T00:00:00"/>
    <n v="173.35000600000001"/>
    <n v="174.970001"/>
    <n v="1.2206409740793456E-2"/>
    <n v="1.2206409740793456"/>
    <x v="1"/>
    <x v="1"/>
  </r>
  <r>
    <d v="2013-10-23T00:00:00"/>
    <n v="175.08999600000001"/>
    <n v="175.770004"/>
    <n v="4.5722294989298806E-3"/>
    <n v="0.45722294989298806"/>
    <x v="1"/>
    <x v="1"/>
  </r>
  <r>
    <d v="2013-10-24T00:00:00"/>
    <n v="176.429993"/>
    <n v="177.800003"/>
    <n v="1.1549177640116648E-2"/>
    <n v="1.1549177640116648"/>
    <x v="1"/>
    <x v="1"/>
  </r>
  <r>
    <d v="2013-10-25T00:00:00"/>
    <n v="178.429993"/>
    <n v="176.85000600000001"/>
    <n v="-5.343065151691806E-3"/>
    <n v="-0.5343065151691806"/>
    <x v="1"/>
    <x v="1"/>
  </r>
  <r>
    <d v="2013-10-28T00:00:00"/>
    <n v="177.03999300000001"/>
    <n v="177.35000600000001"/>
    <n v="2.8272546397312137E-3"/>
    <n v="0.28272546397312137"/>
    <x v="1"/>
    <x v="1"/>
  </r>
  <r>
    <d v="2013-10-29T00:00:00"/>
    <n v="177.61999499999999"/>
    <n v="182.11999499999999"/>
    <n v="2.6895905489848104E-2"/>
    <n v="2.6895905489848104"/>
    <x v="1"/>
    <x v="1"/>
  </r>
  <r>
    <d v="2013-10-30T00:00:00"/>
    <n v="181.69000199999999"/>
    <n v="180.14999399999999"/>
    <n v="-1.0817049495306597E-2"/>
    <n v="-1.0817049495306597"/>
    <x v="1"/>
    <x v="1"/>
  </r>
  <r>
    <d v="2013-10-31T00:00:00"/>
    <n v="179.64999399999999"/>
    <n v="179.21000699999999"/>
    <n v="-5.2178020055887453E-3"/>
    <n v="-0.52178020055887453"/>
    <x v="1"/>
    <x v="1"/>
  </r>
  <r>
    <d v="2013-11-01T00:00:00"/>
    <n v="179.80999800000001"/>
    <n v="179.229996"/>
    <n v="1.1153953026754593E-4"/>
    <n v="1.1153953026754593E-2"/>
    <x v="2"/>
    <x v="1"/>
  </r>
  <r>
    <d v="2013-11-04T00:00:00"/>
    <n v="179.89999399999999"/>
    <n v="180.270004"/>
    <n v="5.802644776045085E-3"/>
    <n v="0.5802644776045085"/>
    <x v="2"/>
    <x v="1"/>
  </r>
  <r>
    <d v="2013-11-05T00:00:00"/>
    <n v="179.53999300000001"/>
    <n v="177.85000600000001"/>
    <n v="-1.3424296590130447E-2"/>
    <n v="-1.3424296590130447"/>
    <x v="2"/>
    <x v="1"/>
  </r>
  <r>
    <d v="2013-11-06T00:00:00"/>
    <n v="177.91000399999999"/>
    <n v="179.19000199999999"/>
    <n v="7.5344163890553872E-3"/>
    <n v="0.75344163890553872"/>
    <x v="2"/>
    <x v="1"/>
  </r>
  <r>
    <d v="2013-11-07T00:00:00"/>
    <n v="179.60000600000001"/>
    <n v="180"/>
    <n v="4.5203303251259985E-3"/>
    <n v="0.45203303251259985"/>
    <x v="2"/>
    <x v="1"/>
  </r>
  <r>
    <d v="2013-11-08T00:00:00"/>
    <n v="178.83000200000001"/>
    <n v="179.990005"/>
    <n v="-5.5527777777841791E-5"/>
    <n v="-5.5527777777841791E-3"/>
    <x v="2"/>
    <x v="1"/>
  </r>
  <r>
    <d v="2013-11-11T00:00:00"/>
    <n v="180.19000199999999"/>
    <n v="182.88000500000001"/>
    <n v="1.6056447134384033E-2"/>
    <n v="1.6056447134384033"/>
    <x v="2"/>
    <x v="1"/>
  </r>
  <r>
    <d v="2013-11-12T00:00:00"/>
    <n v="182.529999"/>
    <n v="183.070007"/>
    <n v="1.0389435411486403E-3"/>
    <n v="0.10389435411486403"/>
    <x v="2"/>
    <x v="1"/>
  </r>
  <r>
    <d v="2013-11-13T00:00:00"/>
    <n v="182.270004"/>
    <n v="183.550003"/>
    <n v="2.621925938966152E-3"/>
    <n v="0.2621925938966152"/>
    <x v="2"/>
    <x v="1"/>
  </r>
  <r>
    <d v="2013-11-14T00:00:00"/>
    <n v="180.479996"/>
    <n v="182.21000699999999"/>
    <n v="-7.3004411773287536E-3"/>
    <n v="-0.73004411773287536"/>
    <x v="2"/>
    <x v="1"/>
  </r>
  <r>
    <d v="2013-11-15T00:00:00"/>
    <n v="182.38000500000001"/>
    <n v="183.19000199999999"/>
    <n v="5.3783818799808536E-3"/>
    <n v="0.53783818799808536"/>
    <x v="2"/>
    <x v="1"/>
  </r>
  <r>
    <d v="2013-11-18T00:00:00"/>
    <n v="183.520004"/>
    <n v="184.470001"/>
    <n v="6.9872754300204232E-3"/>
    <n v="0.69872754300204232"/>
    <x v="2"/>
    <x v="1"/>
  </r>
  <r>
    <d v="2013-11-19T00:00:00"/>
    <n v="184.63000500000001"/>
    <n v="185.25"/>
    <n v="4.2283243658680636E-3"/>
    <n v="0.42283243658680636"/>
    <x v="2"/>
    <x v="1"/>
  </r>
  <r>
    <d v="2013-11-20T00:00:00"/>
    <n v="185.220001"/>
    <n v="185.19000199999999"/>
    <n v="-3.23875843454835E-4"/>
    <n v="-3.23875843454835E-2"/>
    <x v="2"/>
    <x v="1"/>
  </r>
  <r>
    <d v="2013-11-21T00:00:00"/>
    <n v="185.53999300000001"/>
    <n v="184.13000500000001"/>
    <n v="-5.7238349184746129E-3"/>
    <n v="-0.57238349184746129"/>
    <x v="2"/>
    <x v="1"/>
  </r>
  <r>
    <d v="2013-11-22T00:00:00"/>
    <n v="183.5"/>
    <n v="181.300003"/>
    <n v="-1.5369586287688475E-2"/>
    <n v="-1.5369586287688475"/>
    <x v="2"/>
    <x v="1"/>
  </r>
  <r>
    <d v="2013-11-25T00:00:00"/>
    <n v="180.25"/>
    <n v="178.94000199999999"/>
    <n v="-1.3017104031708193E-2"/>
    <n v="-1.3017104031708193"/>
    <x v="2"/>
    <x v="1"/>
  </r>
  <r>
    <d v="2013-11-26T00:00:00"/>
    <n v="178.66999799999999"/>
    <n v="177.30999800000001"/>
    <n v="-9.1092208661089913E-3"/>
    <n v="-0.91092208661089913"/>
    <x v="2"/>
    <x v="1"/>
  </r>
  <r>
    <d v="2013-11-27T00:00:00"/>
    <n v="177.83000200000001"/>
    <n v="178.970001"/>
    <n v="9.3621511405126423E-3"/>
    <n v="0.93621511405126423"/>
    <x v="2"/>
    <x v="1"/>
  </r>
  <r>
    <d v="2013-11-29T00:00:00"/>
    <n v="179.21000699999999"/>
    <n v="179.679993"/>
    <n v="3.9671006092243388E-3"/>
    <n v="0.39671006092243388"/>
    <x v="2"/>
    <x v="1"/>
  </r>
  <r>
    <d v="2013-12-02T00:00:00"/>
    <n v="179.46000699999999"/>
    <n v="177.479996"/>
    <n v="-1.2243973094990035E-2"/>
    <n v="-1.2243973094990035"/>
    <x v="3"/>
    <x v="1"/>
  </r>
  <r>
    <d v="2013-12-03T00:00:00"/>
    <n v="177"/>
    <n v="176.08000200000001"/>
    <n v="-7.8881791275225988E-3"/>
    <n v="-0.78881791275225988"/>
    <x v="3"/>
    <x v="1"/>
  </r>
  <r>
    <d v="2013-12-04T00:00:00"/>
    <n v="175.36999499999999"/>
    <n v="175.740005"/>
    <n v="-1.9309234219568872E-3"/>
    <n v="-0.19309234219568872"/>
    <x v="3"/>
    <x v="1"/>
  </r>
  <r>
    <d v="2013-12-05T00:00:00"/>
    <n v="176.14999399999999"/>
    <n v="176.08000200000001"/>
    <n v="1.9346591005275915E-3"/>
    <n v="0.19346591005275915"/>
    <x v="3"/>
    <x v="1"/>
  </r>
  <r>
    <d v="2013-12-06T00:00:00"/>
    <n v="176.699997"/>
    <n v="177.66999799999999"/>
    <n v="9.0299635503183762E-3"/>
    <n v="0.90299635503183762"/>
    <x v="3"/>
    <x v="1"/>
  </r>
  <r>
    <d v="2013-12-09T00:00:00"/>
    <n v="177.990005"/>
    <n v="177.46000699999999"/>
    <n v="-1.1819159248259714E-3"/>
    <n v="-0.11819159248259714"/>
    <x v="3"/>
    <x v="1"/>
  </r>
  <r>
    <d v="2013-12-10T00:00:00"/>
    <n v="176.89999399999999"/>
    <n v="177.11999499999999"/>
    <n v="-1.9159922607238089E-3"/>
    <n v="-0.19159922607238089"/>
    <x v="3"/>
    <x v="1"/>
  </r>
  <r>
    <d v="2013-12-11T00:00:00"/>
    <n v="177"/>
    <n v="175.199997"/>
    <n v="-1.0840097415314331E-2"/>
    <n v="-1.0840097415314331"/>
    <x v="3"/>
    <x v="1"/>
  </r>
  <r>
    <d v="2013-12-12T00:00:00"/>
    <n v="175.05999800000001"/>
    <n v="173.36999499999999"/>
    <n v="-1.0445217073833724E-2"/>
    <n v="-1.0445217073833724"/>
    <x v="3"/>
    <x v="1"/>
  </r>
  <r>
    <d v="2013-12-13T00:00:00"/>
    <n v="173.520004"/>
    <n v="172.800003"/>
    <n v="-3.2877200002225937E-3"/>
    <n v="-0.32877200002225937"/>
    <x v="3"/>
    <x v="1"/>
  </r>
  <r>
    <d v="2013-12-16T00:00:00"/>
    <n v="173.220001"/>
    <n v="177.85000600000001"/>
    <n v="2.9224553890777383E-2"/>
    <n v="2.9224553890777383"/>
    <x v="3"/>
    <x v="1"/>
  </r>
  <r>
    <d v="2013-12-17T00:00:00"/>
    <n v="177.36000100000001"/>
    <n v="175.759995"/>
    <n v="-1.1751537416310298E-2"/>
    <n v="-1.1751537416310298"/>
    <x v="3"/>
    <x v="1"/>
  </r>
  <r>
    <d v="2013-12-18T00:00:00"/>
    <n v="176.449997"/>
    <n v="178.699997"/>
    <n v="1.6727367339763433E-2"/>
    <n v="1.6727367339763433"/>
    <x v="3"/>
    <x v="1"/>
  </r>
  <r>
    <d v="2013-12-19T00:00:00"/>
    <n v="177.88000500000001"/>
    <n v="180.220001"/>
    <n v="8.5058982961259133E-3"/>
    <n v="0.85058982961259133"/>
    <x v="3"/>
    <x v="1"/>
  </r>
  <r>
    <d v="2013-12-20T00:00:00"/>
    <n v="180.11999499999999"/>
    <n v="180.020004"/>
    <n v="-1.1097380917226563E-3"/>
    <n v="-0.11097380917226563"/>
    <x v="3"/>
    <x v="1"/>
  </r>
  <r>
    <d v="2013-12-23T00:00:00"/>
    <n v="181.050003"/>
    <n v="182.229996"/>
    <n v="1.2276369019522893E-2"/>
    <n v="1.2276369019522893"/>
    <x v="3"/>
    <x v="1"/>
  </r>
  <r>
    <d v="2013-12-24T00:00:00"/>
    <n v="181.96000699999999"/>
    <n v="183.220001"/>
    <n v="5.4327225030503801E-3"/>
    <n v="0.54327225030503801"/>
    <x v="3"/>
    <x v="1"/>
  </r>
  <r>
    <d v="2013-12-26T00:00:00"/>
    <n v="183.55999800000001"/>
    <n v="185.35000600000001"/>
    <n v="1.1625395635709079E-2"/>
    <n v="1.1625395635709079"/>
    <x v="3"/>
    <x v="1"/>
  </r>
  <r>
    <d v="2013-12-27T00:00:00"/>
    <n v="185.83999600000001"/>
    <n v="185.08000200000001"/>
    <n v="-1.4567250674920595E-3"/>
    <n v="-0.14567250674920595"/>
    <x v="3"/>
    <x v="1"/>
  </r>
  <r>
    <d v="2013-12-30T00:00:00"/>
    <n v="185.320007"/>
    <n v="186.41000399999999"/>
    <n v="7.1860924228863698E-3"/>
    <n v="0.71860924228863698"/>
    <x v="3"/>
    <x v="1"/>
  </r>
  <r>
    <d v="2013-12-31T00:00:00"/>
    <n v="186.490005"/>
    <n v="187.570007"/>
    <n v="6.2228580822305535E-3"/>
    <n v="0.62228580822305535"/>
    <x v="3"/>
    <x v="1"/>
  </r>
  <r>
    <d v="2014-01-02T00:00:00"/>
    <n v="187.21000699999999"/>
    <n v="185.529999"/>
    <n v="-1.0875981894056252E-2"/>
    <n v="-1.0875981894056252"/>
    <x v="4"/>
    <x v="2"/>
  </r>
  <r>
    <d v="2014-01-03T00:00:00"/>
    <n v="185.83000200000001"/>
    <n v="186.63999899999999"/>
    <n v="5.9828599470859167E-3"/>
    <n v="0.59828599470859167"/>
    <x v="4"/>
    <x v="2"/>
  </r>
  <r>
    <d v="2014-01-06T00:00:00"/>
    <n v="187.14999399999999"/>
    <n v="186"/>
    <n v="-3.4290559549349231E-3"/>
    <n v="-0.34290559549349231"/>
    <x v="4"/>
    <x v="2"/>
  </r>
  <r>
    <d v="2014-01-07T00:00:00"/>
    <n v="186.38999899999999"/>
    <n v="189.71000699999999"/>
    <n v="1.994627419354833E-2"/>
    <n v="1.994627419354833"/>
    <x v="4"/>
    <x v="2"/>
  </r>
  <r>
    <d v="2014-01-08T00:00:00"/>
    <n v="189.33000200000001"/>
    <n v="187.970001"/>
    <n v="-9.1719252321781353E-3"/>
    <n v="-0.91719252321781353"/>
    <x v="4"/>
    <x v="2"/>
  </r>
  <r>
    <d v="2014-01-09T00:00:00"/>
    <n v="189.020004"/>
    <n v="187.38000500000001"/>
    <n v="-3.1387774477906749E-3"/>
    <n v="-0.31387774477906749"/>
    <x v="4"/>
    <x v="2"/>
  </r>
  <r>
    <d v="2014-01-10T00:00:00"/>
    <n v="188.30999800000001"/>
    <n v="187.259995"/>
    <n v="-6.4046321271049589E-4"/>
    <n v="-6.4046321271049589E-2"/>
    <x v="4"/>
    <x v="2"/>
  </r>
  <r>
    <d v="2014-01-13T00:00:00"/>
    <n v="186.259995"/>
    <n v="184.16000399999999"/>
    <n v="-1.6554475503430477E-2"/>
    <n v="-1.6554475503430477"/>
    <x v="4"/>
    <x v="2"/>
  </r>
  <r>
    <d v="2014-01-14T00:00:00"/>
    <n v="185.05999800000001"/>
    <n v="185.91999799999999"/>
    <n v="9.5568742494163139E-3"/>
    <n v="0.95568742494163139"/>
    <x v="4"/>
    <x v="2"/>
  </r>
  <r>
    <d v="2014-01-15T00:00:00"/>
    <n v="185.820007"/>
    <n v="187.740005"/>
    <n v="9.7891943824139904E-3"/>
    <n v="0.97891943824139904"/>
    <x v="4"/>
    <x v="2"/>
  </r>
  <r>
    <d v="2014-01-16T00:00:00"/>
    <n v="187.529999"/>
    <n v="188.759995"/>
    <n v="5.4329922916536155E-3"/>
    <n v="0.54329922916536155"/>
    <x v="4"/>
    <x v="2"/>
  </r>
  <r>
    <d v="2014-01-17T00:00:00"/>
    <n v="188.03999300000001"/>
    <n v="190.08999600000001"/>
    <n v="7.0459898030830193E-3"/>
    <n v="0.70459898030830193"/>
    <x v="4"/>
    <x v="2"/>
  </r>
  <r>
    <d v="2014-01-21T00:00:00"/>
    <n v="190.229996"/>
    <n v="188.429993"/>
    <n v="-8.7327215262817948E-3"/>
    <n v="-0.87327215262817948"/>
    <x v="4"/>
    <x v="2"/>
  </r>
  <r>
    <d v="2014-01-22T00:00:00"/>
    <n v="181.279999"/>
    <n v="182.25"/>
    <n v="-3.2797289335992241E-2"/>
    <n v="-3.2797289335992241"/>
    <x v="4"/>
    <x v="2"/>
  </r>
  <r>
    <d v="2014-01-23T00:00:00"/>
    <n v="181.429993"/>
    <n v="182.729996"/>
    <n v="2.6337229080932723E-3"/>
    <n v="0.26337229080932723"/>
    <x v="4"/>
    <x v="2"/>
  </r>
  <r>
    <d v="2014-01-24T00:00:00"/>
    <n v="181.25"/>
    <n v="179.63999899999999"/>
    <n v="-1.6910179322720542E-2"/>
    <n v="-1.6910179322720542"/>
    <x v="4"/>
    <x v="2"/>
  </r>
  <r>
    <d v="2014-01-27T00:00:00"/>
    <n v="179.61000100000001"/>
    <n v="177.89999399999999"/>
    <n v="-9.6860666315189414E-3"/>
    <n v="-0.96860666315189414"/>
    <x v="4"/>
    <x v="2"/>
  </r>
  <r>
    <d v="2014-01-28T00:00:00"/>
    <n v="178.050003"/>
    <n v="176.85000600000001"/>
    <n v="-5.9021249882672544E-3"/>
    <n v="-0.59021249882672544"/>
    <x v="4"/>
    <x v="2"/>
  </r>
  <r>
    <d v="2014-01-29T00:00:00"/>
    <n v="175.979996"/>
    <n v="176.39999399999999"/>
    <n v="-2.5445970298695331E-3"/>
    <n v="-0.25445970298695331"/>
    <x v="4"/>
    <x v="2"/>
  </r>
  <r>
    <d v="2014-01-30T00:00:00"/>
    <n v="177.16999799999999"/>
    <n v="177.36000100000001"/>
    <n v="5.4422167383973985E-3"/>
    <n v="0.54422167383973985"/>
    <x v="4"/>
    <x v="2"/>
  </r>
  <r>
    <d v="2014-01-31T00:00:00"/>
    <n v="176.11000100000001"/>
    <n v="176.679993"/>
    <n v="-3.83405500770162E-3"/>
    <n v="-0.383405500770162"/>
    <x v="4"/>
    <x v="2"/>
  </r>
  <r>
    <d v="2014-02-03T00:00:00"/>
    <n v="176.020004"/>
    <n v="172.89999399999999"/>
    <n v="-2.1394606915113523E-2"/>
    <n v="-2.1394606915113523"/>
    <x v="5"/>
    <x v="2"/>
  </r>
  <r>
    <d v="2014-02-04T00:00:00"/>
    <n v="173.529999"/>
    <n v="172.83999600000001"/>
    <n v="-3.47009844314905E-4"/>
    <n v="-3.47009844314905E-2"/>
    <x v="5"/>
    <x v="2"/>
  </r>
  <r>
    <d v="2014-02-05T00:00:00"/>
    <n v="172.19000199999999"/>
    <n v="174.240005"/>
    <n v="8.1000291159458726E-3"/>
    <n v="0.81000291159458726"/>
    <x v="5"/>
    <x v="2"/>
  </r>
  <r>
    <d v="2014-02-06T00:00:00"/>
    <n v="173.970001"/>
    <n v="174.66999799999999"/>
    <n v="2.4678201771171082E-3"/>
    <n v="0.24678201771171082"/>
    <x v="5"/>
    <x v="2"/>
  </r>
  <r>
    <d v="2014-02-07T00:00:00"/>
    <n v="175.63999899999999"/>
    <n v="177.25"/>
    <n v="1.4770722101914657E-2"/>
    <n v="1.4770722101914657"/>
    <x v="5"/>
    <x v="2"/>
  </r>
  <r>
    <d v="2014-02-10T00:00:00"/>
    <n v="176.970001"/>
    <n v="177.13999899999999"/>
    <n v="-6.2059802538794173E-4"/>
    <n v="-6.2059802538794173E-2"/>
    <x v="5"/>
    <x v="2"/>
  </r>
  <r>
    <d v="2014-02-11T00:00:00"/>
    <n v="176.80999800000001"/>
    <n v="179.699997"/>
    <n v="1.4451834788595797E-2"/>
    <n v="1.4451834788595797"/>
    <x v="5"/>
    <x v="2"/>
  </r>
  <r>
    <d v="2014-02-12T00:00:00"/>
    <n v="179.520004"/>
    <n v="180.240005"/>
    <n v="3.0050529160554618E-3"/>
    <n v="0.30050529160554618"/>
    <x v="5"/>
    <x v="2"/>
  </r>
  <r>
    <d v="2014-02-13T00:00:00"/>
    <n v="178.220001"/>
    <n v="181.83999600000001"/>
    <n v="8.8770026387872125E-3"/>
    <n v="0.88770026387872125"/>
    <x v="5"/>
    <x v="2"/>
  </r>
  <r>
    <d v="2014-02-14T00:00:00"/>
    <n v="181.259995"/>
    <n v="183.69000199999999"/>
    <n v="1.0173812366339741E-2"/>
    <n v="1.0173812366339741"/>
    <x v="5"/>
    <x v="2"/>
  </r>
  <r>
    <d v="2014-02-18T00:00:00"/>
    <n v="183.179993"/>
    <n v="183.19000199999999"/>
    <n v="-2.7219772146336307E-3"/>
    <n v="-0.27219772146336307"/>
    <x v="5"/>
    <x v="2"/>
  </r>
  <r>
    <d v="2014-02-19T00:00:00"/>
    <n v="182.740005"/>
    <n v="182.949997"/>
    <n v="-1.3101424607222523E-3"/>
    <n v="-0.13101424607222523"/>
    <x v="5"/>
    <x v="2"/>
  </r>
  <r>
    <d v="2014-02-20T00:00:00"/>
    <n v="182.96000699999999"/>
    <n v="184.259995"/>
    <n v="7.1604155314635154E-3"/>
    <n v="0.71604155314635154"/>
    <x v="5"/>
    <x v="2"/>
  </r>
  <r>
    <d v="2014-02-21T00:00:00"/>
    <n v="184.25"/>
    <n v="182.78999300000001"/>
    <n v="-7.9778684461594418E-3"/>
    <n v="-0.79778684461594418"/>
    <x v="5"/>
    <x v="2"/>
  </r>
  <r>
    <d v="2014-02-24T00:00:00"/>
    <n v="182.820007"/>
    <n v="183.449997"/>
    <n v="3.6107228255104484E-3"/>
    <n v="0.36107228255104484"/>
    <x v="5"/>
    <x v="2"/>
  </r>
  <r>
    <d v="2014-02-25T00:00:00"/>
    <n v="183.520004"/>
    <n v="183.229996"/>
    <n v="-1.1992423199658209E-3"/>
    <n v="-0.11992423199658209"/>
    <x v="5"/>
    <x v="2"/>
  </r>
  <r>
    <d v="2014-02-26T00:00:00"/>
    <n v="183.94000199999999"/>
    <n v="184.05999800000001"/>
    <n v="4.5298369160036156E-3"/>
    <n v="0.45298369160036156"/>
    <x v="5"/>
    <x v="2"/>
  </r>
  <r>
    <d v="2014-02-27T00:00:00"/>
    <n v="183.83000200000001"/>
    <n v="185.270004"/>
    <n v="6.5739759488641081E-3"/>
    <n v="0.65739759488641081"/>
    <x v="5"/>
    <x v="2"/>
  </r>
  <r>
    <d v="2014-02-28T00:00:00"/>
    <n v="185.38000500000001"/>
    <n v="185.16999799999999"/>
    <n v="-5.3978516673436339E-4"/>
    <n v="-5.3978516673436339E-2"/>
    <x v="5"/>
    <x v="2"/>
  </r>
  <r>
    <d v="2014-03-03T00:00:00"/>
    <n v="183.33000200000001"/>
    <n v="184.259995"/>
    <n v="-4.9144192354529936E-3"/>
    <n v="-0.49144192354529936"/>
    <x v="6"/>
    <x v="2"/>
  </r>
  <r>
    <d v="2014-03-04T00:00:00"/>
    <n v="185.80999800000001"/>
    <n v="186.44000199999999"/>
    <n v="1.1831146527492287E-2"/>
    <n v="1.1831146527492287"/>
    <x v="6"/>
    <x v="2"/>
  </r>
  <r>
    <d v="2014-03-05T00:00:00"/>
    <n v="186.570007"/>
    <n v="187.13999899999999"/>
    <n v="3.7545429762437799E-3"/>
    <n v="0.37545429762437799"/>
    <x v="6"/>
    <x v="2"/>
  </r>
  <r>
    <d v="2014-03-06T00:00:00"/>
    <n v="187.36999499999999"/>
    <n v="187.63999899999999"/>
    <n v="2.671796530254289E-3"/>
    <n v="0.2671796530254289"/>
    <x v="6"/>
    <x v="2"/>
  </r>
  <r>
    <d v="2014-03-07T00:00:00"/>
    <n v="188.35000600000001"/>
    <n v="187.679993"/>
    <n v="2.131421883029283E-4"/>
    <n v="2.131421883029283E-2"/>
    <x v="6"/>
    <x v="2"/>
  </r>
  <r>
    <d v="2014-03-10T00:00:00"/>
    <n v="187.550003"/>
    <n v="186.38999899999999"/>
    <n v="-6.8733698215771577E-3"/>
    <n v="-0.68733698215771577"/>
    <x v="6"/>
    <x v="2"/>
  </r>
  <r>
    <d v="2014-03-11T00:00:00"/>
    <n v="187.41000399999999"/>
    <n v="186.759995"/>
    <n v="1.9850635870222177E-3"/>
    <n v="0.19850635870222177"/>
    <x v="6"/>
    <x v="2"/>
  </r>
  <r>
    <d v="2014-03-12T00:00:00"/>
    <n v="186.009995"/>
    <n v="186.220001"/>
    <n v="-2.8913793877538563E-3"/>
    <n v="-0.28913793877538563"/>
    <x v="6"/>
    <x v="2"/>
  </r>
  <r>
    <d v="2014-03-13T00:00:00"/>
    <n v="186.41000399999999"/>
    <n v="183.89999399999999"/>
    <n v="-1.2458420081310151E-2"/>
    <n v="-1.2458420081310151"/>
    <x v="6"/>
    <x v="2"/>
  </r>
  <r>
    <d v="2014-03-14T00:00:00"/>
    <n v="183.88999899999999"/>
    <n v="182.21000699999999"/>
    <n v="-9.1897066619806012E-3"/>
    <n v="-0.91897066619806012"/>
    <x v="6"/>
    <x v="2"/>
  </r>
  <r>
    <d v="2014-03-17T00:00:00"/>
    <n v="182.66000399999999"/>
    <n v="185.80999800000001"/>
    <n v="1.9757372601385326E-2"/>
    <n v="1.9757372601385326"/>
    <x v="6"/>
    <x v="2"/>
  </r>
  <r>
    <d v="2014-03-18T00:00:00"/>
    <n v="185.990005"/>
    <n v="186.80999800000001"/>
    <n v="5.3818417241466854E-3"/>
    <n v="0.53818417241466854"/>
    <x v="6"/>
    <x v="2"/>
  </r>
  <r>
    <d v="2014-03-19T00:00:00"/>
    <n v="185.60000600000001"/>
    <n v="184.71000699999999"/>
    <n v="-1.124132017816315E-2"/>
    <n v="-1.124132017816315"/>
    <x v="6"/>
    <x v="2"/>
  </r>
  <r>
    <d v="2014-03-20T00:00:00"/>
    <n v="184.470001"/>
    <n v="187.89999399999999"/>
    <n v="1.7270244594814965E-2"/>
    <n v="1.7270244594814965"/>
    <x v="6"/>
    <x v="2"/>
  </r>
  <r>
    <d v="2014-03-21T00:00:00"/>
    <n v="188.5"/>
    <n v="186.66999799999999"/>
    <n v="-6.5460140461739424E-3"/>
    <n v="-0.65460140461739424"/>
    <x v="6"/>
    <x v="2"/>
  </r>
  <r>
    <d v="2014-03-24T00:00:00"/>
    <n v="187.429993"/>
    <n v="188.25"/>
    <n v="8.4641453738056871E-3"/>
    <n v="0.84641453738056871"/>
    <x v="6"/>
    <x v="2"/>
  </r>
  <r>
    <d v="2014-03-25T00:00:00"/>
    <n v="188.759995"/>
    <n v="195.03999300000001"/>
    <n v="3.6069019920318857E-2"/>
    <n v="3.6069019920318857"/>
    <x v="6"/>
    <x v="2"/>
  </r>
  <r>
    <d v="2014-03-26T00:00:00"/>
    <n v="194.979996"/>
    <n v="192.61999499999999"/>
    <n v="-1.2407701429726914E-2"/>
    <n v="-1.2407701429726914"/>
    <x v="6"/>
    <x v="2"/>
  </r>
  <r>
    <d v="2014-03-27T00:00:00"/>
    <n v="191.91000399999999"/>
    <n v="189.83000200000001"/>
    <n v="-1.4484441244015045E-2"/>
    <n v="-1.4484441244015045"/>
    <x v="6"/>
    <x v="2"/>
  </r>
  <r>
    <d v="2014-03-28T00:00:00"/>
    <n v="189.94000199999999"/>
    <n v="190.449997"/>
    <n v="3.2660538032338593E-3"/>
    <n v="0.32660538032338593"/>
    <x v="6"/>
    <x v="2"/>
  </r>
  <r>
    <d v="2014-03-31T00:00:00"/>
    <n v="191.63999899999999"/>
    <n v="192.490005"/>
    <n v="1.0711515002019167E-2"/>
    <n v="1.0711515002019167"/>
    <x v="6"/>
    <x v="2"/>
  </r>
  <r>
    <d v="2014-04-01T00:00:00"/>
    <n v="193.11999499999999"/>
    <n v="194.5"/>
    <n v="1.0442074641745736E-2"/>
    <n v="1.0442074641745736"/>
    <x v="7"/>
    <x v="2"/>
  </r>
  <r>
    <d v="2014-04-02T00:00:00"/>
    <n v="194.240005"/>
    <n v="193.550003"/>
    <n v="-4.884303341902263E-3"/>
    <n v="-0.4884303341902263"/>
    <x v="7"/>
    <x v="2"/>
  </r>
  <r>
    <d v="2014-04-03T00:00:00"/>
    <n v="193.199997"/>
    <n v="192.69000199999999"/>
    <n v="-4.4433014036171503E-3"/>
    <n v="-0.44433014036171503"/>
    <x v="7"/>
    <x v="2"/>
  </r>
  <r>
    <d v="2014-04-04T00:00:00"/>
    <n v="193.11999499999999"/>
    <n v="191.770004"/>
    <n v="-4.7744978486221612E-3"/>
    <n v="-0.47744978486221612"/>
    <x v="7"/>
    <x v="2"/>
  </r>
  <r>
    <d v="2014-04-07T00:00:00"/>
    <n v="191.720001"/>
    <n v="194.520004"/>
    <n v="1.434009460624508E-2"/>
    <n v="1.434009460624508"/>
    <x v="7"/>
    <x v="2"/>
  </r>
  <r>
    <d v="2014-04-08T00:00:00"/>
    <n v="193.88999899999999"/>
    <n v="193.28999300000001"/>
    <n v="-6.3233136680379554E-3"/>
    <n v="-0.63233136680379554"/>
    <x v="7"/>
    <x v="2"/>
  </r>
  <r>
    <d v="2014-04-09T00:00:00"/>
    <n v="193.88000500000001"/>
    <n v="196.63999899999999"/>
    <n v="1.7331502516014785E-2"/>
    <n v="1.7331502516014785"/>
    <x v="7"/>
    <x v="2"/>
  </r>
  <r>
    <d v="2014-04-10T00:00:00"/>
    <n v="196.05999800000001"/>
    <n v="195.679993"/>
    <n v="-4.8820484381715268E-3"/>
    <n v="-0.48820484381715268"/>
    <x v="7"/>
    <x v="2"/>
  </r>
  <r>
    <d v="2014-04-11T00:00:00"/>
    <n v="195.03999300000001"/>
    <n v="195.19000199999999"/>
    <n v="-2.504042403558393E-3"/>
    <n v="-0.2504042403558393"/>
    <x v="7"/>
    <x v="2"/>
  </r>
  <r>
    <d v="2014-04-14T00:00:00"/>
    <n v="196.240005"/>
    <n v="197.770004"/>
    <n v="1.3217900371761848E-2"/>
    <n v="1.3217900371761848"/>
    <x v="7"/>
    <x v="2"/>
  </r>
  <r>
    <d v="2014-04-15T00:00:00"/>
    <n v="195.979996"/>
    <n v="197.020004"/>
    <n v="-3.7922838895224631E-3"/>
    <n v="-0.37922838895224631"/>
    <x v="7"/>
    <x v="2"/>
  </r>
  <r>
    <d v="2014-04-16T00:00:00"/>
    <n v="198.050003"/>
    <n v="196.39999399999999"/>
    <n v="-3.1469393331248208E-3"/>
    <n v="-0.31469393331248208"/>
    <x v="7"/>
    <x v="2"/>
  </r>
  <r>
    <d v="2014-04-17T00:00:00"/>
    <n v="187.25"/>
    <n v="190.009995"/>
    <n v="-3.2535637450172183E-2"/>
    <n v="-3.2535637450172183"/>
    <x v="7"/>
    <x v="2"/>
  </r>
  <r>
    <d v="2014-04-21T00:00:00"/>
    <n v="189.800003"/>
    <n v="192.270004"/>
    <n v="1.1894158515187492E-2"/>
    <n v="1.1894158515187492"/>
    <x v="7"/>
    <x v="2"/>
  </r>
  <r>
    <d v="2014-04-22T00:00:00"/>
    <n v="192.009995"/>
    <n v="192.14999399999999"/>
    <n v="-6.2417432518491189E-4"/>
    <n v="-6.2417432518491189E-2"/>
    <x v="7"/>
    <x v="2"/>
  </r>
  <r>
    <d v="2014-04-23T00:00:00"/>
    <n v="191.78999300000001"/>
    <n v="191.729996"/>
    <n v="-2.1857820094440816E-3"/>
    <n v="-0.21857820094440816"/>
    <x v="7"/>
    <x v="2"/>
  </r>
  <r>
    <d v="2014-04-24T00:00:00"/>
    <n v="192.220001"/>
    <n v="190.220001"/>
    <n v="-7.8756325640355618E-3"/>
    <n v="-0.78756325640355618"/>
    <x v="7"/>
    <x v="2"/>
  </r>
  <r>
    <d v="2014-04-25T00:00:00"/>
    <n v="190.53999300000001"/>
    <n v="189.63000500000001"/>
    <n v="-3.1016507039129948E-3"/>
    <n v="-0.31016507039129948"/>
    <x v="7"/>
    <x v="2"/>
  </r>
  <r>
    <d v="2014-04-28T00:00:00"/>
    <n v="191.13999899999999"/>
    <n v="193.13999899999999"/>
    <n v="1.8509697344573528E-2"/>
    <n v="1.8509697344573528"/>
    <x v="7"/>
    <x v="2"/>
  </r>
  <r>
    <d v="2014-04-29T00:00:00"/>
    <n v="193.58999600000001"/>
    <n v="195.11000100000001"/>
    <n v="1.0199865435434941E-2"/>
    <n v="1.0199865435434941"/>
    <x v="7"/>
    <x v="2"/>
  </r>
  <r>
    <d v="2014-04-30T00:00:00"/>
    <n v="194.38000500000001"/>
    <n v="196.470001"/>
    <n v="6.9704269029242649E-3"/>
    <n v="0.69704269029242649"/>
    <x v="7"/>
    <x v="2"/>
  </r>
  <r>
    <d v="2014-05-01T00:00:00"/>
    <n v="196.30999800000001"/>
    <n v="193.529999"/>
    <n v="-1.496412676253811E-2"/>
    <n v="-1.496412676253811"/>
    <x v="8"/>
    <x v="2"/>
  </r>
  <r>
    <d v="2014-05-02T00:00:00"/>
    <n v="193.75"/>
    <n v="191.44000199999999"/>
    <n v="-1.0799343826793595E-2"/>
    <n v="-1.0799343826793595"/>
    <x v="8"/>
    <x v="2"/>
  </r>
  <r>
    <d v="2014-05-05T00:00:00"/>
    <n v="191.050003"/>
    <n v="191.259995"/>
    <n v="-9.4027892874759544E-4"/>
    <n v="-9.4027892874759544E-2"/>
    <x v="8"/>
    <x v="2"/>
  </r>
  <r>
    <d v="2014-05-06T00:00:00"/>
    <n v="190.929993"/>
    <n v="190.029999"/>
    <n v="-6.4310155398675795E-3"/>
    <n v="-0.64310155398675795"/>
    <x v="8"/>
    <x v="2"/>
  </r>
  <r>
    <d v="2014-05-07T00:00:00"/>
    <n v="189.33999600000001"/>
    <n v="189.300003"/>
    <n v="-3.8414776816370066E-3"/>
    <n v="-0.38414776816370066"/>
    <x v="8"/>
    <x v="2"/>
  </r>
  <r>
    <d v="2014-05-08T00:00:00"/>
    <n v="189.16000399999999"/>
    <n v="188.91000399999999"/>
    <n v="-2.0602165547773943E-3"/>
    <n v="-0.20602165547773943"/>
    <x v="8"/>
    <x v="2"/>
  </r>
  <r>
    <d v="2014-05-09T00:00:00"/>
    <n v="188.979996"/>
    <n v="190.08000200000001"/>
    <n v="6.1934147224940173E-3"/>
    <n v="0.61934147224940173"/>
    <x v="8"/>
    <x v="2"/>
  </r>
  <r>
    <d v="2014-05-12T00:00:00"/>
    <n v="191.11999499999999"/>
    <n v="192.570007"/>
    <n v="1.3099773641626955E-2"/>
    <n v="1.3099773641626955"/>
    <x v="8"/>
    <x v="2"/>
  </r>
  <r>
    <d v="2014-05-13T00:00:00"/>
    <n v="192.78999300000001"/>
    <n v="192.19000199999999"/>
    <n v="-1.9733343001852033E-3"/>
    <n v="-0.19733343001852033"/>
    <x v="8"/>
    <x v="2"/>
  </r>
  <r>
    <d v="2014-05-14T00:00:00"/>
    <n v="191.91000399999999"/>
    <n v="188.720001"/>
    <n v="-1.8055054705707341E-2"/>
    <n v="-1.8055054705707341"/>
    <x v="8"/>
    <x v="2"/>
  </r>
  <r>
    <d v="2014-05-15T00:00:00"/>
    <n v="189.070007"/>
    <n v="186.46000699999999"/>
    <n v="-1.1975381454136458E-2"/>
    <n v="-1.1975381454136458"/>
    <x v="8"/>
    <x v="2"/>
  </r>
  <r>
    <d v="2014-05-16T00:00:00"/>
    <n v="186.270004"/>
    <n v="187.05999800000001"/>
    <n v="3.2177999435558657E-3"/>
    <n v="0.32177999435558657"/>
    <x v="8"/>
    <x v="2"/>
  </r>
  <r>
    <d v="2014-05-19T00:00:00"/>
    <n v="186.61000100000001"/>
    <n v="187"/>
    <n v="-3.2074201134124625E-4"/>
    <n v="-3.2074201134124625E-2"/>
    <x v="8"/>
    <x v="2"/>
  </r>
  <r>
    <d v="2014-05-20T00:00:00"/>
    <n v="186.25"/>
    <n v="184.88999899999999"/>
    <n v="-1.1283427807486701E-2"/>
    <n v="-1.1283427807486701"/>
    <x v="8"/>
    <x v="2"/>
  </r>
  <r>
    <d v="2014-05-21T00:00:00"/>
    <n v="185.85000600000001"/>
    <n v="186.38999899999999"/>
    <n v="8.1129320575095143E-3"/>
    <n v="0.81129320575095143"/>
    <x v="8"/>
    <x v="2"/>
  </r>
  <r>
    <d v="2014-05-22T00:00:00"/>
    <n v="186.449997"/>
    <n v="185.679993"/>
    <n v="-3.809249443689211E-3"/>
    <n v="-0.3809249443689211"/>
    <x v="8"/>
    <x v="2"/>
  </r>
  <r>
    <d v="2014-05-23T00:00:00"/>
    <n v="185.83999600000001"/>
    <n v="185.94000199999999"/>
    <n v="1.4003070325405709E-3"/>
    <n v="0.14003070325405709"/>
    <x v="8"/>
    <x v="2"/>
  </r>
  <r>
    <d v="2014-05-27T00:00:00"/>
    <n v="184.800003"/>
    <n v="184.779999"/>
    <n v="-6.2385876493643577E-3"/>
    <n v="-0.62385876493643577"/>
    <x v="8"/>
    <x v="2"/>
  </r>
  <r>
    <d v="2014-05-28T00:00:00"/>
    <n v="184.479996"/>
    <n v="183.08000200000001"/>
    <n v="-9.2001136984528609E-3"/>
    <n v="-0.92001136984528609"/>
    <x v="8"/>
    <x v="2"/>
  </r>
  <r>
    <d v="2014-05-29T00:00:00"/>
    <n v="183.63999899999999"/>
    <n v="183.759995"/>
    <n v="3.7141850151389821E-3"/>
    <n v="0.37141850151389821"/>
    <x v="8"/>
    <x v="2"/>
  </r>
  <r>
    <d v="2014-05-30T00:00:00"/>
    <n v="183.38000500000001"/>
    <n v="184.36000100000001"/>
    <n v="3.2651611685121651E-3"/>
    <n v="0.32651611685121651"/>
    <x v="8"/>
    <x v="2"/>
  </r>
  <r>
    <d v="2014-06-02T00:00:00"/>
    <n v="184.759995"/>
    <n v="185.69000199999999"/>
    <n v="7.2141516206651879E-3"/>
    <n v="0.72141516206651879"/>
    <x v="9"/>
    <x v="2"/>
  </r>
  <r>
    <d v="2014-06-03T00:00:00"/>
    <n v="185.550003"/>
    <n v="184.36999499999999"/>
    <n v="-7.1086595173821543E-3"/>
    <n v="-0.71086595173821543"/>
    <x v="9"/>
    <x v="2"/>
  </r>
  <r>
    <d v="2014-06-04T00:00:00"/>
    <n v="184.71000699999999"/>
    <n v="184.509995"/>
    <n v="7.5934264683374941E-4"/>
    <n v="7.5934264683374941E-2"/>
    <x v="9"/>
    <x v="2"/>
  </r>
  <r>
    <d v="2014-06-05T00:00:00"/>
    <n v="184.66000399999999"/>
    <n v="185.979996"/>
    <n v="7.9670534921427727E-3"/>
    <n v="0.79670534921427727"/>
    <x v="9"/>
    <x v="2"/>
  </r>
  <r>
    <d v="2014-06-06T00:00:00"/>
    <n v="186.470001"/>
    <n v="186.36999499999999"/>
    <n v="2.096994345563763E-3"/>
    <n v="0.2096994345563763"/>
    <x v="9"/>
    <x v="2"/>
  </r>
  <r>
    <d v="2014-06-09T00:00:00"/>
    <n v="186.220001"/>
    <n v="186.220001"/>
    <n v="-8.0481839364754393E-4"/>
    <n v="-8.0481839364754393E-2"/>
    <x v="9"/>
    <x v="2"/>
  </r>
  <r>
    <d v="2014-06-10T00:00:00"/>
    <n v="186.199997"/>
    <n v="184.28999300000001"/>
    <n v="-1.0364128394564798E-2"/>
    <n v="-1.0364128394564798"/>
    <x v="9"/>
    <x v="2"/>
  </r>
  <r>
    <d v="2014-06-11T00:00:00"/>
    <n v="183.61000100000001"/>
    <n v="182.25"/>
    <n v="-1.1069472448240858E-2"/>
    <n v="-1.1069472448240858"/>
    <x v="9"/>
    <x v="2"/>
  </r>
  <r>
    <d v="2014-06-12T00:00:00"/>
    <n v="182.479996"/>
    <n v="181.220001"/>
    <n v="-5.6515720164609373E-3"/>
    <n v="-0.56515720164609373"/>
    <x v="9"/>
    <x v="2"/>
  </r>
  <r>
    <d v="2014-06-13T00:00:00"/>
    <n v="182"/>
    <n v="182.55999800000001"/>
    <n v="7.394310741671406E-3"/>
    <n v="0.7394310741671406"/>
    <x v="9"/>
    <x v="2"/>
  </r>
  <r>
    <d v="2014-06-16T00:00:00"/>
    <n v="182.39999399999999"/>
    <n v="182.35000600000001"/>
    <n v="-1.1502629398583153E-3"/>
    <n v="-0.11502629398583153"/>
    <x v="9"/>
    <x v="2"/>
  </r>
  <r>
    <d v="2014-06-17T00:00:00"/>
    <n v="181.89999399999999"/>
    <n v="182.259995"/>
    <n v="-4.9361665499481067E-4"/>
    <n v="-4.9361665499481067E-2"/>
    <x v="9"/>
    <x v="2"/>
  </r>
  <r>
    <d v="2014-06-18T00:00:00"/>
    <n v="182.03999300000001"/>
    <n v="183.60000600000001"/>
    <n v="7.3521948686545713E-3"/>
    <n v="0.73521948686545713"/>
    <x v="9"/>
    <x v="2"/>
  </r>
  <r>
    <d v="2014-06-19T00:00:00"/>
    <n v="184.11999499999999"/>
    <n v="182.820007"/>
    <n v="-4.2483604276135623E-3"/>
    <n v="-0.42483604276135623"/>
    <x v="9"/>
    <x v="2"/>
  </r>
  <r>
    <d v="2014-06-20T00:00:00"/>
    <n v="182.58999600000001"/>
    <n v="181.550003"/>
    <n v="-6.9467451666819224E-3"/>
    <n v="-0.69467451666819224"/>
    <x v="9"/>
    <x v="2"/>
  </r>
  <r>
    <d v="2014-06-23T00:00:00"/>
    <n v="181.91999799999999"/>
    <n v="182.13999899999999"/>
    <n v="3.2497713591335131E-3"/>
    <n v="0.32497713591335131"/>
    <x v="9"/>
    <x v="2"/>
  </r>
  <r>
    <d v="2014-06-24T00:00:00"/>
    <n v="181.5"/>
    <n v="180.88000500000001"/>
    <n v="-6.9177226689233207E-3"/>
    <n v="-0.69177226689233207"/>
    <x v="9"/>
    <x v="2"/>
  </r>
  <r>
    <d v="2014-06-25T00:00:00"/>
    <n v="180.25"/>
    <n v="180.720001"/>
    <n v="-8.8458644171318657E-4"/>
    <n v="-8.8458644171318657E-2"/>
    <x v="9"/>
    <x v="2"/>
  </r>
  <r>
    <d v="2014-06-26T00:00:00"/>
    <n v="180.86999499999999"/>
    <n v="180.36999499999999"/>
    <n v="-1.9367308436436526E-3"/>
    <n v="-0.19367308436436526"/>
    <x v="9"/>
    <x v="2"/>
  </r>
  <r>
    <d v="2014-06-27T00:00:00"/>
    <n v="179.770004"/>
    <n v="181.71000699999999"/>
    <n v="7.4292401017141962E-3"/>
    <n v="0.74292401017141962"/>
    <x v="9"/>
    <x v="2"/>
  </r>
  <r>
    <d v="2014-06-30T00:00:00"/>
    <n v="181.33000200000001"/>
    <n v="181.270004"/>
    <n v="-2.4214571737922741E-3"/>
    <n v="-0.24214571737922741"/>
    <x v="9"/>
    <x v="2"/>
  </r>
  <r>
    <d v="2014-07-01T00:00:00"/>
    <n v="181.699997"/>
    <n v="186.35000600000001"/>
    <n v="2.8024504263816308E-2"/>
    <n v="2.8024504263816308"/>
    <x v="10"/>
    <x v="2"/>
  </r>
  <r>
    <d v="2014-07-02T00:00:00"/>
    <n v="186.33999600000001"/>
    <n v="188.38999899999999"/>
    <n v="1.0947104557646137E-2"/>
    <n v="1.0947104557646137"/>
    <x v="10"/>
    <x v="2"/>
  </r>
  <r>
    <d v="2014-07-03T00:00:00"/>
    <n v="188.38999899999999"/>
    <n v="188.529999"/>
    <n v="7.4313923638813506E-4"/>
    <n v="7.4313923638813506E-2"/>
    <x v="10"/>
    <x v="2"/>
  </r>
  <r>
    <d v="2014-07-07T00:00:00"/>
    <n v="187.61000100000001"/>
    <n v="188.03999300000001"/>
    <n v="-2.5990876921395678E-3"/>
    <n v="-0.25990876921395678"/>
    <x v="10"/>
    <x v="2"/>
  </r>
  <r>
    <d v="2014-07-08T00:00:00"/>
    <n v="187.64999399999999"/>
    <n v="187.220001"/>
    <n v="-4.3607319215334117E-3"/>
    <n v="-0.43607319215334117"/>
    <x v="10"/>
    <x v="2"/>
  </r>
  <r>
    <d v="2014-07-09T00:00:00"/>
    <n v="187.679993"/>
    <n v="188.41999799999999"/>
    <n v="6.4095555687984085E-3"/>
    <n v="0.64095555687984085"/>
    <x v="10"/>
    <x v="2"/>
  </r>
  <r>
    <d v="2014-07-10T00:00:00"/>
    <n v="186.44000199999999"/>
    <n v="187.699997"/>
    <n v="-3.8212557459001983E-3"/>
    <n v="-0.38212557459001983"/>
    <x v="10"/>
    <x v="2"/>
  </r>
  <r>
    <d v="2014-07-11T00:00:00"/>
    <n v="187.729996"/>
    <n v="188"/>
    <n v="1.598311160335264E-3"/>
    <n v="0.1598311160335264"/>
    <x v="10"/>
    <x v="2"/>
  </r>
  <r>
    <d v="2014-07-14T00:00:00"/>
    <n v="188.550003"/>
    <n v="189.86000100000001"/>
    <n v="9.8936223404255674E-3"/>
    <n v="0.98936223404255674"/>
    <x v="10"/>
    <x v="2"/>
  </r>
  <r>
    <d v="2014-07-15T00:00:00"/>
    <n v="189.53999300000001"/>
    <n v="188.490005"/>
    <n v="-7.2158221467617523E-3"/>
    <n v="-0.72158221467617523"/>
    <x v="10"/>
    <x v="2"/>
  </r>
  <r>
    <d v="2014-07-16T00:00:00"/>
    <n v="192.240005"/>
    <n v="192.36000100000001"/>
    <n v="2.0531571422049755E-2"/>
    <n v="2.0531571422049755"/>
    <x v="10"/>
    <x v="2"/>
  </r>
  <r>
    <d v="2014-07-17T00:00:00"/>
    <n v="192.36000100000001"/>
    <n v="192.490005"/>
    <n v="6.7583696883000144E-4"/>
    <n v="6.7583696883000144E-2"/>
    <x v="10"/>
    <x v="2"/>
  </r>
  <r>
    <d v="2014-07-18T00:00:00"/>
    <n v="191.96000699999999"/>
    <n v="192.5"/>
    <n v="5.1924773964318049E-5"/>
    <n v="5.1924773964318049E-3"/>
    <x v="10"/>
    <x v="2"/>
  </r>
  <r>
    <d v="2014-07-21T00:00:00"/>
    <n v="191.300003"/>
    <n v="190.85000600000001"/>
    <n v="-8.5713974025973805E-3"/>
    <n v="-0.85713974025973805"/>
    <x v="10"/>
    <x v="2"/>
  </r>
  <r>
    <d v="2014-07-22T00:00:00"/>
    <n v="191.58999600000001"/>
    <n v="194.08999600000001"/>
    <n v="1.6976630328217057E-2"/>
    <n v="1.6976630328217057"/>
    <x v="10"/>
    <x v="2"/>
  </r>
  <r>
    <d v="2014-07-23T00:00:00"/>
    <n v="194.11000100000001"/>
    <n v="193.63000500000001"/>
    <n v="-2.369988198670514E-3"/>
    <n v="-0.2369988198670514"/>
    <x v="10"/>
    <x v="2"/>
  </r>
  <r>
    <d v="2014-07-24T00:00:00"/>
    <n v="193.949997"/>
    <n v="195.240005"/>
    <n v="8.3148270331345753E-3"/>
    <n v="0.83148270331345753"/>
    <x v="10"/>
    <x v="2"/>
  </r>
  <r>
    <d v="2014-07-25T00:00:00"/>
    <n v="195.300003"/>
    <n v="194.39999399999999"/>
    <n v="-4.3024532805149285E-3"/>
    <n v="-0.43024532805149285"/>
    <x v="10"/>
    <x v="2"/>
  </r>
  <r>
    <d v="2014-07-28T00:00:00"/>
    <n v="194.300003"/>
    <n v="195.779999"/>
    <n v="7.0987913713618234E-3"/>
    <n v="0.70987913713618234"/>
    <x v="10"/>
    <x v="2"/>
  </r>
  <r>
    <d v="2014-07-29T00:00:00"/>
    <n v="195.300003"/>
    <n v="194.570007"/>
    <n v="-6.1803657481885876E-3"/>
    <n v="-0.61803657481885876"/>
    <x v="10"/>
    <x v="2"/>
  </r>
  <r>
    <d v="2014-07-30T00:00:00"/>
    <n v="195.199997"/>
    <n v="194"/>
    <n v="-2.92957279895667E-3"/>
    <n v="-0.292957279895667"/>
    <x v="10"/>
    <x v="2"/>
  </r>
  <r>
    <d v="2014-07-31T00:00:00"/>
    <n v="192.83999600000001"/>
    <n v="191.66999799999999"/>
    <n v="-1.2010319587628882E-2"/>
    <n v="-1.2010319587628882"/>
    <x v="10"/>
    <x v="2"/>
  </r>
  <r>
    <d v="2014-08-01T00:00:00"/>
    <n v="190.5"/>
    <n v="189.14999399999999"/>
    <n v="-1.3147618439480535E-2"/>
    <n v="-1.3147618439480535"/>
    <x v="11"/>
    <x v="2"/>
  </r>
  <r>
    <d v="2014-08-04T00:00:00"/>
    <n v="189.35000600000001"/>
    <n v="189.63999899999999"/>
    <n v="2.5905631273770435E-3"/>
    <n v="0.25905631273770435"/>
    <x v="11"/>
    <x v="2"/>
  </r>
  <r>
    <d v="2014-08-05T00:00:00"/>
    <n v="188.75"/>
    <n v="187.10000600000001"/>
    <n v="-1.3393761935212689E-2"/>
    <n v="-1.3393761935212689"/>
    <x v="11"/>
    <x v="2"/>
  </r>
  <r>
    <d v="2014-08-06T00:00:00"/>
    <n v="185.36000100000001"/>
    <n v="185.970001"/>
    <n v="-6.0395775722209555E-3"/>
    <n v="-0.60395775722209555"/>
    <x v="11"/>
    <x v="2"/>
  </r>
  <r>
    <d v="2014-08-07T00:00:00"/>
    <n v="186.63999899999999"/>
    <n v="184.300003"/>
    <n v="-8.9799321988496272E-3"/>
    <n v="-0.89799321988496272"/>
    <x v="11"/>
    <x v="2"/>
  </r>
  <r>
    <d v="2014-08-08T00:00:00"/>
    <n v="184.39999399999999"/>
    <n v="186.63000500000001"/>
    <n v="1.264244146539717E-2"/>
    <n v="1.264244146539717"/>
    <x v="11"/>
    <x v="2"/>
  </r>
  <r>
    <d v="2014-08-11T00:00:00"/>
    <n v="187.80999800000001"/>
    <n v="187.470001"/>
    <n v="4.5008625488702769E-3"/>
    <n v="0.45008625488702769"/>
    <x v="11"/>
    <x v="2"/>
  </r>
  <r>
    <d v="2014-08-12T00:00:00"/>
    <n v="187.449997"/>
    <n v="187.33999600000001"/>
    <n v="-6.9347095165361861E-4"/>
    <n v="-6.9347095165361861E-2"/>
    <x v="11"/>
    <x v="2"/>
  </r>
  <r>
    <d v="2014-08-13T00:00:00"/>
    <n v="188"/>
    <n v="187.949997"/>
    <n v="3.2561172895508861E-3"/>
    <n v="0.32561172895508861"/>
    <x v="11"/>
    <x v="2"/>
  </r>
  <r>
    <d v="2014-08-14T00:00:00"/>
    <n v="187.570007"/>
    <n v="187.88000500000001"/>
    <n v="-3.7239692001689306E-4"/>
    <n v="-3.7239692001689306E-2"/>
    <x v="11"/>
    <x v="2"/>
  </r>
  <r>
    <d v="2014-08-15T00:00:00"/>
    <n v="187.85000600000001"/>
    <n v="187.38000500000001"/>
    <n v="-2.6612730822527242E-3"/>
    <n v="-0.26612730822527242"/>
    <x v="11"/>
    <x v="2"/>
  </r>
  <r>
    <d v="2014-08-18T00:00:00"/>
    <n v="188.10000600000001"/>
    <n v="189.36000100000001"/>
    <n v="1.0566741099190313E-2"/>
    <n v="1.0566741099190313"/>
    <x v="11"/>
    <x v="2"/>
  </r>
  <r>
    <d v="2014-08-19T00:00:00"/>
    <n v="190.03999300000001"/>
    <n v="190.070007"/>
    <n v="3.7495035712424851E-3"/>
    <n v="0.37495035712424851"/>
    <x v="11"/>
    <x v="2"/>
  </r>
  <r>
    <d v="2014-08-20T00:00:00"/>
    <n v="189.86000100000001"/>
    <n v="190.10000600000001"/>
    <n v="1.578313194885439E-4"/>
    <n v="1.578313194885439E-2"/>
    <x v="11"/>
    <x v="2"/>
  </r>
  <r>
    <d v="2014-08-21T00:00:00"/>
    <n v="190.89999399999999"/>
    <n v="191.229996"/>
    <n v="5.9441870822454224E-3"/>
    <n v="0.59441870822454224"/>
    <x v="11"/>
    <x v="2"/>
  </r>
  <r>
    <d v="2014-08-22T00:00:00"/>
    <n v="190.770004"/>
    <n v="190.41000399999999"/>
    <n v="-4.2879883760496007E-3"/>
    <n v="-0.42879883760496007"/>
    <x v="11"/>
    <x v="2"/>
  </r>
  <r>
    <d v="2014-08-25T00:00:00"/>
    <n v="191.38999899999999"/>
    <n v="191.16000399999999"/>
    <n v="3.9388686741479439E-3"/>
    <n v="0.39388686741479439"/>
    <x v="11"/>
    <x v="2"/>
  </r>
  <r>
    <d v="2014-08-26T00:00:00"/>
    <n v="191.020004"/>
    <n v="192.990005"/>
    <n v="9.5731374853915696E-3"/>
    <n v="0.95731374853915696"/>
    <x v="11"/>
    <x v="2"/>
  </r>
  <r>
    <d v="2014-08-27T00:00:00"/>
    <n v="193.029999"/>
    <n v="192.25"/>
    <n v="-3.8344213732726118E-3"/>
    <n v="-0.38344213732726118"/>
    <x v="11"/>
    <x v="2"/>
  </r>
  <r>
    <d v="2014-08-28T00:00:00"/>
    <n v="191.470001"/>
    <n v="192"/>
    <n v="-1.3003901170350884E-3"/>
    <n v="-0.13003901170350884"/>
    <x v="11"/>
    <x v="2"/>
  </r>
  <r>
    <d v="2014-08-29T00:00:00"/>
    <n v="192.279999"/>
    <n v="192.300003"/>
    <n v="1.5625156250000938E-3"/>
    <n v="0.15625156250000938"/>
    <x v="11"/>
    <x v="2"/>
  </r>
  <r>
    <d v="2014-09-02T00:00:00"/>
    <n v="192.679993"/>
    <n v="191.55999800000001"/>
    <n v="-3.8481798671630152E-3"/>
    <n v="-0.38481798671630152"/>
    <x v="0"/>
    <x v="2"/>
  </r>
  <r>
    <d v="2014-09-03T00:00:00"/>
    <n v="192.38999899999999"/>
    <n v="191.949997"/>
    <n v="2.0359104409679585E-3"/>
    <n v="0.20359104409679585"/>
    <x v="0"/>
    <x v="2"/>
  </r>
  <r>
    <d v="2014-09-04T00:00:00"/>
    <n v="191.69000199999999"/>
    <n v="190.679993"/>
    <n v="-6.6163272719405031E-3"/>
    <n v="-0.66163272719405031"/>
    <x v="0"/>
    <x v="2"/>
  </r>
  <r>
    <d v="2014-09-05T00:00:00"/>
    <n v="190.529999"/>
    <n v="191.199997"/>
    <n v="2.7271030999040935E-3"/>
    <n v="0.27271030999040935"/>
    <x v="0"/>
    <x v="2"/>
  </r>
  <r>
    <d v="2014-09-08T00:00:00"/>
    <n v="190.75"/>
    <n v="190.13999899999999"/>
    <n v="-5.5439226811285769E-3"/>
    <n v="-0.55439226811285769"/>
    <x v="0"/>
    <x v="2"/>
  </r>
  <r>
    <d v="2014-09-09T00:00:00"/>
    <n v="190.33999600000001"/>
    <n v="189.990005"/>
    <n v="-7.8886084353035901E-4"/>
    <n v="-7.8886084353035901E-2"/>
    <x v="0"/>
    <x v="2"/>
  </r>
  <r>
    <d v="2014-09-10T00:00:00"/>
    <n v="190.11999499999999"/>
    <n v="191.53999300000001"/>
    <n v="8.1582607464008028E-3"/>
    <n v="0.81582607464008028"/>
    <x v="0"/>
    <x v="2"/>
  </r>
  <r>
    <d v="2014-09-11T00:00:00"/>
    <n v="191.08000200000001"/>
    <n v="191.720001"/>
    <n v="9.3979328901827586E-4"/>
    <n v="9.3979328901827586E-2"/>
    <x v="0"/>
    <x v="2"/>
  </r>
  <r>
    <d v="2014-09-12T00:00:00"/>
    <n v="191.470001"/>
    <n v="191.279999"/>
    <n v="-2.2950239813528395E-3"/>
    <n v="-0.22950239813528395"/>
    <x v="0"/>
    <x v="2"/>
  </r>
  <r>
    <d v="2014-09-15T00:00:00"/>
    <n v="191.41999799999999"/>
    <n v="191.80999800000001"/>
    <n v="2.7708019801904182E-3"/>
    <n v="0.27708019801904182"/>
    <x v="0"/>
    <x v="2"/>
  </r>
  <r>
    <d v="2014-09-16T00:00:00"/>
    <n v="191.25"/>
    <n v="192.96000699999999"/>
    <n v="5.9955633803820962E-3"/>
    <n v="0.59955633803820962"/>
    <x v="0"/>
    <x v="2"/>
  </r>
  <r>
    <d v="2014-09-17T00:00:00"/>
    <n v="193.220001"/>
    <n v="192.800003"/>
    <n v="-8.2920809595532496E-4"/>
    <n v="-8.2920809595532496E-2"/>
    <x v="0"/>
    <x v="2"/>
  </r>
  <r>
    <d v="2014-09-18T00:00:00"/>
    <n v="192.78999300000001"/>
    <n v="193.75"/>
    <n v="4.9273702552794507E-3"/>
    <n v="0.49273702552794507"/>
    <x v="0"/>
    <x v="2"/>
  </r>
  <r>
    <d v="2014-09-19T00:00:00"/>
    <n v="194.53999300000001"/>
    <n v="194"/>
    <n v="1.290322580645098E-3"/>
    <n v="0.1290322580645098"/>
    <x v="0"/>
    <x v="2"/>
  </r>
  <r>
    <d v="2014-09-22T00:00:00"/>
    <n v="193.720001"/>
    <n v="193.11000100000001"/>
    <n v="-4.5876237113401386E-3"/>
    <n v="-0.45876237113401386"/>
    <x v="0"/>
    <x v="2"/>
  </r>
  <r>
    <d v="2014-09-23T00:00:00"/>
    <n v="192.75"/>
    <n v="191.61999499999999"/>
    <n v="-7.7158406725916784E-3"/>
    <n v="-0.77158406725916784"/>
    <x v="0"/>
    <x v="2"/>
  </r>
  <r>
    <d v="2014-09-24T00:00:00"/>
    <n v="191"/>
    <n v="192.30999800000001"/>
    <n v="3.6008924851502755E-3"/>
    <n v="0.36008924851502755"/>
    <x v="0"/>
    <x v="2"/>
  </r>
  <r>
    <d v="2014-09-25T00:00:00"/>
    <n v="192.050003"/>
    <n v="189.009995"/>
    <n v="-1.7159809860743724E-2"/>
    <n v="-1.7159809860743724"/>
    <x v="0"/>
    <x v="2"/>
  </r>
  <r>
    <d v="2014-09-26T00:00:00"/>
    <n v="188.929993"/>
    <n v="190.05999800000001"/>
    <n v="5.5552776455023434E-3"/>
    <n v="0.55552776455023434"/>
    <x v="0"/>
    <x v="2"/>
  </r>
  <r>
    <d v="2014-09-29T00:00:00"/>
    <n v="188.509995"/>
    <n v="189.63999899999999"/>
    <n v="-2.2098232369760495E-3"/>
    <n v="-0.22098232369760495"/>
    <x v="0"/>
    <x v="2"/>
  </r>
  <r>
    <d v="2014-09-30T00:00:00"/>
    <n v="189.63999899999999"/>
    <n v="189.83000200000001"/>
    <n v="1.0019141584156621E-3"/>
    <n v="0.10019141584156621"/>
    <x v="0"/>
    <x v="2"/>
  </r>
  <r>
    <d v="2014-10-01T00:00:00"/>
    <n v="189.91000399999999"/>
    <n v="187.16999799999999"/>
    <n v="-1.4012558457435098E-2"/>
    <n v="-1.4012558457435098"/>
    <x v="1"/>
    <x v="2"/>
  </r>
  <r>
    <d v="2014-10-02T00:00:00"/>
    <n v="187.66000399999999"/>
    <n v="186.91000399999999"/>
    <n v="-1.3890794613354851E-3"/>
    <n v="-0.13890794613354851"/>
    <x v="1"/>
    <x v="2"/>
  </r>
  <r>
    <d v="2014-10-03T00:00:00"/>
    <n v="188.11000100000001"/>
    <n v="188.66999799999999"/>
    <n v="9.4162643108177679E-3"/>
    <n v="0.94162643108177679"/>
    <x v="1"/>
    <x v="2"/>
  </r>
  <r>
    <d v="2014-10-06T00:00:00"/>
    <n v="189.69000199999999"/>
    <n v="189.03999300000001"/>
    <n v="1.9610696131984184E-3"/>
    <n v="0.19610696131984184"/>
    <x v="1"/>
    <x v="2"/>
  </r>
  <r>
    <d v="2014-10-07T00:00:00"/>
    <n v="187.770004"/>
    <n v="185.71000699999999"/>
    <n v="-1.7615246102976823E-2"/>
    <n v="-1.7615246102976823"/>
    <x v="1"/>
    <x v="2"/>
  </r>
  <r>
    <d v="2014-10-08T00:00:00"/>
    <n v="185.970001"/>
    <n v="189.36000100000001"/>
    <n v="1.9654266665339204E-2"/>
    <n v="1.9654266665339204"/>
    <x v="1"/>
    <x v="2"/>
  </r>
  <r>
    <d v="2014-10-09T00:00:00"/>
    <n v="189.11999499999999"/>
    <n v="186.41999799999999"/>
    <n v="-1.5525998016867493E-2"/>
    <n v="-1.5525998016867493"/>
    <x v="1"/>
    <x v="2"/>
  </r>
  <r>
    <d v="2014-10-10T00:00:00"/>
    <n v="185.86000100000001"/>
    <n v="185.929993"/>
    <n v="-2.6285001891266369E-3"/>
    <n v="-0.26285001891266369"/>
    <x v="1"/>
    <x v="2"/>
  </r>
  <r>
    <d v="2014-10-13T00:00:00"/>
    <n v="185.490005"/>
    <n v="183.520004"/>
    <n v="-1.2961808695383548E-2"/>
    <n v="-1.2961808695383548"/>
    <x v="1"/>
    <x v="2"/>
  </r>
  <r>
    <d v="2014-10-14T00:00:00"/>
    <n v="184.88999899999999"/>
    <n v="183.800003"/>
    <n v="1.5257137854030045E-3"/>
    <n v="0.15257137854030045"/>
    <x v="1"/>
    <x v="2"/>
  </r>
  <r>
    <d v="2014-10-15T00:00:00"/>
    <n v="182.46000699999999"/>
    <n v="181.75"/>
    <n v="-1.115344377877947E-2"/>
    <n v="-1.115344377877947"/>
    <x v="1"/>
    <x v="2"/>
  </r>
  <r>
    <d v="2014-10-16T00:00:00"/>
    <n v="179.800003"/>
    <n v="179.83999600000001"/>
    <n v="-1.0508962861072835E-2"/>
    <n v="-1.0508962861072835"/>
    <x v="1"/>
    <x v="2"/>
  </r>
  <r>
    <d v="2014-10-17T00:00:00"/>
    <n v="181.240005"/>
    <n v="182.050003"/>
    <n v="1.2288740264429165E-2"/>
    <n v="1.2288740264429165"/>
    <x v="1"/>
    <x v="2"/>
  </r>
  <r>
    <d v="2014-10-20T00:00:00"/>
    <n v="166.85000600000001"/>
    <n v="169.10000600000001"/>
    <n v="-7.1134286111492084E-2"/>
    <n v="-7.1134286111492084"/>
    <x v="1"/>
    <x v="2"/>
  </r>
  <r>
    <d v="2014-10-21T00:00:00"/>
    <n v="166.39999399999999"/>
    <n v="163.229996"/>
    <n v="-3.4713245367951173E-2"/>
    <n v="-3.4713245367951173"/>
    <x v="1"/>
    <x v="2"/>
  </r>
  <r>
    <d v="2014-10-22T00:00:00"/>
    <n v="162.41000399999999"/>
    <n v="161.78999300000001"/>
    <n v="-8.82192633270662E-3"/>
    <n v="-0.882192633270662"/>
    <x v="1"/>
    <x v="2"/>
  </r>
  <r>
    <d v="2014-10-23T00:00:00"/>
    <n v="162.11999499999999"/>
    <n v="162.179993"/>
    <n v="2.410532275627153E-3"/>
    <n v="0.2410532275627153"/>
    <x v="1"/>
    <x v="2"/>
  </r>
  <r>
    <d v="2014-10-24T00:00:00"/>
    <n v="162.08000200000001"/>
    <n v="162.08000200000001"/>
    <n v="-6.1654337350958155E-4"/>
    <n v="-6.1654337350958155E-2"/>
    <x v="1"/>
    <x v="2"/>
  </r>
  <r>
    <d v="2014-10-27T00:00:00"/>
    <n v="162"/>
    <n v="161.86999499999999"/>
    <n v="-1.2956996385032893E-3"/>
    <n v="-0.12956996385032893"/>
    <x v="1"/>
    <x v="2"/>
  </r>
  <r>
    <d v="2014-10-28T00:00:00"/>
    <n v="162"/>
    <n v="163.60000600000001"/>
    <n v="1.0687657091729807E-2"/>
    <n v="1.0687657091729807"/>
    <x v="1"/>
    <x v="2"/>
  </r>
  <r>
    <d v="2014-10-29T00:00:00"/>
    <n v="164.33000200000001"/>
    <n v="163.46000699999999"/>
    <n v="-8.5573957741802431E-4"/>
    <n v="-8.5573957741802431E-2"/>
    <x v="1"/>
    <x v="2"/>
  </r>
  <r>
    <d v="2014-10-30T00:00:00"/>
    <n v="163.5"/>
    <n v="164.35000600000001"/>
    <n v="5.4447507762558356E-3"/>
    <n v="0.54447507762558356"/>
    <x v="1"/>
    <x v="2"/>
  </r>
  <r>
    <d v="2014-10-31T00:00:00"/>
    <n v="165.479996"/>
    <n v="164.39999399999999"/>
    <n v="3.0415575403131001E-4"/>
    <n v="3.0415575403131001E-2"/>
    <x v="1"/>
    <x v="2"/>
  </r>
  <r>
    <d v="2014-11-03T00:00:00"/>
    <n v="164.25"/>
    <n v="164.36000100000001"/>
    <n v="-2.4326643223593347E-4"/>
    <n v="-2.4326643223593347E-2"/>
    <x v="2"/>
    <x v="2"/>
  </r>
  <r>
    <d v="2014-11-04T00:00:00"/>
    <n v="164.33999600000001"/>
    <n v="162.64999399999999"/>
    <n v="-1.0404033764881859E-2"/>
    <n v="-1.0404033764881859"/>
    <x v="2"/>
    <x v="2"/>
  </r>
  <r>
    <d v="2014-11-05T00:00:00"/>
    <n v="163.13000500000001"/>
    <n v="161.820007"/>
    <n v="-5.102902124914821E-3"/>
    <n v="-0.5102902124914821"/>
    <x v="2"/>
    <x v="2"/>
  </r>
  <r>
    <d v="2014-11-06T00:00:00"/>
    <n v="161.279999"/>
    <n v="161.46000699999999"/>
    <n v="-2.2246940083250344E-3"/>
    <n v="-0.22246940083250344"/>
    <x v="2"/>
    <x v="2"/>
  </r>
  <r>
    <d v="2014-11-07T00:00:00"/>
    <n v="161.41999799999999"/>
    <n v="162.070007"/>
    <n v="3.7780253533621355E-3"/>
    <n v="0.37780253533621355"/>
    <x v="2"/>
    <x v="2"/>
  </r>
  <r>
    <d v="2014-11-10T00:00:00"/>
    <n v="161.89999399999999"/>
    <n v="163.490005"/>
    <n v="8.7616334834859089E-3"/>
    <n v="0.87616334834859089"/>
    <x v="2"/>
    <x v="2"/>
  </r>
  <r>
    <d v="2014-11-11T00:00:00"/>
    <n v="163.699997"/>
    <n v="163.300003"/>
    <n v="-1.1621627878719565E-3"/>
    <n v="-0.11621627878719565"/>
    <x v="2"/>
    <x v="2"/>
  </r>
  <r>
    <d v="2014-11-12T00:00:00"/>
    <n v="162.279999"/>
    <n v="161.91999799999999"/>
    <n v="-8.4507346885964729E-3"/>
    <n v="-0.84507346885964729"/>
    <x v="2"/>
    <x v="2"/>
  </r>
  <r>
    <d v="2014-11-13T00:00:00"/>
    <n v="162"/>
    <n v="162.78999300000001"/>
    <n v="5.3729929023345058E-3"/>
    <n v="0.53729929023345058"/>
    <x v="2"/>
    <x v="2"/>
  </r>
  <r>
    <d v="2014-11-14T00:00:00"/>
    <n v="162.10000600000001"/>
    <n v="164.16000399999999"/>
    <n v="8.4158182868154796E-3"/>
    <n v="0.84158182868154796"/>
    <x v="2"/>
    <x v="2"/>
  </r>
  <r>
    <d v="2014-11-17T00:00:00"/>
    <n v="164.16000399999999"/>
    <n v="164.16000399999999"/>
    <n v="0"/>
    <n v="0"/>
    <x v="2"/>
    <x v="2"/>
  </r>
  <r>
    <d v="2014-11-18T00:00:00"/>
    <n v="164.729996"/>
    <n v="161.88999899999999"/>
    <n v="-1.3828002830701625E-2"/>
    <n v="-1.3828002830701625"/>
    <x v="2"/>
    <x v="2"/>
  </r>
  <r>
    <d v="2014-11-19T00:00:00"/>
    <n v="162.050003"/>
    <n v="161.429993"/>
    <n v="-2.8414726224069708E-3"/>
    <n v="-0.28414726224069708"/>
    <x v="2"/>
    <x v="2"/>
  </r>
  <r>
    <d v="2014-11-20T00:00:00"/>
    <n v="160.949997"/>
    <n v="160.63999899999999"/>
    <n v="-4.8937250464974325E-3"/>
    <n v="-0.48937250464974325"/>
    <x v="2"/>
    <x v="2"/>
  </r>
  <r>
    <d v="2014-11-21T00:00:00"/>
    <n v="161.83000200000001"/>
    <n v="160.91999799999999"/>
    <n v="1.7430216741971538E-3"/>
    <n v="0.17430216741971538"/>
    <x v="2"/>
    <x v="2"/>
  </r>
  <r>
    <d v="2014-11-24T00:00:00"/>
    <n v="161.53999300000001"/>
    <n v="162.14999399999999"/>
    <n v="7.6435248277844092E-3"/>
    <n v="0.76435248277844092"/>
    <x v="2"/>
    <x v="2"/>
  </r>
  <r>
    <d v="2014-11-25T00:00:00"/>
    <n v="162.64999399999999"/>
    <n v="161.759995"/>
    <n v="-2.405174310397995E-3"/>
    <n v="-0.2405174310397995"/>
    <x v="2"/>
    <x v="2"/>
  </r>
  <r>
    <d v="2014-11-26T00:00:00"/>
    <n v="161.929993"/>
    <n v="161.949997"/>
    <n v="1.1745920244370378E-3"/>
    <n v="0.11745920244370378"/>
    <x v="2"/>
    <x v="2"/>
  </r>
  <r>
    <d v="2014-11-28T00:00:00"/>
    <n v="162.75"/>
    <n v="162.16999799999999"/>
    <n v="1.3584501640959701E-3"/>
    <n v="0.13584501640959701"/>
    <x v="2"/>
    <x v="2"/>
  </r>
  <r>
    <d v="2014-12-01T00:00:00"/>
    <n v="161.63999899999999"/>
    <n v="161.53999300000001"/>
    <n v="-3.884843113829084E-3"/>
    <n v="-0.3884843113829084"/>
    <x v="3"/>
    <x v="2"/>
  </r>
  <r>
    <d v="2014-12-02T00:00:00"/>
    <n v="162.470001"/>
    <n v="162.66999799999999"/>
    <n v="6.995202729765948E-3"/>
    <n v="0.6995202729765948"/>
    <x v="3"/>
    <x v="2"/>
  </r>
  <r>
    <d v="2014-12-03T00:00:00"/>
    <n v="162.470001"/>
    <n v="164.520004"/>
    <n v="1.1372754796493023E-2"/>
    <n v="1.1372754796493023"/>
    <x v="3"/>
    <x v="2"/>
  </r>
  <r>
    <d v="2014-12-04T00:00:00"/>
    <n v="164.009995"/>
    <n v="164.050003"/>
    <n v="-2.8568015352102849E-3"/>
    <n v="-0.28568015352102849"/>
    <x v="3"/>
    <x v="2"/>
  </r>
  <r>
    <d v="2014-12-05T00:00:00"/>
    <n v="163.61000100000001"/>
    <n v="163.270004"/>
    <n v="-4.7546417905277583E-3"/>
    <n v="-0.47546417905277583"/>
    <x v="3"/>
    <x v="2"/>
  </r>
  <r>
    <d v="2014-12-08T00:00:00"/>
    <n v="163.28999300000001"/>
    <n v="161.86000100000001"/>
    <n v="-8.6360198778460129E-3"/>
    <n v="-0.86360198778460129"/>
    <x v="3"/>
    <x v="2"/>
  </r>
  <r>
    <d v="2014-12-09T00:00:00"/>
    <n v="160.83999600000001"/>
    <n v="162.990005"/>
    <n v="6.9813665699902661E-3"/>
    <n v="0.69813665699902661"/>
    <x v="3"/>
    <x v="2"/>
  </r>
  <r>
    <d v="2014-12-10T00:00:00"/>
    <n v="163.009995"/>
    <n v="160.509995"/>
    <n v="-1.5215718288983382E-2"/>
    <n v="-1.5215718288983382"/>
    <x v="3"/>
    <x v="2"/>
  </r>
  <r>
    <d v="2014-12-11T00:00:00"/>
    <n v="160.820007"/>
    <n v="161.070007"/>
    <n v="3.4889540679383657E-3"/>
    <n v="0.34889540679383657"/>
    <x v="3"/>
    <x v="2"/>
  </r>
  <r>
    <d v="2014-12-12T00:00:00"/>
    <n v="160.25"/>
    <n v="155.38000500000001"/>
    <n v="-3.5326266546943152E-2"/>
    <n v="-3.5326266546943152"/>
    <x v="3"/>
    <x v="2"/>
  </r>
  <r>
    <d v="2014-12-15T00:00:00"/>
    <n v="155.929993"/>
    <n v="153.05999800000001"/>
    <n v="-1.4931181138783001E-2"/>
    <n v="-1.4931181138783001"/>
    <x v="3"/>
    <x v="2"/>
  </r>
  <r>
    <d v="2014-12-16T00:00:00"/>
    <n v="152.029999"/>
    <n v="151.41000399999999"/>
    <n v="-1.0780047181236818E-2"/>
    <n v="-1.0780047181236818"/>
    <x v="3"/>
    <x v="2"/>
  </r>
  <r>
    <d v="2014-12-17T00:00:00"/>
    <n v="151.520004"/>
    <n v="151.929993"/>
    <n v="3.4343107209746648E-3"/>
    <n v="0.34343107209746648"/>
    <x v="3"/>
    <x v="2"/>
  </r>
  <r>
    <d v="2014-12-18T00:00:00"/>
    <n v="153.58000200000001"/>
    <n v="157.679993"/>
    <n v="3.7846378364540634E-2"/>
    <n v="3.7846378364540634"/>
    <x v="3"/>
    <x v="2"/>
  </r>
  <r>
    <d v="2014-12-19T00:00:00"/>
    <n v="157.490005"/>
    <n v="158.509995"/>
    <n v="5.2638383869030303E-3"/>
    <n v="0.52638383869030303"/>
    <x v="3"/>
    <x v="2"/>
  </r>
  <r>
    <d v="2014-12-22T00:00:00"/>
    <n v="158.33000200000001"/>
    <n v="161.44000199999999"/>
    <n v="1.8484682937501828E-2"/>
    <n v="1.8484682937501828"/>
    <x v="3"/>
    <x v="2"/>
  </r>
  <r>
    <d v="2014-12-23T00:00:00"/>
    <n v="162.229996"/>
    <n v="162.240005"/>
    <n v="4.9554199088772677E-3"/>
    <n v="0.49554199088772677"/>
    <x v="3"/>
    <x v="2"/>
  </r>
  <r>
    <d v="2014-12-24T00:00:00"/>
    <n v="162.88000500000001"/>
    <n v="161.820007"/>
    <n v="-2.5887449892521008E-3"/>
    <n v="-0.25887449892521008"/>
    <x v="3"/>
    <x v="2"/>
  </r>
  <r>
    <d v="2014-12-26T00:00:00"/>
    <n v="162.270004"/>
    <n v="162.33999600000001"/>
    <n v="3.2133789241524102E-3"/>
    <n v="0.32133789241524102"/>
    <x v="3"/>
    <x v="2"/>
  </r>
  <r>
    <d v="2014-12-29T00:00:00"/>
    <n v="162"/>
    <n v="160.509995"/>
    <n v="-1.1272644111682828E-2"/>
    <n v="-1.1272644111682828"/>
    <x v="3"/>
    <x v="2"/>
  </r>
  <r>
    <d v="2014-12-30T00:00:00"/>
    <n v="160.020004"/>
    <n v="160.050003"/>
    <n v="-2.8658153032775635E-3"/>
    <n v="-0.28658153032775635"/>
    <x v="3"/>
    <x v="2"/>
  </r>
  <r>
    <d v="2014-12-31T00:00:00"/>
    <n v="160.41000399999999"/>
    <n v="160.44000199999999"/>
    <n v="2.4367322254907897E-3"/>
    <n v="0.24367322254907897"/>
    <x v="3"/>
    <x v="2"/>
  </r>
  <r>
    <d v="2015-01-02T00:00:00"/>
    <n v="161.30999800000001"/>
    <n v="162.05999800000001"/>
    <n v="1.0097207553014131E-2"/>
    <n v="1.0097207553014131"/>
    <x v="4"/>
    <x v="3"/>
  </r>
  <r>
    <d v="2015-01-05T00:00:00"/>
    <n v="161.270004"/>
    <n v="159.509995"/>
    <n v="-1.5734931701035793E-2"/>
    <n v="-1.5734931701035793"/>
    <x v="4"/>
    <x v="3"/>
  </r>
  <r>
    <d v="2015-01-06T00:00:00"/>
    <n v="159.66999799999999"/>
    <n v="156.070007"/>
    <n v="-2.1565971461537603E-2"/>
    <n v="-2.1565971461537603"/>
    <x v="4"/>
    <x v="3"/>
  </r>
  <r>
    <d v="2015-01-07T00:00:00"/>
    <n v="157.199997"/>
    <n v="155.050003"/>
    <n v="-6.5355542657212773E-3"/>
    <n v="-0.65355542657212773"/>
    <x v="4"/>
    <x v="3"/>
  </r>
  <r>
    <d v="2015-01-08T00:00:00"/>
    <n v="156.240005"/>
    <n v="158.41999799999999"/>
    <n v="2.1734891549792357E-2"/>
    <n v="2.1734891549792357"/>
    <x v="4"/>
    <x v="3"/>
  </r>
  <r>
    <d v="2015-01-09T00:00:00"/>
    <n v="158.41999799999999"/>
    <n v="159.11000100000001"/>
    <n v="4.3555296598352111E-3"/>
    <n v="0.43555296598352111"/>
    <x v="4"/>
    <x v="3"/>
  </r>
  <r>
    <d v="2015-01-12T00:00:00"/>
    <n v="159"/>
    <n v="156.44000199999999"/>
    <n v="-1.6780837051217246E-2"/>
    <n v="-1.6780837051217246"/>
    <x v="4"/>
    <x v="3"/>
  </r>
  <r>
    <d v="2015-01-13T00:00:00"/>
    <n v="157.259995"/>
    <n v="156.80999800000001"/>
    <n v="2.3650984100602734E-3"/>
    <n v="0.23650984100602734"/>
    <x v="4"/>
    <x v="3"/>
  </r>
  <r>
    <d v="2015-01-14T00:00:00"/>
    <n v="154.86000100000001"/>
    <n v="155.800003"/>
    <n v="-6.44088395435094E-3"/>
    <n v="-0.644088395435094"/>
    <x v="4"/>
    <x v="3"/>
  </r>
  <r>
    <d v="2015-01-15T00:00:00"/>
    <n v="156.69000199999999"/>
    <n v="154.570007"/>
    <n v="-7.8947110161480261E-3"/>
    <n v="-0.78947110161480261"/>
    <x v="4"/>
    <x v="3"/>
  </r>
  <r>
    <d v="2015-01-16T00:00:00"/>
    <n v="153.820007"/>
    <n v="157.13999899999999"/>
    <n v="1.6626718532787521E-2"/>
    <n v="1.6626718532787521"/>
    <x v="4"/>
    <x v="3"/>
  </r>
  <r>
    <d v="2015-01-20T00:00:00"/>
    <n v="156.699997"/>
    <n v="156.949997"/>
    <n v="-1.2091256281603346E-3"/>
    <n v="-0.12091256281603346"/>
    <x v="4"/>
    <x v="3"/>
  </r>
  <r>
    <d v="2015-01-21T00:00:00"/>
    <n v="153.029999"/>
    <n v="152.08999600000001"/>
    <n v="-3.0965282528804261E-2"/>
    <n v="-3.0965282528804261"/>
    <x v="4"/>
    <x v="3"/>
  </r>
  <r>
    <d v="2015-01-22T00:00:00"/>
    <n v="151.94000199999999"/>
    <n v="155.38999899999999"/>
    <n v="2.1697699301668649E-2"/>
    <n v="2.1697699301668649"/>
    <x v="4"/>
    <x v="3"/>
  </r>
  <r>
    <d v="2015-01-23T00:00:00"/>
    <n v="155.029999"/>
    <n v="155.86999499999999"/>
    <n v="3.0889761444685693E-3"/>
    <n v="0.30889761444685693"/>
    <x v="4"/>
    <x v="3"/>
  </r>
  <r>
    <d v="2015-01-26T00:00:00"/>
    <n v="158.259995"/>
    <n v="156.36000100000001"/>
    <n v="3.1436839399399119E-3"/>
    <n v="0.31436839399399119"/>
    <x v="4"/>
    <x v="3"/>
  </r>
  <r>
    <d v="2015-01-27T00:00:00"/>
    <n v="154.94000199999999"/>
    <n v="153.66999799999999"/>
    <n v="-1.7203907538987706E-2"/>
    <n v="-1.7203907538987706"/>
    <x v="4"/>
    <x v="3"/>
  </r>
  <r>
    <d v="2015-01-28T00:00:00"/>
    <n v="154"/>
    <n v="151.550003"/>
    <n v="-1.3795763828928997E-2"/>
    <n v="-1.3795763828928997"/>
    <x v="4"/>
    <x v="3"/>
  </r>
  <r>
    <d v="2015-01-29T00:00:00"/>
    <n v="151.38000500000001"/>
    <n v="155.479996"/>
    <n v="2.5931988929092986E-2"/>
    <n v="2.5931988929092986"/>
    <x v="4"/>
    <x v="3"/>
  </r>
  <r>
    <d v="2015-01-30T00:00:00"/>
    <n v="153.91000399999999"/>
    <n v="153.30999800000001"/>
    <n v="-1.3956766502618123E-2"/>
    <n v="-1.3956766502618123"/>
    <x v="4"/>
    <x v="3"/>
  </r>
  <r>
    <d v="2015-02-02T00:00:00"/>
    <n v="154"/>
    <n v="154.66000399999999"/>
    <n v="8.8057270733248316E-3"/>
    <n v="0.88057270733248316"/>
    <x v="5"/>
    <x v="3"/>
  </r>
  <r>
    <d v="2015-02-03T00:00:00"/>
    <n v="154.75"/>
    <n v="158.470001"/>
    <n v="2.4634662494900761E-2"/>
    <n v="2.4634662494900761"/>
    <x v="5"/>
    <x v="3"/>
  </r>
  <r>
    <d v="2015-02-04T00:00:00"/>
    <n v="157.21000699999999"/>
    <n v="156.96000699999999"/>
    <n v="-9.5285794817405733E-3"/>
    <n v="-0.95285794817405733"/>
    <x v="5"/>
    <x v="3"/>
  </r>
  <r>
    <d v="2015-02-05T00:00:00"/>
    <n v="157.28999300000001"/>
    <n v="157.91000399999999"/>
    <n v="6.0524780685056179E-3"/>
    <n v="0.60524780685056179"/>
    <x v="5"/>
    <x v="3"/>
  </r>
  <r>
    <d v="2015-02-06T00:00:00"/>
    <n v="157.33999600000001"/>
    <n v="156.720001"/>
    <n v="-7.5359569999123854E-3"/>
    <n v="-0.75359569999123854"/>
    <x v="5"/>
    <x v="3"/>
  </r>
  <r>
    <d v="2015-02-09T00:00:00"/>
    <n v="156"/>
    <n v="155.75"/>
    <n v="-6.1893886792406816E-3"/>
    <n v="-0.61893886792406816"/>
    <x v="5"/>
    <x v="3"/>
  </r>
  <r>
    <d v="2015-02-10T00:00:00"/>
    <n v="156.740005"/>
    <n v="158.55999800000001"/>
    <n v="1.8041720706259978E-2"/>
    <n v="1.8041720706259978"/>
    <x v="5"/>
    <x v="3"/>
  </r>
  <r>
    <d v="2015-02-11T00:00:00"/>
    <n v="157.759995"/>
    <n v="158.199997"/>
    <n v="-2.2704402405454571E-3"/>
    <n v="-0.22704402405454571"/>
    <x v="5"/>
    <x v="3"/>
  </r>
  <r>
    <d v="2015-02-12T00:00:00"/>
    <n v="158.720001"/>
    <n v="158.520004"/>
    <n v="2.022800291203497E-3"/>
    <n v="0.2022800291203497"/>
    <x v="5"/>
    <x v="3"/>
  </r>
  <r>
    <d v="2015-02-13T00:00:00"/>
    <n v="158.779999"/>
    <n v="160.39999399999999"/>
    <n v="1.1859638862991684E-2"/>
    <n v="1.1859638862991684"/>
    <x v="5"/>
    <x v="3"/>
  </r>
  <r>
    <d v="2015-02-17T00:00:00"/>
    <n v="159.75"/>
    <n v="160.96000699999999"/>
    <n v="3.4913529984297309E-3"/>
    <n v="0.34913529984297309"/>
    <x v="5"/>
    <x v="3"/>
  </r>
  <r>
    <d v="2015-02-18T00:00:00"/>
    <n v="161.86000100000001"/>
    <n v="162.19000199999999"/>
    <n v="7.6416187034584748E-3"/>
    <n v="0.76416187034584748"/>
    <x v="5"/>
    <x v="3"/>
  </r>
  <r>
    <d v="2015-02-19T00:00:00"/>
    <n v="162.050003"/>
    <n v="163.88999899999999"/>
    <n v="1.0481515377254835E-2"/>
    <n v="1.0481515377254835"/>
    <x v="5"/>
    <x v="3"/>
  </r>
  <r>
    <d v="2015-02-20T00:00:00"/>
    <n v="163.63999899999999"/>
    <n v="163.64999399999999"/>
    <n v="-1.4644273687499654E-3"/>
    <n v="-0.14644273687499654"/>
    <x v="5"/>
    <x v="3"/>
  </r>
  <r>
    <d v="2015-02-23T00:00:00"/>
    <n v="164.229996"/>
    <n v="162.91000399999999"/>
    <n v="-4.5217844615381697E-3"/>
    <n v="-0.45217844615381697"/>
    <x v="5"/>
    <x v="3"/>
  </r>
  <r>
    <d v="2015-02-24T00:00:00"/>
    <n v="162.490005"/>
    <n v="164.83000200000001"/>
    <n v="1.1785635951491402E-2"/>
    <n v="1.1785635951491402"/>
    <x v="5"/>
    <x v="3"/>
  </r>
  <r>
    <d v="2015-02-25T00:00:00"/>
    <n v="164.94000199999999"/>
    <n v="162.80999800000001"/>
    <n v="-1.2255074776981401E-2"/>
    <n v="-1.2255074776981401"/>
    <x v="5"/>
    <x v="3"/>
  </r>
  <r>
    <d v="2015-02-26T00:00:00"/>
    <n v="163.740005"/>
    <n v="160.86999499999999"/>
    <n v="-1.1915748564778061E-2"/>
    <n v="-1.1915748564778061"/>
    <x v="5"/>
    <x v="3"/>
  </r>
  <r>
    <d v="2015-02-27T00:00:00"/>
    <n v="160.86999499999999"/>
    <n v="161.94000199999999"/>
    <n v="6.6513770949019335E-3"/>
    <n v="0.66513770949019335"/>
    <x v="5"/>
    <x v="3"/>
  </r>
  <r>
    <d v="2015-03-02T00:00:00"/>
    <n v="161.94000199999999"/>
    <n v="160.479996"/>
    <n v="-9.0157217609518892E-3"/>
    <n v="-0.90157217609518892"/>
    <x v="6"/>
    <x v="3"/>
  </r>
  <r>
    <d v="2015-03-03T00:00:00"/>
    <n v="160.270004"/>
    <n v="161.029999"/>
    <n v="3.4272371243080357E-3"/>
    <n v="0.34272371243080357"/>
    <x v="6"/>
    <x v="3"/>
  </r>
  <r>
    <d v="2015-03-04T00:00:00"/>
    <n v="160.53999300000001"/>
    <n v="159.41999799999999"/>
    <n v="-9.9981432652186397E-3"/>
    <n v="-0.99981432652186397"/>
    <x v="6"/>
    <x v="3"/>
  </r>
  <r>
    <d v="2015-03-05T00:00:00"/>
    <n v="159.86000100000001"/>
    <n v="161.179993"/>
    <n v="1.1039988847572291E-2"/>
    <n v="1.1039988847572291"/>
    <x v="6"/>
    <x v="3"/>
  </r>
  <r>
    <d v="2015-03-06T00:00:00"/>
    <n v="160.19000199999999"/>
    <n v="158.5"/>
    <n v="-1.6627330415630359E-2"/>
    <n v="-1.6627330415630359"/>
    <x v="6"/>
    <x v="3"/>
  </r>
  <r>
    <d v="2015-03-09T00:00:00"/>
    <n v="158.199997"/>
    <n v="160.770004"/>
    <n v="1.4321791798107331E-2"/>
    <n v="1.4321791798107331"/>
    <x v="6"/>
    <x v="3"/>
  </r>
  <r>
    <d v="2015-03-10T00:00:00"/>
    <n v="159.60000600000001"/>
    <n v="157.80999800000001"/>
    <n v="-1.8411432023103025E-2"/>
    <n v="-1.8411432023103025"/>
    <x v="6"/>
    <x v="3"/>
  </r>
  <r>
    <d v="2015-03-11T00:00:00"/>
    <n v="158.570007"/>
    <n v="156.800003"/>
    <n v="-6.4000697851855914E-3"/>
    <n v="-0.64000697851855914"/>
    <x v="6"/>
    <x v="3"/>
  </r>
  <r>
    <d v="2015-03-12T00:00:00"/>
    <n v="156.270004"/>
    <n v="157.979996"/>
    <n v="7.5254654172423052E-3"/>
    <n v="0.75254654172423052"/>
    <x v="6"/>
    <x v="3"/>
  </r>
  <r>
    <d v="2015-03-13T00:00:00"/>
    <n v="157.46000699999999"/>
    <n v="154.279999"/>
    <n v="-2.3420667766063219E-2"/>
    <n v="-2.3420667766063219"/>
    <x v="6"/>
    <x v="3"/>
  </r>
  <r>
    <d v="2015-03-16T00:00:00"/>
    <n v="155.050003"/>
    <n v="157.08000200000001"/>
    <n v="1.8148839889479129E-2"/>
    <n v="1.8148839889479129"/>
    <x v="6"/>
    <x v="3"/>
  </r>
  <r>
    <d v="2015-03-17T00:00:00"/>
    <n v="156.199997"/>
    <n v="156.96000699999999"/>
    <n v="-7.6391009977205826E-4"/>
    <n v="-7.6391009977205826E-2"/>
    <x v="6"/>
    <x v="3"/>
  </r>
  <r>
    <d v="2015-03-18T00:00:00"/>
    <n v="156.85000600000001"/>
    <n v="159.80999800000001"/>
    <n v="1.8157434205517298E-2"/>
    <n v="1.8157434205517298"/>
    <x v="6"/>
    <x v="3"/>
  </r>
  <r>
    <d v="2015-03-19T00:00:00"/>
    <n v="159.699997"/>
    <n v="159.80999800000001"/>
    <n v="0"/>
    <n v="0"/>
    <x v="6"/>
    <x v="3"/>
  </r>
  <r>
    <d v="2015-03-20T00:00:00"/>
    <n v="160.949997"/>
    <n v="162.88000500000001"/>
    <n v="1.9210356288221764E-2"/>
    <n v="1.9210356288221764"/>
    <x v="6"/>
    <x v="3"/>
  </r>
  <r>
    <d v="2015-03-23T00:00:00"/>
    <n v="162.770004"/>
    <n v="164.63000500000001"/>
    <n v="1.0744105760556621E-2"/>
    <n v="1.0744105760556621"/>
    <x v="6"/>
    <x v="3"/>
  </r>
  <r>
    <d v="2015-03-24T00:00:00"/>
    <n v="164.78999300000001"/>
    <n v="163"/>
    <n v="-9.9010201694400557E-3"/>
    <n v="-0.99010201694400557"/>
    <x v="6"/>
    <x v="3"/>
  </r>
  <r>
    <d v="2015-03-25T00:00:00"/>
    <n v="163.08000200000001"/>
    <n v="159.199997"/>
    <n v="-2.3312901840490841E-2"/>
    <n v="-2.3312901840490841"/>
    <x v="6"/>
    <x v="3"/>
  </r>
  <r>
    <d v="2015-03-26T00:00:00"/>
    <n v="159.270004"/>
    <n v="160.58999600000001"/>
    <n v="8.7311496620192663E-3"/>
    <n v="0.87311496620192663"/>
    <x v="6"/>
    <x v="3"/>
  </r>
  <r>
    <d v="2015-03-27T00:00:00"/>
    <n v="160.78999300000001"/>
    <n v="160.39999399999999"/>
    <n v="-1.1831496651885098E-3"/>
    <n v="-0.11831496651885098"/>
    <x v="6"/>
    <x v="3"/>
  </r>
  <r>
    <d v="2015-03-30T00:00:00"/>
    <n v="161.30999800000001"/>
    <n v="162.66999799999999"/>
    <n v="1.4152145167785957E-2"/>
    <n v="1.4152145167785957"/>
    <x v="6"/>
    <x v="3"/>
  </r>
  <r>
    <d v="2015-03-31T00:00:00"/>
    <n v="161.08000200000001"/>
    <n v="160.5"/>
    <n v="-1.3339878445194242E-2"/>
    <n v="-1.3339878445194242"/>
    <x v="6"/>
    <x v="3"/>
  </r>
  <r>
    <d v="2015-04-01T00:00:00"/>
    <n v="160.229996"/>
    <n v="159.179993"/>
    <n v="-8.2243426791277496E-3"/>
    <n v="-0.82243426791277496"/>
    <x v="7"/>
    <x v="3"/>
  </r>
  <r>
    <d v="2015-04-02T00:00:00"/>
    <n v="159.520004"/>
    <n v="160.449997"/>
    <n v="7.9784147245187675E-3"/>
    <n v="0.79784147245187675"/>
    <x v="7"/>
    <x v="3"/>
  </r>
  <r>
    <d v="2015-04-06T00:00:00"/>
    <n v="159.69000199999999"/>
    <n v="162.03999300000001"/>
    <n v="9.9096044233644154E-3"/>
    <n v="0.99096044233644154"/>
    <x v="7"/>
    <x v="3"/>
  </r>
  <r>
    <d v="2015-04-07T00:00:00"/>
    <n v="161.66999799999999"/>
    <n v="162.070007"/>
    <n v="1.8522587815716918E-4"/>
    <n v="1.8522587815716918E-2"/>
    <x v="7"/>
    <x v="3"/>
  </r>
  <r>
    <d v="2015-04-08T00:00:00"/>
    <n v="161.720001"/>
    <n v="161.85000600000001"/>
    <n v="-1.3574442555555066E-3"/>
    <n v="-0.13574442555555066"/>
    <x v="7"/>
    <x v="3"/>
  </r>
  <r>
    <d v="2015-04-09T00:00:00"/>
    <n v="161.699997"/>
    <n v="162.33999600000001"/>
    <n v="3.0274326959247588E-3"/>
    <n v="0.30274326959247588"/>
    <x v="7"/>
    <x v="3"/>
  </r>
  <r>
    <d v="2015-04-10T00:00:00"/>
    <n v="162.33999600000001"/>
    <n v="162.86000100000001"/>
    <n v="3.203184753066024E-3"/>
    <n v="0.3203184753066024"/>
    <x v="7"/>
    <x v="3"/>
  </r>
  <r>
    <d v="2015-04-13T00:00:00"/>
    <n v="162.36999499999999"/>
    <n v="162.38000500000001"/>
    <n v="-2.9472921346721526E-3"/>
    <n v="-0.29472921346721526"/>
    <x v="7"/>
    <x v="3"/>
  </r>
  <r>
    <d v="2015-04-14T00:00:00"/>
    <n v="162.41999799999999"/>
    <n v="162.300003"/>
    <n v="-4.9268381288702923E-4"/>
    <n v="-4.9268381288702923E-2"/>
    <x v="7"/>
    <x v="3"/>
  </r>
  <r>
    <d v="2015-04-15T00:00:00"/>
    <n v="162.63000500000001"/>
    <n v="164.13000500000001"/>
    <n v="1.1275428010928623E-2"/>
    <n v="1.1275428010928623"/>
    <x v="7"/>
    <x v="3"/>
  </r>
  <r>
    <d v="2015-04-16T00:00:00"/>
    <n v="163.30999800000001"/>
    <n v="163.13000500000001"/>
    <n v="-6.0927311858669508E-3"/>
    <n v="-0.60927311858669508"/>
    <x v="7"/>
    <x v="3"/>
  </r>
  <r>
    <d v="2015-04-17T00:00:00"/>
    <n v="161.75"/>
    <n v="160.66999799999999"/>
    <n v="-1.5080039996320793E-2"/>
    <n v="-1.5080039996320793"/>
    <x v="7"/>
    <x v="3"/>
  </r>
  <r>
    <d v="2015-04-20T00:00:00"/>
    <n v="162.10000600000001"/>
    <n v="166.16000399999999"/>
    <n v="3.4169453341251543E-2"/>
    <n v="3.4169453341251543"/>
    <x v="7"/>
    <x v="3"/>
  </r>
  <r>
    <d v="2015-04-21T00:00:00"/>
    <n v="166.070007"/>
    <n v="164.259995"/>
    <n v="-1.1434815564881573E-2"/>
    <n v="-1.1434815564881573"/>
    <x v="7"/>
    <x v="3"/>
  </r>
  <r>
    <d v="2015-04-22T00:00:00"/>
    <n v="164.38999899999999"/>
    <n v="165.36000100000001"/>
    <n v="6.6967370844008833E-3"/>
    <n v="0.66967370844008833"/>
    <x v="7"/>
    <x v="3"/>
  </r>
  <r>
    <d v="2015-04-23T00:00:00"/>
    <n v="165.229996"/>
    <n v="170.240005"/>
    <n v="2.9511393145189802E-2"/>
    <n v="2.9511393145189802"/>
    <x v="7"/>
    <x v="3"/>
  </r>
  <r>
    <d v="2015-04-24T00:00:00"/>
    <n v="170.229996"/>
    <n v="169.779999"/>
    <n v="-2.7021028341722708E-3"/>
    <n v="-0.27021028341722708"/>
    <x v="7"/>
    <x v="3"/>
  </r>
  <r>
    <d v="2015-04-27T00:00:00"/>
    <n v="170.88999899999999"/>
    <n v="170.729996"/>
    <n v="5.595458862029945E-3"/>
    <n v="0.5595458862029945"/>
    <x v="7"/>
    <x v="3"/>
  </r>
  <r>
    <d v="2015-04-28T00:00:00"/>
    <n v="170.83000200000001"/>
    <n v="173.91999799999999"/>
    <n v="1.8684484711169347E-2"/>
    <n v="1.8684484711169347"/>
    <x v="7"/>
    <x v="3"/>
  </r>
  <r>
    <d v="2015-04-29T00:00:00"/>
    <n v="173.39999399999999"/>
    <n v="174.39999399999999"/>
    <n v="2.7598666370729497E-3"/>
    <n v="0.27598666370729497"/>
    <x v="7"/>
    <x v="3"/>
  </r>
  <r>
    <d v="2015-04-30T00:00:00"/>
    <n v="173.770004"/>
    <n v="171.28999300000001"/>
    <n v="-1.7832575154790309E-2"/>
    <n v="-1.7832575154790309"/>
    <x v="7"/>
    <x v="3"/>
  </r>
  <r>
    <d v="2015-05-01T00:00:00"/>
    <n v="173.199997"/>
    <n v="173.66999799999999"/>
    <n v="1.3894594531275395E-2"/>
    <n v="1.3894594531275395"/>
    <x v="8"/>
    <x v="3"/>
  </r>
  <r>
    <d v="2015-05-04T00:00:00"/>
    <n v="174.470001"/>
    <n v="173.970001"/>
    <n v="1.7274313551842724E-3"/>
    <n v="0.17274313551842724"/>
    <x v="8"/>
    <x v="3"/>
  </r>
  <r>
    <d v="2015-05-05T00:00:00"/>
    <n v="173.509995"/>
    <n v="173.08000200000001"/>
    <n v="-5.1158187899302821E-3"/>
    <n v="-0.51158187899302821"/>
    <x v="8"/>
    <x v="3"/>
  </r>
  <r>
    <d v="2015-05-06T00:00:00"/>
    <n v="172.89999399999999"/>
    <n v="170.050003"/>
    <n v="-1.7506349462602877E-2"/>
    <n v="-1.7506349462602877"/>
    <x v="8"/>
    <x v="3"/>
  </r>
  <r>
    <d v="2015-05-07T00:00:00"/>
    <n v="169.63000500000001"/>
    <n v="170.990005"/>
    <n v="5.5277976090362113E-3"/>
    <n v="0.55277976090362113"/>
    <x v="8"/>
    <x v="3"/>
  </r>
  <r>
    <d v="2015-05-08T00:00:00"/>
    <n v="172.94000199999999"/>
    <n v="172.679993"/>
    <n v="9.883548456531166E-3"/>
    <n v="0.9883548456531166"/>
    <x v="8"/>
    <x v="3"/>
  </r>
  <r>
    <d v="2015-05-11T00:00:00"/>
    <n v="172.64999399999999"/>
    <n v="171.11999499999999"/>
    <n v="-9.0340402086998006E-3"/>
    <n v="-0.90340402086998006"/>
    <x v="8"/>
    <x v="3"/>
  </r>
  <r>
    <d v="2015-05-12T00:00:00"/>
    <n v="170.550003"/>
    <n v="170.550003"/>
    <n v="-3.3309491389360568E-3"/>
    <n v="-0.33309491389360568"/>
    <x v="8"/>
    <x v="3"/>
  </r>
  <r>
    <d v="2015-05-13T00:00:00"/>
    <n v="171.240005"/>
    <n v="172.279999"/>
    <n v="1.0143629255755515E-2"/>
    <n v="1.0143629255755515"/>
    <x v="8"/>
    <x v="3"/>
  </r>
  <r>
    <d v="2015-05-14T00:00:00"/>
    <n v="173.5"/>
    <n v="174.050003"/>
    <n v="1.027399588039235E-2"/>
    <n v="1.027399588039235"/>
    <x v="8"/>
    <x v="3"/>
  </r>
  <r>
    <d v="2015-05-15T00:00:00"/>
    <n v="173.91000399999999"/>
    <n v="173.259995"/>
    <n v="-4.5389714816609361E-3"/>
    <n v="-0.45389714816609361"/>
    <x v="8"/>
    <x v="3"/>
  </r>
  <r>
    <d v="2015-05-18T00:00:00"/>
    <n v="173.44000199999999"/>
    <n v="173.05999800000001"/>
    <n v="-1.1543172444394845E-3"/>
    <n v="-0.11543172444394845"/>
    <x v="8"/>
    <x v="3"/>
  </r>
  <r>
    <d v="2015-05-19T00:00:00"/>
    <n v="172.970001"/>
    <n v="173.479996"/>
    <n v="2.4268924353043619E-3"/>
    <n v="0.24268924353043619"/>
    <x v="8"/>
    <x v="3"/>
  </r>
  <r>
    <d v="2015-05-20T00:00:00"/>
    <n v="173.33000200000001"/>
    <n v="173.759995"/>
    <n v="1.6140131799404767E-3"/>
    <n v="0.16140131799404767"/>
    <x v="8"/>
    <x v="3"/>
  </r>
  <r>
    <d v="2015-05-21T00:00:00"/>
    <n v="173.320007"/>
    <n v="173.33999600000001"/>
    <n v="-2.4171213863121155E-3"/>
    <n v="-0.24171213863121155"/>
    <x v="8"/>
    <x v="3"/>
  </r>
  <r>
    <d v="2015-05-22T00:00:00"/>
    <n v="173.03999300000001"/>
    <n v="172.220001"/>
    <n v="-6.461261254442463E-3"/>
    <n v="-0.6461261254442463"/>
    <x v="8"/>
    <x v="3"/>
  </r>
  <r>
    <d v="2015-05-26T00:00:00"/>
    <n v="172.11000100000001"/>
    <n v="170.13000500000001"/>
    <n v="-1.2135617163304913E-2"/>
    <n v="-1.2135617163304913"/>
    <x v="8"/>
    <x v="3"/>
  </r>
  <r>
    <d v="2015-05-27T00:00:00"/>
    <n v="171.16000399999999"/>
    <n v="172"/>
    <n v="1.0991564950579846E-2"/>
    <n v="1.0991564950579846"/>
    <x v="8"/>
    <x v="3"/>
  </r>
  <r>
    <d v="2015-05-28T00:00:00"/>
    <n v="171.449997"/>
    <n v="171.71000699999999"/>
    <n v="-1.6860058139535061E-3"/>
    <n v="-0.16860058139535061"/>
    <x v="8"/>
    <x v="3"/>
  </r>
  <r>
    <d v="2015-05-29T00:00:00"/>
    <n v="171.35000600000001"/>
    <n v="169.64999399999999"/>
    <n v="-1.1997046858195026E-2"/>
    <n v="-1.1997046858195026"/>
    <x v="8"/>
    <x v="3"/>
  </r>
  <r>
    <d v="2015-06-01T00:00:00"/>
    <n v="170.21000699999999"/>
    <n v="170.179993"/>
    <n v="3.1240732021482476E-3"/>
    <n v="0.31240732021482476"/>
    <x v="9"/>
    <x v="3"/>
  </r>
  <r>
    <d v="2015-06-02T00:00:00"/>
    <n v="169.66000399999999"/>
    <n v="169.64999399999999"/>
    <n v="-3.1143437642520144E-3"/>
    <n v="-0.31143437642520144"/>
    <x v="9"/>
    <x v="3"/>
  </r>
  <r>
    <d v="2015-06-03T00:00:00"/>
    <n v="170.5"/>
    <n v="169.91999799999999"/>
    <n v="1.5915355705817813E-3"/>
    <n v="0.15915355705817813"/>
    <x v="9"/>
    <x v="3"/>
  </r>
  <r>
    <d v="2015-06-04T00:00:00"/>
    <n v="169.529999"/>
    <n v="168.38000500000001"/>
    <n v="-9.0630474230584124E-3"/>
    <n v="-0.90630474230584124"/>
    <x v="9"/>
    <x v="3"/>
  </r>
  <r>
    <d v="2015-06-05T00:00:00"/>
    <n v="168.25"/>
    <n v="167.39999399999999"/>
    <n v="-5.8202338217059335E-3"/>
    <n v="-0.58202338217059335"/>
    <x v="9"/>
    <x v="3"/>
  </r>
  <r>
    <d v="2015-06-08T00:00:00"/>
    <n v="167.16999799999999"/>
    <n v="165.33999600000001"/>
    <n v="-1.2305842734976369E-2"/>
    <n v="-1.2305842734976369"/>
    <x v="9"/>
    <x v="3"/>
  </r>
  <r>
    <d v="2015-06-09T00:00:00"/>
    <n v="165.33999600000001"/>
    <n v="165.679993"/>
    <n v="2.0563506001294307E-3"/>
    <n v="0.20563506001294307"/>
    <x v="9"/>
    <x v="3"/>
  </r>
  <r>
    <d v="2015-06-10T00:00:00"/>
    <n v="166.490005"/>
    <n v="168.91999799999999"/>
    <n v="1.9555801164235831E-2"/>
    <n v="1.9555801164235831"/>
    <x v="9"/>
    <x v="3"/>
  </r>
  <r>
    <d v="2015-06-11T00:00:00"/>
    <n v="169.259995"/>
    <n v="168.779999"/>
    <n v="-8.2878878556458258E-4"/>
    <n v="-8.2878878556458258E-2"/>
    <x v="9"/>
    <x v="3"/>
  </r>
  <r>
    <d v="2015-06-12T00:00:00"/>
    <n v="168.229996"/>
    <n v="166.990005"/>
    <n v="-1.0605486494877914E-2"/>
    <n v="-1.0605486494877914"/>
    <x v="9"/>
    <x v="3"/>
  </r>
  <r>
    <d v="2015-06-15T00:00:00"/>
    <n v="166.990005"/>
    <n v="166.259995"/>
    <n v="-4.3715790055817161E-3"/>
    <n v="-0.43715790055817161"/>
    <x v="9"/>
    <x v="3"/>
  </r>
  <r>
    <d v="2015-06-16T00:00:00"/>
    <n v="166.33000200000001"/>
    <n v="166.83999600000001"/>
    <n v="3.4885180887922473E-3"/>
    <n v="0.34885180887922473"/>
    <x v="9"/>
    <x v="3"/>
  </r>
  <r>
    <d v="2015-06-17T00:00:00"/>
    <n v="167"/>
    <n v="167.16999799999999"/>
    <n v="1.9779549742975355E-3"/>
    <n v="0.19779549742975355"/>
    <x v="9"/>
    <x v="3"/>
  </r>
  <r>
    <d v="2015-06-18T00:00:00"/>
    <n v="167.050003"/>
    <n v="168.25"/>
    <n v="6.4605013634084774E-3"/>
    <n v="0.64605013634084774"/>
    <x v="9"/>
    <x v="3"/>
  </r>
  <r>
    <d v="2015-06-19T00:00:00"/>
    <n v="167.61999499999999"/>
    <n v="166.990005"/>
    <n v="-7.4888261515602128E-3"/>
    <n v="-0.74888261515602128"/>
    <x v="9"/>
    <x v="3"/>
  </r>
  <r>
    <d v="2015-06-22T00:00:00"/>
    <n v="167.64999399999999"/>
    <n v="167.729996"/>
    <n v="4.431349049902833E-3"/>
    <n v="0.4431349049902833"/>
    <x v="9"/>
    <x v="3"/>
  </r>
  <r>
    <d v="2015-06-23T00:00:00"/>
    <n v="168.38000500000001"/>
    <n v="168.61999499999999"/>
    <n v="5.3061409480985589E-3"/>
    <n v="0.53061409480985589"/>
    <x v="9"/>
    <x v="3"/>
  </r>
  <r>
    <d v="2015-06-24T00:00:00"/>
    <n v="168.71000699999999"/>
    <n v="166.970001"/>
    <n v="-9.7852808025524762E-3"/>
    <n v="-0.97852808025524762"/>
    <x v="9"/>
    <x v="3"/>
  </r>
  <r>
    <d v="2015-06-25T00:00:00"/>
    <n v="167.800003"/>
    <n v="166.08000200000001"/>
    <n v="-5.33029283505837E-3"/>
    <n v="-0.533029283505837"/>
    <x v="9"/>
    <x v="3"/>
  </r>
  <r>
    <d v="2015-06-26T00:00:00"/>
    <n v="166.229996"/>
    <n v="165.46000699999999"/>
    <n v="-3.7331105041774615E-3"/>
    <n v="-0.37331105041774615"/>
    <x v="9"/>
    <x v="3"/>
  </r>
  <r>
    <d v="2015-06-29T00:00:00"/>
    <n v="163.91999799999999"/>
    <n v="162.970001"/>
    <n v="-1.5048990055947398E-2"/>
    <n v="-1.5048990055947398"/>
    <x v="9"/>
    <x v="3"/>
  </r>
  <r>
    <d v="2015-06-30T00:00:00"/>
    <n v="163.990005"/>
    <n v="162.66000399999999"/>
    <n v="-1.9021721672567438E-3"/>
    <n v="-0.19021721672567438"/>
    <x v="9"/>
    <x v="3"/>
  </r>
  <r>
    <d v="2015-07-01T00:00:00"/>
    <n v="163.970001"/>
    <n v="164.490005"/>
    <n v="1.1250466955601501E-2"/>
    <n v="1.1250466955601501"/>
    <x v="10"/>
    <x v="3"/>
  </r>
  <r>
    <d v="2015-07-02T00:00:00"/>
    <n v="165.050003"/>
    <n v="165.08999600000001"/>
    <n v="3.6475833288474035E-3"/>
    <n v="0.36475833288474035"/>
    <x v="10"/>
    <x v="3"/>
  </r>
  <r>
    <d v="2015-07-06T00:00:00"/>
    <n v="163.83000200000001"/>
    <n v="164.729996"/>
    <n v="-2.1806288007906183E-3"/>
    <n v="-0.21806288007906183"/>
    <x v="10"/>
    <x v="3"/>
  </r>
  <r>
    <d v="2015-07-07T00:00:00"/>
    <n v="164.94000199999999"/>
    <n v="165"/>
    <n v="1.6390700331225805E-3"/>
    <n v="0.16390700331225805"/>
    <x v="10"/>
    <x v="3"/>
  </r>
  <r>
    <d v="2015-07-08T00:00:00"/>
    <n v="164"/>
    <n v="163.16000399999999"/>
    <n v="-1.1151490909090955E-2"/>
    <n v="-1.1151490909090955"/>
    <x v="10"/>
    <x v="3"/>
  </r>
  <r>
    <d v="2015-07-09T00:00:00"/>
    <n v="165.33999600000001"/>
    <n v="163.85000600000001"/>
    <n v="4.22898984483977E-3"/>
    <n v="0.422898984483977"/>
    <x v="10"/>
    <x v="3"/>
  </r>
  <r>
    <d v="2015-07-10T00:00:00"/>
    <n v="165.66000399999999"/>
    <n v="166.949997"/>
    <n v="1.8919688046883598E-2"/>
    <n v="1.8919688046883598"/>
    <x v="10"/>
    <x v="3"/>
  </r>
  <r>
    <d v="2015-07-13T00:00:00"/>
    <n v="167.929993"/>
    <n v="169.38000500000001"/>
    <n v="1.4555304244779466E-2"/>
    <n v="1.4555304244779466"/>
    <x v="10"/>
    <x v="3"/>
  </r>
  <r>
    <d v="2015-07-14T00:00:00"/>
    <n v="169.429993"/>
    <n v="168.61000100000001"/>
    <n v="-4.5460147435938403E-3"/>
    <n v="-0.45460147435938403"/>
    <x v="10"/>
    <x v="3"/>
  </r>
  <r>
    <d v="2015-07-15T00:00:00"/>
    <n v="168.479996"/>
    <n v="168.529999"/>
    <n v="-4.744795654203493E-4"/>
    <n v="-4.744795654203493E-2"/>
    <x v="10"/>
    <x v="3"/>
  </r>
  <r>
    <d v="2015-07-16T00:00:00"/>
    <n v="169.470001"/>
    <n v="171"/>
    <n v="1.4656150327277961E-2"/>
    <n v="1.4656150327277961"/>
    <x v="10"/>
    <x v="3"/>
  </r>
  <r>
    <d v="2015-07-17T00:00:00"/>
    <n v="170.33000200000001"/>
    <n v="172.509995"/>
    <n v="8.8303801169591356E-3"/>
    <n v="0.88303801169591356"/>
    <x v="10"/>
    <x v="3"/>
  </r>
  <r>
    <d v="2015-07-20T00:00:00"/>
    <n v="172.78999300000001"/>
    <n v="173.220001"/>
    <n v="4.1157383373642276E-3"/>
    <n v="0.41157383373642276"/>
    <x v="10"/>
    <x v="3"/>
  </r>
  <r>
    <d v="2015-07-21T00:00:00"/>
    <n v="164.33999600000001"/>
    <n v="163.070007"/>
    <n v="-5.8595970103937356E-2"/>
    <n v="-5.8595970103937356"/>
    <x v="10"/>
    <x v="3"/>
  </r>
  <r>
    <d v="2015-07-22T00:00:00"/>
    <n v="162.729996"/>
    <n v="160.35000600000001"/>
    <n v="-1.6679958810573936E-2"/>
    <n v="-1.6679958810573936"/>
    <x v="10"/>
    <x v="3"/>
  </r>
  <r>
    <d v="2015-07-23T00:00:00"/>
    <n v="160.270004"/>
    <n v="161.729996"/>
    <n v="8.606111308782749E-3"/>
    <n v="0.8606111308782749"/>
    <x v="10"/>
    <x v="3"/>
  </r>
  <r>
    <d v="2015-07-24T00:00:00"/>
    <n v="161.28999300000001"/>
    <n v="159.75"/>
    <n v="-1.2242602170100869E-2"/>
    <n v="-1.2242602170100869"/>
    <x v="10"/>
    <x v="3"/>
  </r>
  <r>
    <d v="2015-07-27T00:00:00"/>
    <n v="159"/>
    <n v="159.070007"/>
    <n v="-4.2566071987479859E-3"/>
    <n v="-0.42566071987479859"/>
    <x v="10"/>
    <x v="3"/>
  </r>
  <r>
    <d v="2015-07-28T00:00:00"/>
    <n v="159.91000399999999"/>
    <n v="160.050003"/>
    <n v="6.1607842891464593E-3"/>
    <n v="0.61607842891464593"/>
    <x v="10"/>
    <x v="3"/>
  </r>
  <r>
    <d v="2015-07-29T00:00:00"/>
    <n v="160"/>
    <n v="161.08999600000001"/>
    <n v="6.4979255264370206E-3"/>
    <n v="0.64979255264370206"/>
    <x v="10"/>
    <x v="3"/>
  </r>
  <r>
    <d v="2015-07-30T00:00:00"/>
    <n v="160.5"/>
    <n v="160.96000699999999"/>
    <n v="-8.0693403207998671E-4"/>
    <n v="-8.0693403207998671E-2"/>
    <x v="10"/>
    <x v="3"/>
  </r>
  <r>
    <d v="2015-07-31T00:00:00"/>
    <n v="161.39999399999999"/>
    <n v="161.990005"/>
    <n v="6.3990926640553614E-3"/>
    <n v="0.63990926640553614"/>
    <x v="10"/>
    <x v="3"/>
  </r>
  <r>
    <d v="2015-08-03T00:00:00"/>
    <n v="161.699997"/>
    <n v="158.71000699999999"/>
    <n v="-2.0248150495458028E-2"/>
    <n v="-2.0248150495458028"/>
    <x v="11"/>
    <x v="3"/>
  </r>
  <r>
    <d v="2015-08-04T00:00:00"/>
    <n v="158.39999399999999"/>
    <n v="157.60000600000001"/>
    <n v="-6.9938942161346107E-3"/>
    <n v="-0.69938942161346107"/>
    <x v="11"/>
    <x v="3"/>
  </r>
  <r>
    <d v="2015-08-05T00:00:00"/>
    <n v="159.10000600000001"/>
    <n v="157.89999399999999"/>
    <n v="1.9034770848929128E-3"/>
    <n v="0.19034770848929128"/>
    <x v="11"/>
    <x v="3"/>
  </r>
  <r>
    <d v="2015-08-06T00:00:00"/>
    <n v="157.13000500000001"/>
    <n v="156.320007"/>
    <n v="-1.0006251171865044E-2"/>
    <n v="-1.0006251171865044"/>
    <x v="11"/>
    <x v="3"/>
  </r>
  <r>
    <d v="2015-08-07T00:00:00"/>
    <n v="155.88999899999999"/>
    <n v="155.11999499999999"/>
    <n v="-7.6766373225661821E-3"/>
    <n v="-0.76766373225661821"/>
    <x v="11"/>
    <x v="3"/>
  </r>
  <r>
    <d v="2015-08-10T00:00:00"/>
    <n v="156.770004"/>
    <n v="156.75"/>
    <n v="1.0508026383059255E-2"/>
    <n v="1.0508026383059255"/>
    <x v="11"/>
    <x v="3"/>
  </r>
  <r>
    <d v="2015-08-11T00:00:00"/>
    <n v="155.96000699999999"/>
    <n v="155.509995"/>
    <n v="-7.9107177033492793E-3"/>
    <n v="-0.79107177033492793"/>
    <x v="11"/>
    <x v="3"/>
  </r>
  <r>
    <d v="2015-08-12T00:00:00"/>
    <n v="154.259995"/>
    <n v="156.16000399999999"/>
    <n v="4.1798535200261444E-3"/>
    <n v="0.41798535200261444"/>
    <x v="11"/>
    <x v="3"/>
  </r>
  <r>
    <d v="2015-08-13T00:00:00"/>
    <n v="156.05999800000001"/>
    <n v="155.070007"/>
    <n v="-6.9800011019466313E-3"/>
    <n v="-0.69800011019466313"/>
    <x v="11"/>
    <x v="3"/>
  </r>
  <r>
    <d v="2015-08-14T00:00:00"/>
    <n v="155"/>
    <n v="155.75"/>
    <n v="4.3850710601953669E-3"/>
    <n v="0.43850710601953669"/>
    <x v="11"/>
    <x v="3"/>
  </r>
  <r>
    <d v="2015-08-17T00:00:00"/>
    <n v="155.199997"/>
    <n v="156.30999800000001"/>
    <n v="3.5954927768859779E-3"/>
    <n v="0.35954927768859779"/>
    <x v="11"/>
    <x v="3"/>
  </r>
  <r>
    <d v="2015-08-18T00:00:00"/>
    <n v="155.509995"/>
    <n v="156.009995"/>
    <n v="-1.9192822201943294E-3"/>
    <n v="-0.19192822201943294"/>
    <x v="11"/>
    <x v="3"/>
  </r>
  <r>
    <d v="2015-08-19T00:00:00"/>
    <n v="155.14999399999999"/>
    <n v="153.94000199999999"/>
    <n v="-1.3268335788357732E-2"/>
    <n v="-1.3268335788357732"/>
    <x v="11"/>
    <x v="3"/>
  </r>
  <r>
    <d v="2015-08-20T00:00:00"/>
    <n v="152.740005"/>
    <n v="152.66000399999999"/>
    <n v="-8.3149147938819112E-3"/>
    <n v="-0.83149147938819112"/>
    <x v="11"/>
    <x v="3"/>
  </r>
  <r>
    <d v="2015-08-21T00:00:00"/>
    <n v="151.5"/>
    <n v="148.85000600000001"/>
    <n v="-2.4957407966529233E-2"/>
    <n v="-2.4957407966529233"/>
    <x v="11"/>
    <x v="3"/>
  </r>
  <r>
    <d v="2015-08-24T00:00:00"/>
    <n v="143.470001"/>
    <n v="143.470001"/>
    <n v="-3.6143801028802214E-2"/>
    <n v="-3.6143801028802214"/>
    <x v="11"/>
    <x v="3"/>
  </r>
  <r>
    <d v="2015-08-25T00:00:00"/>
    <n v="146.94000199999999"/>
    <n v="140.96000699999999"/>
    <n v="-1.7494904736217287E-2"/>
    <n v="-1.7494904736217287"/>
    <x v="11"/>
    <x v="3"/>
  </r>
  <r>
    <d v="2015-08-26T00:00:00"/>
    <n v="144.08999600000001"/>
    <n v="146.699997"/>
    <n v="4.0720698885890361E-2"/>
    <n v="4.0720698885890361"/>
    <x v="11"/>
    <x v="3"/>
  </r>
  <r>
    <d v="2015-08-27T00:00:00"/>
    <n v="148.5"/>
    <n v="148.53999300000001"/>
    <n v="1.2542576943611161E-2"/>
    <n v="1.2542576943611161"/>
    <x v="11"/>
    <x v="3"/>
  </r>
  <r>
    <d v="2015-08-28T00:00:00"/>
    <n v="147.75"/>
    <n v="147.979996"/>
    <n v="-3.7700082562950321E-3"/>
    <n v="-0.37700082562950321"/>
    <x v="11"/>
    <x v="3"/>
  </r>
  <r>
    <d v="2015-08-31T00:00:00"/>
    <n v="147.38000500000001"/>
    <n v="147.88999899999999"/>
    <n v="-6.0817003941537884E-4"/>
    <n v="-6.0817003941537884E-2"/>
    <x v="11"/>
    <x v="3"/>
  </r>
  <r>
    <d v="2015-09-01T00:00:00"/>
    <n v="144.91000399999999"/>
    <n v="142.679993"/>
    <n v="-3.522892714334247E-2"/>
    <n v="-3.522892714334247"/>
    <x v="0"/>
    <x v="3"/>
  </r>
  <r>
    <d v="2015-09-02T00:00:00"/>
    <n v="144.740005"/>
    <n v="145.050003"/>
    <n v="1.6610668042295273E-2"/>
    <n v="1.6610668042295273"/>
    <x v="0"/>
    <x v="3"/>
  </r>
  <r>
    <d v="2015-09-03T00:00:00"/>
    <n v="146.050003"/>
    <n v="146.779999"/>
    <n v="1.1926893927744375E-2"/>
    <n v="1.1926893927744375"/>
    <x v="0"/>
    <x v="3"/>
  </r>
  <r>
    <d v="2015-09-04T00:00:00"/>
    <n v="144.570007"/>
    <n v="143.699997"/>
    <n v="-2.0983799025642513E-2"/>
    <n v="-2.0983799025642513"/>
    <x v="0"/>
    <x v="3"/>
  </r>
  <r>
    <d v="2015-09-08T00:00:00"/>
    <n v="145.86000100000001"/>
    <n v="147.229996"/>
    <n v="2.4565059663849587E-2"/>
    <n v="2.4565059663849587"/>
    <x v="0"/>
    <x v="3"/>
  </r>
  <r>
    <d v="2015-09-09T00:00:00"/>
    <n v="148.740005"/>
    <n v="145.050003"/>
    <n v="-1.4806717783243051E-2"/>
    <n v="-1.4806717783243051"/>
    <x v="0"/>
    <x v="3"/>
  </r>
  <r>
    <d v="2015-09-10T00:00:00"/>
    <n v="145.85000600000001"/>
    <n v="146.199997"/>
    <n v="7.9282590569818012E-3"/>
    <n v="0.79282590569818012"/>
    <x v="0"/>
    <x v="3"/>
  </r>
  <r>
    <d v="2015-09-11T00:00:00"/>
    <n v="145.91000399999999"/>
    <n v="147.36999499999999"/>
    <n v="8.0027224624361626E-3"/>
    <n v="0.80027224624361626"/>
    <x v="0"/>
    <x v="3"/>
  </r>
  <r>
    <d v="2015-09-14T00:00:00"/>
    <n v="147.36999499999999"/>
    <n v="145.64999399999999"/>
    <n v="-1.1671310703376236E-2"/>
    <n v="-1.1671310703376236"/>
    <x v="0"/>
    <x v="3"/>
  </r>
  <r>
    <d v="2015-09-15T00:00:00"/>
    <n v="146.60000600000001"/>
    <n v="147.529999"/>
    <n v="1.290769019873772E-2"/>
    <n v="1.290769019873772"/>
    <x v="0"/>
    <x v="3"/>
  </r>
  <r>
    <d v="2015-09-16T00:00:00"/>
    <n v="147.83999600000001"/>
    <n v="148.41000399999999"/>
    <n v="5.9649224290985181E-3"/>
    <n v="0.59649224290985181"/>
    <x v="0"/>
    <x v="3"/>
  </r>
  <r>
    <d v="2015-09-17T00:00:00"/>
    <n v="148.10000600000001"/>
    <n v="148.13999899999999"/>
    <n v="-1.8193180562140476E-3"/>
    <n v="-0.18193180562140476"/>
    <x v="0"/>
    <x v="3"/>
  </r>
  <r>
    <d v="2015-09-18T00:00:00"/>
    <n v="146.050003"/>
    <n v="144.509995"/>
    <n v="-2.4503874878519349E-2"/>
    <n v="-2.4503874878519349"/>
    <x v="0"/>
    <x v="3"/>
  </r>
  <r>
    <d v="2015-09-21T00:00:00"/>
    <n v="145.38999899999999"/>
    <n v="146.479996"/>
    <n v="1.3632281974682803E-2"/>
    <n v="1.3632281974682803"/>
    <x v="0"/>
    <x v="3"/>
  </r>
  <r>
    <d v="2015-09-22T00:00:00"/>
    <n v="144.61999499999999"/>
    <n v="144.429993"/>
    <n v="-1.3995105515977824E-2"/>
    <n v="-1.3995105515977824"/>
    <x v="0"/>
    <x v="3"/>
  </r>
  <r>
    <d v="2015-09-23T00:00:00"/>
    <n v="144.21000699999999"/>
    <n v="143.66000399999999"/>
    <n v="-5.3312264579283841E-3"/>
    <n v="-0.53312264579283841"/>
    <x v="0"/>
    <x v="3"/>
  </r>
  <r>
    <d v="2015-09-24T00:00:00"/>
    <n v="142.60000600000001"/>
    <n v="144.41000399999999"/>
    <n v="5.2206597460486837E-3"/>
    <n v="0.52206597460486837"/>
    <x v="0"/>
    <x v="3"/>
  </r>
  <r>
    <d v="2015-09-25T00:00:00"/>
    <n v="145.550003"/>
    <n v="145.41999799999999"/>
    <n v="6.993933744368519E-3"/>
    <n v="0.6993933744368519"/>
    <x v="0"/>
    <x v="3"/>
  </r>
  <r>
    <d v="2015-09-28T00:00:00"/>
    <n v="144.41999799999999"/>
    <n v="142.520004"/>
    <n v="-1.9942195295587828E-2"/>
    <n v="-1.9942195295587828"/>
    <x v="0"/>
    <x v="3"/>
  </r>
  <r>
    <d v="2015-09-29T00:00:00"/>
    <n v="141.990005"/>
    <n v="142.470001"/>
    <n v="-3.5084899380166679E-4"/>
    <n v="-3.5084899380166679E-2"/>
    <x v="0"/>
    <x v="3"/>
  </r>
  <r>
    <d v="2015-09-30T00:00:00"/>
    <n v="143.69000199999999"/>
    <n v="144.970001"/>
    <n v="1.7547553747823796E-2"/>
    <n v="1.7547553747823796"/>
    <x v="0"/>
    <x v="3"/>
  </r>
  <r>
    <d v="2015-10-01T00:00:00"/>
    <n v="145.30999800000001"/>
    <n v="143.58999600000001"/>
    <n v="-9.5192452954455664E-3"/>
    <n v="-0.95192452954455664"/>
    <x v="1"/>
    <x v="3"/>
  </r>
  <r>
    <d v="2015-10-02T00:00:00"/>
    <n v="141.050003"/>
    <n v="144.58000200000001"/>
    <n v="6.8946725230076833E-3"/>
    <n v="0.68946725230076833"/>
    <x v="1"/>
    <x v="3"/>
  </r>
  <r>
    <d v="2015-10-05T00:00:00"/>
    <n v="145.820007"/>
    <n v="149.03999300000001"/>
    <n v="3.0847910764311592E-2"/>
    <n v="3.0847910764311592"/>
    <x v="1"/>
    <x v="3"/>
  </r>
  <r>
    <d v="2015-10-06T00:00:00"/>
    <n v="149.05999800000001"/>
    <n v="148.779999"/>
    <n v="-1.7444579455931919E-3"/>
    <n v="-0.17444579455931919"/>
    <x v="1"/>
    <x v="3"/>
  </r>
  <r>
    <d v="2015-10-07T00:00:00"/>
    <n v="150.03999300000001"/>
    <n v="150.08999600000001"/>
    <n v="8.8049267966456846E-3"/>
    <n v="0.88049267966456846"/>
    <x v="1"/>
    <x v="3"/>
  </r>
  <r>
    <d v="2015-10-08T00:00:00"/>
    <n v="149.69000199999999"/>
    <n v="152.279999"/>
    <n v="1.4591265629722461E-2"/>
    <n v="1.4591265629722461"/>
    <x v="1"/>
    <x v="3"/>
  </r>
  <r>
    <d v="2015-10-09T00:00:00"/>
    <n v="152.46000699999999"/>
    <n v="152.38999899999999"/>
    <n v="7.2235356397643002E-4"/>
    <n v="7.2235356397643002E-2"/>
    <x v="1"/>
    <x v="3"/>
  </r>
  <r>
    <d v="2015-10-12T00:00:00"/>
    <n v="152.39999399999999"/>
    <n v="151.13999899999999"/>
    <n v="-8.2026380221972284E-3"/>
    <n v="-0.82026380221972284"/>
    <x v="1"/>
    <x v="3"/>
  </r>
  <r>
    <d v="2015-10-13T00:00:00"/>
    <n v="150.779999"/>
    <n v="149.61999499999999"/>
    <n v="-1.0056927418664374E-2"/>
    <n v="-1.0056927418664374"/>
    <x v="1"/>
    <x v="3"/>
  </r>
  <r>
    <d v="2015-10-14T00:00:00"/>
    <n v="149.60000600000001"/>
    <n v="150.009995"/>
    <n v="2.6066034823755135E-3"/>
    <n v="0.26066034823755135"/>
    <x v="1"/>
    <x v="3"/>
  </r>
  <r>
    <d v="2015-10-15T00:00:00"/>
    <n v="150.91000399999999"/>
    <n v="150.08999600000001"/>
    <n v="5.3330446414601163E-4"/>
    <n v="5.3330446414601163E-2"/>
    <x v="1"/>
    <x v="3"/>
  </r>
  <r>
    <d v="2015-10-16T00:00:00"/>
    <n v="150.449997"/>
    <n v="150.38999899999999"/>
    <n v="1.9988207608452324E-3"/>
    <n v="0.19988207608452324"/>
    <x v="1"/>
    <x v="3"/>
  </r>
  <r>
    <d v="2015-10-19T00:00:00"/>
    <n v="149.85000600000001"/>
    <n v="149.220001"/>
    <n v="-7.7797593442366919E-3"/>
    <n v="-0.77797593442366919"/>
    <x v="1"/>
    <x v="3"/>
  </r>
  <r>
    <d v="2015-10-20T00:00:00"/>
    <n v="142.490005"/>
    <n v="140.63999899999999"/>
    <n v="-5.7499007790517309E-2"/>
    <n v="-5.7499007790517309"/>
    <x v="1"/>
    <x v="3"/>
  </r>
  <r>
    <d v="2015-10-21T00:00:00"/>
    <n v="140.25"/>
    <n v="140.91999799999999"/>
    <n v="1.9908916523811993E-3"/>
    <n v="0.19908916523811993"/>
    <x v="1"/>
    <x v="3"/>
  </r>
  <r>
    <d v="2015-10-22T00:00:00"/>
    <n v="141.740005"/>
    <n v="144.08999600000001"/>
    <n v="2.2495018769444153E-2"/>
    <n v="2.2495018769444153"/>
    <x v="1"/>
    <x v="3"/>
  </r>
  <r>
    <d v="2015-10-23T00:00:00"/>
    <n v="144.61000100000001"/>
    <n v="144.679993"/>
    <n v="4.0946423511594165E-3"/>
    <n v="0.40946423511594165"/>
    <x v="1"/>
    <x v="3"/>
  </r>
  <r>
    <d v="2015-10-26T00:00:00"/>
    <n v="144.75"/>
    <n v="143.66000399999999"/>
    <n v="-7.0499657820691786E-3"/>
    <n v="-0.70499657820691786"/>
    <x v="1"/>
    <x v="3"/>
  </r>
  <r>
    <d v="2015-10-27T00:00:00"/>
    <n v="143.509995"/>
    <n v="137.86000100000001"/>
    <n v="-4.037312291874906E-2"/>
    <n v="-4.0373122918749065"/>
    <x v="1"/>
    <x v="3"/>
  </r>
  <r>
    <d v="2015-10-28T00:00:00"/>
    <n v="137.91999799999999"/>
    <n v="140.83000200000001"/>
    <n v="2.1543602048863963E-2"/>
    <n v="2.1543602048863963"/>
    <x v="1"/>
    <x v="3"/>
  </r>
  <r>
    <d v="2015-10-29T00:00:00"/>
    <n v="140.36000100000001"/>
    <n v="140.550003"/>
    <n v="-1.988205609767757E-3"/>
    <n v="-0.1988205609767757"/>
    <x v="1"/>
    <x v="3"/>
  </r>
  <r>
    <d v="2015-10-30T00:00:00"/>
    <n v="140.44000199999999"/>
    <n v="140.08000200000001"/>
    <n v="-3.3440127354532612E-3"/>
    <n v="-0.33440127354532612"/>
    <x v="1"/>
    <x v="3"/>
  </r>
  <r>
    <d v="2015-11-02T00:00:00"/>
    <n v="140.5"/>
    <n v="140.36999499999999"/>
    <n v="2.0701955729554022E-3"/>
    <n v="0.20701955729554022"/>
    <x v="2"/>
    <x v="3"/>
  </r>
  <r>
    <d v="2015-11-03T00:00:00"/>
    <n v="140.020004"/>
    <n v="141.88000500000001"/>
    <n v="1.0757355943483704E-2"/>
    <n v="1.0757355943483704"/>
    <x v="2"/>
    <x v="3"/>
  </r>
  <r>
    <d v="2015-11-04T00:00:00"/>
    <n v="142.550003"/>
    <n v="141.63000500000001"/>
    <n v="-1.7620523765840002E-3"/>
    <n v="-0.17620523765840002"/>
    <x v="2"/>
    <x v="3"/>
  </r>
  <r>
    <d v="2015-11-05T00:00:00"/>
    <n v="141.61000100000001"/>
    <n v="139.88999899999999"/>
    <n v="-1.2285574656302645E-2"/>
    <n v="-1.2285574656302645"/>
    <x v="2"/>
    <x v="3"/>
  </r>
  <r>
    <d v="2015-11-06T00:00:00"/>
    <n v="138.60000600000001"/>
    <n v="138.25"/>
    <n v="-1.1723489968714529E-2"/>
    <n v="-1.1723489968714529"/>
    <x v="2"/>
    <x v="3"/>
  </r>
  <r>
    <d v="2015-11-09T00:00:00"/>
    <n v="137.91999799999999"/>
    <n v="135.30999800000001"/>
    <n v="-2.1265837251356223E-2"/>
    <n v="-2.1265837251356223"/>
    <x v="2"/>
    <x v="3"/>
  </r>
  <r>
    <d v="2015-11-10T00:00:00"/>
    <n v="135.36000100000001"/>
    <n v="135.470001"/>
    <n v="1.1824920727585564E-3"/>
    <n v="0.11824920727585564"/>
    <x v="2"/>
    <x v="3"/>
  </r>
  <r>
    <d v="2015-11-11T00:00:00"/>
    <n v="136.08999600000001"/>
    <n v="135.020004"/>
    <n v="-3.3217464876227343E-3"/>
    <n v="-0.33217464876227343"/>
    <x v="2"/>
    <x v="3"/>
  </r>
  <r>
    <d v="2015-11-12T00:00:00"/>
    <n v="134.699997"/>
    <n v="133.03999300000001"/>
    <n v="-1.4664575183985229E-2"/>
    <n v="-1.4664575183985229"/>
    <x v="2"/>
    <x v="3"/>
  </r>
  <r>
    <d v="2015-11-13T00:00:00"/>
    <n v="132.949997"/>
    <n v="131.75"/>
    <n v="-9.6962798246690296E-3"/>
    <n v="-0.96962798246690296"/>
    <x v="2"/>
    <x v="3"/>
  </r>
  <r>
    <d v="2015-11-16T00:00:00"/>
    <n v="131.78999300000001"/>
    <n v="133.71000699999999"/>
    <n v="1.4876713472485648E-2"/>
    <n v="1.4876713472485648"/>
    <x v="2"/>
    <x v="3"/>
  </r>
  <r>
    <d v="2015-11-17T00:00:00"/>
    <n v="134.220001"/>
    <n v="133.820007"/>
    <n v="8.2267589739948299E-4"/>
    <n v="8.2267589739948299E-2"/>
    <x v="2"/>
    <x v="3"/>
  </r>
  <r>
    <d v="2015-11-18T00:00:00"/>
    <n v="134.78999300000001"/>
    <n v="135.820007"/>
    <n v="1.4945448328963273E-2"/>
    <n v="1.4945448328963273"/>
    <x v="2"/>
    <x v="3"/>
  </r>
  <r>
    <d v="2015-11-19T00:00:00"/>
    <n v="136.21000699999999"/>
    <n v="136.740005"/>
    <n v="6.7736559607156632E-3"/>
    <n v="0.67736559607156632"/>
    <x v="2"/>
    <x v="3"/>
  </r>
  <r>
    <d v="2015-11-20T00:00:00"/>
    <n v="137.36999499999999"/>
    <n v="138.5"/>
    <n v="1.2871105277493688E-2"/>
    <n v="1.2871105277493688"/>
    <x v="2"/>
    <x v="3"/>
  </r>
  <r>
    <d v="2015-11-23T00:00:00"/>
    <n v="138.529999"/>
    <n v="138.46000699999999"/>
    <n v="-2.8875812274375967E-4"/>
    <n v="-2.8875812274375967E-2"/>
    <x v="2"/>
    <x v="3"/>
  </r>
  <r>
    <d v="2015-11-24T00:00:00"/>
    <n v="137.64999399999999"/>
    <n v="138.60000600000001"/>
    <n v="1.011115072383495E-3"/>
    <n v="0.1011115072383495"/>
    <x v="2"/>
    <x v="3"/>
  </r>
  <r>
    <d v="2015-11-25T00:00:00"/>
    <n v="138.36999499999999"/>
    <n v="138"/>
    <n v="-4.3290474316429739E-3"/>
    <n v="-0.43290474316429739"/>
    <x v="2"/>
    <x v="3"/>
  </r>
  <r>
    <d v="2015-11-27T00:00:00"/>
    <n v="138"/>
    <n v="138.46000699999999"/>
    <n v="3.3333840579710117E-3"/>
    <n v="0.33333840579710117"/>
    <x v="2"/>
    <x v="3"/>
  </r>
  <r>
    <d v="2015-11-30T00:00:00"/>
    <n v="138.61000100000001"/>
    <n v="139.41999799999999"/>
    <n v="6.9333450199811075E-3"/>
    <n v="0.69333450199811075"/>
    <x v="2"/>
    <x v="3"/>
  </r>
  <r>
    <d v="2015-12-01T00:00:00"/>
    <n v="139.58000200000001"/>
    <n v="141.279999"/>
    <n v="1.3340991440840666E-2"/>
    <n v="1.3340991440840666"/>
    <x v="3"/>
    <x v="3"/>
  </r>
  <r>
    <d v="2015-12-02T00:00:00"/>
    <n v="140.929993"/>
    <n v="139.699997"/>
    <n v="-1.1183479694107379E-2"/>
    <n v="-1.1183479694107379"/>
    <x v="3"/>
    <x v="3"/>
  </r>
  <r>
    <d v="2015-12-03T00:00:00"/>
    <n v="140.10000600000001"/>
    <n v="138.91999799999999"/>
    <n v="-5.5833859466726254E-3"/>
    <n v="-0.55833859466726254"/>
    <x v="3"/>
    <x v="3"/>
  </r>
  <r>
    <d v="2015-12-04T00:00:00"/>
    <n v="138.08999600000001"/>
    <n v="140.429993"/>
    <n v="1.0869529381939635E-2"/>
    <n v="1.0869529381939635"/>
    <x v="3"/>
    <x v="3"/>
  </r>
  <r>
    <d v="2015-12-07T00:00:00"/>
    <n v="140.16000399999999"/>
    <n v="139.550003"/>
    <n v="-6.2663963815763335E-3"/>
    <n v="-0.62663963815763335"/>
    <x v="3"/>
    <x v="3"/>
  </r>
  <r>
    <d v="2015-12-08T00:00:00"/>
    <n v="138.279999"/>
    <n v="138.050003"/>
    <n v="-1.0748835311741312E-2"/>
    <n v="-1.0748835311741312"/>
    <x v="3"/>
    <x v="3"/>
  </r>
  <r>
    <d v="2015-12-09T00:00:00"/>
    <n v="137.38000500000001"/>
    <n v="136.61000100000001"/>
    <n v="-1.0431017520513897E-2"/>
    <n v="-1.0431017520513897"/>
    <x v="3"/>
    <x v="3"/>
  </r>
  <r>
    <d v="2015-12-10T00:00:00"/>
    <n v="137.029999"/>
    <n v="136.779999"/>
    <n v="1.2444037680667819E-3"/>
    <n v="0.12444037680667819"/>
    <x v="3"/>
    <x v="3"/>
  </r>
  <r>
    <d v="2015-12-11T00:00:00"/>
    <n v="135.229996"/>
    <n v="134.570007"/>
    <n v="-1.6157274573455727E-2"/>
    <n v="-1.6157274573455727"/>
    <x v="3"/>
    <x v="3"/>
  </r>
  <r>
    <d v="2015-12-14T00:00:00"/>
    <n v="135.30999800000001"/>
    <n v="135.929993"/>
    <n v="1.0106159836938966E-2"/>
    <n v="1.0106159836938966"/>
    <x v="3"/>
    <x v="3"/>
  </r>
  <r>
    <d v="2015-12-15T00:00:00"/>
    <n v="137.39999399999999"/>
    <n v="137.78999300000001"/>
    <n v="1.3683514277823994E-2"/>
    <n v="1.3683514277823994"/>
    <x v="3"/>
    <x v="3"/>
  </r>
  <r>
    <d v="2015-12-16T00:00:00"/>
    <n v="139.11999499999999"/>
    <n v="139.28999300000001"/>
    <n v="1.0886131622054762E-2"/>
    <n v="1.0886131622054762"/>
    <x v="3"/>
    <x v="3"/>
  </r>
  <r>
    <d v="2015-12-17T00:00:00"/>
    <n v="139.35000600000001"/>
    <n v="136.75"/>
    <n v="-1.8235287010173185E-2"/>
    <n v="-1.8235287010173185"/>
    <x v="3"/>
    <x v="3"/>
  </r>
  <r>
    <d v="2015-12-18T00:00:00"/>
    <n v="136.41000399999999"/>
    <n v="134.89999399999999"/>
    <n v="-1.3528380255941608E-2"/>
    <n v="-1.3528380255941608"/>
    <x v="3"/>
    <x v="3"/>
  </r>
  <r>
    <d v="2015-12-21T00:00:00"/>
    <n v="135.83000200000001"/>
    <n v="135.5"/>
    <n v="4.447783741191369E-3"/>
    <n v="0.4447783741191369"/>
    <x v="3"/>
    <x v="3"/>
  </r>
  <r>
    <d v="2015-12-22T00:00:00"/>
    <n v="135.88000500000001"/>
    <n v="137.929993"/>
    <n v="1.7933527675276784E-2"/>
    <n v="1.7933527675276784"/>
    <x v="3"/>
    <x v="3"/>
  </r>
  <r>
    <d v="2015-12-23T00:00:00"/>
    <n v="138.300003"/>
    <n v="138.53999300000001"/>
    <n v="4.4225333934442279E-3"/>
    <n v="0.44225333934442279"/>
    <x v="3"/>
    <x v="3"/>
  </r>
  <r>
    <d v="2015-12-24T00:00:00"/>
    <n v="138.429993"/>
    <n v="138.25"/>
    <n v="-2.0932078436008972E-3"/>
    <n v="-0.20932078436008972"/>
    <x v="3"/>
    <x v="3"/>
  </r>
  <r>
    <d v="2015-12-28T00:00:00"/>
    <n v="137.740005"/>
    <n v="137.61000100000001"/>
    <n v="-4.6292875226039421E-3"/>
    <n v="-0.46292875226039421"/>
    <x v="3"/>
    <x v="3"/>
  </r>
  <r>
    <d v="2015-12-29T00:00:00"/>
    <n v="138.25"/>
    <n v="139.779999"/>
    <n v="1.5769188171141701E-2"/>
    <n v="1.5769188171141701"/>
    <x v="3"/>
    <x v="3"/>
  </r>
  <r>
    <d v="2015-12-30T00:00:00"/>
    <n v="139.58000200000001"/>
    <n v="139.33999600000001"/>
    <n v="-3.1478251763329412E-3"/>
    <n v="-0.31478251763329412"/>
    <x v="3"/>
    <x v="3"/>
  </r>
  <r>
    <d v="2015-12-31T00:00:00"/>
    <n v="139.070007"/>
    <n v="137.61999499999999"/>
    <n v="-1.2343914521140253E-2"/>
    <n v="-1.2343914521140253"/>
    <x v="3"/>
    <x v="3"/>
  </r>
  <r>
    <d v="2016-01-04T00:00:00"/>
    <n v="135.60000600000001"/>
    <n v="135.949997"/>
    <n v="-1.2134850026698452E-2"/>
    <n v="-1.2134850026698452"/>
    <x v="4"/>
    <x v="4"/>
  </r>
  <r>
    <d v="2016-01-05T00:00:00"/>
    <n v="136.759995"/>
    <n v="135.85000600000001"/>
    <n v="-7.3549836120989642E-4"/>
    <n v="-7.3549836120989642E-2"/>
    <x v="4"/>
    <x v="4"/>
  </r>
  <r>
    <d v="2016-01-06T00:00:00"/>
    <n v="134.38000500000001"/>
    <n v="135.16999799999999"/>
    <n v="-5.0055794623963257E-3"/>
    <n v="-0.50055794623963257"/>
    <x v="4"/>
    <x v="4"/>
  </r>
  <r>
    <d v="2016-01-07T00:00:00"/>
    <n v="133.699997"/>
    <n v="132.86000100000001"/>
    <n v="-1.7089568944137934E-2"/>
    <n v="-1.7089568944137934"/>
    <x v="4"/>
    <x v="4"/>
  </r>
  <r>
    <d v="2016-01-08T00:00:00"/>
    <n v="133.179993"/>
    <n v="131.63000500000001"/>
    <n v="-9.2578352456884616E-3"/>
    <n v="-0.92578352456884616"/>
    <x v="4"/>
    <x v="4"/>
  </r>
  <r>
    <d v="2016-01-11T00:00:00"/>
    <n v="131.80999800000001"/>
    <n v="133.229996"/>
    <n v="1.2155214914714829E-2"/>
    <n v="1.2155214914714829"/>
    <x v="4"/>
    <x v="4"/>
  </r>
  <r>
    <d v="2016-01-12T00:00:00"/>
    <n v="133.64999399999999"/>
    <n v="132.89999399999999"/>
    <n v="-2.4769346986995844E-3"/>
    <n v="-0.24769346986995844"/>
    <x v="4"/>
    <x v="4"/>
  </r>
  <r>
    <d v="2016-01-13T00:00:00"/>
    <n v="133.5"/>
    <n v="131.16999799999999"/>
    <n v="-1.3017276735166727E-2"/>
    <n v="-1.3017276735166727"/>
    <x v="4"/>
    <x v="4"/>
  </r>
  <r>
    <d v="2016-01-14T00:00:00"/>
    <n v="131.929993"/>
    <n v="132.91000399999999"/>
    <n v="1.3265274274075978E-2"/>
    <n v="1.3265274274075978"/>
    <x v="4"/>
    <x v="4"/>
  </r>
  <r>
    <d v="2016-01-15T00:00:00"/>
    <n v="130.009995"/>
    <n v="130.029999"/>
    <n v="-2.1668835402337217E-2"/>
    <n v="-2.1668835402337217"/>
    <x v="4"/>
    <x v="4"/>
  </r>
  <r>
    <d v="2016-01-19T00:00:00"/>
    <n v="130.11000100000001"/>
    <n v="128.11000100000001"/>
    <n v="-1.4765808004043701E-2"/>
    <n v="-1.4765808004043701"/>
    <x v="4"/>
    <x v="4"/>
  </r>
  <r>
    <d v="2016-01-20T00:00:00"/>
    <n v="118.459999"/>
    <n v="121.860001"/>
    <n v="-4.8786198979110296E-2"/>
    <n v="-4.8786198979110296"/>
    <x v="4"/>
    <x v="4"/>
  </r>
  <r>
    <d v="2016-01-21T00:00:00"/>
    <n v="121.300003"/>
    <n v="122.910004"/>
    <n v="8.6164696486421555E-3"/>
    <n v="0.86164696486421555"/>
    <x v="4"/>
    <x v="4"/>
  </r>
  <r>
    <d v="2016-01-22T00:00:00"/>
    <n v="124.66999800000001"/>
    <n v="122.5"/>
    <n v="-3.3358065792593594E-3"/>
    <n v="-0.33358065792593594"/>
    <x v="4"/>
    <x v="4"/>
  </r>
  <r>
    <d v="2016-01-25T00:00:00"/>
    <n v="122.099998"/>
    <n v="122.08000199999999"/>
    <n v="-3.4285551020408755E-3"/>
    <n v="-0.34285551020408755"/>
    <x v="4"/>
    <x v="4"/>
  </r>
  <r>
    <d v="2016-01-26T00:00:00"/>
    <n v="122.25"/>
    <n v="122.589996"/>
    <n v="4.1775392500402742E-3"/>
    <n v="0.41775392500402742"/>
    <x v="4"/>
    <x v="4"/>
  </r>
  <r>
    <d v="2016-01-27T00:00:00"/>
    <n v="122.730003"/>
    <n v="120.959999"/>
    <n v="-1.3296329661353523E-2"/>
    <n v="-1.3296329661353523"/>
    <x v="4"/>
    <x v="4"/>
  </r>
  <r>
    <d v="2016-01-28T00:00:00"/>
    <n v="121.260002"/>
    <n v="122.220001"/>
    <n v="1.0416683287175044E-2"/>
    <n v="1.0416683287175044"/>
    <x v="4"/>
    <x v="4"/>
  </r>
  <r>
    <d v="2016-01-29T00:00:00"/>
    <n v="123.279999"/>
    <n v="124.790001"/>
    <n v="2.1027654876226043E-2"/>
    <n v="2.1027654876226043"/>
    <x v="4"/>
    <x v="4"/>
  </r>
  <r>
    <d v="2016-02-01T00:00:00"/>
    <n v="124.400002"/>
    <n v="124.83000199999999"/>
    <n v="3.205465155817766E-4"/>
    <n v="3.205465155817766E-2"/>
    <x v="5"/>
    <x v="4"/>
  </r>
  <r>
    <d v="2016-02-02T00:00:00"/>
    <n v="123.66999800000001"/>
    <n v="122.94000200000001"/>
    <n v="-1.5140590961458034E-2"/>
    <n v="-1.5140590961458034"/>
    <x v="5"/>
    <x v="4"/>
  </r>
  <r>
    <d v="2016-02-03T00:00:00"/>
    <n v="123.989998"/>
    <n v="124.720001"/>
    <n v="1.4478599081200416E-2"/>
    <n v="1.4478599081200416"/>
    <x v="5"/>
    <x v="4"/>
  </r>
  <r>
    <d v="2016-02-04T00:00:00"/>
    <n v="125.08000199999999"/>
    <n v="127.650002"/>
    <n v="2.349263130618473E-2"/>
    <n v="2.349263130618473"/>
    <x v="5"/>
    <x v="4"/>
  </r>
  <r>
    <d v="2016-02-05T00:00:00"/>
    <n v="127.220001"/>
    <n v="128.570007"/>
    <n v="7.2072462638896884E-3"/>
    <n v="0.72072462638896884"/>
    <x v="5"/>
    <x v="4"/>
  </r>
  <r>
    <d v="2016-02-08T00:00:00"/>
    <n v="126"/>
    <n v="126.980003"/>
    <n v="-1.2366834513744762E-2"/>
    <n v="-1.2366834513744762"/>
    <x v="5"/>
    <x v="4"/>
  </r>
  <r>
    <d v="2016-02-09T00:00:00"/>
    <n v="126.120003"/>
    <n v="124.07"/>
    <n v="-2.291701788666678E-2"/>
    <n v="-2.291701788666678"/>
    <x v="5"/>
    <x v="4"/>
  </r>
  <r>
    <d v="2016-02-10T00:00:00"/>
    <n v="125"/>
    <n v="120.19000200000001"/>
    <n v="-3.1272652534859224E-2"/>
    <n v="-3.1272652534859224"/>
    <x v="5"/>
    <x v="4"/>
  </r>
  <r>
    <d v="2016-02-11T00:00:00"/>
    <n v="118.779999"/>
    <n v="117.849998"/>
    <n v="-1.9469206764802349E-2"/>
    <n v="-1.9469206764802349"/>
    <x v="5"/>
    <x v="4"/>
  </r>
  <r>
    <d v="2016-02-12T00:00:00"/>
    <n v="119.260002"/>
    <n v="121.040001"/>
    <n v="2.706833308558898E-2"/>
    <n v="2.706833308558898"/>
    <x v="5"/>
    <x v="4"/>
  </r>
  <r>
    <d v="2016-02-16T00:00:00"/>
    <n v="121.83000199999999"/>
    <n v="122.739998"/>
    <n v="1.4044918918994398E-2"/>
    <n v="1.4044918918994398"/>
    <x v="5"/>
    <x v="4"/>
  </r>
  <r>
    <d v="2016-02-17T00:00:00"/>
    <n v="123.709999"/>
    <n v="126.099998"/>
    <n v="2.737493934128965E-2"/>
    <n v="2.737493934128965"/>
    <x v="5"/>
    <x v="4"/>
  </r>
  <r>
    <d v="2016-02-18T00:00:00"/>
    <n v="130"/>
    <n v="132.449997"/>
    <n v="5.0356852503677274E-2"/>
    <n v="5.0356852503677274"/>
    <x v="5"/>
    <x v="4"/>
  </r>
  <r>
    <d v="2016-02-19T00:00:00"/>
    <n v="132.36000100000001"/>
    <n v="133.08000200000001"/>
    <n v="4.7565497491102171E-3"/>
    <n v="0.47565497491102171"/>
    <x v="5"/>
    <x v="4"/>
  </r>
  <r>
    <d v="2016-02-22T00:00:00"/>
    <n v="133.08000200000001"/>
    <n v="133.770004"/>
    <n v="5.1848661679461117E-3"/>
    <n v="0.51848661679461117"/>
    <x v="5"/>
    <x v="4"/>
  </r>
  <r>
    <d v="2016-02-23T00:00:00"/>
    <n v="133.13999899999999"/>
    <n v="132.39999399999999"/>
    <n v="-1.0241533669984815E-2"/>
    <n v="-1.0241533669984815"/>
    <x v="5"/>
    <x v="4"/>
  </r>
  <r>
    <d v="2016-02-24T00:00:00"/>
    <n v="131.550003"/>
    <n v="132.800003"/>
    <n v="3.0212161489977518E-3"/>
    <n v="0.30212161489977518"/>
    <x v="5"/>
    <x v="4"/>
  </r>
  <r>
    <d v="2016-02-25T00:00:00"/>
    <n v="133.28999300000001"/>
    <n v="134.5"/>
    <n v="1.2801181939732231E-2"/>
    <n v="1.2801181939732231"/>
    <x v="5"/>
    <x v="4"/>
  </r>
  <r>
    <d v="2016-02-26T00:00:00"/>
    <n v="134.509995"/>
    <n v="132.029999"/>
    <n v="-1.8364319702602216E-2"/>
    <n v="-1.8364319702602216"/>
    <x v="5"/>
    <x v="4"/>
  </r>
  <r>
    <d v="2016-02-29T00:00:00"/>
    <n v="132"/>
    <n v="131.029999"/>
    <n v="-7.5740362612590761E-3"/>
    <n v="-0.75740362612590761"/>
    <x v="5"/>
    <x v="4"/>
  </r>
  <r>
    <d v="2016-03-01T00:00:00"/>
    <n v="132.240005"/>
    <n v="134.36999499999999"/>
    <n v="2.5490315389531393E-2"/>
    <n v="2.5490315389531393"/>
    <x v="6"/>
    <x v="4"/>
  </r>
  <r>
    <d v="2016-03-02T00:00:00"/>
    <n v="133.699997"/>
    <n v="136.300003"/>
    <n v="1.4363385218552738E-2"/>
    <n v="1.4363385218552738"/>
    <x v="6"/>
    <x v="4"/>
  </r>
  <r>
    <d v="2016-03-03T00:00:00"/>
    <n v="137.220001"/>
    <n v="137.800003"/>
    <n v="1.100513548778137E-2"/>
    <n v="1.100513548778137"/>
    <x v="6"/>
    <x v="4"/>
  </r>
  <r>
    <d v="2016-03-04T00:00:00"/>
    <n v="137.53999300000001"/>
    <n v="137.800003"/>
    <n v="0"/>
    <n v="0"/>
    <x v="6"/>
    <x v="4"/>
  </r>
  <r>
    <d v="2016-03-07T00:00:00"/>
    <n v="137.279999"/>
    <n v="140.14999399999999"/>
    <n v="1.7053635332649364E-2"/>
    <n v="1.7053635332649364"/>
    <x v="6"/>
    <x v="4"/>
  </r>
  <r>
    <d v="2016-03-08T00:00:00"/>
    <n v="139.71000699999999"/>
    <n v="139.070007"/>
    <n v="-7.7059368265116612E-3"/>
    <n v="-0.77059368265116612"/>
    <x v="6"/>
    <x v="4"/>
  </r>
  <r>
    <d v="2016-03-09T00:00:00"/>
    <n v="139.30999800000001"/>
    <n v="140.41000399999999"/>
    <n v="9.6354133353857563E-3"/>
    <n v="0.96354133353857563"/>
    <x v="6"/>
    <x v="4"/>
  </r>
  <r>
    <d v="2016-03-10T00:00:00"/>
    <n v="141.240005"/>
    <n v="140.19000199999999"/>
    <n v="-1.566854168026377E-3"/>
    <n v="-0.1566854168026377"/>
    <x v="6"/>
    <x v="4"/>
  </r>
  <r>
    <d v="2016-03-11T00:00:00"/>
    <n v="141.729996"/>
    <n v="142.36000100000001"/>
    <n v="1.5478985441486959E-2"/>
    <n v="1.5478985441486959"/>
    <x v="6"/>
    <x v="4"/>
  </r>
  <r>
    <d v="2016-03-14T00:00:00"/>
    <n v="142.009995"/>
    <n v="142.779999"/>
    <n v="2.9502528592986188E-3"/>
    <n v="0.29502528592986188"/>
    <x v="6"/>
    <x v="4"/>
  </r>
  <r>
    <d v="2016-03-15T00:00:00"/>
    <n v="141.740005"/>
    <n v="142.96000699999999"/>
    <n v="1.2607368067005797E-3"/>
    <n v="0.12607368067005797"/>
    <x v="6"/>
    <x v="4"/>
  </r>
  <r>
    <d v="2016-03-16T00:00:00"/>
    <n v="142.61999499999999"/>
    <n v="144.78999300000001"/>
    <n v="1.2800684879653135E-2"/>
    <n v="1.2800684879653135"/>
    <x v="6"/>
    <x v="4"/>
  </r>
  <r>
    <d v="2016-03-17T00:00:00"/>
    <n v="144.779999"/>
    <n v="147.03999300000001"/>
    <n v="1.5539747971394569E-2"/>
    <n v="1.5539747971394569"/>
    <x v="6"/>
    <x v="4"/>
  </r>
  <r>
    <d v="2016-03-18T00:00:00"/>
    <n v="147.39999399999999"/>
    <n v="147.08999600000001"/>
    <n v="3.4006394437202658E-4"/>
    <n v="3.4006394437202658E-2"/>
    <x v="6"/>
    <x v="4"/>
  </r>
  <r>
    <d v="2016-03-21T00:00:00"/>
    <n v="147.300003"/>
    <n v="148.63000500000001"/>
    <n v="1.0469841878301578E-2"/>
    <n v="1.0469841878301578"/>
    <x v="6"/>
    <x v="4"/>
  </r>
  <r>
    <d v="2016-03-22T00:00:00"/>
    <n v="148.05999800000001"/>
    <n v="148.10000600000001"/>
    <n v="-3.5658950559814828E-3"/>
    <n v="-0.35658950559814828"/>
    <x v="6"/>
    <x v="4"/>
  </r>
  <r>
    <d v="2016-03-23T00:00:00"/>
    <n v="148"/>
    <n v="145.39999399999999"/>
    <n v="-1.8231005338379402E-2"/>
    <n v="-1.8231005338379402"/>
    <x v="6"/>
    <x v="4"/>
  </r>
  <r>
    <d v="2016-03-24T00:00:00"/>
    <n v="144.979996"/>
    <n v="147.949997"/>
    <n v="1.7537848041451864E-2"/>
    <n v="1.7537848041451864"/>
    <x v="6"/>
    <x v="4"/>
  </r>
  <r>
    <d v="2016-03-28T00:00:00"/>
    <n v="147.75"/>
    <n v="148.39999399999999"/>
    <n v="3.0415478818832664E-3"/>
    <n v="0.30415478818832664"/>
    <x v="6"/>
    <x v="4"/>
  </r>
  <r>
    <d v="2016-03-29T00:00:00"/>
    <n v="147.58999600000001"/>
    <n v="149.33000200000001"/>
    <n v="6.2669005229205599E-3"/>
    <n v="0.62669005229205599"/>
    <x v="6"/>
    <x v="4"/>
  </r>
  <r>
    <d v="2016-03-30T00:00:00"/>
    <n v="149.949997"/>
    <n v="148.41000399999999"/>
    <n v="-6.160838329058782E-3"/>
    <n v="-0.6160838329058782"/>
    <x v="6"/>
    <x v="4"/>
  </r>
  <r>
    <d v="2016-03-31T00:00:00"/>
    <n v="149.78999300000001"/>
    <n v="151.449997"/>
    <n v="2.0483747173809297E-2"/>
    <n v="2.0483747173809297"/>
    <x v="6"/>
    <x v="4"/>
  </r>
  <r>
    <d v="2016-04-01T00:00:00"/>
    <n v="150.509995"/>
    <n v="152.520004"/>
    <n v="7.0650843261488294E-3"/>
    <n v="0.70650843261488294"/>
    <x v="7"/>
    <x v="4"/>
  </r>
  <r>
    <d v="2016-04-04T00:00:00"/>
    <n v="152.33999600000001"/>
    <n v="152.070007"/>
    <n v="-2.9504129832044201E-3"/>
    <n v="-0.29504129832044201"/>
    <x v="7"/>
    <x v="4"/>
  </r>
  <r>
    <d v="2016-04-05T00:00:00"/>
    <n v="151.429993"/>
    <n v="150"/>
    <n v="-1.3612197703127604E-2"/>
    <n v="-1.3612197703127604"/>
    <x v="7"/>
    <x v="4"/>
  </r>
  <r>
    <d v="2016-04-06T00:00:00"/>
    <n v="149.89999399999999"/>
    <n v="150.020004"/>
    <n v="1.3335999999997128E-4"/>
    <n v="1.3335999999997128E-2"/>
    <x v="7"/>
    <x v="4"/>
  </r>
  <r>
    <d v="2016-04-07T00:00:00"/>
    <n v="149.070007"/>
    <n v="148.25"/>
    <n v="-1.179845322494455E-2"/>
    <n v="-1.179845322494455"/>
    <x v="7"/>
    <x v="4"/>
  </r>
  <r>
    <d v="2016-04-08T00:00:00"/>
    <n v="149.05999800000001"/>
    <n v="149.35000600000001"/>
    <n v="7.4199392917368989E-3"/>
    <n v="0.74199392917368989"/>
    <x v="7"/>
    <x v="4"/>
  </r>
  <r>
    <d v="2016-04-11T00:00:00"/>
    <n v="150.259995"/>
    <n v="149.25"/>
    <n v="-6.696082757439159E-4"/>
    <n v="-6.696082757439159E-2"/>
    <x v="7"/>
    <x v="4"/>
  </r>
  <r>
    <d v="2016-04-12T00:00:00"/>
    <n v="149.61000100000001"/>
    <n v="149.63000500000001"/>
    <n v="2.5460971524289278E-3"/>
    <n v="0.25460971524289278"/>
    <x v="7"/>
    <x v="4"/>
  </r>
  <r>
    <d v="2016-04-13T00:00:00"/>
    <n v="150.75"/>
    <n v="151.229996"/>
    <n v="1.0692982333322609E-2"/>
    <n v="1.0692982333322609"/>
    <x v="7"/>
    <x v="4"/>
  </r>
  <r>
    <d v="2016-04-14T00:00:00"/>
    <n v="151.5"/>
    <n v="151.16000399999999"/>
    <n v="-4.628182361389177E-4"/>
    <n v="-4.628182361389177E-2"/>
    <x v="7"/>
    <x v="4"/>
  </r>
  <r>
    <d v="2016-04-15T00:00:00"/>
    <n v="151.03999300000001"/>
    <n v="151.720001"/>
    <n v="3.7046638342244087E-3"/>
    <n v="0.37046638342244087"/>
    <x v="7"/>
    <x v="4"/>
  </r>
  <r>
    <d v="2016-04-18T00:00:00"/>
    <n v="151.720001"/>
    <n v="152.529999"/>
    <n v="5.3387687494148572E-3"/>
    <n v="0.53387687494148572"/>
    <x v="7"/>
    <x v="4"/>
  </r>
  <r>
    <d v="2016-04-19T00:00:00"/>
    <n v="146.470001"/>
    <n v="144"/>
    <n v="-5.592341871057116E-2"/>
    <n v="-5.5923418710571156"/>
    <x v="7"/>
    <x v="4"/>
  </r>
  <r>
    <d v="2016-04-20T00:00:00"/>
    <n v="144.240005"/>
    <n v="146.11000100000001"/>
    <n v="1.4652784722222201E-2"/>
    <n v="1.4652784722222201"/>
    <x v="7"/>
    <x v="4"/>
  </r>
  <r>
    <d v="2016-04-21T00:00:00"/>
    <n v="146.58000200000001"/>
    <n v="149.300003"/>
    <n v="2.1832879188057763E-2"/>
    <n v="2.1832879188057763"/>
    <x v="7"/>
    <x v="4"/>
  </r>
  <r>
    <d v="2016-04-22T00:00:00"/>
    <n v="149.44000199999999"/>
    <n v="148.5"/>
    <n v="-5.3583589010376409E-3"/>
    <n v="-0.53583589010376409"/>
    <x v="7"/>
    <x v="4"/>
  </r>
  <r>
    <d v="2016-04-25T00:00:00"/>
    <n v="148.16000399999999"/>
    <n v="148.80999800000001"/>
    <n v="2.0875286195287668E-3"/>
    <n v="0.20875286195287668"/>
    <x v="7"/>
    <x v="4"/>
  </r>
  <r>
    <d v="2016-04-26T00:00:00"/>
    <n v="148.64999399999999"/>
    <n v="149.08000200000001"/>
    <n v="1.8144210982382614E-3"/>
    <n v="0.18144210982382614"/>
    <x v="7"/>
    <x v="4"/>
  </r>
  <r>
    <d v="2016-04-27T00:00:00"/>
    <n v="149.35000600000001"/>
    <n v="150.470001"/>
    <n v="9.3238461319580246E-3"/>
    <n v="0.93238461319580246"/>
    <x v="7"/>
    <x v="4"/>
  </r>
  <r>
    <d v="2016-04-28T00:00:00"/>
    <n v="149.75"/>
    <n v="147.070007"/>
    <n v="-2.2595826260411789E-2"/>
    <n v="-2.2595826260411789"/>
    <x v="7"/>
    <x v="4"/>
  </r>
  <r>
    <d v="2016-04-29T00:00:00"/>
    <n v="146.490005"/>
    <n v="145.94000199999999"/>
    <n v="-7.6834496920912265E-3"/>
    <n v="-0.76834496920912265"/>
    <x v="7"/>
    <x v="4"/>
  </r>
  <r>
    <d v="2016-05-02T00:00:00"/>
    <n v="146.55999800000001"/>
    <n v="145.270004"/>
    <n v="-4.5909140113619129E-3"/>
    <n v="-0.45909140113619129"/>
    <x v="8"/>
    <x v="4"/>
  </r>
  <r>
    <d v="2016-05-03T00:00:00"/>
    <n v="144.64999399999999"/>
    <n v="144.13000500000001"/>
    <n v="-7.8474493605712459E-3"/>
    <n v="-0.78474493605712459"/>
    <x v="8"/>
    <x v="4"/>
  </r>
  <r>
    <d v="2016-05-04T00:00:00"/>
    <n v="143.36000100000001"/>
    <n v="144.25"/>
    <n v="8.3254697729318039E-4"/>
    <n v="8.3254697729318039E-2"/>
    <x v="8"/>
    <x v="4"/>
  </r>
  <r>
    <d v="2016-05-05T00:00:00"/>
    <n v="145.949997"/>
    <n v="146.470001"/>
    <n v="1.5389954939341477E-2"/>
    <n v="1.5389954939341477"/>
    <x v="8"/>
    <x v="4"/>
  </r>
  <r>
    <d v="2016-05-06T00:00:00"/>
    <n v="144.86000100000001"/>
    <n v="147.28999300000001"/>
    <n v="5.5983614009806892E-3"/>
    <n v="0.55983614009806892"/>
    <x v="8"/>
    <x v="4"/>
  </r>
  <r>
    <d v="2016-05-09T00:00:00"/>
    <n v="147.699997"/>
    <n v="147.33999600000001"/>
    <n v="3.3948674299955073E-4"/>
    <n v="3.3948674299955073E-2"/>
    <x v="8"/>
    <x v="4"/>
  </r>
  <r>
    <d v="2016-05-10T00:00:00"/>
    <n v="148.240005"/>
    <n v="149.970001"/>
    <n v="1.7849905466265747E-2"/>
    <n v="1.7849905466265747"/>
    <x v="8"/>
    <x v="4"/>
  </r>
  <r>
    <d v="2016-05-11T00:00:00"/>
    <n v="149.71000699999999"/>
    <n v="148.949997"/>
    <n v="-6.8013868987037984E-3"/>
    <n v="-0.68013868987037984"/>
    <x v="8"/>
    <x v="4"/>
  </r>
  <r>
    <d v="2016-05-12T00:00:00"/>
    <n v="149.21000699999999"/>
    <n v="148.83999600000001"/>
    <n v="-7.38509581842961E-4"/>
    <n v="-7.38509581842961E-2"/>
    <x v="8"/>
    <x v="4"/>
  </r>
  <r>
    <d v="2016-05-13T00:00:00"/>
    <n v="148.78999300000001"/>
    <n v="147.720001"/>
    <n v="-7.5248255180013768E-3"/>
    <n v="-0.75248255180013768"/>
    <x v="8"/>
    <x v="4"/>
  </r>
  <r>
    <d v="2016-05-16T00:00:00"/>
    <n v="147.64999399999999"/>
    <n v="149.46000699999999"/>
    <n v="1.177908196737687E-2"/>
    <n v="1.177908196737687"/>
    <x v="8"/>
    <x v="4"/>
  </r>
  <r>
    <d v="2016-05-17T00:00:00"/>
    <n v="149.21000699999999"/>
    <n v="148"/>
    <n v="-9.7685463108535542E-3"/>
    <n v="-0.97685463108535542"/>
    <x v="8"/>
    <x v="4"/>
  </r>
  <r>
    <d v="2016-05-18T00:00:00"/>
    <n v="147.990005"/>
    <n v="147.33999600000001"/>
    <n v="-4.4594864864864192E-3"/>
    <n v="-0.44594864864864192"/>
    <x v="8"/>
    <x v="4"/>
  </r>
  <r>
    <d v="2016-05-19T00:00:00"/>
    <n v="146.479996"/>
    <n v="144.929993"/>
    <n v="-1.6356746745126993E-2"/>
    <n v="-1.6356746745126993"/>
    <x v="8"/>
    <x v="4"/>
  </r>
  <r>
    <d v="2016-05-20T00:00:00"/>
    <n v="145.71000699999999"/>
    <n v="147.25"/>
    <n v="1.6007776940967666E-2"/>
    <n v="1.6007776940967666"/>
    <x v="8"/>
    <x v="4"/>
  </r>
  <r>
    <d v="2016-05-23T00:00:00"/>
    <n v="147.61000100000001"/>
    <n v="146.770004"/>
    <n v="-3.2597351443124367E-3"/>
    <n v="-0.32597351443124367"/>
    <x v="8"/>
    <x v="4"/>
  </r>
  <r>
    <d v="2016-05-24T00:00:00"/>
    <n v="146.88000500000001"/>
    <n v="148.30999800000001"/>
    <n v="1.049256631484452E-2"/>
    <n v="1.049256631484452"/>
    <x v="8"/>
    <x v="4"/>
  </r>
  <r>
    <d v="2016-05-25T00:00:00"/>
    <n v="148.929993"/>
    <n v="151.69000199999999"/>
    <n v="2.2790129091634137E-2"/>
    <n v="2.2790129091634137"/>
    <x v="8"/>
    <x v="4"/>
  </r>
  <r>
    <d v="2016-05-26T00:00:00"/>
    <n v="151.550003"/>
    <n v="152.44000199999999"/>
    <n v="4.944294219206391E-3"/>
    <n v="0.4944294219206391"/>
    <x v="8"/>
    <x v="4"/>
  </r>
  <r>
    <d v="2016-05-27T00:00:00"/>
    <n v="152.35000600000001"/>
    <n v="152.83999600000001"/>
    <n v="2.6239438123336623E-3"/>
    <n v="0.26239438123336623"/>
    <x v="8"/>
    <x v="4"/>
  </r>
  <r>
    <d v="2016-05-31T00:00:00"/>
    <n v="152.55999800000001"/>
    <n v="153.740005"/>
    <n v="5.8885699002504399E-3"/>
    <n v="0.58885699002504399"/>
    <x v="8"/>
    <x v="4"/>
  </r>
  <r>
    <d v="2016-06-01T00:00:00"/>
    <n v="153"/>
    <n v="152.509995"/>
    <n v="-8.0005851437301434E-3"/>
    <n v="-0.80005851437301434"/>
    <x v="9"/>
    <x v="4"/>
  </r>
  <r>
    <d v="2016-06-02T00:00:00"/>
    <n v="152.58999600000001"/>
    <n v="153.5"/>
    <n v="6.491410612137205E-3"/>
    <n v="0.6491410612137205"/>
    <x v="9"/>
    <x v="4"/>
  </r>
  <r>
    <d v="2016-06-03T00:00:00"/>
    <n v="152.39999399999999"/>
    <n v="152.88999899999999"/>
    <n v="-3.9739478827361951E-3"/>
    <n v="-0.39739478827361951"/>
    <x v="9"/>
    <x v="4"/>
  </r>
  <r>
    <d v="2016-06-06T00:00:00"/>
    <n v="153.08999600000001"/>
    <n v="152.729996"/>
    <n v="-1.0465236512950948E-3"/>
    <n v="-0.10465236512950948"/>
    <x v="9"/>
    <x v="4"/>
  </r>
  <r>
    <d v="2016-06-07T00:00:00"/>
    <n v="153.30999800000001"/>
    <n v="153.33000200000001"/>
    <n v="3.928540664664304E-3"/>
    <n v="0.3928540664664304"/>
    <x v="9"/>
    <x v="4"/>
  </r>
  <r>
    <d v="2016-06-08T00:00:00"/>
    <n v="153.529999"/>
    <n v="154"/>
    <n v="4.3696471092460332E-3"/>
    <n v="0.43696471092460332"/>
    <x v="9"/>
    <x v="4"/>
  </r>
  <r>
    <d v="2016-06-09T00:00:00"/>
    <n v="152.91999799999999"/>
    <n v="153.41999799999999"/>
    <n v="-3.7662467532467714E-3"/>
    <n v="-0.37662467532467714"/>
    <x v="9"/>
    <x v="4"/>
  </r>
  <r>
    <d v="2016-06-10T00:00:00"/>
    <n v="152.78999300000001"/>
    <n v="152.36999499999999"/>
    <n v="-6.8439774063874248E-3"/>
    <n v="-0.68439774063874248"/>
    <x v="9"/>
    <x v="4"/>
  </r>
  <r>
    <d v="2016-06-13T00:00:00"/>
    <n v="151.63000500000001"/>
    <n v="151.279999"/>
    <n v="-7.1536131506730882E-3"/>
    <n v="-0.71536131506730882"/>
    <x v="9"/>
    <x v="4"/>
  </r>
  <r>
    <d v="2016-06-14T00:00:00"/>
    <n v="151.279999"/>
    <n v="151.05999800000001"/>
    <n v="-1.4542636267468323E-3"/>
    <n v="-0.14542636267468323"/>
    <x v="9"/>
    <x v="4"/>
  </r>
  <r>
    <d v="2016-06-15T00:00:00"/>
    <n v="151.46000699999999"/>
    <n v="150.679993"/>
    <n v="-2.5155898651607611E-3"/>
    <n v="-0.25155898651607611"/>
    <x v="9"/>
    <x v="4"/>
  </r>
  <r>
    <d v="2016-06-16T00:00:00"/>
    <n v="150.19000199999999"/>
    <n v="151.05999800000001"/>
    <n v="2.5219340168141091E-3"/>
    <n v="0.25219340168141091"/>
    <x v="9"/>
    <x v="4"/>
  </r>
  <r>
    <d v="2016-06-17T00:00:00"/>
    <n v="150.96000699999999"/>
    <n v="151.990005"/>
    <n v="6.1565405290153752E-3"/>
    <n v="0.61565405290153752"/>
    <x v="9"/>
    <x v="4"/>
  </r>
  <r>
    <d v="2016-06-20T00:00:00"/>
    <n v="152.60000600000001"/>
    <n v="153.61000100000001"/>
    <n v="1.0658569292105957E-2"/>
    <n v="1.0658569292105957"/>
    <x v="9"/>
    <x v="4"/>
  </r>
  <r>
    <d v="2016-06-21T00:00:00"/>
    <n v="154.16000399999999"/>
    <n v="154.050003"/>
    <n v="2.8644098505017368E-3"/>
    <n v="0.28644098505017368"/>
    <x v="9"/>
    <x v="4"/>
  </r>
  <r>
    <d v="2016-06-22T00:00:00"/>
    <n v="153.75"/>
    <n v="152.91999799999999"/>
    <n v="-7.3353130671475197E-3"/>
    <n v="-0.73353130671475197"/>
    <x v="9"/>
    <x v="4"/>
  </r>
  <r>
    <d v="2016-06-23T00:00:00"/>
    <n v="153.449997"/>
    <n v="155.35000600000001"/>
    <n v="1.5890714306705744E-2"/>
    <n v="1.5890714306705744"/>
    <x v="9"/>
    <x v="4"/>
  </r>
  <r>
    <d v="2016-06-24T00:00:00"/>
    <n v="149.970001"/>
    <n v="146.58999600000001"/>
    <n v="-5.6388861677932556E-2"/>
    <n v="-5.638886167793256"/>
    <x v="9"/>
    <x v="4"/>
  </r>
  <r>
    <d v="2016-06-27T00:00:00"/>
    <n v="146.179993"/>
    <n v="143.5"/>
    <n v="-2.1079173779362192E-2"/>
    <n v="-2.1079173779362192"/>
    <x v="9"/>
    <x v="4"/>
  </r>
  <r>
    <d v="2016-06-28T00:00:00"/>
    <n v="144.779999"/>
    <n v="145.699997"/>
    <n v="1.5330989547038376E-2"/>
    <n v="1.5330989547038376"/>
    <x v="9"/>
    <x v="4"/>
  </r>
  <r>
    <d v="2016-06-29T00:00:00"/>
    <n v="146.5"/>
    <n v="148.46000699999999"/>
    <n v="1.8943102654971122E-2"/>
    <n v="1.8943102654971122"/>
    <x v="9"/>
    <x v="4"/>
  </r>
  <r>
    <d v="2016-06-30T00:00:00"/>
    <n v="148.86000100000001"/>
    <n v="151.779999"/>
    <n v="2.2362871099689485E-2"/>
    <n v="2.2362871099689485"/>
    <x v="9"/>
    <x v="4"/>
  </r>
  <r>
    <d v="2016-07-01T00:00:00"/>
    <n v="151.779999"/>
    <n v="152.35000600000001"/>
    <n v="3.7554816428744253E-3"/>
    <n v="0.37554816428744253"/>
    <x v="10"/>
    <x v="4"/>
  </r>
  <r>
    <d v="2016-07-05T00:00:00"/>
    <n v="151.19000199999999"/>
    <n v="151.679993"/>
    <n v="-4.3978534533173352E-3"/>
    <n v="-0.43978534533173352"/>
    <x v="10"/>
    <x v="4"/>
  </r>
  <r>
    <d v="2016-07-06T00:00:00"/>
    <n v="151.85000600000001"/>
    <n v="152.36999499999999"/>
    <n v="4.5490640285037465E-3"/>
    <n v="0.45490640285037465"/>
    <x v="10"/>
    <x v="4"/>
  </r>
  <r>
    <d v="2016-07-07T00:00:00"/>
    <n v="152.75"/>
    <n v="152.60000600000001"/>
    <n v="1.5095557363509204E-3"/>
    <n v="0.15095557363509204"/>
    <x v="10"/>
    <x v="4"/>
  </r>
  <r>
    <d v="2016-07-08T00:00:00"/>
    <n v="154"/>
    <n v="154.46000699999999"/>
    <n v="1.2188734776327426E-2"/>
    <n v="1.2188734776327426"/>
    <x v="10"/>
    <x v="4"/>
  </r>
  <r>
    <d v="2016-07-11T00:00:00"/>
    <n v="154.60000600000001"/>
    <n v="155.33000200000001"/>
    <n v="5.6324935942804188E-3"/>
    <n v="0.56324935942804188"/>
    <x v="10"/>
    <x v="4"/>
  </r>
  <r>
    <d v="2016-07-12T00:00:00"/>
    <n v="156"/>
    <n v="157.03999300000001"/>
    <n v="1.100876184885391E-2"/>
    <n v="1.100876184885391"/>
    <x v="10"/>
    <x v="4"/>
  </r>
  <r>
    <d v="2016-07-13T00:00:00"/>
    <n v="157.75"/>
    <n v="158.020004"/>
    <n v="6.2405186174454563E-3"/>
    <n v="0.62405186174454563"/>
    <x v="10"/>
    <x v="4"/>
  </r>
  <r>
    <d v="2016-07-14T00:00:00"/>
    <n v="158.80999800000001"/>
    <n v="160.279999"/>
    <n v="1.4301955086648332E-2"/>
    <n v="1.4301955086648332"/>
    <x v="10"/>
    <x v="4"/>
  </r>
  <r>
    <d v="2016-07-15T00:00:00"/>
    <n v="159.89999399999999"/>
    <n v="159.779999"/>
    <n v="-3.1195408230567656E-3"/>
    <n v="-0.31195408230567656"/>
    <x v="10"/>
    <x v="4"/>
  </r>
  <r>
    <d v="2016-07-18T00:00:00"/>
    <n v="159.300003"/>
    <n v="159.86000100000001"/>
    <n v="5.0070096695908894E-4"/>
    <n v="5.0070096695908894E-2"/>
    <x v="10"/>
    <x v="4"/>
  </r>
  <r>
    <d v="2016-07-19T00:00:00"/>
    <n v="161.779999"/>
    <n v="159.58000200000001"/>
    <n v="-1.7515263245869717E-3"/>
    <n v="-0.17515263245869717"/>
    <x v="10"/>
    <x v="4"/>
  </r>
  <r>
    <d v="2016-07-20T00:00:00"/>
    <n v="159.970001"/>
    <n v="161.36000100000001"/>
    <n v="1.115427357871579E-2"/>
    <n v="1.115427357871579"/>
    <x v="10"/>
    <x v="4"/>
  </r>
  <r>
    <d v="2016-07-21T00:00:00"/>
    <n v="160.75"/>
    <n v="160.449997"/>
    <n v="-5.6395884628187565E-3"/>
    <n v="-0.56395884628187565"/>
    <x v="10"/>
    <x v="4"/>
  </r>
  <r>
    <d v="2016-07-22T00:00:00"/>
    <n v="160.779999"/>
    <n v="162.070007"/>
    <n v="1.0096665816702988E-2"/>
    <n v="1.0096665816702988"/>
    <x v="10"/>
    <x v="4"/>
  </r>
  <r>
    <d v="2016-07-25T00:00:00"/>
    <n v="162"/>
    <n v="162.64999399999999"/>
    <n v="3.578620194666815E-3"/>
    <n v="0.3578620194666815"/>
    <x v="10"/>
    <x v="4"/>
  </r>
  <r>
    <d v="2016-07-26T00:00:00"/>
    <n v="162.64999399999999"/>
    <n v="162.11999499999999"/>
    <n v="-3.2585245591831846E-3"/>
    <n v="-0.32585245591831846"/>
    <x v="10"/>
    <x v="4"/>
  </r>
  <r>
    <d v="2016-07-27T00:00:00"/>
    <n v="162.11999499999999"/>
    <n v="161.83000200000001"/>
    <n v="-1.7887552981973309E-3"/>
    <n v="-0.17887552981973309"/>
    <x v="10"/>
    <x v="4"/>
  </r>
  <r>
    <d v="2016-07-28T00:00:00"/>
    <n v="161.38000500000001"/>
    <n v="161.36999499999999"/>
    <n v="-2.8425322518380591E-3"/>
    <n v="-0.28425322518380591"/>
    <x v="10"/>
    <x v="4"/>
  </r>
  <r>
    <d v="2016-07-29T00:00:00"/>
    <n v="161.36000100000001"/>
    <n v="160.61999499999999"/>
    <n v="-4.6477041782148065E-3"/>
    <n v="-0.46477041782148065"/>
    <x v="10"/>
    <x v="4"/>
  </r>
  <r>
    <d v="2016-08-01T00:00:00"/>
    <n v="160.64999399999999"/>
    <n v="161.449997"/>
    <n v="5.1674886429924349E-3"/>
    <n v="0.51674886429924349"/>
    <x v="11"/>
    <x v="4"/>
  </r>
  <r>
    <d v="2016-08-02T00:00:00"/>
    <n v="161.270004"/>
    <n v="160.58000200000001"/>
    <n v="-5.3886343522198121E-3"/>
    <n v="-0.53886343522198121"/>
    <x v="11"/>
    <x v="4"/>
  </r>
  <r>
    <d v="2016-08-03T00:00:00"/>
    <n v="160.13000500000001"/>
    <n v="160.66999799999999"/>
    <n v="5.6044338572114327E-4"/>
    <n v="5.6044338572114327E-2"/>
    <x v="11"/>
    <x v="4"/>
  </r>
  <r>
    <d v="2016-08-04T00:00:00"/>
    <n v="160.86000100000001"/>
    <n v="161.550003"/>
    <n v="5.4770959790515494E-3"/>
    <n v="0.54770959790515494"/>
    <x v="11"/>
    <x v="4"/>
  </r>
  <r>
    <d v="2016-08-05T00:00:00"/>
    <n v="162"/>
    <n v="163.5"/>
    <n v="1.2070547593861614E-2"/>
    <n v="1.2070547593861614"/>
    <x v="11"/>
    <x v="4"/>
  </r>
  <r>
    <d v="2016-08-08T00:00:00"/>
    <n v="162.729996"/>
    <n v="162.03999300000001"/>
    <n v="-8.9297064220182909E-3"/>
    <n v="-0.89297064220182909"/>
    <x v="11"/>
    <x v="4"/>
  </r>
  <r>
    <d v="2016-08-09T00:00:00"/>
    <n v="162.220001"/>
    <n v="161.770004"/>
    <n v="-1.6661874331234117E-3"/>
    <n v="-0.16661874331234117"/>
    <x v="11"/>
    <x v="4"/>
  </r>
  <r>
    <d v="2016-08-10T00:00:00"/>
    <n v="162.19000199999999"/>
    <n v="162.08000200000001"/>
    <n v="1.916288510446007E-3"/>
    <n v="0.1916288510446007"/>
    <x v="11"/>
    <x v="4"/>
  </r>
  <r>
    <d v="2016-08-11T00:00:00"/>
    <n v="162.25"/>
    <n v="163.529999"/>
    <n v="8.9461807879296362E-3"/>
    <n v="0.89461807879296362"/>
    <x v="11"/>
    <x v="4"/>
  </r>
  <r>
    <d v="2016-08-12T00:00:00"/>
    <n v="163.19000199999999"/>
    <n v="161.949997"/>
    <n v="-9.6618480380471494E-3"/>
    <n v="-0.96618480380471494"/>
    <x v="11"/>
    <x v="4"/>
  </r>
  <r>
    <d v="2016-08-15T00:00:00"/>
    <n v="162.39999399999999"/>
    <n v="161.88000500000001"/>
    <n v="-4.3218278046641689E-4"/>
    <n v="-4.3218278046641689E-2"/>
    <x v="11"/>
    <x v="4"/>
  </r>
  <r>
    <d v="2016-08-16T00:00:00"/>
    <n v="161.11000100000001"/>
    <n v="160.699997"/>
    <n v="-7.2893993300779947E-3"/>
    <n v="-0.72893993300779947"/>
    <x v="11"/>
    <x v="4"/>
  </r>
  <r>
    <d v="2016-08-17T00:00:00"/>
    <n v="160.970001"/>
    <n v="160.44000199999999"/>
    <n v="-1.6178905093570117E-3"/>
    <n v="-0.16178905093570117"/>
    <x v="11"/>
    <x v="4"/>
  </r>
  <r>
    <d v="2016-08-18T00:00:00"/>
    <n v="160.88999899999999"/>
    <n v="161.36000100000001"/>
    <n v="5.734224560780099E-3"/>
    <n v="0.5734224560780099"/>
    <x v="11"/>
    <x v="4"/>
  </r>
  <r>
    <d v="2016-08-19T00:00:00"/>
    <n v="160.83999600000001"/>
    <n v="160.03999300000001"/>
    <n v="-8.1805155665560791E-3"/>
    <n v="-0.81805155665560791"/>
    <x v="11"/>
    <x v="4"/>
  </r>
  <r>
    <d v="2016-08-22T00:00:00"/>
    <n v="160"/>
    <n v="160"/>
    <n v="-2.4989378748607738E-4"/>
    <n v="-2.4989378748607738E-2"/>
    <x v="11"/>
    <x v="4"/>
  </r>
  <r>
    <d v="2016-08-23T00:00:00"/>
    <n v="160.33000200000001"/>
    <n v="160.259995"/>
    <n v="1.6249687500000665E-3"/>
    <n v="0.16249687500000665"/>
    <x v="11"/>
    <x v="4"/>
  </r>
  <r>
    <d v="2016-08-24T00:00:00"/>
    <n v="159.88999899999999"/>
    <n v="159.050003"/>
    <n v="-7.5501811915069661E-3"/>
    <n v="-0.75501811915069661"/>
    <x v="11"/>
    <x v="4"/>
  </r>
  <r>
    <d v="2016-08-25T00:00:00"/>
    <n v="159"/>
    <n v="158.63000500000001"/>
    <n v="-2.6406664072806674E-3"/>
    <n v="-0.26406664072806674"/>
    <x v="11"/>
    <x v="4"/>
  </r>
  <r>
    <d v="2016-08-26T00:00:00"/>
    <n v="158.88000500000001"/>
    <n v="158.320007"/>
    <n v="-1.9542204515470285E-3"/>
    <n v="-0.19542204515470285"/>
    <x v="11"/>
    <x v="4"/>
  </r>
  <r>
    <d v="2016-08-29T00:00:00"/>
    <n v="158.83000200000001"/>
    <n v="159.720001"/>
    <n v="8.8428116352976538E-3"/>
    <n v="0.88428116352976538"/>
    <x v="11"/>
    <x v="4"/>
  </r>
  <r>
    <d v="2016-08-30T00:00:00"/>
    <n v="159.759995"/>
    <n v="159.39999399999999"/>
    <n v="-2.0035499498901599E-3"/>
    <n v="-0.20035499498901599"/>
    <x v="11"/>
    <x v="4"/>
  </r>
  <r>
    <d v="2016-08-31T00:00:00"/>
    <n v="159.66000399999999"/>
    <n v="158.88000500000001"/>
    <n v="-3.2621644891653867E-3"/>
    <n v="-0.32621644891653867"/>
    <x v="11"/>
    <x v="4"/>
  </r>
  <r>
    <d v="2016-09-01T00:00:00"/>
    <n v="158.320007"/>
    <n v="159.53999300000001"/>
    <n v="4.1540028904203385E-3"/>
    <n v="0.41540028904203385"/>
    <x v="0"/>
    <x v="4"/>
  </r>
  <r>
    <d v="2016-09-02T00:00:00"/>
    <n v="159.88000500000001"/>
    <n v="159.550003"/>
    <n v="6.2742888549571774E-5"/>
    <n v="6.2742888549571774E-3"/>
    <x v="0"/>
    <x v="4"/>
  </r>
  <r>
    <d v="2016-09-06T00:00:00"/>
    <n v="159.88000500000001"/>
    <n v="160.35000600000001"/>
    <n v="5.0141208709346685E-3"/>
    <n v="0.50141208709346685"/>
    <x v="0"/>
    <x v="4"/>
  </r>
  <r>
    <d v="2016-09-07T00:00:00"/>
    <n v="160.19000199999999"/>
    <n v="161.63999899999999"/>
    <n v="8.0448578218323963E-3"/>
    <n v="0.80448578218323963"/>
    <x v="0"/>
    <x v="4"/>
  </r>
  <r>
    <d v="2016-09-08T00:00:00"/>
    <n v="160.550003"/>
    <n v="159"/>
    <n v="-1.6332584857291388E-2"/>
    <n v="-1.6332584857291388"/>
    <x v="0"/>
    <x v="4"/>
  </r>
  <r>
    <d v="2016-09-09T00:00:00"/>
    <n v="158.029999"/>
    <n v="155.69000199999999"/>
    <n v="-2.0817597484276806E-2"/>
    <n v="-2.0817597484276806"/>
    <x v="0"/>
    <x v="4"/>
  </r>
  <r>
    <d v="2016-09-12T00:00:00"/>
    <n v="155.259995"/>
    <n v="158.28999300000001"/>
    <n v="1.6699794248830502E-2"/>
    <n v="1.6699794248830502"/>
    <x v="0"/>
    <x v="4"/>
  </r>
  <r>
    <d v="2016-09-13T00:00:00"/>
    <n v="157.63000500000001"/>
    <n v="155.80999800000001"/>
    <n v="-1.5667414932540979E-2"/>
    <n v="-1.5667414932540979"/>
    <x v="0"/>
    <x v="4"/>
  </r>
  <r>
    <d v="2016-09-14T00:00:00"/>
    <n v="155.699997"/>
    <n v="154.050003"/>
    <n v="-1.129577705276652E-2"/>
    <n v="-1.129577705276652"/>
    <x v="0"/>
    <x v="4"/>
  </r>
  <r>
    <d v="2016-09-15T00:00:00"/>
    <n v="154.300003"/>
    <n v="155.66000399999999"/>
    <n v="1.0451158511175063E-2"/>
    <n v="1.0451158511175063"/>
    <x v="0"/>
    <x v="4"/>
  </r>
  <r>
    <d v="2016-09-16T00:00:00"/>
    <n v="155.03999300000001"/>
    <n v="153.83999600000001"/>
    <n v="-1.1692200650335161E-2"/>
    <n v="-1.1692200650335161"/>
    <x v="0"/>
    <x v="4"/>
  </r>
  <r>
    <d v="2016-09-19T00:00:00"/>
    <n v="154.86999499999999"/>
    <n v="154.86999499999999"/>
    <n v="6.6952614845359193E-3"/>
    <n v="0.66952614845359193"/>
    <x v="0"/>
    <x v="4"/>
  </r>
  <r>
    <d v="2016-09-20T00:00:00"/>
    <n v="155.86999499999999"/>
    <n v="154.449997"/>
    <n v="-2.7119391332064424E-3"/>
    <n v="-0.27119391332064424"/>
    <x v="0"/>
    <x v="4"/>
  </r>
  <r>
    <d v="2016-09-21T00:00:00"/>
    <n v="154.91000399999999"/>
    <n v="155.529999"/>
    <n v="6.9925673096646879E-3"/>
    <n v="0.69925673096646879"/>
    <x v="0"/>
    <x v="4"/>
  </r>
  <r>
    <d v="2016-09-22T00:00:00"/>
    <n v="156.14999399999999"/>
    <n v="156.11000100000001"/>
    <n v="3.7291969634745126E-3"/>
    <n v="0.37291969634745126"/>
    <x v="0"/>
    <x v="4"/>
  </r>
  <r>
    <d v="2016-09-23T00:00:00"/>
    <n v="155.61999499999999"/>
    <n v="154.979996"/>
    <n v="-7.2385176655018757E-3"/>
    <n v="-0.72385176655018757"/>
    <x v="0"/>
    <x v="4"/>
  </r>
  <r>
    <d v="2016-09-26T00:00:00"/>
    <n v="154.46000699999999"/>
    <n v="153.979996"/>
    <n v="-6.4524456433718846E-3"/>
    <n v="-0.64524456433718846"/>
    <x v="0"/>
    <x v="4"/>
  </r>
  <r>
    <d v="2016-09-27T00:00:00"/>
    <n v="154.320007"/>
    <n v="156.770004"/>
    <n v="1.8119288689941282E-2"/>
    <n v="1.8119288689941282"/>
    <x v="0"/>
    <x v="4"/>
  </r>
  <r>
    <d v="2016-09-28T00:00:00"/>
    <n v="156.990005"/>
    <n v="158.28999300000001"/>
    <n v="9.6956621880293081E-3"/>
    <n v="0.96956621880293081"/>
    <x v="0"/>
    <x v="4"/>
  </r>
  <r>
    <d v="2016-09-29T00:00:00"/>
    <n v="158.63000500000001"/>
    <n v="158.11000100000001"/>
    <n v="-1.1371028363112989E-3"/>
    <n v="-0.11371028363112989"/>
    <x v="0"/>
    <x v="4"/>
  </r>
  <r>
    <d v="2016-09-30T00:00:00"/>
    <n v="158.89999399999999"/>
    <n v="158.85000600000001"/>
    <n v="4.6803174708727191E-3"/>
    <n v="0.46803174708727191"/>
    <x v="0"/>
    <x v="4"/>
  </r>
  <r>
    <d v="2016-10-03T00:00:00"/>
    <n v="158.05999800000001"/>
    <n v="157.61000100000001"/>
    <n v="-7.8061375710618552E-3"/>
    <n v="-0.78061375710618552"/>
    <x v="1"/>
    <x v="4"/>
  </r>
  <r>
    <d v="2016-10-04T00:00:00"/>
    <n v="157.66999799999999"/>
    <n v="156.46000699999999"/>
    <n v="-7.2964532244372826E-3"/>
    <n v="-0.72964532244372826"/>
    <x v="1"/>
    <x v="4"/>
  </r>
  <r>
    <d v="2016-10-05T00:00:00"/>
    <n v="157.070007"/>
    <n v="157.08000200000001"/>
    <n v="3.9626420315832522E-3"/>
    <n v="0.39626420315832522"/>
    <x v="1"/>
    <x v="4"/>
  </r>
  <r>
    <d v="2016-10-06T00:00:00"/>
    <n v="156.83999600000001"/>
    <n v="156.88000500000001"/>
    <n v="-1.2732174525945661E-3"/>
    <n v="-0.12732174525945661"/>
    <x v="1"/>
    <x v="4"/>
  </r>
  <r>
    <d v="2016-10-07T00:00:00"/>
    <n v="157.13999899999999"/>
    <n v="155.66999799999999"/>
    <n v="-7.7129459550948631E-3"/>
    <n v="-0.77129459550948631"/>
    <x v="1"/>
    <x v="4"/>
  </r>
  <r>
    <d v="2016-10-10T00:00:00"/>
    <n v="156.71000699999999"/>
    <n v="157.020004"/>
    <n v="8.6722298281265431E-3"/>
    <n v="0.86722298281265431"/>
    <x v="1"/>
    <x v="4"/>
  </r>
  <r>
    <d v="2016-10-11T00:00:00"/>
    <n v="156.729996"/>
    <n v="154.78999300000001"/>
    <n v="-1.4202082175465924E-2"/>
    <n v="-1.4202082175465924"/>
    <x v="1"/>
    <x v="4"/>
  </r>
  <r>
    <d v="2016-10-12T00:00:00"/>
    <n v="154.970001"/>
    <n v="154.28999300000001"/>
    <n v="-3.2301829744252331E-3"/>
    <n v="-0.32301829744252331"/>
    <x v="1"/>
    <x v="4"/>
  </r>
  <r>
    <d v="2016-10-13T00:00:00"/>
    <n v="153.699997"/>
    <n v="153.720001"/>
    <n v="-3.6942901410333961E-3"/>
    <n v="-0.36942901410333961"/>
    <x v="1"/>
    <x v="4"/>
  </r>
  <r>
    <d v="2016-10-14T00:00:00"/>
    <n v="154.470001"/>
    <n v="154.449997"/>
    <n v="4.748868040926002E-3"/>
    <n v="0.4748868040926002"/>
    <x v="1"/>
    <x v="4"/>
  </r>
  <r>
    <d v="2016-10-17T00:00:00"/>
    <n v="154.449997"/>
    <n v="154.770004"/>
    <n v="2.0719132807753837E-3"/>
    <n v="0.20719132807753837"/>
    <x v="1"/>
    <x v="4"/>
  </r>
  <r>
    <d v="2016-10-18T00:00:00"/>
    <n v="150.020004"/>
    <n v="150.720001"/>
    <n v="-2.6167880696055357E-2"/>
    <n v="-2.6167880696055357"/>
    <x v="1"/>
    <x v="4"/>
  </r>
  <r>
    <d v="2016-10-19T00:00:00"/>
    <n v="151.270004"/>
    <n v="151.259995"/>
    <n v="3.5827627150826213E-3"/>
    <n v="0.35827627150826213"/>
    <x v="1"/>
    <x v="4"/>
  </r>
  <r>
    <d v="2016-10-20T00:00:00"/>
    <n v="151.279999"/>
    <n v="151.520004"/>
    <n v="1.7189541755571192E-3"/>
    <n v="0.17189541755571192"/>
    <x v="1"/>
    <x v="4"/>
  </r>
  <r>
    <d v="2016-10-21T00:00:00"/>
    <n v="150.58000200000001"/>
    <n v="149.63000500000001"/>
    <n v="-1.2473593915691694E-2"/>
    <n v="-1.2473593915691694"/>
    <x v="1"/>
    <x v="4"/>
  </r>
  <r>
    <d v="2016-10-24T00:00:00"/>
    <n v="150.39999399999999"/>
    <n v="150.570007"/>
    <n v="6.2821758242939119E-3"/>
    <n v="0.62821758242939119"/>
    <x v="1"/>
    <x v="4"/>
  </r>
  <r>
    <d v="2016-10-25T00:00:00"/>
    <n v="150.570007"/>
    <n v="150.88000500000001"/>
    <n v="2.0588296844537002E-3"/>
    <n v="0.20588296844537002"/>
    <x v="1"/>
    <x v="4"/>
  </r>
  <r>
    <d v="2016-10-26T00:00:00"/>
    <n v="150.71000699999999"/>
    <n v="151.80999800000001"/>
    <n v="6.1637922135540091E-3"/>
    <n v="0.61637922135540091"/>
    <x v="1"/>
    <x v="4"/>
  </r>
  <r>
    <d v="2016-10-27T00:00:00"/>
    <n v="152.820007"/>
    <n v="153.35000600000001"/>
    <n v="1.0144312102553288E-2"/>
    <n v="1.0144312102553288"/>
    <x v="1"/>
    <x v="4"/>
  </r>
  <r>
    <d v="2016-10-28T00:00:00"/>
    <n v="154.050003"/>
    <n v="152.61000100000001"/>
    <n v="-4.825594855209836E-3"/>
    <n v="-0.4825594855209836"/>
    <x v="1"/>
    <x v="4"/>
  </r>
  <r>
    <d v="2016-10-31T00:00:00"/>
    <n v="152.759995"/>
    <n v="153.69000199999999"/>
    <n v="7.0768690971962922E-3"/>
    <n v="0.70768690971962922"/>
    <x v="1"/>
    <x v="4"/>
  </r>
  <r>
    <d v="2016-11-01T00:00:00"/>
    <n v="153.5"/>
    <n v="152.78999300000001"/>
    <n v="-5.8560022661720001E-3"/>
    <n v="-0.58560022661720001"/>
    <x v="2"/>
    <x v="4"/>
  </r>
  <r>
    <d v="2016-11-02T00:00:00"/>
    <n v="152.479996"/>
    <n v="151.949997"/>
    <n v="-5.4977160709733797E-3"/>
    <n v="-0.54977160709733797"/>
    <x v="2"/>
    <x v="4"/>
  </r>
  <r>
    <d v="2016-11-03T00:00:00"/>
    <n v="152.509995"/>
    <n v="152.36999499999999"/>
    <n v="2.7640540196915975E-3"/>
    <n v="0.27640540196915975"/>
    <x v="2"/>
    <x v="4"/>
  </r>
  <r>
    <d v="2016-11-04T00:00:00"/>
    <n v="152.39999399999999"/>
    <n v="152.429993"/>
    <n v="3.9376518979339359E-4"/>
    <n v="3.9376518979339359E-2"/>
    <x v="2"/>
    <x v="4"/>
  </r>
  <r>
    <d v="2016-11-07T00:00:00"/>
    <n v="153.990005"/>
    <n v="155.720001"/>
    <n v="2.1583731228013603E-2"/>
    <n v="2.1583731228013603"/>
    <x v="2"/>
    <x v="4"/>
  </r>
  <r>
    <d v="2016-11-08T00:00:00"/>
    <n v="154.55999800000001"/>
    <n v="155.16999799999999"/>
    <n v="-3.5319997204469322E-3"/>
    <n v="-0.35319997204469322"/>
    <x v="2"/>
    <x v="4"/>
  </r>
  <r>
    <d v="2016-11-09T00:00:00"/>
    <n v="152.96000699999999"/>
    <n v="154.80999800000001"/>
    <n v="-2.3200361193533858E-3"/>
    <n v="-0.23200361193533858"/>
    <x v="2"/>
    <x v="4"/>
  </r>
  <r>
    <d v="2016-11-10T00:00:00"/>
    <n v="157.66000399999999"/>
    <n v="160.220001"/>
    <n v="3.4946082745896057E-2"/>
    <n v="3.4946082745896057"/>
    <x v="2"/>
    <x v="4"/>
  </r>
  <r>
    <d v="2016-11-11T00:00:00"/>
    <n v="159.970001"/>
    <n v="161.270004"/>
    <n v="6.5535076360410116E-3"/>
    <n v="0.65535076360410116"/>
    <x v="2"/>
    <x v="4"/>
  </r>
  <r>
    <d v="2016-11-14T00:00:00"/>
    <n v="161.25"/>
    <n v="158.21000699999999"/>
    <n v="-1.8974371700269832E-2"/>
    <n v="-1.8974371700269832"/>
    <x v="2"/>
    <x v="4"/>
  </r>
  <r>
    <d v="2016-11-15T00:00:00"/>
    <n v="158.41999799999999"/>
    <n v="158.66999799999999"/>
    <n v="2.9074709540970467E-3"/>
    <n v="0.29074709540970467"/>
    <x v="2"/>
    <x v="4"/>
  </r>
  <r>
    <d v="2016-11-16T00:00:00"/>
    <n v="158.46000699999999"/>
    <n v="159.28999300000001"/>
    <n v="3.9074494725841458E-3"/>
    <n v="0.39074494725841458"/>
    <x v="2"/>
    <x v="4"/>
  </r>
  <r>
    <d v="2016-11-17T00:00:00"/>
    <n v="159.220001"/>
    <n v="159.800003"/>
    <n v="3.2017704966562643E-3"/>
    <n v="0.32017704966562643"/>
    <x v="2"/>
    <x v="4"/>
  </r>
  <r>
    <d v="2016-11-18T00:00:00"/>
    <n v="159.800003"/>
    <n v="160.38999899999999"/>
    <n v="3.6920900433272674E-3"/>
    <n v="0.36920900433272674"/>
    <x v="2"/>
    <x v="4"/>
  </r>
  <r>
    <d v="2016-11-21T00:00:00"/>
    <n v="160.69000199999999"/>
    <n v="162.770004"/>
    <n v="1.4838861617550103E-2"/>
    <n v="1.4838861617550103"/>
    <x v="2"/>
    <x v="4"/>
  </r>
  <r>
    <d v="2016-11-22T00:00:00"/>
    <n v="163"/>
    <n v="162.66999799999999"/>
    <n v="-6.1440067298890177E-4"/>
    <n v="-6.1440067298890177E-2"/>
    <x v="2"/>
    <x v="4"/>
  </r>
  <r>
    <d v="2016-11-23T00:00:00"/>
    <n v="161.94000199999999"/>
    <n v="161.979996"/>
    <n v="-4.2417287052526342E-3"/>
    <n v="-0.42417287052526342"/>
    <x v="2"/>
    <x v="4"/>
  </r>
  <r>
    <d v="2016-11-25T00:00:00"/>
    <n v="161.83000200000001"/>
    <n v="163.13999899999999"/>
    <n v="7.1613966455461586E-3"/>
    <n v="0.71613966455461586"/>
    <x v="2"/>
    <x v="4"/>
  </r>
  <r>
    <d v="2016-11-28T00:00:00"/>
    <n v="163.199997"/>
    <n v="164.520004"/>
    <n v="8.4590229769463399E-3"/>
    <n v="0.84590229769463399"/>
    <x v="2"/>
    <x v="4"/>
  </r>
  <r>
    <d v="2016-11-29T00:00:00"/>
    <n v="164"/>
    <n v="163.529999"/>
    <n v="-6.0175357155960452E-3"/>
    <n v="-0.60175357155960452"/>
    <x v="2"/>
    <x v="4"/>
  </r>
  <r>
    <d v="2016-11-30T00:00:00"/>
    <n v="163.35000600000001"/>
    <n v="162.220001"/>
    <n v="-8.0107503700285188E-3"/>
    <n v="-0.80107503700285188"/>
    <x v="2"/>
    <x v="4"/>
  </r>
  <r>
    <d v="2016-12-01T00:00:00"/>
    <n v="161.949997"/>
    <n v="159.820007"/>
    <n v="-1.4794686137377111E-2"/>
    <n v="-1.4794686137377111"/>
    <x v="3"/>
    <x v="4"/>
  </r>
  <r>
    <d v="2016-12-02T00:00:00"/>
    <n v="159"/>
    <n v="160.020004"/>
    <n v="1.2513890078855727E-3"/>
    <n v="0.12513890078855727"/>
    <x v="3"/>
    <x v="4"/>
  </r>
  <r>
    <d v="2016-12-05T00:00:00"/>
    <n v="160.85000600000001"/>
    <n v="159.83999600000001"/>
    <n v="-1.1249093582074154E-3"/>
    <n v="-0.11249093582074154"/>
    <x v="3"/>
    <x v="4"/>
  </r>
  <r>
    <d v="2016-12-06T00:00:00"/>
    <n v="160.13000500000001"/>
    <n v="160.35000600000001"/>
    <n v="3.1907533331019255E-3"/>
    <n v="0.31907533331019255"/>
    <x v="3"/>
    <x v="4"/>
  </r>
  <r>
    <d v="2016-12-07T00:00:00"/>
    <n v="160.60000600000001"/>
    <n v="164.78999300000001"/>
    <n v="2.7689347264508335E-2"/>
    <n v="2.7689347264508335"/>
    <x v="3"/>
    <x v="4"/>
  </r>
  <r>
    <d v="2016-12-08T00:00:00"/>
    <n v="164.86999499999999"/>
    <n v="165.36000100000001"/>
    <n v="3.4589964452513833E-3"/>
    <n v="0.34589964452513833"/>
    <x v="3"/>
    <x v="4"/>
  </r>
  <r>
    <d v="2016-12-09T00:00:00"/>
    <n v="165.179993"/>
    <n v="166.520004"/>
    <n v="7.0150156808477249E-3"/>
    <n v="0.70150156808477249"/>
    <x v="3"/>
    <x v="4"/>
  </r>
  <r>
    <d v="2016-12-12T00:00:00"/>
    <n v="166.720001"/>
    <n v="165.5"/>
    <n v="-6.125414217501457E-3"/>
    <n v="-0.6125414217501457"/>
    <x v="3"/>
    <x v="4"/>
  </r>
  <r>
    <d v="2016-12-13T00:00:00"/>
    <n v="165.679993"/>
    <n v="168.28999300000001"/>
    <n v="1.6857963746223614E-2"/>
    <n v="1.6857963746223614"/>
    <x v="3"/>
    <x v="4"/>
  </r>
  <r>
    <d v="2016-12-14T00:00:00"/>
    <n v="168.36999499999999"/>
    <n v="168.509995"/>
    <n v="1.3072791559269881E-3"/>
    <n v="0.13072791559269881"/>
    <x v="3"/>
    <x v="4"/>
  </r>
  <r>
    <d v="2016-12-15T00:00:00"/>
    <n v="168.009995"/>
    <n v="168.020004"/>
    <n v="-2.9077859743572576E-3"/>
    <n v="-0.29077859743572576"/>
    <x v="3"/>
    <x v="4"/>
  </r>
  <r>
    <d v="2016-12-16T00:00:00"/>
    <n v="168.970001"/>
    <n v="166.729996"/>
    <n v="-7.6777048523340996E-3"/>
    <n v="-0.76777048523340996"/>
    <x v="3"/>
    <x v="4"/>
  </r>
  <r>
    <d v="2016-12-19T00:00:00"/>
    <n v="166.83000200000001"/>
    <n v="166.679993"/>
    <n v="-2.9990404366109225E-4"/>
    <n v="-2.9990404366109225E-2"/>
    <x v="3"/>
    <x v="4"/>
  </r>
  <r>
    <d v="2016-12-20T00:00:00"/>
    <n v="167.490005"/>
    <n v="167.60000600000001"/>
    <n v="5.5196366608918357E-3"/>
    <n v="0.55196366608918357"/>
    <x v="3"/>
    <x v="4"/>
  </r>
  <r>
    <d v="2016-12-21T00:00:00"/>
    <n v="166.25"/>
    <n v="167.33000200000001"/>
    <n v="-1.6110023289617192E-3"/>
    <n v="-0.16110023289617192"/>
    <x v="3"/>
    <x v="4"/>
  </r>
  <r>
    <d v="2016-12-22T00:00:00"/>
    <n v="167.36000100000001"/>
    <n v="167.05999800000001"/>
    <n v="-1.6136018452924672E-3"/>
    <n v="-0.16136018452924672"/>
    <x v="3"/>
    <x v="4"/>
  </r>
  <r>
    <d v="2016-12-23T00:00:00"/>
    <n v="167"/>
    <n v="166.71000699999999"/>
    <n v="-2.0950018208429899E-3"/>
    <n v="-0.20950018208429899"/>
    <x v="3"/>
    <x v="4"/>
  </r>
  <r>
    <d v="2016-12-27T00:00:00"/>
    <n v="166.979996"/>
    <n v="167.13999899999999"/>
    <n v="2.5792812785376817E-3"/>
    <n v="0.25792812785376817"/>
    <x v="3"/>
    <x v="4"/>
  </r>
  <r>
    <d v="2016-12-28T00:00:00"/>
    <n v="167.28999300000001"/>
    <n v="166.19000199999999"/>
    <n v="-5.6838399287054697E-3"/>
    <n v="-0.56838399287054697"/>
    <x v="3"/>
    <x v="4"/>
  </r>
  <r>
    <d v="2016-12-29T00:00:00"/>
    <n v="166.020004"/>
    <n v="166.60000600000001"/>
    <n v="2.4670798186765541E-3"/>
    <n v="0.24670798186765541"/>
    <x v="3"/>
    <x v="4"/>
  </r>
  <r>
    <d v="2016-12-30T00:00:00"/>
    <n v="166.44000199999999"/>
    <n v="165.990005"/>
    <n v="-3.6614704563696643E-3"/>
    <n v="-0.36614704563696643"/>
    <x v="3"/>
    <x v="4"/>
  </r>
  <r>
    <d v="2017-01-03T00:00:00"/>
    <n v="167"/>
    <n v="167.19000199999999"/>
    <n v="7.2293328745909324E-3"/>
    <n v="0.72293328745909324"/>
    <x v="4"/>
    <x v="5"/>
  </r>
  <r>
    <d v="2017-01-04T00:00:00"/>
    <n v="167.770004"/>
    <n v="169.259995"/>
    <n v="1.2381081256282345E-2"/>
    <n v="1.2381081256282345"/>
    <x v="4"/>
    <x v="5"/>
  </r>
  <r>
    <d v="2017-01-05T00:00:00"/>
    <n v="169.25"/>
    <n v="168.699997"/>
    <n v="-3.3085077191453705E-3"/>
    <n v="-0.33085077191453705"/>
    <x v="4"/>
    <x v="5"/>
  </r>
  <r>
    <d v="2017-01-06T00:00:00"/>
    <n v="168.69000199999999"/>
    <n v="169.529999"/>
    <n v="4.9199882321278032E-3"/>
    <n v="0.49199882321278032"/>
    <x v="4"/>
    <x v="5"/>
  </r>
  <r>
    <d v="2017-01-09T00:00:00"/>
    <n v="169.470001"/>
    <n v="167.64999399999999"/>
    <n v="-1.1089512246148292E-2"/>
    <n v="-1.1089512246148292"/>
    <x v="4"/>
    <x v="5"/>
  </r>
  <r>
    <d v="2017-01-10T00:00:00"/>
    <n v="167.979996"/>
    <n v="165.520004"/>
    <n v="-1.2704981069071697E-2"/>
    <n v="-1.2704981069071697"/>
    <x v="4"/>
    <x v="5"/>
  </r>
  <r>
    <d v="2017-01-11T00:00:00"/>
    <n v="166.050003"/>
    <n v="167.75"/>
    <n v="1.3472667629950141E-2"/>
    <n v="1.3472667629950141"/>
    <x v="4"/>
    <x v="5"/>
  </r>
  <r>
    <d v="2017-01-12T00:00:00"/>
    <n v="167.770004"/>
    <n v="167.949997"/>
    <n v="1.1922324888227198E-3"/>
    <n v="0.11922324888227198"/>
    <x v="4"/>
    <x v="5"/>
  </r>
  <r>
    <d v="2017-01-13T00:00:00"/>
    <n v="167.970001"/>
    <n v="167.33999600000001"/>
    <n v="-3.632039362286954E-3"/>
    <n v="-0.3632039362286954"/>
    <x v="4"/>
    <x v="5"/>
  </r>
  <r>
    <d v="2017-01-17T00:00:00"/>
    <n v="166.69000199999999"/>
    <n v="167.88999899999999"/>
    <n v="3.2867396506928159E-3"/>
    <n v="0.32867396506928159"/>
    <x v="4"/>
    <x v="5"/>
  </r>
  <r>
    <d v="2017-01-18T00:00:00"/>
    <n v="167.449997"/>
    <n v="166.800003"/>
    <n v="-6.4923223925922313E-3"/>
    <n v="-0.64923223925922313"/>
    <x v="4"/>
    <x v="5"/>
  </r>
  <r>
    <d v="2017-01-19T00:00:00"/>
    <n v="166.96000699999999"/>
    <n v="166.80999800000001"/>
    <n v="5.9922061272477123E-5"/>
    <n v="5.9922061272477123E-3"/>
    <x v="4"/>
    <x v="5"/>
  </r>
  <r>
    <d v="2017-01-20T00:00:00"/>
    <n v="167.80999800000001"/>
    <n v="170.550003"/>
    <n v="2.2420748425403092E-2"/>
    <n v="2.2420748425403092"/>
    <x v="4"/>
    <x v="5"/>
  </r>
  <r>
    <d v="2017-01-23T00:00:00"/>
    <n v="170.08000200000001"/>
    <n v="171.029999"/>
    <n v="2.814400419564933E-3"/>
    <n v="0.2814400419564933"/>
    <x v="4"/>
    <x v="5"/>
  </r>
  <r>
    <d v="2017-01-24T00:00:00"/>
    <n v="171.36000100000001"/>
    <n v="175.89999399999999"/>
    <n v="2.8474507562851414E-2"/>
    <n v="2.8474507562851414"/>
    <x v="4"/>
    <x v="5"/>
  </r>
  <r>
    <d v="2017-01-25T00:00:00"/>
    <n v="176.259995"/>
    <n v="178.28999300000001"/>
    <n v="1.3587260270173873E-2"/>
    <n v="1.3587260270173873"/>
    <x v="4"/>
    <x v="5"/>
  </r>
  <r>
    <d v="2017-01-26T00:00:00"/>
    <n v="178.05999800000001"/>
    <n v="178.66000399999999"/>
    <n v="2.0753324052236177E-3"/>
    <n v="0.20753324052236177"/>
    <x v="4"/>
    <x v="5"/>
  </r>
  <r>
    <d v="2017-01-27T00:00:00"/>
    <n v="178.470001"/>
    <n v="177.300003"/>
    <n v="-7.6122297635232705E-3"/>
    <n v="-0.76122297635232705"/>
    <x v="4"/>
    <x v="5"/>
  </r>
  <r>
    <d v="2017-01-30T00:00:00"/>
    <n v="176.979996"/>
    <n v="175.800003"/>
    <n v="-8.4602367434816195E-3"/>
    <n v="-0.84602367434816195"/>
    <x v="4"/>
    <x v="5"/>
  </r>
  <r>
    <d v="2017-01-31T00:00:00"/>
    <n v="175.050003"/>
    <n v="174.520004"/>
    <n v="-7.2809953251252724E-3"/>
    <n v="-0.72809953251252724"/>
    <x v="4"/>
    <x v="5"/>
  </r>
  <r>
    <d v="2017-02-01T00:00:00"/>
    <n v="175"/>
    <n v="174.28999300000001"/>
    <n v="-1.3179635269776613E-3"/>
    <n v="-0.13179635269776613"/>
    <x v="5"/>
    <x v="5"/>
  </r>
  <r>
    <d v="2017-02-02T00:00:00"/>
    <n v="174.229996"/>
    <n v="174.58000200000001"/>
    <n v="1.6639452157187762E-3"/>
    <n v="0.16639452157187762"/>
    <x v="5"/>
    <x v="5"/>
  </r>
  <r>
    <d v="2017-02-03T00:00:00"/>
    <n v="175"/>
    <n v="175.820007"/>
    <n v="7.1027894706978678E-3"/>
    <n v="0.71027894706978678"/>
    <x v="5"/>
    <x v="5"/>
  </r>
  <r>
    <d v="2017-02-06T00:00:00"/>
    <n v="175.30999800000001"/>
    <n v="175.86000100000001"/>
    <n v="2.2747126838651432E-4"/>
    <n v="2.2747126838651432E-2"/>
    <x v="5"/>
    <x v="5"/>
  </r>
  <r>
    <d v="2017-02-07T00:00:00"/>
    <n v="176"/>
    <n v="178.46000699999999"/>
    <n v="1.4784521694617636E-2"/>
    <n v="1.4784521694617636"/>
    <x v="5"/>
    <x v="5"/>
  </r>
  <r>
    <d v="2017-02-08T00:00:00"/>
    <n v="177.5"/>
    <n v="176.16999799999999"/>
    <n v="-1.283205710061408E-2"/>
    <n v="-1.283205710061408"/>
    <x v="5"/>
    <x v="5"/>
  </r>
  <r>
    <d v="2017-02-09T00:00:00"/>
    <n v="176.16999799999999"/>
    <n v="177.21000699999999"/>
    <n v="5.9034399262467563E-3"/>
    <n v="0.59034399262467563"/>
    <x v="5"/>
    <x v="5"/>
  </r>
  <r>
    <d v="2017-02-10T00:00:00"/>
    <n v="177.36999499999999"/>
    <n v="178.679993"/>
    <n v="8.2951636021322273E-3"/>
    <n v="0.82951636021322273"/>
    <x v="5"/>
    <x v="5"/>
  </r>
  <r>
    <d v="2017-02-13T00:00:00"/>
    <n v="179.240005"/>
    <n v="179.36000100000001"/>
    <n v="3.805731064697504E-3"/>
    <n v="0.3805731064697504"/>
    <x v="5"/>
    <x v="5"/>
  </r>
  <r>
    <d v="2017-02-14T00:00:00"/>
    <n v="178.570007"/>
    <n v="180.13000500000001"/>
    <n v="4.2930642044320955E-3"/>
    <n v="0.42930642044320955"/>
    <x v="5"/>
    <x v="5"/>
  </r>
  <r>
    <d v="2017-02-15T00:00:00"/>
    <n v="180.199997"/>
    <n v="181.679993"/>
    <n v="8.6048296062612994E-3"/>
    <n v="0.86048296062612994"/>
    <x v="5"/>
    <x v="5"/>
  </r>
  <r>
    <d v="2017-02-16T00:00:00"/>
    <n v="181.449997"/>
    <n v="181.429993"/>
    <n v="-1.3760458478221382E-3"/>
    <n v="-0.13760458478221382"/>
    <x v="5"/>
    <x v="5"/>
  </r>
  <r>
    <d v="2017-02-17T00:00:00"/>
    <n v="181.25"/>
    <n v="180.66999799999999"/>
    <n v="-4.1889159969267231E-3"/>
    <n v="-0.41889159969267231"/>
    <x v="5"/>
    <x v="5"/>
  </r>
  <r>
    <d v="2017-02-21T00:00:00"/>
    <n v="180.60000600000001"/>
    <n v="180.259995"/>
    <n v="-2.2693474541356506E-3"/>
    <n v="-0.22693474541356506"/>
    <x v="5"/>
    <x v="5"/>
  </r>
  <r>
    <d v="2017-02-22T00:00:00"/>
    <n v="180.08999600000001"/>
    <n v="181.14999399999999"/>
    <n v="4.937307359849763E-3"/>
    <n v="0.4937307359849763"/>
    <x v="5"/>
    <x v="5"/>
  </r>
  <r>
    <d v="2017-02-23T00:00:00"/>
    <n v="182"/>
    <n v="181.64999399999999"/>
    <n v="2.7601436188842143E-3"/>
    <n v="0.27601436188842143"/>
    <x v="5"/>
    <x v="5"/>
  </r>
  <r>
    <d v="2017-02-24T00:00:00"/>
    <n v="180.21000699999999"/>
    <n v="181.35000600000001"/>
    <n v="-1.6514616565304063E-3"/>
    <n v="-0.16514616565304063"/>
    <x v="5"/>
    <x v="5"/>
  </r>
  <r>
    <d v="2017-02-27T00:00:00"/>
    <n v="181.19000199999999"/>
    <n v="179.39999399999999"/>
    <n v="-1.0752753986674857E-2"/>
    <n v="-1.0752753986674857"/>
    <x v="5"/>
    <x v="5"/>
  </r>
  <r>
    <d v="2017-02-28T00:00:00"/>
    <n v="179.38000500000001"/>
    <n v="179.820007"/>
    <n v="2.3412096658153025E-3"/>
    <n v="0.23412096658153025"/>
    <x v="5"/>
    <x v="5"/>
  </r>
  <r>
    <d v="2017-03-01T00:00:00"/>
    <n v="180.479996"/>
    <n v="181.949997"/>
    <n v="1.1845122439573696E-2"/>
    <n v="1.1845122439573696"/>
    <x v="6"/>
    <x v="5"/>
  </r>
  <r>
    <d v="2017-03-02T00:00:00"/>
    <n v="181.88000500000001"/>
    <n v="180.529999"/>
    <n v="-7.8043309888045087E-3"/>
    <n v="-0.78043309888045087"/>
    <x v="6"/>
    <x v="5"/>
  </r>
  <r>
    <d v="2017-03-03T00:00:00"/>
    <n v="180.529999"/>
    <n v="180.050003"/>
    <n v="-2.6588157240282628E-3"/>
    <n v="-0.26588157240282628"/>
    <x v="6"/>
    <x v="5"/>
  </r>
  <r>
    <d v="2017-03-06T00:00:00"/>
    <n v="179.720001"/>
    <n v="180.470001"/>
    <n v="2.332674218283648E-3"/>
    <n v="0.2332674218283648"/>
    <x v="6"/>
    <x v="5"/>
  </r>
  <r>
    <d v="2017-03-07T00:00:00"/>
    <n v="180.71000699999999"/>
    <n v="180.38000500000001"/>
    <n v="-4.9867567740513596E-4"/>
    <n v="-4.9867567740513596E-2"/>
    <x v="6"/>
    <x v="5"/>
  </r>
  <r>
    <d v="2017-03-08T00:00:00"/>
    <n v="180.75"/>
    <n v="179.449997"/>
    <n v="-5.1558264453979152E-3"/>
    <n v="-0.51558264453979152"/>
    <x v="6"/>
    <x v="5"/>
  </r>
  <r>
    <d v="2017-03-09T00:00:00"/>
    <n v="179.14999399999999"/>
    <n v="177.179993"/>
    <n v="-1.2649785667034563E-2"/>
    <n v="-1.2649785667034563"/>
    <x v="6"/>
    <x v="5"/>
  </r>
  <r>
    <d v="2017-03-10T00:00:00"/>
    <n v="178.21000699999999"/>
    <n v="177.83000200000001"/>
    <n v="3.6686365598852522E-3"/>
    <n v="0.36686365598852522"/>
    <x v="6"/>
    <x v="5"/>
  </r>
  <r>
    <d v="2017-03-13T00:00:00"/>
    <n v="177.85000600000001"/>
    <n v="176.46000699999999"/>
    <n v="-7.7039587504476037E-3"/>
    <n v="-0.77039587504476037"/>
    <x v="6"/>
    <x v="5"/>
  </r>
  <r>
    <d v="2017-03-14T00:00:00"/>
    <n v="176.179993"/>
    <n v="175.720001"/>
    <n v="-4.1936187841135064E-3"/>
    <n v="-0.41936187841135064"/>
    <x v="6"/>
    <x v="5"/>
  </r>
  <r>
    <d v="2017-03-15T00:00:00"/>
    <n v="175.71000699999999"/>
    <n v="175.80999800000001"/>
    <n v="5.1216139021081908E-4"/>
    <n v="5.1216139021081908E-2"/>
    <x v="6"/>
    <x v="5"/>
  </r>
  <r>
    <d v="2017-03-16T00:00:00"/>
    <n v="178.46000699999999"/>
    <n v="177.240005"/>
    <n v="8.1338206943155633E-3"/>
    <n v="0.81338206943155633"/>
    <x v="6"/>
    <x v="5"/>
  </r>
  <r>
    <d v="2017-03-17T00:00:00"/>
    <n v="176.28999300000001"/>
    <n v="175.64999399999999"/>
    <n v="-8.9709487426385959E-3"/>
    <n v="-0.89709487426385959"/>
    <x v="6"/>
    <x v="5"/>
  </r>
  <r>
    <d v="2017-03-20T00:00:00"/>
    <n v="175.64999399999999"/>
    <n v="175.699997"/>
    <n v="2.8467407747245765E-4"/>
    <n v="2.8467407747245765E-2"/>
    <x v="6"/>
    <x v="5"/>
  </r>
  <r>
    <d v="2017-03-21T00:00:00"/>
    <n v="176.009995"/>
    <n v="173.88000500000001"/>
    <n v="-1.0358520381761771E-2"/>
    <n v="-1.0358520381761771"/>
    <x v="6"/>
    <x v="5"/>
  </r>
  <r>
    <d v="2017-03-22T00:00:00"/>
    <n v="174.03999300000001"/>
    <n v="174.779999"/>
    <n v="5.1759487814599936E-3"/>
    <n v="0.51759487814599936"/>
    <x v="6"/>
    <x v="5"/>
  </r>
  <r>
    <d v="2017-03-23T00:00:00"/>
    <n v="174.429993"/>
    <n v="174.820007"/>
    <n v="2.2890491033811244E-4"/>
    <n v="2.2890491033811244E-2"/>
    <x v="6"/>
    <x v="5"/>
  </r>
  <r>
    <d v="2017-03-24T00:00:00"/>
    <n v="175.11999499999999"/>
    <n v="173.83000200000001"/>
    <n v="-5.6629959979351829E-3"/>
    <n v="-0.56629959979351829"/>
    <x v="6"/>
    <x v="5"/>
  </r>
  <r>
    <d v="2017-03-27T00:00:00"/>
    <n v="172.69000199999999"/>
    <n v="173.770004"/>
    <n v="-3.4515330673479117E-4"/>
    <n v="-3.4515330673479117E-2"/>
    <x v="6"/>
    <x v="5"/>
  </r>
  <r>
    <d v="2017-03-28T00:00:00"/>
    <n v="173.94000199999999"/>
    <n v="174.509995"/>
    <n v="4.258450727779195E-3"/>
    <n v="0.4258450727779195"/>
    <x v="6"/>
    <x v="5"/>
  </r>
  <r>
    <d v="2017-03-29T00:00:00"/>
    <n v="174.300003"/>
    <n v="173.94000199999999"/>
    <n v="-3.2662484461134511E-3"/>
    <n v="-0.32662484461134511"/>
    <x v="6"/>
    <x v="5"/>
  </r>
  <r>
    <d v="2017-03-30T00:00:00"/>
    <n v="173.86000100000001"/>
    <n v="173.86000100000001"/>
    <n v="-4.5993445487013673E-4"/>
    <n v="-4.5993445487013673E-2"/>
    <x v="6"/>
    <x v="5"/>
  </r>
  <r>
    <d v="2017-03-31T00:00:00"/>
    <n v="173.979996"/>
    <n v="174.13999899999999"/>
    <n v="1.6104796870441973E-3"/>
    <n v="0.16104796870441973"/>
    <x v="6"/>
    <x v="5"/>
  </r>
  <r>
    <d v="2017-04-03T00:00:00"/>
    <n v="173.820007"/>
    <n v="174.5"/>
    <n v="2.0673079250448367E-3"/>
    <n v="0.20673079250448367"/>
    <x v="7"/>
    <x v="5"/>
  </r>
  <r>
    <d v="2017-04-04T00:00:00"/>
    <n v="173.520004"/>
    <n v="174.520004"/>
    <n v="1.1463610315187722E-4"/>
    <n v="1.1463610315187722E-2"/>
    <x v="7"/>
    <x v="5"/>
  </r>
  <r>
    <d v="2017-04-05T00:00:00"/>
    <n v="174.699997"/>
    <n v="172.88000500000001"/>
    <n v="-9.3971978134952394E-3"/>
    <n v="-0.93971978134952394"/>
    <x v="7"/>
    <x v="5"/>
  </r>
  <r>
    <d v="2017-04-06T00:00:00"/>
    <n v="173.470001"/>
    <n v="172.449997"/>
    <n v="-2.4873206129304437E-3"/>
    <n v="-0.24873206129304437"/>
    <x v="7"/>
    <x v="5"/>
  </r>
  <r>
    <d v="2017-04-07T00:00:00"/>
    <n v="172.08000200000001"/>
    <n v="172.13999899999999"/>
    <n v="-1.7976109329825851E-3"/>
    <n v="-0.17976109329825851"/>
    <x v="7"/>
    <x v="5"/>
  </r>
  <r>
    <d v="2017-04-10T00:00:00"/>
    <n v="172.529999"/>
    <n v="171.199997"/>
    <n v="-5.4606831965881009E-3"/>
    <n v="-0.54606831965881009"/>
    <x v="7"/>
    <x v="5"/>
  </r>
  <r>
    <d v="2017-04-11T00:00:00"/>
    <n v="170.64999399999999"/>
    <n v="170.58000200000001"/>
    <n v="-3.621466184955513E-3"/>
    <n v="-0.3621466184955513"/>
    <x v="7"/>
    <x v="5"/>
  </r>
  <r>
    <d v="2017-04-12T00:00:00"/>
    <n v="171.03999300000001"/>
    <n v="170.66000399999999"/>
    <n v="4.6899987725401715E-4"/>
    <n v="4.6899987725401715E-2"/>
    <x v="7"/>
    <x v="5"/>
  </r>
  <r>
    <d v="2017-04-13T00:00:00"/>
    <n v="169.91999799999999"/>
    <n v="169.529999"/>
    <n v="-6.6213815394026154E-3"/>
    <n v="-0.66213815394026154"/>
    <x v="7"/>
    <x v="5"/>
  </r>
  <r>
    <d v="2017-04-17T00:00:00"/>
    <n v="169.75"/>
    <n v="171.10000600000001"/>
    <n v="9.2609391214590886E-3"/>
    <n v="0.92609391214590886"/>
    <x v="7"/>
    <x v="5"/>
  </r>
  <r>
    <d v="2017-04-18T00:00:00"/>
    <n v="170.78999300000001"/>
    <n v="170.050003"/>
    <n v="-6.1367794458172531E-3"/>
    <n v="-0.61367794458172531"/>
    <x v="7"/>
    <x v="5"/>
  </r>
  <r>
    <d v="2017-04-19T00:00:00"/>
    <n v="161.759995"/>
    <n v="161.69000199999999"/>
    <n v="-4.9162016186497848E-2"/>
    <n v="-4.9162016186497848"/>
    <x v="7"/>
    <x v="5"/>
  </r>
  <r>
    <d v="2017-04-20T00:00:00"/>
    <n v="161.320007"/>
    <n v="162.300003"/>
    <n v="3.7726575079144453E-3"/>
    <n v="0.37726575079144453"/>
    <x v="7"/>
    <x v="5"/>
  </r>
  <r>
    <d v="2017-04-21T00:00:00"/>
    <n v="162.050003"/>
    <n v="160.38000500000001"/>
    <n v="-1.1829932005608113E-2"/>
    <n v="-1.1829932005608113"/>
    <x v="7"/>
    <x v="5"/>
  </r>
  <r>
    <d v="2017-04-24T00:00:00"/>
    <n v="161.28999300000001"/>
    <n v="160.75"/>
    <n v="2.3069895776595128E-3"/>
    <n v="0.23069895776595128"/>
    <x v="7"/>
    <x v="5"/>
  </r>
  <r>
    <d v="2017-04-25T00:00:00"/>
    <n v="161.779999"/>
    <n v="160.38999899999999"/>
    <n v="-2.2395085536548454E-3"/>
    <n v="-0.22395085536548454"/>
    <x v="7"/>
    <x v="5"/>
  </r>
  <r>
    <d v="2017-04-26T00:00:00"/>
    <n v="160.529999"/>
    <n v="160.05999800000001"/>
    <n v="-2.0574911282341679E-3"/>
    <n v="-0.20574911282341679"/>
    <x v="7"/>
    <x v="5"/>
  </r>
  <r>
    <d v="2017-04-27T00:00:00"/>
    <n v="160.28999300000001"/>
    <n v="160.320007"/>
    <n v="1.6244471026420904E-3"/>
    <n v="0.16244471026420904"/>
    <x v="7"/>
    <x v="5"/>
  </r>
  <r>
    <d v="2017-04-28T00:00:00"/>
    <n v="160.5"/>
    <n v="160.28999300000001"/>
    <n v="-1.8721306567803797E-4"/>
    <n v="-1.8721306567803797E-2"/>
    <x v="7"/>
    <x v="5"/>
  </r>
  <r>
    <d v="2017-05-01T00:00:00"/>
    <n v="160.050003"/>
    <n v="158.83999600000001"/>
    <n v="-9.046085615587951E-3"/>
    <n v="-0.9046085615587951"/>
    <x v="8"/>
    <x v="5"/>
  </r>
  <r>
    <d v="2017-05-02T00:00:00"/>
    <n v="159.44000199999999"/>
    <n v="159.10000600000001"/>
    <n v="1.6369302854930545E-3"/>
    <n v="0.16369302854930545"/>
    <x v="8"/>
    <x v="5"/>
  </r>
  <r>
    <d v="2017-05-03T00:00:00"/>
    <n v="158.740005"/>
    <n v="158.63000500000001"/>
    <n v="-2.954123081554072E-3"/>
    <n v="-0.2954123081554072"/>
    <x v="8"/>
    <x v="5"/>
  </r>
  <r>
    <d v="2017-05-04T00:00:00"/>
    <n v="158.88999899999999"/>
    <n v="159.050003"/>
    <n v="2.6476579887897422E-3"/>
    <n v="0.26476579887897422"/>
    <x v="8"/>
    <x v="5"/>
  </r>
  <r>
    <d v="2017-05-05T00:00:00"/>
    <n v="153.520004"/>
    <n v="155.050003"/>
    <n v="-2.5149323637548071E-2"/>
    <n v="-2.5149323637548071"/>
    <x v="8"/>
    <x v="5"/>
  </r>
  <r>
    <d v="2017-05-08T00:00:00"/>
    <n v="152.800003"/>
    <n v="153.029999"/>
    <n v="-1.3028081012033232E-2"/>
    <n v="-1.3028081012033232"/>
    <x v="8"/>
    <x v="5"/>
  </r>
  <r>
    <d v="2017-05-09T00:00:00"/>
    <n v="152.60000600000001"/>
    <n v="152.11000100000001"/>
    <n v="-6.011880062810393E-3"/>
    <n v="-0.6011880062810393"/>
    <x v="8"/>
    <x v="5"/>
  </r>
  <r>
    <d v="2017-05-10T00:00:00"/>
    <n v="151.64999399999999"/>
    <n v="151.25"/>
    <n v="-5.6538097057799996E-3"/>
    <n v="-0.56538097057799996"/>
    <x v="8"/>
    <x v="5"/>
  </r>
  <r>
    <d v="2017-05-11T00:00:00"/>
    <n v="151.050003"/>
    <n v="150.64999399999999"/>
    <n v="-3.9669818181818917E-3"/>
    <n v="-0.39669818181818917"/>
    <x v="8"/>
    <x v="5"/>
  </r>
  <r>
    <d v="2017-05-12T00:00:00"/>
    <n v="150.300003"/>
    <n v="150.36999499999999"/>
    <n v="-1.8586061145147159E-3"/>
    <n v="-0.18586061145147159"/>
    <x v="8"/>
    <x v="5"/>
  </r>
  <r>
    <d v="2017-05-15T00:00:00"/>
    <n v="150.61999499999999"/>
    <n v="151.509995"/>
    <n v="7.5812997134170335E-3"/>
    <n v="0.75812997134170335"/>
    <x v="8"/>
    <x v="5"/>
  </r>
  <r>
    <d v="2017-05-16T00:00:00"/>
    <n v="151.66000399999999"/>
    <n v="153.679993"/>
    <n v="1.4322474236765581E-2"/>
    <n v="1.4322474236765581"/>
    <x v="8"/>
    <x v="5"/>
  </r>
  <r>
    <d v="2017-05-17T00:00:00"/>
    <n v="153.300003"/>
    <n v="150.929993"/>
    <n v="-1.7894326687013851E-2"/>
    <n v="-1.7894326687013851"/>
    <x v="8"/>
    <x v="5"/>
  </r>
  <r>
    <d v="2017-05-18T00:00:00"/>
    <n v="150.86000100000001"/>
    <n v="150.779999"/>
    <n v="-9.9379849570380152E-4"/>
    <n v="-9.9379849570380152E-2"/>
    <x v="8"/>
    <x v="5"/>
  </r>
  <r>
    <d v="2017-05-19T00:00:00"/>
    <n v="151.009995"/>
    <n v="151.979996"/>
    <n v="7.9585953571998935E-3"/>
    <n v="0.79585953571998935"/>
    <x v="8"/>
    <x v="5"/>
  </r>
  <r>
    <d v="2017-05-22T00:00:00"/>
    <n v="152.10000600000001"/>
    <n v="152.63999899999999"/>
    <n v="4.342696521718592E-3"/>
    <n v="0.4342696521718592"/>
    <x v="8"/>
    <x v="5"/>
  </r>
  <r>
    <d v="2017-05-23T00:00:00"/>
    <n v="152.570007"/>
    <n v="152.029999"/>
    <n v="-3.9963312630786341E-3"/>
    <n v="-0.39963312630786341"/>
    <x v="8"/>
    <x v="5"/>
  </r>
  <r>
    <d v="2017-05-24T00:00:00"/>
    <n v="152.21000699999999"/>
    <n v="152.509995"/>
    <n v="3.1572453013040125E-3"/>
    <n v="0.31572453013040125"/>
    <x v="8"/>
    <x v="5"/>
  </r>
  <r>
    <d v="2017-05-25T00:00:00"/>
    <n v="153.25"/>
    <n v="153.199997"/>
    <n v="4.5243067511737678E-3"/>
    <n v="0.45243067511737678"/>
    <x v="8"/>
    <x v="5"/>
  </r>
  <r>
    <d v="2017-05-26T00:00:00"/>
    <n v="152.85000600000001"/>
    <n v="152.490005"/>
    <n v="-4.6344126233892613E-3"/>
    <n v="-0.46344126233892613"/>
    <x v="8"/>
    <x v="5"/>
  </r>
  <r>
    <d v="2017-05-30T00:00:00"/>
    <n v="151.949997"/>
    <n v="151.729996"/>
    <n v="-4.983992229523504E-3"/>
    <n v="-0.4983992229523504"/>
    <x v="8"/>
    <x v="5"/>
  </r>
  <r>
    <d v="2017-05-31T00:00:00"/>
    <n v="152.029999"/>
    <n v="152.63000500000001"/>
    <n v="5.9316484790523649E-3"/>
    <n v="0.59316484790523649"/>
    <x v="8"/>
    <x v="5"/>
  </r>
  <r>
    <d v="2017-06-01T00:00:00"/>
    <n v="152.800003"/>
    <n v="152.66999799999999"/>
    <n v="2.6202580547640686E-4"/>
    <n v="2.6202580547640686E-2"/>
    <x v="9"/>
    <x v="5"/>
  </r>
  <r>
    <d v="2017-06-02T00:00:00"/>
    <n v="153.070007"/>
    <n v="152.050003"/>
    <n v="-4.0610140048602528E-3"/>
    <n v="-0.40610140048602528"/>
    <x v="9"/>
    <x v="5"/>
  </r>
  <r>
    <d v="2017-06-05T00:00:00"/>
    <n v="151.820007"/>
    <n v="152.41000399999999"/>
    <n v="2.3676487530222001E-3"/>
    <n v="0.23676487530222001"/>
    <x v="9"/>
    <x v="5"/>
  </r>
  <r>
    <d v="2017-06-06T00:00:00"/>
    <n v="152"/>
    <n v="152.36999499999999"/>
    <n v="-2.6250901482816058E-4"/>
    <n v="-2.6250901482816058E-2"/>
    <x v="9"/>
    <x v="5"/>
  </r>
  <r>
    <d v="2017-06-07T00:00:00"/>
    <n v="153.050003"/>
    <n v="150.979996"/>
    <n v="-9.122524418275324E-3"/>
    <n v="-0.9122524418275324"/>
    <x v="9"/>
    <x v="5"/>
  </r>
  <r>
    <d v="2017-06-08T00:00:00"/>
    <n v="151"/>
    <n v="152.10000600000001"/>
    <n v="7.4182675167113743E-3"/>
    <n v="0.74182675167113743"/>
    <x v="9"/>
    <x v="5"/>
  </r>
  <r>
    <d v="2017-06-09T00:00:00"/>
    <n v="152"/>
    <n v="154.10000600000001"/>
    <n v="1.3149243399766863E-2"/>
    <n v="1.3149243399766863"/>
    <x v="9"/>
    <x v="5"/>
  </r>
  <r>
    <d v="2017-06-12T00:00:00"/>
    <n v="154.19000199999999"/>
    <n v="155.179993"/>
    <n v="7.008351446786909E-3"/>
    <n v="0.7008351446786909"/>
    <x v="9"/>
    <x v="5"/>
  </r>
  <r>
    <d v="2017-06-13T00:00:00"/>
    <n v="155.44000199999999"/>
    <n v="154.25"/>
    <n v="-5.9929955016816416E-3"/>
    <n v="-0.59929955016816416"/>
    <x v="9"/>
    <x v="5"/>
  </r>
  <r>
    <d v="2017-06-14T00:00:00"/>
    <n v="153.970001"/>
    <n v="153.80999800000001"/>
    <n v="-2.8525251215558711E-3"/>
    <n v="-0.28525251215558711"/>
    <x v="9"/>
    <x v="5"/>
  </r>
  <r>
    <d v="2017-06-15T00:00:00"/>
    <n v="153.28999300000001"/>
    <n v="154.220001"/>
    <n v="2.6656459614542438E-3"/>
    <n v="0.26656459614542438"/>
    <x v="9"/>
    <x v="5"/>
  </r>
  <r>
    <d v="2017-06-16T00:00:00"/>
    <n v="154.229996"/>
    <n v="155.38000500000001"/>
    <n v="7.521748103217929E-3"/>
    <n v="0.7521748103217929"/>
    <x v="9"/>
    <x v="5"/>
  </r>
  <r>
    <d v="2017-06-19T00:00:00"/>
    <n v="155.509995"/>
    <n v="154.83999600000001"/>
    <n v="-3.4754085636694576E-3"/>
    <n v="-0.34754085636694576"/>
    <x v="9"/>
    <x v="5"/>
  </r>
  <r>
    <d v="2017-06-20T00:00:00"/>
    <n v="154.479996"/>
    <n v="154.949997"/>
    <n v="7.1041722320885903E-4"/>
    <n v="7.1041722320885903E-2"/>
    <x v="9"/>
    <x v="5"/>
  </r>
  <r>
    <d v="2017-06-21T00:00:00"/>
    <n v="155.78999300000001"/>
    <n v="153.78999300000001"/>
    <n v="-7.4863118583989863E-3"/>
    <n v="-0.74863118583989863"/>
    <x v="9"/>
    <x v="5"/>
  </r>
  <r>
    <d v="2017-06-22T00:00:00"/>
    <n v="154.550003"/>
    <n v="154.39999399999999"/>
    <n v="3.9664544363429144E-3"/>
    <n v="0.39664544363429144"/>
    <x v="9"/>
    <x v="5"/>
  </r>
  <r>
    <d v="2017-06-23T00:00:00"/>
    <n v="154.33999600000001"/>
    <n v="154.11000100000001"/>
    <n v="-1.8781930781680556E-3"/>
    <n v="-0.18781930781680556"/>
    <x v="9"/>
    <x v="5"/>
  </r>
  <r>
    <d v="2017-06-26T00:00:00"/>
    <n v="154.71000699999999"/>
    <n v="155.229996"/>
    <n v="7.2675036839431328E-3"/>
    <n v="0.72675036839431328"/>
    <x v="9"/>
    <x v="5"/>
  </r>
  <r>
    <d v="2017-06-27T00:00:00"/>
    <n v="155"/>
    <n v="154.75"/>
    <n v="-3.0921601002940058E-3"/>
    <n v="-0.30921601002940058"/>
    <x v="9"/>
    <x v="5"/>
  </r>
  <r>
    <d v="2017-06-28T00:00:00"/>
    <n v="155.14999399999999"/>
    <n v="155.320007"/>
    <n v="3.6834054927301629E-3"/>
    <n v="0.36834054927301629"/>
    <x v="9"/>
    <x v="5"/>
  </r>
  <r>
    <d v="2017-06-29T00:00:00"/>
    <n v="155.35000600000001"/>
    <n v="154.13000500000001"/>
    <n v="-7.6616143855826602E-3"/>
    <n v="-0.76616143855826602"/>
    <x v="9"/>
    <x v="5"/>
  </r>
  <r>
    <d v="2017-06-30T00:00:00"/>
    <n v="154.279999"/>
    <n v="153.83000200000001"/>
    <n v="-1.9464282765708774E-3"/>
    <n v="-0.19464282765708774"/>
    <x v="9"/>
    <x v="5"/>
  </r>
  <r>
    <d v="2017-07-03T00:00:00"/>
    <n v="153.58000200000001"/>
    <n v="155.58000200000001"/>
    <n v="1.1376194352516578E-2"/>
    <n v="1.1376194352516578"/>
    <x v="10"/>
    <x v="5"/>
  </r>
  <r>
    <d v="2017-07-05T00:00:00"/>
    <n v="155.770004"/>
    <n v="153.66999799999999"/>
    <n v="-1.2276667794360985E-2"/>
    <n v="-1.2276667794360985"/>
    <x v="10"/>
    <x v="5"/>
  </r>
  <r>
    <d v="2017-07-06T00:00:00"/>
    <n v="153.36000100000001"/>
    <n v="152.36000100000001"/>
    <n v="-8.5247414397700005E-3"/>
    <n v="-0.85247414397700005"/>
    <x v="10"/>
    <x v="5"/>
  </r>
  <r>
    <d v="2017-07-07T00:00:00"/>
    <n v="152.61999499999999"/>
    <n v="152.94000199999999"/>
    <n v="3.8067799697636406E-3"/>
    <n v="0.38067799697636406"/>
    <x v="10"/>
    <x v="5"/>
  </r>
  <r>
    <d v="2017-07-10T00:00:00"/>
    <n v="152.91000399999999"/>
    <n v="153.41999799999999"/>
    <n v="3.138459485570122E-3"/>
    <n v="0.3138459485570122"/>
    <x v="10"/>
    <x v="5"/>
  </r>
  <r>
    <d v="2017-07-11T00:00:00"/>
    <n v="153.259995"/>
    <n v="153.19000199999999"/>
    <n v="-1.4991266001711523E-3"/>
    <n v="-0.14991266001711523"/>
    <x v="10"/>
    <x v="5"/>
  </r>
  <r>
    <d v="2017-07-12T00:00:00"/>
    <n v="153.479996"/>
    <n v="153.699997"/>
    <n v="3.3291663512087233E-3"/>
    <n v="0.33291663512087233"/>
    <x v="10"/>
    <x v="5"/>
  </r>
  <r>
    <d v="2017-07-13T00:00:00"/>
    <n v="153.699997"/>
    <n v="153.63000500000001"/>
    <n v="-4.5538062046923677E-4"/>
    <n v="-4.5538062046923677E-2"/>
    <x v="10"/>
    <x v="5"/>
  </r>
  <r>
    <d v="2017-07-14T00:00:00"/>
    <n v="154.009995"/>
    <n v="154.240005"/>
    <n v="3.9705785337960098E-3"/>
    <n v="0.39705785337960098"/>
    <x v="10"/>
    <x v="5"/>
  </r>
  <r>
    <d v="2017-07-17T00:00:00"/>
    <n v="153.58999600000001"/>
    <n v="153.009995"/>
    <n v="-7.9746496377511855E-3"/>
    <n v="-0.79746496377511855"/>
    <x v="10"/>
    <x v="5"/>
  </r>
  <r>
    <d v="2017-07-18T00:00:00"/>
    <n v="152.36000100000001"/>
    <n v="154"/>
    <n v="6.4701982377033396E-3"/>
    <n v="0.64701982377033396"/>
    <x v="10"/>
    <x v="5"/>
  </r>
  <r>
    <d v="2017-07-19T00:00:00"/>
    <n v="150.020004"/>
    <n v="147.529999"/>
    <n v="-4.2012993506493457E-2"/>
    <n v="-4.2012993506493457"/>
    <x v="10"/>
    <x v="5"/>
  </r>
  <r>
    <d v="2017-07-20T00:00:00"/>
    <n v="147.529999"/>
    <n v="147.66000399999999"/>
    <n v="8.8121060720669497E-4"/>
    <n v="8.8121060720669497E-2"/>
    <x v="10"/>
    <x v="5"/>
  </r>
  <r>
    <d v="2017-07-21T00:00:00"/>
    <n v="147.58999600000001"/>
    <n v="147.08000200000001"/>
    <n v="-3.9279560089946486E-3"/>
    <n v="-0.39279560089946486"/>
    <x v="10"/>
    <x v="5"/>
  </r>
  <r>
    <d v="2017-07-24T00:00:00"/>
    <n v="147"/>
    <n v="145.990005"/>
    <n v="-7.4109123278364164E-3"/>
    <n v="-0.74109123278364164"/>
    <x v="10"/>
    <x v="5"/>
  </r>
  <r>
    <d v="2017-07-25T00:00:00"/>
    <n v="146.570007"/>
    <n v="146.19000199999999"/>
    <n v="1.3699362500878554E-3"/>
    <n v="0.13699362500878554"/>
    <x v="10"/>
    <x v="5"/>
  </r>
  <r>
    <d v="2017-07-26T00:00:00"/>
    <n v="146.270004"/>
    <n v="145.36000100000001"/>
    <n v="-5.6775496863320507E-3"/>
    <n v="-0.56775496863320507"/>
    <x v="10"/>
    <x v="5"/>
  </r>
  <r>
    <d v="2017-07-27T00:00:00"/>
    <n v="145"/>
    <n v="145.070007"/>
    <n v="-1.9950054898527636E-3"/>
    <n v="-0.19950054898527636"/>
    <x v="10"/>
    <x v="5"/>
  </r>
  <r>
    <d v="2017-07-28T00:00:00"/>
    <n v="144.80999800000001"/>
    <n v="144.28999300000001"/>
    <n v="-5.3768109351507443E-3"/>
    <n v="-0.53768109351507443"/>
    <x v="10"/>
    <x v="5"/>
  </r>
  <r>
    <d v="2017-07-31T00:00:00"/>
    <n v="144.38000500000001"/>
    <n v="144.66999799999999"/>
    <n v="2.6336199212373401E-3"/>
    <n v="0.26336199212373401"/>
    <x v="10"/>
    <x v="5"/>
  </r>
  <r>
    <d v="2017-08-01T00:00:00"/>
    <n v="145"/>
    <n v="145.300003"/>
    <n v="4.3547729917021716E-3"/>
    <n v="0.43547729917021716"/>
    <x v="11"/>
    <x v="5"/>
  </r>
  <r>
    <d v="2017-08-02T00:00:00"/>
    <n v="145.11999499999999"/>
    <n v="144.449997"/>
    <n v="-5.850006761527804E-3"/>
    <n v="-0.5850006761527804"/>
    <x v="11"/>
    <x v="5"/>
  </r>
  <r>
    <d v="2017-08-03T00:00:00"/>
    <n v="144.429993"/>
    <n v="144.94000199999999"/>
    <n v="3.3922119084570657E-3"/>
    <n v="0.33922119084570657"/>
    <x v="11"/>
    <x v="5"/>
  </r>
  <r>
    <d v="2017-08-04T00:00:00"/>
    <n v="145"/>
    <n v="145.16000399999999"/>
    <n v="1.5178832410944754E-3"/>
    <n v="0.15178832410944754"/>
    <x v="11"/>
    <x v="5"/>
  </r>
  <r>
    <d v="2017-08-07T00:00:00"/>
    <n v="145"/>
    <n v="143.470001"/>
    <n v="-1.1642346055597996E-2"/>
    <n v="-1.1642346055597996"/>
    <x v="11"/>
    <x v="5"/>
  </r>
  <r>
    <d v="2017-08-08T00:00:00"/>
    <n v="142"/>
    <n v="142.11000100000001"/>
    <n v="-9.4793335925326128E-3"/>
    <n v="-0.94793335925326128"/>
    <x v="11"/>
    <x v="5"/>
  </r>
  <r>
    <d v="2017-08-09T00:00:00"/>
    <n v="141.75"/>
    <n v="141.770004"/>
    <n v="-2.3924917149217295E-3"/>
    <n v="-0.23924917149217295"/>
    <x v="11"/>
    <x v="5"/>
  </r>
  <r>
    <d v="2017-08-10T00:00:00"/>
    <n v="141.63999899999999"/>
    <n v="141.83999600000001"/>
    <n v="4.9370105117585439E-4"/>
    <n v="4.9370105117585439E-2"/>
    <x v="11"/>
    <x v="5"/>
  </r>
  <r>
    <d v="2017-08-11T00:00:00"/>
    <n v="142.449997"/>
    <n v="141.83999600000001"/>
    <n v="0"/>
    <n v="0"/>
    <x v="11"/>
    <x v="5"/>
  </r>
  <r>
    <d v="2017-08-14T00:00:00"/>
    <n v="142"/>
    <n v="142.320007"/>
    <n v="3.3841724022609654E-3"/>
    <n v="0.33841724022609654"/>
    <x v="11"/>
    <x v="5"/>
  </r>
  <r>
    <d v="2017-08-15T00:00:00"/>
    <n v="142.550003"/>
    <n v="142.070007"/>
    <n v="-1.7566047477780566E-3"/>
    <n v="-0.17566047477780566"/>
    <x v="11"/>
    <x v="5"/>
  </r>
  <r>
    <d v="2017-08-16T00:00:00"/>
    <n v="141.78999300000001"/>
    <n v="142.5"/>
    <n v="3.0266275696038125E-3"/>
    <n v="0.30266275696038125"/>
    <x v="11"/>
    <x v="5"/>
  </r>
  <r>
    <d v="2017-08-17T00:00:00"/>
    <n v="142.520004"/>
    <n v="140.699997"/>
    <n v="-1.2631600000000076E-2"/>
    <n v="-1.2631600000000076"/>
    <x v="11"/>
    <x v="5"/>
  </r>
  <r>
    <d v="2017-08-18T00:00:00"/>
    <n v="140.86999499999999"/>
    <n v="139.699997"/>
    <n v="-7.1073206916983933E-3"/>
    <n v="-0.71073206916983933"/>
    <x v="11"/>
    <x v="5"/>
  </r>
  <r>
    <d v="2017-08-21T00:00:00"/>
    <n v="139.58999600000001"/>
    <n v="140.33000200000001"/>
    <n v="4.5096994526063749E-3"/>
    <n v="0.45096994526063749"/>
    <x v="11"/>
    <x v="5"/>
  </r>
  <r>
    <d v="2017-08-22T00:00:00"/>
    <n v="140.63999899999999"/>
    <n v="141.009995"/>
    <n v="4.8456708494879486E-3"/>
    <n v="0.48456708494879486"/>
    <x v="11"/>
    <x v="5"/>
  </r>
  <r>
    <d v="2017-08-23T00:00:00"/>
    <n v="140.699997"/>
    <n v="142.13999899999999"/>
    <n v="8.0136447065328742E-3"/>
    <n v="0.80136447065328742"/>
    <x v="11"/>
    <x v="5"/>
  </r>
  <r>
    <d v="2017-08-24T00:00:00"/>
    <n v="142.5"/>
    <n v="142.94000199999999"/>
    <n v="5.6282749797964549E-3"/>
    <n v="0.56282749797964549"/>
    <x v="11"/>
    <x v="5"/>
  </r>
  <r>
    <d v="2017-08-25T00:00:00"/>
    <n v="143.300003"/>
    <n v="143.740005"/>
    <n v="5.596774792265613E-3"/>
    <n v="0.5596774792265613"/>
    <x v="11"/>
    <x v="5"/>
  </r>
  <r>
    <d v="2017-08-28T00:00:00"/>
    <n v="144.11000100000001"/>
    <n v="142.509995"/>
    <n v="-8.5571862892309669E-3"/>
    <n v="-0.85571862892309669"/>
    <x v="11"/>
    <x v="5"/>
  </r>
  <r>
    <d v="2017-08-29T00:00:00"/>
    <n v="142.10000600000001"/>
    <n v="143.13999899999999"/>
    <n v="4.4207706273513558E-3"/>
    <n v="0.44207706273513558"/>
    <x v="11"/>
    <x v="5"/>
  </r>
  <r>
    <d v="2017-08-30T00:00:00"/>
    <n v="143.259995"/>
    <n v="142.55999800000001"/>
    <n v="-4.0519840998460843E-3"/>
    <n v="-0.40519840998460843"/>
    <x v="11"/>
    <x v="5"/>
  </r>
  <r>
    <d v="2017-08-31T00:00:00"/>
    <n v="143.020004"/>
    <n v="143.029999"/>
    <n v="3.2968645243667272E-3"/>
    <n v="0.32968645243667272"/>
    <x v="11"/>
    <x v="5"/>
  </r>
  <r>
    <d v="2017-09-01T00:00:00"/>
    <n v="142.979996"/>
    <n v="144.08000200000001"/>
    <n v="7.341138274076453E-3"/>
    <n v="0.7341138274076453"/>
    <x v="0"/>
    <x v="5"/>
  </r>
  <r>
    <d v="2017-09-05T00:00:00"/>
    <n v="143.5"/>
    <n v="143.020004"/>
    <n v="-7.3570098923235738E-3"/>
    <n v="-0.73570098923235738"/>
    <x v="0"/>
    <x v="5"/>
  </r>
</pivotCacheRecords>
</file>

<file path=xl/pivotCache/pivotCacheRecords2.xml><?xml version="1.0" encoding="utf-8"?>
<pivotCacheRecords xmlns="http://schemas.openxmlformats.org/spreadsheetml/2006/main" xmlns:r="http://schemas.openxmlformats.org/officeDocument/2006/relationships" count="1257">
  <r>
    <d v="2012-09-06T00:00:00"/>
    <n v="1403.73999"/>
    <n v="1432.119995"/>
    <x v="0"/>
    <n v="2.0217422886128711"/>
    <x v="0"/>
    <x v="0"/>
  </r>
  <r>
    <d v="2012-09-07T00:00:00"/>
    <n v="1432.119995"/>
    <n v="1437.920044"/>
    <x v="1"/>
    <n v="0.40499741783159848"/>
    <x v="0"/>
    <x v="0"/>
  </r>
  <r>
    <d v="2012-09-10T00:00:00"/>
    <n v="1437.920044"/>
    <n v="1429.079956"/>
    <x v="2"/>
    <n v="-0.61478300110544559"/>
    <x v="0"/>
    <x v="0"/>
  </r>
  <r>
    <d v="2012-09-11T00:00:00"/>
    <n v="1429.130005"/>
    <n v="1433.5600589999999"/>
    <x v="3"/>
    <n v="0.31349561521663016"/>
    <x v="0"/>
    <x v="0"/>
  </r>
  <r>
    <d v="2012-09-12T00:00:00"/>
    <n v="1433.5600589999999"/>
    <n v="1436.5600589999999"/>
    <x v="4"/>
    <n v="0.2092692232296578"/>
    <x v="0"/>
    <x v="0"/>
  </r>
  <r>
    <d v="2012-09-13T00:00:00"/>
    <n v="1436.5600589999999"/>
    <n v="1459.98999"/>
    <x v="5"/>
    <n v="1.6309746921621793"/>
    <x v="0"/>
    <x v="0"/>
  </r>
  <r>
    <d v="2012-09-14T00:00:00"/>
    <n v="1460.0699460000001"/>
    <n v="1465.7700199999999"/>
    <x v="6"/>
    <n v="0.39589518007585589"/>
    <x v="0"/>
    <x v="0"/>
  </r>
  <r>
    <d v="2012-09-17T00:00:00"/>
    <n v="1465.420044"/>
    <n v="1461.1899410000001"/>
    <x v="7"/>
    <n v="-0.31246914164609896"/>
    <x v="0"/>
    <x v="0"/>
  </r>
  <r>
    <d v="2012-09-18T00:00:00"/>
    <n v="1461.1899410000001"/>
    <n v="1459.3199460000001"/>
    <x v="8"/>
    <n v="-0.12797754402280592"/>
    <x v="0"/>
    <x v="0"/>
  </r>
  <r>
    <d v="2012-09-19T00:00:00"/>
    <n v="1459.5"/>
    <n v="1461.0500489999999"/>
    <x v="9"/>
    <n v="0.11855542746073144"/>
    <x v="0"/>
    <x v="0"/>
  </r>
  <r>
    <d v="2012-09-20T00:00:00"/>
    <n v="1461.0500489999999"/>
    <n v="1460.26001"/>
    <x v="10"/>
    <n v="-5.4073370076590521E-2"/>
    <x v="0"/>
    <x v="0"/>
  </r>
  <r>
    <d v="2012-09-21T00:00:00"/>
    <n v="1460.339966"/>
    <n v="1460.150024"/>
    <x v="11"/>
    <n v="-7.5319463141321208E-3"/>
    <x v="0"/>
    <x v="0"/>
  </r>
  <r>
    <d v="2012-09-24T00:00:00"/>
    <n v="1459.76001"/>
    <n v="1456.8900149999999"/>
    <x v="12"/>
    <n v="-0.22326534578066548"/>
    <x v="0"/>
    <x v="0"/>
  </r>
  <r>
    <d v="2012-09-25T00:00:00"/>
    <n v="1456.9399410000001"/>
    <n v="1441.589966"/>
    <x v="13"/>
    <n v="-1.0501855900220458"/>
    <x v="0"/>
    <x v="0"/>
  </r>
  <r>
    <d v="2012-09-26T00:00:00"/>
    <n v="1441.599976"/>
    <n v="1433.3199460000001"/>
    <x v="14"/>
    <n v="-0.57367352680366412"/>
    <x v="0"/>
    <x v="0"/>
  </r>
  <r>
    <d v="2012-09-27T00:00:00"/>
    <n v="1433.3599850000001"/>
    <n v="1447.150024"/>
    <x v="15"/>
    <n v="0.96489817493965457"/>
    <x v="0"/>
    <x v="0"/>
  </r>
  <r>
    <d v="2012-09-28T00:00:00"/>
    <n v="1447.130005"/>
    <n v="1440.670044"/>
    <x v="16"/>
    <n v="-0.44777527502567471"/>
    <x v="0"/>
    <x v="0"/>
  </r>
  <r>
    <d v="2012-10-01T00:00:00"/>
    <n v="1440.900024"/>
    <n v="1444.48999"/>
    <x v="17"/>
    <n v="0.26515065097030277"/>
    <x v="1"/>
    <x v="0"/>
  </r>
  <r>
    <d v="2012-10-02T00:00:00"/>
    <n v="1444.98999"/>
    <n v="1445.75"/>
    <x v="18"/>
    <n v="8.7228711082998345E-2"/>
    <x v="1"/>
    <x v="0"/>
  </r>
  <r>
    <d v="2012-10-03T00:00:00"/>
    <n v="1446.0500489999999"/>
    <n v="1450.98999"/>
    <x v="19"/>
    <n v="0.36244094760504719"/>
    <x v="1"/>
    <x v="0"/>
  </r>
  <r>
    <d v="2012-10-04T00:00:00"/>
    <n v="1451.079956"/>
    <n v="1461.400024"/>
    <x v="20"/>
    <n v="0.71744354349405626"/>
    <x v="1"/>
    <x v="0"/>
  </r>
  <r>
    <d v="2012-10-05T00:00:00"/>
    <n v="1461.400024"/>
    <n v="1460.9300539999999"/>
    <x v="21"/>
    <n v="-3.2158888208699832E-2"/>
    <x v="1"/>
    <x v="0"/>
  </r>
  <r>
    <d v="2012-10-08T00:00:00"/>
    <n v="1460.9300539999999"/>
    <n v="1455.880005"/>
    <x v="22"/>
    <n v="-0.34567356501243873"/>
    <x v="1"/>
    <x v="0"/>
  </r>
  <r>
    <d v="2012-10-09T00:00:00"/>
    <n v="1455.900024"/>
    <n v="1441.4799800000001"/>
    <x v="23"/>
    <n v="-0.98909422140184278"/>
    <x v="1"/>
    <x v="0"/>
  </r>
  <r>
    <d v="2012-10-10T00:00:00"/>
    <n v="1441.4799800000001"/>
    <n v="1432.5600589999999"/>
    <x v="24"/>
    <n v="-0.61880297498132508"/>
    <x v="1"/>
    <x v="0"/>
  </r>
  <r>
    <d v="2012-10-11T00:00:00"/>
    <n v="1432.8199460000001"/>
    <n v="1432.839966"/>
    <x v="25"/>
    <n v="1.9538936482388358E-2"/>
    <x v="1"/>
    <x v="0"/>
  </r>
  <r>
    <d v="2012-10-12T00:00:00"/>
    <n v="1432.839966"/>
    <n v="1428.589966"/>
    <x v="26"/>
    <n v="-0.29661372524836249"/>
    <x v="1"/>
    <x v="0"/>
  </r>
  <r>
    <d v="2012-10-15T00:00:00"/>
    <n v="1428.75"/>
    <n v="1440.130005"/>
    <x v="27"/>
    <n v="0.80779224792622006"/>
    <x v="1"/>
    <x v="0"/>
  </r>
  <r>
    <d v="2012-10-16T00:00:00"/>
    <n v="1440.3100589999999"/>
    <n v="1454.920044"/>
    <x v="28"/>
    <n v="1.0269933234256845"/>
    <x v="1"/>
    <x v="0"/>
  </r>
  <r>
    <d v="2012-10-17T00:00:00"/>
    <n v="1454.219971"/>
    <n v="1460.910034"/>
    <x v="29"/>
    <n v="0.41170578580604911"/>
    <x v="1"/>
    <x v="0"/>
  </r>
  <r>
    <d v="2012-10-18T00:00:00"/>
    <n v="1460.9399410000001"/>
    <n v="1457.339966"/>
    <x v="30"/>
    <n v="-0.24437288518205369"/>
    <x v="1"/>
    <x v="0"/>
  </r>
  <r>
    <d v="2012-10-19T00:00:00"/>
    <n v="1457.339966"/>
    <n v="1433.1899410000001"/>
    <x v="31"/>
    <n v="-1.6571304955208976"/>
    <x v="1"/>
    <x v="0"/>
  </r>
  <r>
    <d v="2012-10-22T00:00:00"/>
    <n v="1433.209961"/>
    <n v="1433.8199460000001"/>
    <x v="32"/>
    <n v="4.3958234842222943E-2"/>
    <x v="1"/>
    <x v="0"/>
  </r>
  <r>
    <d v="2012-10-23T00:00:00"/>
    <n v="1433.73999"/>
    <n v="1413.1099850000001"/>
    <x v="33"/>
    <n v="-1.4443906334108192"/>
    <x v="1"/>
    <x v="0"/>
  </r>
  <r>
    <d v="2012-10-24T00:00:00"/>
    <n v="1413.1999510000001"/>
    <n v="1408.75"/>
    <x v="34"/>
    <n v="-0.30853826285857089"/>
    <x v="1"/>
    <x v="0"/>
  </r>
  <r>
    <d v="2012-10-25T00:00:00"/>
    <n v="1409.73999"/>
    <n v="1412.969971"/>
    <x v="35"/>
    <n v="0.29955428571428744"/>
    <x v="1"/>
    <x v="0"/>
  </r>
  <r>
    <d v="2012-10-26T00:00:00"/>
    <n v="1412.969971"/>
    <n v="1411.9399410000001"/>
    <x v="36"/>
    <n v="-7.2898222972916926E-2"/>
    <x v="1"/>
    <x v="0"/>
  </r>
  <r>
    <d v="2012-10-31T00:00:00"/>
    <n v="1410.98999"/>
    <n v="1412.160034"/>
    <x v="37"/>
    <n v="1.5587985976517338E-2"/>
    <x v="1"/>
    <x v="0"/>
  </r>
  <r>
    <d v="2012-11-01T00:00:00"/>
    <n v="1412.1999510000001"/>
    <n v="1427.589966"/>
    <x v="38"/>
    <n v="1.0926475490383503"/>
    <x v="2"/>
    <x v="0"/>
  </r>
  <r>
    <d v="2012-11-02T00:00:00"/>
    <n v="1427.589966"/>
    <n v="1414.1999510000001"/>
    <x v="39"/>
    <n v="-0.93794544084095932"/>
    <x v="2"/>
    <x v="0"/>
  </r>
  <r>
    <d v="2012-11-05T00:00:00"/>
    <n v="1414.0200199999999"/>
    <n v="1417.26001"/>
    <x v="40"/>
    <n v="0.21638092957336763"/>
    <x v="2"/>
    <x v="0"/>
  </r>
  <r>
    <d v="2012-11-06T00:00:00"/>
    <n v="1417.26001"/>
    <n v="1428.3900149999999"/>
    <x v="41"/>
    <n v="0.78531849635692375"/>
    <x v="2"/>
    <x v="0"/>
  </r>
  <r>
    <d v="2012-11-07T00:00:00"/>
    <n v="1428.2700199999999"/>
    <n v="1394.530029"/>
    <x v="42"/>
    <n v="-2.37050004861592"/>
    <x v="2"/>
    <x v="0"/>
  </r>
  <r>
    <d v="2012-11-08T00:00:00"/>
    <n v="1394.530029"/>
    <n v="1377.51001"/>
    <x v="43"/>
    <n v="-1.2204842237929392"/>
    <x v="2"/>
    <x v="0"/>
  </r>
  <r>
    <d v="2012-11-09T00:00:00"/>
    <n v="1377.5500489999999"/>
    <n v="1379.849976"/>
    <x v="44"/>
    <n v="0.16986925561432997"/>
    <x v="2"/>
    <x v="0"/>
  </r>
  <r>
    <d v="2012-11-12T00:00:00"/>
    <n v="1379.8599850000001"/>
    <n v="1380.030029"/>
    <x v="45"/>
    <n v="1.3048737408549727E-2"/>
    <x v="2"/>
    <x v="0"/>
  </r>
  <r>
    <d v="2012-11-13T00:00:00"/>
    <n v="1380.030029"/>
    <n v="1374.530029"/>
    <x v="46"/>
    <n v="-0.39854205230486217"/>
    <x v="2"/>
    <x v="0"/>
  </r>
  <r>
    <d v="2012-11-14T00:00:00"/>
    <n v="1374.6400149999999"/>
    <n v="1355.48999"/>
    <x v="47"/>
    <n v="-1.3852035676406471"/>
    <x v="2"/>
    <x v="0"/>
  </r>
  <r>
    <d v="2012-11-15T00:00:00"/>
    <n v="1355.410034"/>
    <n v="1353.329956"/>
    <x v="48"/>
    <n v="-0.1593544781544276"/>
    <x v="2"/>
    <x v="0"/>
  </r>
  <r>
    <d v="2012-11-16T00:00:00"/>
    <n v="1353.3599850000001"/>
    <n v="1359.880005"/>
    <x v="49"/>
    <n v="0.48399497631455013"/>
    <x v="2"/>
    <x v="0"/>
  </r>
  <r>
    <d v="2012-11-19T00:00:00"/>
    <n v="1359.880005"/>
    <n v="1386.8900149999999"/>
    <x v="50"/>
    <n v="1.9862053931736456"/>
    <x v="2"/>
    <x v="0"/>
  </r>
  <r>
    <d v="2012-11-20T00:00:00"/>
    <n v="1386.8199460000001"/>
    <n v="1387.8100589999999"/>
    <x v="51"/>
    <n v="6.6338641856900082E-2"/>
    <x v="2"/>
    <x v="0"/>
  </r>
  <r>
    <d v="2012-11-21T00:00:00"/>
    <n v="1387.790039"/>
    <n v="1391.030029"/>
    <x v="52"/>
    <n v="0.23201806177426398"/>
    <x v="2"/>
    <x v="0"/>
  </r>
  <r>
    <d v="2012-11-23T00:00:00"/>
    <n v="1391.030029"/>
    <n v="1409.150024"/>
    <x v="53"/>
    <n v="1.3026314761174662"/>
    <x v="2"/>
    <x v="0"/>
  </r>
  <r>
    <d v="2012-11-26T00:00:00"/>
    <n v="1409.150024"/>
    <n v="1406.290039"/>
    <x v="54"/>
    <n v="-0.20295816281376"/>
    <x v="2"/>
    <x v="0"/>
  </r>
  <r>
    <d v="2012-11-27T00:00:00"/>
    <n v="1406.290039"/>
    <n v="1398.9399410000001"/>
    <x v="55"/>
    <n v="-0.52265875432258024"/>
    <x v="2"/>
    <x v="0"/>
  </r>
  <r>
    <d v="2012-11-28T00:00:00"/>
    <n v="1398.7700199999999"/>
    <n v="1409.9300539999999"/>
    <x v="56"/>
    <n v="0.78560291817415528"/>
    <x v="2"/>
    <x v="0"/>
  </r>
  <r>
    <d v="2012-11-29T00:00:00"/>
    <n v="1409.959961"/>
    <n v="1415.9499510000001"/>
    <x v="57"/>
    <n v="0.42696423009933593"/>
    <x v="2"/>
    <x v="0"/>
  </r>
  <r>
    <d v="2012-11-30T00:00:00"/>
    <n v="1415.9499510000001"/>
    <n v="1416.1800539999999"/>
    <x v="58"/>
    <n v="1.6250786253957372E-2"/>
    <x v="2"/>
    <x v="0"/>
  </r>
  <r>
    <d v="2012-12-03T00:00:00"/>
    <n v="1416.339966"/>
    <n v="1409.459961"/>
    <x v="59"/>
    <n v="-0.47452250023003462"/>
    <x v="3"/>
    <x v="0"/>
  </r>
  <r>
    <d v="2012-12-04T00:00:00"/>
    <n v="1409.459961"/>
    <n v="1407.0500489999999"/>
    <x v="60"/>
    <n v="-0.17098123158392209"/>
    <x v="3"/>
    <x v="0"/>
  </r>
  <r>
    <d v="2012-12-05T00:00:00"/>
    <n v="1407.0500489999999"/>
    <n v="1409.280029"/>
    <x v="61"/>
    <n v="0.15848618900122791"/>
    <x v="3"/>
    <x v="0"/>
  </r>
  <r>
    <d v="2012-12-06T00:00:00"/>
    <n v="1409.4300539999999"/>
    <n v="1413.9399410000001"/>
    <x v="62"/>
    <n v="0.33065905314124677"/>
    <x v="3"/>
    <x v="0"/>
  </r>
  <r>
    <d v="2012-12-07T00:00:00"/>
    <n v="1413.9499510000001"/>
    <n v="1418.0699460000001"/>
    <x v="63"/>
    <n v="0.29209196799964143"/>
    <x v="3"/>
    <x v="0"/>
  </r>
  <r>
    <d v="2012-12-10T00:00:00"/>
    <n v="1418.0699460000001"/>
    <n v="1418.5500489999999"/>
    <x v="64"/>
    <n v="3.3856087378070221E-2"/>
    <x v="3"/>
    <x v="0"/>
  </r>
  <r>
    <d v="2012-12-11T00:00:00"/>
    <n v="1418.5500489999999"/>
    <n v="1427.839966"/>
    <x v="65"/>
    <n v="0.65488820831869354"/>
    <x v="3"/>
    <x v="0"/>
  </r>
  <r>
    <d v="2012-12-12T00:00:00"/>
    <n v="1427.839966"/>
    <n v="1428.4799800000001"/>
    <x v="66"/>
    <n v="4.4823930919446475E-2"/>
    <x v="3"/>
    <x v="0"/>
  </r>
  <r>
    <d v="2012-12-13T00:00:00"/>
    <n v="1428.4799800000001"/>
    <n v="1419.4499510000001"/>
    <x v="67"/>
    <n v="-0.63214249596973415"/>
    <x v="3"/>
    <x v="0"/>
  </r>
  <r>
    <d v="2012-12-14T00:00:00"/>
    <n v="1419.4499510000001"/>
    <n v="1413.579956"/>
    <x v="68"/>
    <n v="-0.41354011783681921"/>
    <x v="3"/>
    <x v="0"/>
  </r>
  <r>
    <d v="2012-12-17T00:00:00"/>
    <n v="1413.540039"/>
    <n v="1430.3599850000001"/>
    <x v="69"/>
    <n v="1.1870590643830559"/>
    <x v="3"/>
    <x v="0"/>
  </r>
  <r>
    <d v="2012-12-18T00:00:00"/>
    <n v="1430.469971"/>
    <n v="1446.790039"/>
    <x v="70"/>
    <n v="1.1486656626513492"/>
    <x v="3"/>
    <x v="0"/>
  </r>
  <r>
    <d v="2012-12-19T00:00:00"/>
    <n v="1446.790039"/>
    <n v="1435.8100589999999"/>
    <x v="71"/>
    <n v="-0.75892007160827113"/>
    <x v="3"/>
    <x v="0"/>
  </r>
  <r>
    <d v="2012-12-20T00:00:00"/>
    <n v="1435.8100589999999"/>
    <n v="1443.6899410000001"/>
    <x v="72"/>
    <n v="0.54881089254161797"/>
    <x v="3"/>
    <x v="0"/>
  </r>
  <r>
    <d v="2012-12-21T00:00:00"/>
    <n v="1443.670044"/>
    <n v="1430.150024"/>
    <x v="73"/>
    <n v="-0.93786876360871796"/>
    <x v="3"/>
    <x v="0"/>
  </r>
  <r>
    <d v="2012-12-24T00:00:00"/>
    <n v="1430.150024"/>
    <n v="1426.660034"/>
    <x v="74"/>
    <n v="-0.24402964314462761"/>
    <x v="3"/>
    <x v="0"/>
  </r>
  <r>
    <d v="2012-12-26T00:00:00"/>
    <n v="1426.660034"/>
    <n v="1419.829956"/>
    <x v="75"/>
    <n v="-0.47874601076824952"/>
    <x v="3"/>
    <x v="0"/>
  </r>
  <r>
    <d v="2012-12-27T00:00:00"/>
    <n v="1419.829956"/>
    <n v="1418.099976"/>
    <x v="76"/>
    <n v="-0.1218441682181326"/>
    <x v="3"/>
    <x v="0"/>
  </r>
  <r>
    <d v="2012-12-28T00:00:00"/>
    <n v="1418.099976"/>
    <n v="1402.4300539999999"/>
    <x v="77"/>
    <n v="-1.1049941657992113"/>
    <x v="3"/>
    <x v="0"/>
  </r>
  <r>
    <d v="2012-12-31T00:00:00"/>
    <n v="1402.4300539999999"/>
    <n v="1426.1899410000001"/>
    <x v="78"/>
    <n v="1.6941940834933167"/>
    <x v="3"/>
    <x v="0"/>
  </r>
  <r>
    <d v="2013-01-02T00:00:00"/>
    <n v="1426.1899410000001"/>
    <n v="1462.420044"/>
    <x v="79"/>
    <n v="2.5403420651387121"/>
    <x v="4"/>
    <x v="1"/>
  </r>
  <r>
    <d v="2013-01-03T00:00:00"/>
    <n v="1462.420044"/>
    <n v="1459.369995"/>
    <x v="80"/>
    <n v="-0.20856176120627179"/>
    <x v="4"/>
    <x v="1"/>
  </r>
  <r>
    <d v="2013-01-04T00:00:00"/>
    <n v="1459.369995"/>
    <n v="1466.469971"/>
    <x v="81"/>
    <n v="0.48650965994405659"/>
    <x v="4"/>
    <x v="1"/>
  </r>
  <r>
    <d v="2013-01-07T00:00:00"/>
    <n v="1466.469971"/>
    <n v="1461.8900149999999"/>
    <x v="82"/>
    <n v="-0.3123116115959057"/>
    <x v="4"/>
    <x v="1"/>
  </r>
  <r>
    <d v="2013-01-08T00:00:00"/>
    <n v="1461.8900149999999"/>
    <n v="1457.150024"/>
    <x v="83"/>
    <n v="-0.32423718278149494"/>
    <x v="4"/>
    <x v="1"/>
  </r>
  <r>
    <d v="2013-01-09T00:00:00"/>
    <n v="1457.150024"/>
    <n v="1461.0200199999999"/>
    <x v="84"/>
    <n v="0.26558665451457131"/>
    <x v="4"/>
    <x v="1"/>
  </r>
  <r>
    <d v="2013-01-10T00:00:00"/>
    <n v="1461.0200199999999"/>
    <n v="1472.119995"/>
    <x v="85"/>
    <n v="0.75974147157820138"/>
    <x v="4"/>
    <x v="1"/>
  </r>
  <r>
    <d v="2013-01-11T00:00:00"/>
    <n v="1472.119995"/>
    <n v="1472.0500489999999"/>
    <x v="86"/>
    <n v="-4.7513789798170336E-3"/>
    <x v="4"/>
    <x v="1"/>
  </r>
  <r>
    <d v="2013-01-14T00:00:00"/>
    <n v="1472.0500489999999"/>
    <n v="1470.6800539999999"/>
    <x v="87"/>
    <n v="-9.3067148153735957E-2"/>
    <x v="4"/>
    <x v="1"/>
  </r>
  <r>
    <d v="2013-01-15T00:00:00"/>
    <n v="1470.670044"/>
    <n v="1472.339966"/>
    <x v="88"/>
    <n v="0.11286696895667081"/>
    <x v="4"/>
    <x v="1"/>
  </r>
  <r>
    <d v="2013-01-16T00:00:00"/>
    <n v="1472.329956"/>
    <n v="1472.630005"/>
    <x v="89"/>
    <n v="1.9699186784150058E-2"/>
    <x v="4"/>
    <x v="1"/>
  </r>
  <r>
    <d v="2013-01-17T00:00:00"/>
    <n v="1472.630005"/>
    <n v="1480.9399410000001"/>
    <x v="90"/>
    <n v="0.56429218281479621"/>
    <x v="4"/>
    <x v="1"/>
  </r>
  <r>
    <d v="2013-01-18T00:00:00"/>
    <n v="1480.9499510000001"/>
    <n v="1485.9799800000001"/>
    <x v="91"/>
    <n v="0.34032703558501964"/>
    <x v="4"/>
    <x v="1"/>
  </r>
  <r>
    <d v="2013-01-22T00:00:00"/>
    <n v="1485.9799800000001"/>
    <n v="1492.5600589999999"/>
    <x v="92"/>
    <n v="0.44281074365482009"/>
    <x v="4"/>
    <x v="1"/>
  </r>
  <r>
    <d v="2013-01-23T00:00:00"/>
    <n v="1492.5600589999999"/>
    <n v="1494.8100589999999"/>
    <x v="93"/>
    <n v="0.15074770267586857"/>
    <x v="4"/>
    <x v="1"/>
  </r>
  <r>
    <d v="2013-01-24T00:00:00"/>
    <n v="1494.8100589999999"/>
    <n v="1494.8199460000001"/>
    <x v="94"/>
    <n v="6.6142182684192363E-4"/>
    <x v="4"/>
    <x v="1"/>
  </r>
  <r>
    <d v="2013-01-25T00:00:00"/>
    <n v="1494.8199460000001"/>
    <n v="1502.959961"/>
    <x v="95"/>
    <n v="0.54454819269584842"/>
    <x v="4"/>
    <x v="1"/>
  </r>
  <r>
    <d v="2013-01-28T00:00:00"/>
    <n v="1502.959961"/>
    <n v="1500.1800539999999"/>
    <x v="96"/>
    <n v="-0.18496214617390594"/>
    <x v="4"/>
    <x v="1"/>
  </r>
  <r>
    <d v="2013-01-29T00:00:00"/>
    <n v="1500.1800539999999"/>
    <n v="1507.839966"/>
    <x v="97"/>
    <n v="0.51059950967726753"/>
    <x v="4"/>
    <x v="1"/>
  </r>
  <r>
    <d v="2013-01-30T00:00:00"/>
    <n v="1507.839966"/>
    <n v="1501.959961"/>
    <x v="98"/>
    <n v="-0.38996214005379004"/>
    <x v="4"/>
    <x v="1"/>
  </r>
  <r>
    <d v="2013-01-31T00:00:00"/>
    <n v="1501.959961"/>
    <n v="1498.1099850000001"/>
    <x v="99"/>
    <n v="-0.25633013528780779"/>
    <x v="4"/>
    <x v="1"/>
  </r>
  <r>
    <d v="2013-02-01T00:00:00"/>
    <n v="1498.1099850000001"/>
    <n v="1513.170044"/>
    <x v="100"/>
    <n v="1.0052705843222709"/>
    <x v="5"/>
    <x v="1"/>
  </r>
  <r>
    <d v="2013-02-04T00:00:00"/>
    <n v="1513.170044"/>
    <n v="1495.709961"/>
    <x v="101"/>
    <n v="-1.1538744815384416"/>
    <x v="5"/>
    <x v="1"/>
  </r>
  <r>
    <d v="2013-02-05T00:00:00"/>
    <n v="1495.709961"/>
    <n v="1511.290039"/>
    <x v="102"/>
    <n v="1.0416510156543657"/>
    <x v="5"/>
    <x v="1"/>
  </r>
  <r>
    <d v="2013-02-06T00:00:00"/>
    <n v="1511.290039"/>
    <n v="1512.119995"/>
    <x v="103"/>
    <n v="5.4917056195868952E-2"/>
    <x v="5"/>
    <x v="1"/>
  </r>
  <r>
    <d v="2013-02-07T00:00:00"/>
    <n v="1512.119995"/>
    <n v="1509.3900149999999"/>
    <x v="104"/>
    <n v="-0.18053990483738458"/>
    <x v="5"/>
    <x v="1"/>
  </r>
  <r>
    <d v="2013-02-08T00:00:00"/>
    <n v="1509.3900149999999"/>
    <n v="1517.9300539999999"/>
    <x v="105"/>
    <n v="0.56579405687933182"/>
    <x v="5"/>
    <x v="1"/>
  </r>
  <r>
    <d v="2013-02-11T00:00:00"/>
    <n v="1517.9300539999999"/>
    <n v="1517.01001"/>
    <x v="106"/>
    <n v="-6.0611752008965514E-2"/>
    <x v="5"/>
    <x v="1"/>
  </r>
  <r>
    <d v="2013-02-12T00:00:00"/>
    <n v="1517.01001"/>
    <n v="1519.4300539999999"/>
    <x v="107"/>
    <n v="0.15952722685066423"/>
    <x v="5"/>
    <x v="1"/>
  </r>
  <r>
    <d v="2013-02-13T00:00:00"/>
    <n v="1519.4300539999999"/>
    <n v="1520.329956"/>
    <x v="108"/>
    <n v="5.9226286700786446E-2"/>
    <x v="5"/>
    <x v="1"/>
  </r>
  <r>
    <d v="2013-02-14T00:00:00"/>
    <n v="1520.329956"/>
    <n v="1521.380005"/>
    <x v="109"/>
    <n v="6.9067178204051949E-2"/>
    <x v="5"/>
    <x v="1"/>
  </r>
  <r>
    <d v="2013-02-15T00:00:00"/>
    <n v="1521.380005"/>
    <n v="1519.790039"/>
    <x v="110"/>
    <n v="-0.10450814357849669"/>
    <x v="5"/>
    <x v="1"/>
  </r>
  <r>
    <d v="2013-02-19T00:00:00"/>
    <n v="1519.790039"/>
    <n v="1530.9399410000001"/>
    <x v="111"/>
    <n v="0.73364752458415783"/>
    <x v="5"/>
    <x v="1"/>
  </r>
  <r>
    <d v="2013-02-20T00:00:00"/>
    <n v="1530.9399410000001"/>
    <n v="1511.9499510000001"/>
    <x v="112"/>
    <n v="-1.2404137805429483"/>
    <x v="5"/>
    <x v="1"/>
  </r>
  <r>
    <d v="2013-02-21T00:00:00"/>
    <n v="1511.9499510000001"/>
    <n v="1502.420044"/>
    <x v="113"/>
    <n v="-0.63030571836700799"/>
    <x v="5"/>
    <x v="1"/>
  </r>
  <r>
    <d v="2013-02-22T00:00:00"/>
    <n v="1502.420044"/>
    <n v="1515.599976"/>
    <x v="114"/>
    <n v="0.87724681607084243"/>
    <x v="5"/>
    <x v="1"/>
  </r>
  <r>
    <d v="2013-02-25T00:00:00"/>
    <n v="1515.599976"/>
    <n v="1487.849976"/>
    <x v="115"/>
    <n v="-1.8309580654150115"/>
    <x v="5"/>
    <x v="1"/>
  </r>
  <r>
    <d v="2013-02-26T00:00:00"/>
    <n v="1487.849976"/>
    <n v="1496.9399410000001"/>
    <x v="116"/>
    <n v="0.61094634181049212"/>
    <x v="5"/>
    <x v="1"/>
  </r>
  <r>
    <d v="2013-02-27T00:00:00"/>
    <n v="1496.9399410000001"/>
    <n v="1515.98999"/>
    <x v="117"/>
    <n v="1.2725994195381007"/>
    <x v="5"/>
    <x v="1"/>
  </r>
  <r>
    <d v="2013-02-28T00:00:00"/>
    <n v="1515.98999"/>
    <n v="1514.6800539999999"/>
    <x v="118"/>
    <n v="-8.6407958406120589E-2"/>
    <x v="5"/>
    <x v="1"/>
  </r>
  <r>
    <d v="2013-03-01T00:00:00"/>
    <n v="1514.6800539999999"/>
    <n v="1518.1999510000001"/>
    <x v="119"/>
    <n v="0.23238551208915048"/>
    <x v="6"/>
    <x v="1"/>
  </r>
  <r>
    <d v="2013-03-04T00:00:00"/>
    <n v="1518.1999510000001"/>
    <n v="1525.1999510000001"/>
    <x v="120"/>
    <n v="0.46107233736829567"/>
    <x v="6"/>
    <x v="1"/>
  </r>
  <r>
    <d v="2013-03-05T00:00:00"/>
    <n v="1525.1999510000001"/>
    <n v="1539.790039"/>
    <x v="121"/>
    <n v="0.95660165674893438"/>
    <x v="6"/>
    <x v="1"/>
  </r>
  <r>
    <d v="2013-03-06T00:00:00"/>
    <n v="1539.790039"/>
    <n v="1541.459961"/>
    <x v="122"/>
    <n v="0.10845127957084255"/>
    <x v="6"/>
    <x v="1"/>
  </r>
  <r>
    <d v="2013-03-07T00:00:00"/>
    <n v="1541.459961"/>
    <n v="1544.26001"/>
    <x v="123"/>
    <n v="0.18164915540093141"/>
    <x v="6"/>
    <x v="1"/>
  </r>
  <r>
    <d v="2013-03-08T00:00:00"/>
    <n v="1544.26001"/>
    <n v="1551.1800539999999"/>
    <x v="124"/>
    <n v="0.44811391573884585"/>
    <x v="6"/>
    <x v="1"/>
  </r>
  <r>
    <d v="2013-03-11T00:00:00"/>
    <n v="1551.150024"/>
    <n v="1556.219971"/>
    <x v="125"/>
    <n v="0.32490857441105359"/>
    <x v="6"/>
    <x v="1"/>
  </r>
  <r>
    <d v="2013-03-12T00:00:00"/>
    <n v="1556.219971"/>
    <n v="1552.4799800000001"/>
    <x v="126"/>
    <n v="-0.2403253440833697"/>
    <x v="6"/>
    <x v="1"/>
  </r>
  <r>
    <d v="2013-03-13T00:00:00"/>
    <n v="1552.4799800000001"/>
    <n v="1554.5200199999999"/>
    <x v="127"/>
    <n v="0.13140523718702113"/>
    <x v="6"/>
    <x v="1"/>
  </r>
  <r>
    <d v="2013-03-14T00:00:00"/>
    <n v="1554.5200199999999"/>
    <n v="1563.2299800000001"/>
    <x v="128"/>
    <n v="0.5602989918393142"/>
    <x v="6"/>
    <x v="1"/>
  </r>
  <r>
    <d v="2013-03-15T00:00:00"/>
    <n v="1563.209961"/>
    <n v="1560.6999510000001"/>
    <x v="129"/>
    <n v="-0.16184624350666921"/>
    <x v="6"/>
    <x v="1"/>
  </r>
  <r>
    <d v="2013-03-18T00:00:00"/>
    <n v="1560.6999510000001"/>
    <n v="1552.099976"/>
    <x v="130"/>
    <n v="-0.55103320753548957"/>
    <x v="6"/>
    <x v="1"/>
  </r>
  <r>
    <d v="2013-03-19T00:00:00"/>
    <n v="1552.099976"/>
    <n v="1548.339966"/>
    <x v="131"/>
    <n v="-0.24225308022296499"/>
    <x v="6"/>
    <x v="1"/>
  </r>
  <r>
    <d v="2013-03-20T00:00:00"/>
    <n v="1548.339966"/>
    <n v="1558.709961"/>
    <x v="132"/>
    <n v="0.66974922999565312"/>
    <x v="6"/>
    <x v="1"/>
  </r>
  <r>
    <d v="2013-03-21T00:00:00"/>
    <n v="1558.709961"/>
    <n v="1545.8000489999999"/>
    <x v="133"/>
    <n v="-0.82824337580531537"/>
    <x v="6"/>
    <x v="1"/>
  </r>
  <r>
    <d v="2013-03-22T00:00:00"/>
    <n v="1545.900024"/>
    <n v="1556.8900149999999"/>
    <x v="134"/>
    <n v="0.71742564681469556"/>
    <x v="6"/>
    <x v="1"/>
  </r>
  <r>
    <d v="2013-03-25T00:00:00"/>
    <n v="1556.8900149999999"/>
    <n v="1551.6899410000001"/>
    <x v="135"/>
    <n v="-0.33400394054167171"/>
    <x v="6"/>
    <x v="1"/>
  </r>
  <r>
    <d v="2013-03-26T00:00:00"/>
    <n v="1551.6899410000001"/>
    <n v="1563.7700199999999"/>
    <x v="136"/>
    <n v="0.77851113684572759"/>
    <x v="6"/>
    <x v="1"/>
  </r>
  <r>
    <d v="2013-03-27T00:00:00"/>
    <n v="1563.75"/>
    <n v="1562.849976"/>
    <x v="137"/>
    <n v="-5.8834994163647902E-2"/>
    <x v="6"/>
    <x v="1"/>
  </r>
  <r>
    <d v="2013-03-28T00:00:00"/>
    <n v="1562.8599850000001"/>
    <n v="1569.1899410000001"/>
    <x v="138"/>
    <n v="0.40566689684615742"/>
    <x v="6"/>
    <x v="1"/>
  </r>
  <r>
    <d v="2013-04-01T00:00:00"/>
    <n v="1569.1800539999999"/>
    <n v="1562.170044"/>
    <x v="139"/>
    <n v="-0.44735801680748644"/>
    <x v="7"/>
    <x v="1"/>
  </r>
  <r>
    <d v="2013-04-02T00:00:00"/>
    <n v="1562.170044"/>
    <n v="1570.25"/>
    <x v="140"/>
    <n v="0.51722640765219374"/>
    <x v="7"/>
    <x v="1"/>
  </r>
  <r>
    <d v="2013-04-03T00:00:00"/>
    <n v="1570.25"/>
    <n v="1553.6899410000001"/>
    <x v="141"/>
    <n v="-1.054612896035656"/>
    <x v="7"/>
    <x v="1"/>
  </r>
  <r>
    <d v="2013-04-04T00:00:00"/>
    <n v="1553.6899410000001"/>
    <n v="1559.9799800000001"/>
    <x v="142"/>
    <n v="0.40484519040855371"/>
    <x v="7"/>
    <x v="1"/>
  </r>
  <r>
    <d v="2013-04-05T00:00:00"/>
    <n v="1559.9799800000001"/>
    <n v="1553.280029"/>
    <x v="143"/>
    <n v="-0.42948955024409985"/>
    <x v="7"/>
    <x v="1"/>
  </r>
  <r>
    <d v="2013-04-08T00:00:00"/>
    <n v="1553.26001"/>
    <n v="1563.0699460000001"/>
    <x v="144"/>
    <n v="0.630273795917069"/>
    <x v="7"/>
    <x v="1"/>
  </r>
  <r>
    <d v="2013-04-09T00:00:00"/>
    <n v="1563.1099850000001"/>
    <n v="1568.6099850000001"/>
    <x v="145"/>
    <n v="0.35443321101382708"/>
    <x v="7"/>
    <x v="1"/>
  </r>
  <r>
    <d v="2013-04-10T00:00:00"/>
    <n v="1568.6099850000001"/>
    <n v="1587.7299800000001"/>
    <x v="146"/>
    <n v="1.2189132533158009"/>
    <x v="7"/>
    <x v="1"/>
  </r>
  <r>
    <d v="2013-04-11T00:00:00"/>
    <n v="1587.7299800000001"/>
    <n v="1593.369995"/>
    <x v="147"/>
    <n v="0.35522507422829364"/>
    <x v="7"/>
    <x v="1"/>
  </r>
  <r>
    <d v="2013-04-12T00:00:00"/>
    <n v="1593.3000489999999"/>
    <n v="1588.849976"/>
    <x v="148"/>
    <n v="-0.28367667360272852"/>
    <x v="7"/>
    <x v="1"/>
  </r>
  <r>
    <d v="2013-04-15T00:00:00"/>
    <n v="1588.839966"/>
    <n v="1552.3599850000001"/>
    <x v="149"/>
    <n v="-2.2966291060320887"/>
    <x v="7"/>
    <x v="1"/>
  </r>
  <r>
    <d v="2013-04-16T00:00:00"/>
    <n v="1552.3599850000001"/>
    <n v="1574.5699460000001"/>
    <x v="150"/>
    <n v="1.4307223333897001"/>
    <x v="7"/>
    <x v="1"/>
  </r>
  <r>
    <d v="2013-04-17T00:00:00"/>
    <n v="1574.5699460000001"/>
    <n v="1552.01001"/>
    <x v="151"/>
    <n v="-1.4327681064477793"/>
    <x v="7"/>
    <x v="1"/>
  </r>
  <r>
    <d v="2013-04-18T00:00:00"/>
    <n v="1552.030029"/>
    <n v="1541.6099850000001"/>
    <x v="152"/>
    <n v="-0.67010038163348717"/>
    <x v="7"/>
    <x v="1"/>
  </r>
  <r>
    <d v="2013-04-19T00:00:00"/>
    <n v="1541.6099850000001"/>
    <n v="1555.25"/>
    <x v="153"/>
    <n v="0.88479026035888086"/>
    <x v="7"/>
    <x v="1"/>
  </r>
  <r>
    <d v="2013-04-22T00:00:00"/>
    <n v="1555.25"/>
    <n v="1562.5"/>
    <x v="154"/>
    <n v="0.46616299630284352"/>
    <x v="7"/>
    <x v="1"/>
  </r>
  <r>
    <d v="2013-04-23T00:00:00"/>
    <n v="1562.5"/>
    <n v="1578.780029"/>
    <x v="155"/>
    <n v="1.0419218560000054"/>
    <x v="7"/>
    <x v="1"/>
  </r>
  <r>
    <d v="2013-04-24T00:00:00"/>
    <n v="1578.780029"/>
    <n v="1578.790039"/>
    <x v="156"/>
    <n v="6.3403386261207118E-4"/>
    <x v="7"/>
    <x v="1"/>
  </r>
  <r>
    <d v="2013-04-25T00:00:00"/>
    <n v="1578.9300539999999"/>
    <n v="1585.160034"/>
    <x v="157"/>
    <n v="0.40347321953175808"/>
    <x v="7"/>
    <x v="1"/>
  </r>
  <r>
    <d v="2013-04-26T00:00:00"/>
    <n v="1585.160034"/>
    <n v="1582.23999"/>
    <x v="158"/>
    <n v="-0.18421130594817869"/>
    <x v="7"/>
    <x v="1"/>
  </r>
  <r>
    <d v="2013-04-29T00:00:00"/>
    <n v="1582.339966"/>
    <n v="1593.6099850000001"/>
    <x v="159"/>
    <n v="0.71860116492188375"/>
    <x v="7"/>
    <x v="1"/>
  </r>
  <r>
    <d v="2013-04-30T00:00:00"/>
    <n v="1593.579956"/>
    <n v="1597.5699460000001"/>
    <x v="160"/>
    <n v="0.24848997165389797"/>
    <x v="7"/>
    <x v="1"/>
  </r>
  <r>
    <d v="2013-05-01T00:00:00"/>
    <n v="1597.5500489999999"/>
    <n v="1582.6999510000001"/>
    <x v="161"/>
    <n v="-0.93078835372633062"/>
    <x v="8"/>
    <x v="1"/>
  </r>
  <r>
    <d v="2013-05-02T00:00:00"/>
    <n v="1582.7700199999999"/>
    <n v="1597.589966"/>
    <x v="162"/>
    <n v="0.94079834845461896"/>
    <x v="8"/>
    <x v="1"/>
  </r>
  <r>
    <d v="2013-05-03T00:00:00"/>
    <n v="1597.599976"/>
    <n v="1614.420044"/>
    <x v="163"/>
    <n v="1.053466681575288"/>
    <x v="8"/>
    <x v="1"/>
  </r>
  <r>
    <d v="2013-05-06T00:00:00"/>
    <n v="1614.400024"/>
    <n v="1617.5"/>
    <x v="164"/>
    <n v="0.1907778592967091"/>
    <x v="8"/>
    <x v="1"/>
  </r>
  <r>
    <d v="2013-05-07T00:00:00"/>
    <n v="1617.5500489999999"/>
    <n v="1625.959961"/>
    <x v="165"/>
    <n v="0.52302695517774112"/>
    <x v="8"/>
    <x v="1"/>
  </r>
  <r>
    <d v="2013-05-08T00:00:00"/>
    <n v="1625.9499510000001"/>
    <n v="1632.6899410000001"/>
    <x v="166"/>
    <n v="0.41390810114789733"/>
    <x v="8"/>
    <x v="1"/>
  </r>
  <r>
    <d v="2013-05-09T00:00:00"/>
    <n v="1632.6899410000001"/>
    <n v="1626.670044"/>
    <x v="167"/>
    <n v="-0.36871036250232248"/>
    <x v="8"/>
    <x v="1"/>
  </r>
  <r>
    <d v="2013-05-10T00:00:00"/>
    <n v="1626.6899410000001"/>
    <n v="1633.6999510000001"/>
    <x v="168"/>
    <n v="0.43216551665963276"/>
    <x v="8"/>
    <x v="1"/>
  </r>
  <r>
    <d v="2013-05-13T00:00:00"/>
    <n v="1632.099976"/>
    <n v="1633.7700199999999"/>
    <x v="169"/>
    <n v="4.2889760728082038E-3"/>
    <x v="8"/>
    <x v="1"/>
  </r>
  <r>
    <d v="2013-05-14T00:00:00"/>
    <n v="1633.75"/>
    <n v="1650.339966"/>
    <x v="170"/>
    <n v="1.0142153300132239"/>
    <x v="8"/>
    <x v="1"/>
  </r>
  <r>
    <d v="2013-05-15T00:00:00"/>
    <n v="1649.130005"/>
    <n v="1658.780029"/>
    <x v="171"/>
    <n v="0.51141359803923425"/>
    <x v="8"/>
    <x v="1"/>
  </r>
  <r>
    <d v="2013-05-16T00:00:00"/>
    <n v="1658.0699460000001"/>
    <n v="1650.469971"/>
    <x v="172"/>
    <n v="-0.50097408063261017"/>
    <x v="8"/>
    <x v="1"/>
  </r>
  <r>
    <d v="2013-05-17T00:00:00"/>
    <n v="1652.4499510000001"/>
    <n v="1667.469971"/>
    <x v="173"/>
    <n v="1.0300096517175561"/>
    <x v="8"/>
    <x v="1"/>
  </r>
  <r>
    <d v="2013-05-20T00:00:00"/>
    <n v="1665.709961"/>
    <n v="1666.290039"/>
    <x v="174"/>
    <n v="-7.0761814036890414E-2"/>
    <x v="8"/>
    <x v="1"/>
  </r>
  <r>
    <d v="2013-05-21T00:00:00"/>
    <n v="1666.1999510000001"/>
    <n v="1669.160034"/>
    <x v="175"/>
    <n v="0.17223862189816863"/>
    <x v="8"/>
    <x v="1"/>
  </r>
  <r>
    <d v="2013-05-22T00:00:00"/>
    <n v="1669.3900149999999"/>
    <n v="1655.349976"/>
    <x v="176"/>
    <n v="-0.82736572399864095"/>
    <x v="8"/>
    <x v="1"/>
  </r>
  <r>
    <d v="2013-05-23T00:00:00"/>
    <n v="1651.619995"/>
    <n v="1650.51001"/>
    <x v="177"/>
    <n v="-0.29238324645374236"/>
    <x v="8"/>
    <x v="1"/>
  </r>
  <r>
    <d v="2013-05-24T00:00:00"/>
    <n v="1646.670044"/>
    <n v="1649.599976"/>
    <x v="178"/>
    <n v="-5.5136533222233108E-2"/>
    <x v="8"/>
    <x v="1"/>
  </r>
  <r>
    <d v="2013-05-28T00:00:00"/>
    <n v="1652.630005"/>
    <n v="1660.0600589999999"/>
    <x v="179"/>
    <n v="0.63409815423032256"/>
    <x v="8"/>
    <x v="1"/>
  </r>
  <r>
    <d v="2013-05-29T00:00:00"/>
    <n v="1656.5699460000001"/>
    <n v="1648.3599850000001"/>
    <x v="180"/>
    <n v="-0.70479823525468888"/>
    <x v="8"/>
    <x v="1"/>
  </r>
  <r>
    <d v="2013-05-30T00:00:00"/>
    <n v="1649.1400149999999"/>
    <n v="1654.410034"/>
    <x v="181"/>
    <n v="0.36703444969878873"/>
    <x v="8"/>
    <x v="1"/>
  </r>
  <r>
    <d v="2013-05-31T00:00:00"/>
    <n v="1652.130005"/>
    <n v="1630.73999"/>
    <x v="182"/>
    <n v="-1.430724156258345"/>
    <x v="8"/>
    <x v="1"/>
  </r>
  <r>
    <d v="2013-06-03T00:00:00"/>
    <n v="1631.709961"/>
    <n v="1640.420044"/>
    <x v="183"/>
    <n v="0.5935988606007081"/>
    <x v="9"/>
    <x v="1"/>
  </r>
  <r>
    <d v="2013-06-04T00:00:00"/>
    <n v="1640.7299800000001"/>
    <n v="1631.380005"/>
    <x v="184"/>
    <n v="-0.55108074502410176"/>
    <x v="9"/>
    <x v="1"/>
  </r>
  <r>
    <d v="2013-06-05T00:00:00"/>
    <n v="1629.0500489999999"/>
    <n v="1608.900024"/>
    <x v="185"/>
    <n v="-1.3779733067158628"/>
    <x v="9"/>
    <x v="1"/>
  </r>
  <r>
    <d v="2013-06-06T00:00:00"/>
    <n v="1609.290039"/>
    <n v="1622.5600589999999"/>
    <x v="186"/>
    <n v="0.84902944845750561"/>
    <x v="9"/>
    <x v="1"/>
  </r>
  <r>
    <d v="2013-06-07T00:00:00"/>
    <n v="1625.2700199999999"/>
    <n v="1643.380005"/>
    <x v="187"/>
    <n v="1.2831541048059281"/>
    <x v="9"/>
    <x v="1"/>
  </r>
  <r>
    <d v="2013-06-10T00:00:00"/>
    <n v="1644.670044"/>
    <n v="1642.8100589999999"/>
    <x v="188"/>
    <n v="-3.4681327402430462E-2"/>
    <x v="9"/>
    <x v="1"/>
  </r>
  <r>
    <d v="2013-06-11T00:00:00"/>
    <n v="1638.6400149999999"/>
    <n v="1626.130005"/>
    <x v="189"/>
    <n v="-1.0153367340685282"/>
    <x v="9"/>
    <x v="1"/>
  </r>
  <r>
    <d v="2013-06-12T00:00:00"/>
    <n v="1629.9399410000001"/>
    <n v="1612.5200199999999"/>
    <x v="190"/>
    <n v="-0.83695552988705124"/>
    <x v="9"/>
    <x v="1"/>
  </r>
  <r>
    <d v="2013-06-13T00:00:00"/>
    <n v="1612.150024"/>
    <n v="1636.3599850000001"/>
    <x v="191"/>
    <n v="1.4784290864184202"/>
    <x v="9"/>
    <x v="1"/>
  </r>
  <r>
    <d v="2013-06-14T00:00:00"/>
    <n v="1635.5200199999999"/>
    <n v="1626.7299800000001"/>
    <x v="192"/>
    <n v="-0.58850161873152951"/>
    <x v="9"/>
    <x v="1"/>
  </r>
  <r>
    <d v="2013-06-17T00:00:00"/>
    <n v="1630.6400149999999"/>
    <n v="1639.040039"/>
    <x v="193"/>
    <n v="0.75673646833507302"/>
    <x v="9"/>
    <x v="1"/>
  </r>
  <r>
    <d v="2013-06-18T00:00:00"/>
    <n v="1639.7700199999999"/>
    <n v="1651.8100589999999"/>
    <x v="194"/>
    <n v="0.77911580535829916"/>
    <x v="9"/>
    <x v="1"/>
  </r>
  <r>
    <d v="2013-06-19T00:00:00"/>
    <n v="1651.829956"/>
    <n v="1628.9300539999999"/>
    <x v="195"/>
    <n v="-1.3851474553830623"/>
    <x v="9"/>
    <x v="1"/>
  </r>
  <r>
    <d v="2013-06-20T00:00:00"/>
    <n v="1624.619995"/>
    <n v="1588.1899410000001"/>
    <x v="196"/>
    <n v="-2.5010351365277073"/>
    <x v="9"/>
    <x v="1"/>
  </r>
  <r>
    <d v="2013-06-21T00:00:00"/>
    <n v="1588.619995"/>
    <n v="1592.4300539999999"/>
    <x v="197"/>
    <n v="0.26697770150401201"/>
    <x v="9"/>
    <x v="1"/>
  </r>
  <r>
    <d v="2013-06-24T00:00:00"/>
    <n v="1588.7700199999999"/>
    <n v="1573.089966"/>
    <x v="198"/>
    <n v="-1.2145015695615546"/>
    <x v="9"/>
    <x v="1"/>
  </r>
  <r>
    <d v="2013-06-25T00:00:00"/>
    <n v="1577.5200199999999"/>
    <n v="1588.030029"/>
    <x v="199"/>
    <n v="0.94972718171923987"/>
    <x v="9"/>
    <x v="1"/>
  </r>
  <r>
    <d v="2013-06-26T00:00:00"/>
    <n v="1592.2700199999999"/>
    <n v="1603.26001"/>
    <x v="200"/>
    <n v="0.95904867803981997"/>
    <x v="9"/>
    <x v="1"/>
  </r>
  <r>
    <d v="2013-06-27T00:00:00"/>
    <n v="1606.4399410000001"/>
    <n v="1613.1999510000001"/>
    <x v="201"/>
    <n v="0.61998309307298438"/>
    <x v="9"/>
    <x v="1"/>
  </r>
  <r>
    <d v="2013-06-28T00:00:00"/>
    <n v="1611.119995"/>
    <n v="1606.280029"/>
    <x v="202"/>
    <n v="-0.4289562490818577"/>
    <x v="9"/>
    <x v="1"/>
  </r>
  <r>
    <d v="2013-07-01T00:00:00"/>
    <n v="1609.780029"/>
    <n v="1614.959961"/>
    <x v="203"/>
    <n v="0.54037476923645134"/>
    <x v="10"/>
    <x v="1"/>
  </r>
  <r>
    <d v="2013-07-02T00:00:00"/>
    <n v="1614.290039"/>
    <n v="1614.079956"/>
    <x v="204"/>
    <n v="-5.4490824618036449E-2"/>
    <x v="10"/>
    <x v="1"/>
  </r>
  <r>
    <d v="2013-07-03T00:00:00"/>
    <n v="1611.4799800000001"/>
    <n v="1615.410034"/>
    <x v="205"/>
    <n v="8.2404715767370185E-2"/>
    <x v="10"/>
    <x v="1"/>
  </r>
  <r>
    <d v="2013-07-05T00:00:00"/>
    <n v="1618.650024"/>
    <n v="1631.8900149999999"/>
    <x v="206"/>
    <n v="1.0201732472338909"/>
    <x v="10"/>
    <x v="1"/>
  </r>
  <r>
    <d v="2013-07-08T00:00:00"/>
    <n v="1634.1999510000001"/>
    <n v="1640.459961"/>
    <x v="207"/>
    <n v="0.52515463182118971"/>
    <x v="10"/>
    <x v="1"/>
  </r>
  <r>
    <d v="2013-07-09T00:00:00"/>
    <n v="1642.8900149999999"/>
    <n v="1652.3199460000001"/>
    <x v="208"/>
    <n v="0.72296705082459667"/>
    <x v="10"/>
    <x v="1"/>
  </r>
  <r>
    <d v="2013-07-10T00:00:00"/>
    <n v="1651.5600589999999"/>
    <n v="1652.619995"/>
    <x v="209"/>
    <n v="1.8159255459360146E-2"/>
    <x v="10"/>
    <x v="1"/>
  </r>
  <r>
    <d v="2013-07-11T00:00:00"/>
    <n v="1657.410034"/>
    <n v="1675.0200199999999"/>
    <x v="210"/>
    <n v="1.3554250261869738"/>
    <x v="10"/>
    <x v="1"/>
  </r>
  <r>
    <d v="2013-07-12T00:00:00"/>
    <n v="1675.26001"/>
    <n v="1680.1899410000001"/>
    <x v="211"/>
    <n v="0.30864831096168999"/>
    <x v="10"/>
    <x v="1"/>
  </r>
  <r>
    <d v="2013-07-15T00:00:00"/>
    <n v="1679.589966"/>
    <n v="1682.5"/>
    <x v="212"/>
    <n v="0.13748796749877279"/>
    <x v="10"/>
    <x v="1"/>
  </r>
  <r>
    <d v="2013-07-16T00:00:00"/>
    <n v="1682.6999510000001"/>
    <n v="1676.26001"/>
    <x v="213"/>
    <n v="-0.37087607726598026"/>
    <x v="10"/>
    <x v="1"/>
  </r>
  <r>
    <d v="2013-07-17T00:00:00"/>
    <n v="1677.910034"/>
    <n v="1680.910034"/>
    <x v="214"/>
    <n v="0.27740469690020753"/>
    <x v="10"/>
    <x v="1"/>
  </r>
  <r>
    <d v="2013-07-18T00:00:00"/>
    <n v="1681.0500489999999"/>
    <n v="1689.369995"/>
    <x v="215"/>
    <n v="0.50329647803148969"/>
    <x v="10"/>
    <x v="1"/>
  </r>
  <r>
    <d v="2013-07-19T00:00:00"/>
    <n v="1686.150024"/>
    <n v="1692.089966"/>
    <x v="216"/>
    <n v="0.16100504969605023"/>
    <x v="10"/>
    <x v="1"/>
  </r>
  <r>
    <d v="2013-07-22T00:00:00"/>
    <n v="1694.410034"/>
    <n v="1695.530029"/>
    <x v="217"/>
    <n v="0.2033026061925236"/>
    <x v="10"/>
    <x v="1"/>
  </r>
  <r>
    <d v="2013-07-23T00:00:00"/>
    <n v="1696.630005"/>
    <n v="1692.3900149999999"/>
    <x v="218"/>
    <n v="-0.18519365309336289"/>
    <x v="10"/>
    <x v="1"/>
  </r>
  <r>
    <d v="2013-07-24T00:00:00"/>
    <n v="1696.0600589999999"/>
    <n v="1685.9399410000001"/>
    <x v="219"/>
    <n v="-0.38112219658775759"/>
    <x v="10"/>
    <x v="1"/>
  </r>
  <r>
    <d v="2013-07-25T00:00:00"/>
    <n v="1685.209961"/>
    <n v="1690.25"/>
    <x v="220"/>
    <n v="0.25564724431663688"/>
    <x v="10"/>
    <x v="1"/>
  </r>
  <r>
    <d v="2013-07-26T00:00:00"/>
    <n v="1687.3100589999999"/>
    <n v="1691.650024"/>
    <x v="221"/>
    <n v="8.2829403934336909E-2"/>
    <x v="10"/>
    <x v="1"/>
  </r>
  <r>
    <d v="2013-07-29T00:00:00"/>
    <n v="1690.3199460000001"/>
    <n v="1685.329956"/>
    <x v="222"/>
    <n v="-0.37360375434251081"/>
    <x v="10"/>
    <x v="1"/>
  </r>
  <r>
    <d v="2013-07-30T00:00:00"/>
    <n v="1687.920044"/>
    <n v="1685.959961"/>
    <x v="223"/>
    <n v="3.7381700702421305E-2"/>
    <x v="10"/>
    <x v="1"/>
  </r>
  <r>
    <d v="2013-07-31T00:00:00"/>
    <n v="1687.76001"/>
    <n v="1685.7299800000001"/>
    <x v="224"/>
    <n v="-1.3640952651305938E-2"/>
    <x v="10"/>
    <x v="1"/>
  </r>
  <r>
    <d v="2013-08-01T00:00:00"/>
    <n v="1689.420044"/>
    <n v="1706.869995"/>
    <x v="225"/>
    <n v="1.2540570109573546"/>
    <x v="11"/>
    <x v="1"/>
  </r>
  <r>
    <d v="2013-08-02T00:00:00"/>
    <n v="1706.099976"/>
    <n v="1709.670044"/>
    <x v="226"/>
    <n v="0.16404582705198401"/>
    <x v="11"/>
    <x v="1"/>
  </r>
  <r>
    <d v="2013-08-05T00:00:00"/>
    <n v="1708.01001"/>
    <n v="1707.1400149999999"/>
    <x v="227"/>
    <n v="-0.1479834666858082"/>
    <x v="11"/>
    <x v="1"/>
  </r>
  <r>
    <d v="2013-08-06T00:00:00"/>
    <n v="1705.790039"/>
    <n v="1697.369995"/>
    <x v="228"/>
    <n v="-0.57230337957955291"/>
    <x v="11"/>
    <x v="1"/>
  </r>
  <r>
    <d v="2013-08-07T00:00:00"/>
    <n v="1695.3000489999999"/>
    <n v="1690.910034"/>
    <x v="229"/>
    <n v="-0.38058649669956424"/>
    <x v="11"/>
    <x v="1"/>
  </r>
  <r>
    <d v="2013-08-08T00:00:00"/>
    <n v="1693.349976"/>
    <n v="1697.4799800000001"/>
    <x v="230"/>
    <n v="0.38854497684055467"/>
    <x v="11"/>
    <x v="1"/>
  </r>
  <r>
    <d v="2013-08-09T00:00:00"/>
    <n v="1696.099976"/>
    <n v="1691.420044"/>
    <x v="231"/>
    <n v="-0.35699602183232315"/>
    <x v="11"/>
    <x v="1"/>
  </r>
  <r>
    <d v="2013-08-12T00:00:00"/>
    <n v="1688.369995"/>
    <n v="1689.469971"/>
    <x v="232"/>
    <n v="-0.11529205929168285"/>
    <x v="11"/>
    <x v="1"/>
  </r>
  <r>
    <d v="2013-08-13T00:00:00"/>
    <n v="1690.650024"/>
    <n v="1694.160034"/>
    <x v="233"/>
    <n v="0.27760558521343626"/>
    <x v="11"/>
    <x v="1"/>
  </r>
  <r>
    <d v="2013-08-14T00:00:00"/>
    <n v="1693.880005"/>
    <n v="1685.3900149999999"/>
    <x v="234"/>
    <n v="-0.51766178070519198"/>
    <x v="11"/>
    <x v="1"/>
  </r>
  <r>
    <d v="2013-08-15T00:00:00"/>
    <n v="1679.6099850000001"/>
    <n v="1661.3199460000001"/>
    <x v="235"/>
    <n v="-1.4281601757323736"/>
    <x v="11"/>
    <x v="1"/>
  </r>
  <r>
    <d v="2013-08-16T00:00:00"/>
    <n v="1661.219971"/>
    <n v="1655.829956"/>
    <x v="236"/>
    <n v="-0.3304595248626474"/>
    <x v="11"/>
    <x v="1"/>
  </r>
  <r>
    <d v="2013-08-19T00:00:00"/>
    <n v="1655.25"/>
    <n v="1646.0600589999999"/>
    <x v="237"/>
    <n v="-0.59003021201532446"/>
    <x v="11"/>
    <x v="1"/>
  </r>
  <r>
    <d v="2013-08-20T00:00:00"/>
    <n v="1646.8100589999999"/>
    <n v="1652.349976"/>
    <x v="238"/>
    <n v="0.38211953237121676"/>
    <x v="11"/>
    <x v="1"/>
  </r>
  <r>
    <d v="2013-08-21T00:00:00"/>
    <n v="1650.660034"/>
    <n v="1642.8000489999999"/>
    <x v="239"/>
    <n v="-0.57796030736287918"/>
    <x v="11"/>
    <x v="1"/>
  </r>
  <r>
    <d v="2013-08-22T00:00:00"/>
    <n v="1645.030029"/>
    <n v="1656.959961"/>
    <x v="240"/>
    <n v="0.86193764168800424"/>
    <x v="11"/>
    <x v="1"/>
  </r>
  <r>
    <d v="2013-08-23T00:00:00"/>
    <n v="1659.920044"/>
    <n v="1663.5"/>
    <x v="241"/>
    <n v="0.39470108837469375"/>
    <x v="11"/>
    <x v="1"/>
  </r>
  <r>
    <d v="2013-08-26T00:00:00"/>
    <n v="1664.290039"/>
    <n v="1656.780029"/>
    <x v="242"/>
    <n v="-0.4039657950105191"/>
    <x v="11"/>
    <x v="1"/>
  </r>
  <r>
    <d v="2013-08-27T00:00:00"/>
    <n v="1652.540039"/>
    <n v="1630.4799800000001"/>
    <x v="243"/>
    <n v="-1.5874194847625089"/>
    <x v="11"/>
    <x v="1"/>
  </r>
  <r>
    <d v="2013-08-28T00:00:00"/>
    <n v="1630.25"/>
    <n v="1634.959961"/>
    <x v="244"/>
    <n v="0.27476455123356391"/>
    <x v="11"/>
    <x v="1"/>
  </r>
  <r>
    <d v="2013-08-29T00:00:00"/>
    <n v="1633.5"/>
    <n v="1638.170044"/>
    <x v="245"/>
    <n v="0.19634015979428376"/>
    <x v="11"/>
    <x v="1"/>
  </r>
  <r>
    <d v="2013-08-30T00:00:00"/>
    <n v="1638.8900149999999"/>
    <n v="1632.969971"/>
    <x v="246"/>
    <n v="-0.31743182089343236"/>
    <x v="11"/>
    <x v="1"/>
  </r>
  <r>
    <d v="2013-09-03T00:00:00"/>
    <n v="1635.9499510000001"/>
    <n v="1639.7700199999999"/>
    <x v="247"/>
    <n v="0.41642217069282061"/>
    <x v="0"/>
    <x v="1"/>
  </r>
  <r>
    <d v="2013-09-04T00:00:00"/>
    <n v="1640.719971"/>
    <n v="1653.079956"/>
    <x v="248"/>
    <n v="0.81169528883080488"/>
    <x v="0"/>
    <x v="1"/>
  </r>
  <r>
    <d v="2013-09-05T00:00:00"/>
    <n v="1653.280029"/>
    <n v="1655.079956"/>
    <x v="249"/>
    <n v="0.12098628337611217"/>
    <x v="0"/>
    <x v="1"/>
  </r>
  <r>
    <d v="2013-09-06T00:00:00"/>
    <n v="1657.4399410000001"/>
    <n v="1655.170044"/>
    <x v="250"/>
    <n v="5.4431207189287178E-3"/>
    <x v="0"/>
    <x v="1"/>
  </r>
  <r>
    <d v="2013-09-09T00:00:00"/>
    <n v="1656.849976"/>
    <n v="1671.709961"/>
    <x v="251"/>
    <n v="0.99928808281404269"/>
    <x v="0"/>
    <x v="1"/>
  </r>
  <r>
    <d v="2013-09-10T00:00:00"/>
    <n v="1675.1099850000001"/>
    <n v="1683.98999"/>
    <x v="252"/>
    <n v="0.73457892137307468"/>
    <x v="0"/>
    <x v="1"/>
  </r>
  <r>
    <d v="2013-09-11T00:00:00"/>
    <n v="1681.040039"/>
    <n v="1689.130005"/>
    <x v="253"/>
    <n v="0.30522835827544448"/>
    <x v="0"/>
    <x v="1"/>
  </r>
  <r>
    <d v="2013-09-12T00:00:00"/>
    <n v="1689.209961"/>
    <n v="1683.420044"/>
    <x v="254"/>
    <n v="-0.33804153517479341"/>
    <x v="0"/>
    <x v="1"/>
  </r>
  <r>
    <d v="2013-09-13T00:00:00"/>
    <n v="1685.040039"/>
    <n v="1687.98999"/>
    <x v="255"/>
    <n v="0.27146795693018255"/>
    <x v="0"/>
    <x v="1"/>
  </r>
  <r>
    <d v="2013-09-16T00:00:00"/>
    <n v="1691.6999510000001"/>
    <n v="1697.599976"/>
    <x v="256"/>
    <n v="0.56931534291859709"/>
    <x v="0"/>
    <x v="1"/>
  </r>
  <r>
    <d v="2013-09-17T00:00:00"/>
    <n v="1697.7299800000001"/>
    <n v="1704.76001"/>
    <x v="257"/>
    <n v="0.42177392207973785"/>
    <x v="0"/>
    <x v="1"/>
  </r>
  <r>
    <d v="2013-09-18T00:00:00"/>
    <n v="1705.73999"/>
    <n v="1725.5200199999999"/>
    <x v="258"/>
    <n v="1.2177673032111924"/>
    <x v="0"/>
    <x v="1"/>
  </r>
  <r>
    <d v="2013-09-19T00:00:00"/>
    <n v="1727.339966"/>
    <n v="1722.339966"/>
    <x v="259"/>
    <n v="-0.18429539867059752"/>
    <x v="0"/>
    <x v="1"/>
  </r>
  <r>
    <d v="2013-09-20T00:00:00"/>
    <n v="1722.4399410000001"/>
    <n v="1709.910034"/>
    <x v="260"/>
    <n v="-0.72168864715295156"/>
    <x v="0"/>
    <x v="1"/>
  </r>
  <r>
    <d v="2013-09-23T00:00:00"/>
    <n v="1711.4399410000001"/>
    <n v="1701.839966"/>
    <x v="261"/>
    <n v="-0.4719586317135982"/>
    <x v="0"/>
    <x v="1"/>
  </r>
  <r>
    <d v="2013-09-24T00:00:00"/>
    <n v="1702.599976"/>
    <n v="1697.420044"/>
    <x v="262"/>
    <n v="-0.2597143144069336"/>
    <x v="0"/>
    <x v="1"/>
  </r>
  <r>
    <d v="2013-09-25T00:00:00"/>
    <n v="1698.0200199999999"/>
    <n v="1692.7700199999999"/>
    <x v="263"/>
    <n v="-0.27394657064624406"/>
    <x v="0"/>
    <x v="1"/>
  </r>
  <r>
    <d v="2013-09-26T00:00:00"/>
    <n v="1694.0500489999999"/>
    <n v="1698.670044"/>
    <x v="264"/>
    <n v="0.34854256220817614"/>
    <x v="0"/>
    <x v="1"/>
  </r>
  <r>
    <d v="2013-09-27T00:00:00"/>
    <n v="1695.5200199999999"/>
    <n v="1691.75"/>
    <x v="265"/>
    <n v="-0.40738011625287562"/>
    <x v="0"/>
    <x v="1"/>
  </r>
  <r>
    <d v="2013-09-30T00:00:00"/>
    <n v="1687.26001"/>
    <n v="1681.5500489999999"/>
    <x v="266"/>
    <n v="-0.60292306782917526"/>
    <x v="0"/>
    <x v="1"/>
  </r>
  <r>
    <d v="2013-10-01T00:00:00"/>
    <n v="1682.410034"/>
    <n v="1695"/>
    <x v="267"/>
    <n v="0.79985433725262567"/>
    <x v="1"/>
    <x v="1"/>
  </r>
  <r>
    <d v="2013-10-02T00:00:00"/>
    <n v="1691.900024"/>
    <n v="1693.869995"/>
    <x v="268"/>
    <n v="-6.6666961651917767E-2"/>
    <x v="1"/>
    <x v="1"/>
  </r>
  <r>
    <d v="2013-10-03T00:00:00"/>
    <n v="1692.349976"/>
    <n v="1678.660034"/>
    <x v="269"/>
    <n v="-0.89794146214863257"/>
    <x v="1"/>
    <x v="1"/>
  </r>
  <r>
    <d v="2013-10-04T00:00:00"/>
    <n v="1678.790039"/>
    <n v="1690.5"/>
    <x v="270"/>
    <n v="0.70532244529508681"/>
    <x v="1"/>
    <x v="1"/>
  </r>
  <r>
    <d v="2013-10-07T00:00:00"/>
    <n v="1687.150024"/>
    <n v="1676.119995"/>
    <x v="271"/>
    <n v="-0.85063620230700909"/>
    <x v="1"/>
    <x v="1"/>
  </r>
  <r>
    <d v="2013-10-08T00:00:00"/>
    <n v="1676.219971"/>
    <n v="1655.4499510000001"/>
    <x v="272"/>
    <n v="-1.2332078885557318"/>
    <x v="1"/>
    <x v="1"/>
  </r>
  <r>
    <d v="2013-10-09T00:00:00"/>
    <n v="1656.98999"/>
    <n v="1656.400024"/>
    <x v="273"/>
    <n v="5.7390620563668726E-2"/>
    <x v="1"/>
    <x v="1"/>
  </r>
  <r>
    <d v="2013-10-10T00:00:00"/>
    <n v="1660.880005"/>
    <n v="1692.5600589999999"/>
    <x v="274"/>
    <n v="2.1830496544354094"/>
    <x v="1"/>
    <x v="1"/>
  </r>
  <r>
    <d v="2013-10-11T00:00:00"/>
    <n v="1691.089966"/>
    <n v="1703.1999510000001"/>
    <x v="275"/>
    <n v="0.62862714640012918"/>
    <x v="1"/>
    <x v="1"/>
  </r>
  <r>
    <d v="2013-10-14T00:00:00"/>
    <n v="1699.8599850000001"/>
    <n v="1710.1400149999999"/>
    <x v="276"/>
    <n v="0.40747206432956151"/>
    <x v="1"/>
    <x v="1"/>
  </r>
  <r>
    <d v="2013-10-15T00:00:00"/>
    <n v="1709.170044"/>
    <n v="1698.0600589999999"/>
    <x v="277"/>
    <n v="-0.70637233758897855"/>
    <x v="1"/>
    <x v="1"/>
  </r>
  <r>
    <d v="2013-10-16T00:00:00"/>
    <n v="1700.48999"/>
    <n v="1721.540039"/>
    <x v="278"/>
    <n v="1.3827532115576302"/>
    <x v="1"/>
    <x v="1"/>
  </r>
  <r>
    <d v="2013-10-17T00:00:00"/>
    <n v="1720.170044"/>
    <n v="1733.150024"/>
    <x v="279"/>
    <n v="0.67439529357353756"/>
    <x v="1"/>
    <x v="1"/>
  </r>
  <r>
    <d v="2013-10-18T00:00:00"/>
    <n v="1736.719971"/>
    <n v="1744.5"/>
    <x v="280"/>
    <n v="0.65487556430947613"/>
    <x v="1"/>
    <x v="1"/>
  </r>
  <r>
    <d v="2013-10-21T00:00:00"/>
    <n v="1745.1999510000001"/>
    <n v="1744.660034"/>
    <x v="281"/>
    <n v="9.1736314130175245E-3"/>
    <x v="1"/>
    <x v="1"/>
  </r>
  <r>
    <d v="2013-10-22T00:00:00"/>
    <n v="1746.4799800000001"/>
    <n v="1754.670044"/>
    <x v="282"/>
    <n v="0.5737513214565837"/>
    <x v="1"/>
    <x v="1"/>
  </r>
  <r>
    <d v="2013-10-23T00:00:00"/>
    <n v="1752.2700199999999"/>
    <n v="1746.380005"/>
    <x v="283"/>
    <n v="-0.47245572056965335"/>
    <x v="1"/>
    <x v="1"/>
  </r>
  <r>
    <d v="2013-10-24T00:00:00"/>
    <n v="1747.4799800000001"/>
    <n v="1752.0699460000001"/>
    <x v="284"/>
    <n v="0.3258134531836987"/>
    <x v="1"/>
    <x v="1"/>
  </r>
  <r>
    <d v="2013-10-25T00:00:00"/>
    <n v="1756.01001"/>
    <n v="1759.7700199999999"/>
    <x v="285"/>
    <n v="0.43948439487699886"/>
    <x v="1"/>
    <x v="1"/>
  </r>
  <r>
    <d v="2013-10-28T00:00:00"/>
    <n v="1759.420044"/>
    <n v="1762.1099850000001"/>
    <x v="286"/>
    <n v="0.13296993205964558"/>
    <x v="1"/>
    <x v="1"/>
  </r>
  <r>
    <d v="2013-10-29T00:00:00"/>
    <n v="1762.9300539999999"/>
    <n v="1771.9499510000001"/>
    <x v="287"/>
    <n v="0.55841951318378324"/>
    <x v="1"/>
    <x v="1"/>
  </r>
  <r>
    <d v="2013-10-30T00:00:00"/>
    <n v="1772.2700199999999"/>
    <n v="1763.3100589999999"/>
    <x v="288"/>
    <n v="-0.48759232703633471"/>
    <x v="1"/>
    <x v="1"/>
  </r>
  <r>
    <d v="2013-10-31T00:00:00"/>
    <n v="1763.23999"/>
    <n v="1756.540039"/>
    <x v="289"/>
    <n v="-0.38393814890611555"/>
    <x v="1"/>
    <x v="1"/>
  </r>
  <r>
    <d v="2013-11-01T00:00:00"/>
    <n v="1758.6999510000001"/>
    <n v="1761.6400149999999"/>
    <x v="290"/>
    <n v="0.29034214346195242"/>
    <x v="2"/>
    <x v="1"/>
  </r>
  <r>
    <d v="2013-11-04T00:00:00"/>
    <n v="1763.400024"/>
    <n v="1767.9300539999999"/>
    <x v="291"/>
    <n v="0.35705586535510481"/>
    <x v="2"/>
    <x v="1"/>
  </r>
  <r>
    <d v="2013-11-05T00:00:00"/>
    <n v="1765.670044"/>
    <n v="1762.969971"/>
    <x v="292"/>
    <n v="-0.28055878052288818"/>
    <x v="2"/>
    <x v="1"/>
  </r>
  <r>
    <d v="2013-11-06T00:00:00"/>
    <n v="1765"/>
    <n v="1770.48999"/>
    <x v="293"/>
    <n v="0.4265540039649407"/>
    <x v="2"/>
    <x v="1"/>
  </r>
  <r>
    <d v="2013-11-07T00:00:00"/>
    <n v="1770.73999"/>
    <n v="1747.150024"/>
    <x v="294"/>
    <n v="-1.3182772075429838"/>
    <x v="2"/>
    <x v="1"/>
  </r>
  <r>
    <d v="2013-11-08T00:00:00"/>
    <n v="1748.369995"/>
    <n v="1770.6099850000001"/>
    <x v="295"/>
    <n v="1.3427559555698521"/>
    <x v="2"/>
    <x v="1"/>
  </r>
  <r>
    <d v="2013-11-11T00:00:00"/>
    <n v="1769.959961"/>
    <n v="1771.8900149999999"/>
    <x v="296"/>
    <n v="7.2293165115056013E-2"/>
    <x v="2"/>
    <x v="1"/>
  </r>
  <r>
    <d v="2013-11-12T00:00:00"/>
    <n v="1769.51001"/>
    <n v="1767.6899410000001"/>
    <x v="297"/>
    <n v="-0.23703920471609408"/>
    <x v="2"/>
    <x v="1"/>
  </r>
  <r>
    <d v="2013-11-13T00:00:00"/>
    <n v="1764.369995"/>
    <n v="1782"/>
    <x v="298"/>
    <n v="0.80953444764779725"/>
    <x v="2"/>
    <x v="1"/>
  </r>
  <r>
    <d v="2013-11-14T00:00:00"/>
    <n v="1782.75"/>
    <n v="1790.619995"/>
    <x v="299"/>
    <n v="0.48372586980920396"/>
    <x v="2"/>
    <x v="1"/>
  </r>
  <r>
    <d v="2013-11-15T00:00:00"/>
    <n v="1790.660034"/>
    <n v="1798.1800539999999"/>
    <x v="300"/>
    <n v="0.42220342792496091"/>
    <x v="2"/>
    <x v="1"/>
  </r>
  <r>
    <d v="2013-11-18T00:00:00"/>
    <n v="1798.8199460000001"/>
    <n v="1791.530029"/>
    <x v="301"/>
    <n v="-0.36981975109817711"/>
    <x v="2"/>
    <x v="1"/>
  </r>
  <r>
    <d v="2013-11-19T00:00:00"/>
    <n v="1790.790039"/>
    <n v="1787.869995"/>
    <x v="302"/>
    <n v="-0.20429654768572281"/>
    <x v="2"/>
    <x v="1"/>
  </r>
  <r>
    <d v="2013-11-20T00:00:00"/>
    <n v="1789.589966"/>
    <n v="1781.369995"/>
    <x v="303"/>
    <n v="-0.36356111004592906"/>
    <x v="2"/>
    <x v="1"/>
  </r>
  <r>
    <d v="2013-11-21T00:00:00"/>
    <n v="1783.5200199999999"/>
    <n v="1795.849976"/>
    <x v="304"/>
    <n v="0.81285645546083085"/>
    <x v="2"/>
    <x v="1"/>
  </r>
  <r>
    <d v="2013-11-22T00:00:00"/>
    <n v="1797.209961"/>
    <n v="1804.76001"/>
    <x v="305"/>
    <n v="0.49614578718015778"/>
    <x v="2"/>
    <x v="1"/>
  </r>
  <r>
    <d v="2013-11-25T00:00:00"/>
    <n v="1806.329956"/>
    <n v="1802.4799800000001"/>
    <x v="306"/>
    <n v="-0.12633424872927623"/>
    <x v="2"/>
    <x v="1"/>
  </r>
  <r>
    <d v="2013-11-26T00:00:00"/>
    <n v="1802.869995"/>
    <n v="1802.75"/>
    <x v="307"/>
    <n v="1.4980471516801153E-2"/>
    <x v="2"/>
    <x v="1"/>
  </r>
  <r>
    <d v="2013-11-27T00:00:00"/>
    <n v="1803.4799800000001"/>
    <n v="1807.2299800000001"/>
    <x v="308"/>
    <n v="0.24850811260574979"/>
    <x v="2"/>
    <x v="1"/>
  </r>
  <r>
    <d v="2013-11-29T00:00:00"/>
    <n v="1808.6899410000001"/>
    <n v="1805.8100589999999"/>
    <x v="309"/>
    <n v="-7.8568915728149946E-2"/>
    <x v="2"/>
    <x v="1"/>
  </r>
  <r>
    <d v="2013-12-02T00:00:00"/>
    <n v="1806.5500489999999"/>
    <n v="1800.900024"/>
    <x v="310"/>
    <n v="-0.27190207383820386"/>
    <x v="3"/>
    <x v="1"/>
  </r>
  <r>
    <d v="2013-12-03T00:00:00"/>
    <n v="1800.099976"/>
    <n v="1795.150024"/>
    <x v="311"/>
    <n v="-0.31928479778842167"/>
    <x v="3"/>
    <x v="1"/>
  </r>
  <r>
    <d v="2013-12-04T00:00:00"/>
    <n v="1793.150024"/>
    <n v="1792.8100589999999"/>
    <x v="312"/>
    <n v="-0.13034927269121033"/>
    <x v="3"/>
    <x v="1"/>
  </r>
  <r>
    <d v="2013-12-05T00:00:00"/>
    <n v="1792.8199460000001"/>
    <n v="1785.030029"/>
    <x v="313"/>
    <n v="-0.43395729296272778"/>
    <x v="3"/>
    <x v="1"/>
  </r>
  <r>
    <d v="2013-12-06T00:00:00"/>
    <n v="1788.3599850000001"/>
    <n v="1805.089966"/>
    <x v="314"/>
    <n v="1.1237870889621915"/>
    <x v="3"/>
    <x v="1"/>
  </r>
  <r>
    <d v="2013-12-09T00:00:00"/>
    <n v="1806.209961"/>
    <n v="1808.369995"/>
    <x v="315"/>
    <n v="0.18171000126205872"/>
    <x v="3"/>
    <x v="1"/>
  </r>
  <r>
    <d v="2013-12-10T00:00:00"/>
    <n v="1807.599976"/>
    <n v="1802.619995"/>
    <x v="316"/>
    <n v="-0.31796590387466184"/>
    <x v="3"/>
    <x v="1"/>
  </r>
  <r>
    <d v="2013-12-11T00:00:00"/>
    <n v="1802.76001"/>
    <n v="1782.219971"/>
    <x v="317"/>
    <n v="-1.1316874358758056"/>
    <x v="3"/>
    <x v="1"/>
  </r>
  <r>
    <d v="2013-12-12T00:00:00"/>
    <n v="1781.709961"/>
    <n v="1775.5"/>
    <x v="318"/>
    <n v="-0.37705620570671616"/>
    <x v="3"/>
    <x v="1"/>
  </r>
  <r>
    <d v="2013-12-13T00:00:00"/>
    <n v="1777.9799800000001"/>
    <n v="1775.3199460000001"/>
    <x v="319"/>
    <n v="-1.0141030695576259E-2"/>
    <x v="3"/>
    <x v="1"/>
  </r>
  <r>
    <d v="2013-12-16T00:00:00"/>
    <n v="1777.4799800000001"/>
    <n v="1786.540039"/>
    <x v="320"/>
    <n v="0.63200399597154178"/>
    <x v="3"/>
    <x v="1"/>
  </r>
  <r>
    <d v="2013-12-17T00:00:00"/>
    <n v="1786.469971"/>
    <n v="1781"/>
    <x v="321"/>
    <n v="-0.3100987875480743"/>
    <x v="3"/>
    <x v="1"/>
  </r>
  <r>
    <d v="2013-12-18T00:00:00"/>
    <n v="1781.459961"/>
    <n v="1810.650024"/>
    <x v="322"/>
    <n v="1.6647964065132026"/>
    <x v="3"/>
    <x v="1"/>
  </r>
  <r>
    <d v="2013-12-19T00:00:00"/>
    <n v="1809"/>
    <n v="1809.599976"/>
    <x v="323"/>
    <n v="-5.7992874718015841E-2"/>
    <x v="3"/>
    <x v="1"/>
  </r>
  <r>
    <d v="2013-12-20T00:00:00"/>
    <n v="1810.3900149999999"/>
    <n v="1818.3199460000001"/>
    <x v="324"/>
    <n v="0.48187279595763854"/>
    <x v="3"/>
    <x v="1"/>
  </r>
  <r>
    <d v="2013-12-23T00:00:00"/>
    <n v="1822.920044"/>
    <n v="1827.98999"/>
    <x v="325"/>
    <n v="0.53181201808143452"/>
    <x v="3"/>
    <x v="1"/>
  </r>
  <r>
    <d v="2013-12-24T00:00:00"/>
    <n v="1828.0200199999999"/>
    <n v="1833.3199460000001"/>
    <x v="326"/>
    <n v="0.29157468198170999"/>
    <x v="3"/>
    <x v="1"/>
  </r>
  <r>
    <d v="2013-12-26T00:00:00"/>
    <n v="1834.959961"/>
    <n v="1842.0200199999999"/>
    <x v="327"/>
    <n v="0.47455295618106241"/>
    <x v="3"/>
    <x v="1"/>
  </r>
  <r>
    <d v="2013-12-27T00:00:00"/>
    <n v="1842.969971"/>
    <n v="1841.400024"/>
    <x v="328"/>
    <n v="-3.3658483255782912E-2"/>
    <x v="3"/>
    <x v="1"/>
  </r>
  <r>
    <d v="2013-12-30T00:00:00"/>
    <n v="1841.469971"/>
    <n v="1841.0699460000001"/>
    <x v="329"/>
    <n v="-1.7925382627237418E-2"/>
    <x v="3"/>
    <x v="1"/>
  </r>
  <r>
    <d v="2013-12-31T00:00:00"/>
    <n v="1842.6099850000001"/>
    <n v="1848.3599850000001"/>
    <x v="330"/>
    <n v="0.39596751963926202"/>
    <x v="3"/>
    <x v="1"/>
  </r>
  <r>
    <d v="2014-01-02T00:00:00"/>
    <n v="1845.8599850000001"/>
    <n v="1831.9799800000001"/>
    <x v="331"/>
    <n v="-0.88619127945468446"/>
    <x v="4"/>
    <x v="2"/>
  </r>
  <r>
    <d v="2014-01-03T00:00:00"/>
    <n v="1833.209961"/>
    <n v="1831.369995"/>
    <x v="332"/>
    <n v="-3.329648831642551E-2"/>
    <x v="4"/>
    <x v="2"/>
  </r>
  <r>
    <d v="2014-01-06T00:00:00"/>
    <n v="1832.3100589999999"/>
    <n v="1826.7700199999999"/>
    <x v="333"/>
    <n v="-0.25117671538569253"/>
    <x v="4"/>
    <x v="2"/>
  </r>
  <r>
    <d v="2014-01-07T00:00:00"/>
    <n v="1828.709961"/>
    <n v="1837.880005"/>
    <x v="334"/>
    <n v="0.60817644686330663"/>
    <x v="4"/>
    <x v="2"/>
  </r>
  <r>
    <d v="2014-01-08T00:00:00"/>
    <n v="1837.900024"/>
    <n v="1837.48999"/>
    <x v="335"/>
    <n v="-2.1220917521214133E-2"/>
    <x v="4"/>
    <x v="2"/>
  </r>
  <r>
    <d v="2014-01-09T00:00:00"/>
    <n v="1839"/>
    <n v="1838.130005"/>
    <x v="336"/>
    <n v="3.4830938044994042E-2"/>
    <x v="4"/>
    <x v="2"/>
  </r>
  <r>
    <d v="2014-01-10T00:00:00"/>
    <n v="1840.0600589999999"/>
    <n v="1842.369995"/>
    <x v="337"/>
    <n v="0.23066866807388564"/>
    <x v="4"/>
    <x v="2"/>
  </r>
  <r>
    <d v="2014-01-13T00:00:00"/>
    <n v="1841.26001"/>
    <n v="1819.1999510000001"/>
    <x v="338"/>
    <n v="-1.2576216537872997"/>
    <x v="4"/>
    <x v="2"/>
  </r>
  <r>
    <d v="2014-01-14T00:00:00"/>
    <n v="1821.3599850000001"/>
    <n v="1838.880005"/>
    <x v="339"/>
    <n v="1.0817971927264969"/>
    <x v="4"/>
    <x v="2"/>
  </r>
  <r>
    <d v="2014-01-15T00:00:00"/>
    <n v="1840.5200199999999"/>
    <n v="1848.380005"/>
    <x v="340"/>
    <n v="0.51661881004574361"/>
    <x v="4"/>
    <x v="2"/>
  </r>
  <r>
    <d v="2014-01-16T00:00:00"/>
    <n v="1847.98999"/>
    <n v="1845.8900149999999"/>
    <x v="341"/>
    <n v="-0.13471201772711217"/>
    <x v="4"/>
    <x v="2"/>
  </r>
  <r>
    <d v="2014-01-17T00:00:00"/>
    <n v="1844.2299800000001"/>
    <n v="1838.6999510000001"/>
    <x v="342"/>
    <n v="-0.38951746537292387"/>
    <x v="4"/>
    <x v="2"/>
  </r>
  <r>
    <d v="2014-01-21T00:00:00"/>
    <n v="1841.0500489999999"/>
    <n v="1843.8000489999999"/>
    <x v="343"/>
    <n v="0.27737521813855359"/>
    <x v="4"/>
    <x v="2"/>
  </r>
  <r>
    <d v="2014-01-22T00:00:00"/>
    <n v="1844.709961"/>
    <n v="1844.8599850000001"/>
    <x v="344"/>
    <n v="5.7486493753744483E-2"/>
    <x v="4"/>
    <x v="2"/>
  </r>
  <r>
    <d v="2014-01-23T00:00:00"/>
    <n v="1842.290039"/>
    <n v="1828.459961"/>
    <x v="345"/>
    <n v="-0.88895765171035368"/>
    <x v="4"/>
    <x v="2"/>
  </r>
  <r>
    <d v="2014-01-24T00:00:00"/>
    <n v="1826.959961"/>
    <n v="1790.290039"/>
    <x v="346"/>
    <n v="-2.0875448636635485"/>
    <x v="4"/>
    <x v="2"/>
  </r>
  <r>
    <d v="2014-01-27T00:00:00"/>
    <n v="1791.030029"/>
    <n v="1781.5600589999999"/>
    <x v="347"/>
    <n v="-0.48762936785797795"/>
    <x v="4"/>
    <x v="2"/>
  </r>
  <r>
    <d v="2014-01-28T00:00:00"/>
    <n v="1783"/>
    <n v="1792.5"/>
    <x v="348"/>
    <n v="0.61406523707883132"/>
    <x v="4"/>
    <x v="2"/>
  </r>
  <r>
    <d v="2014-01-29T00:00:00"/>
    <n v="1790.150024"/>
    <n v="1774.1999510000001"/>
    <x v="349"/>
    <n v="-1.0209232357043185"/>
    <x v="4"/>
    <x v="2"/>
  </r>
  <r>
    <d v="2014-01-30T00:00:00"/>
    <n v="1777.170044"/>
    <n v="1794.1899410000001"/>
    <x v="350"/>
    <n v="1.1267044612831345"/>
    <x v="4"/>
    <x v="2"/>
  </r>
  <r>
    <d v="2014-01-31T00:00:00"/>
    <n v="1790.880005"/>
    <n v="1782.589966"/>
    <x v="351"/>
    <n v="-0.64652993169356243"/>
    <x v="4"/>
    <x v="2"/>
  </r>
  <r>
    <d v="2014-02-03T00:00:00"/>
    <n v="1782.6800539999999"/>
    <n v="1741.8900149999999"/>
    <x v="352"/>
    <n v="-2.2831919721464478"/>
    <x v="5"/>
    <x v="2"/>
  </r>
  <r>
    <d v="2014-02-04T00:00:00"/>
    <n v="1743.8199460000001"/>
    <n v="1755.1999510000001"/>
    <x v="353"/>
    <n v="0.76410886367013209"/>
    <x v="5"/>
    <x v="2"/>
  </r>
  <r>
    <d v="2014-02-05T00:00:00"/>
    <n v="1753.380005"/>
    <n v="1751.6400149999999"/>
    <x v="354"/>
    <n v="-0.20282224814169858"/>
    <x v="5"/>
    <x v="2"/>
  </r>
  <r>
    <d v="2014-02-06T00:00:00"/>
    <n v="1752.98999"/>
    <n v="1773.4300539999999"/>
    <x v="355"/>
    <n v="1.2439792887467327"/>
    <x v="5"/>
    <x v="2"/>
  </r>
  <r>
    <d v="2014-02-07T00:00:00"/>
    <n v="1776.01001"/>
    <n v="1797.0200199999999"/>
    <x v="356"/>
    <n v="1.3301886898100301"/>
    <x v="5"/>
    <x v="2"/>
  </r>
  <r>
    <d v="2014-02-10T00:00:00"/>
    <n v="1796.1999510000001"/>
    <n v="1799.839966"/>
    <x v="357"/>
    <n v="0.15692346042979199"/>
    <x v="5"/>
    <x v="2"/>
  </r>
  <r>
    <d v="2014-02-11T00:00:00"/>
    <n v="1800.4499510000001"/>
    <n v="1819.75"/>
    <x v="358"/>
    <n v="1.1062113507929405"/>
    <x v="5"/>
    <x v="2"/>
  </r>
  <r>
    <d v="2014-02-12T00:00:00"/>
    <n v="1820.119995"/>
    <n v="1819.26001"/>
    <x v="359"/>
    <n v="-2.6926226129964093E-2"/>
    <x v="5"/>
    <x v="2"/>
  </r>
  <r>
    <d v="2014-02-13T00:00:00"/>
    <n v="1814.8199460000001"/>
    <n v="1829.829956"/>
    <x v="360"/>
    <n v="0.58100249232653223"/>
    <x v="5"/>
    <x v="2"/>
  </r>
  <r>
    <d v="2014-02-14T00:00:00"/>
    <n v="1828.459961"/>
    <n v="1838.630005"/>
    <x v="361"/>
    <n v="0.4809216818833173"/>
    <x v="5"/>
    <x v="2"/>
  </r>
  <r>
    <d v="2014-02-18T00:00:00"/>
    <n v="1839.030029"/>
    <n v="1840.76001"/>
    <x v="362"/>
    <n v="0.115847396931823"/>
    <x v="5"/>
    <x v="2"/>
  </r>
  <r>
    <d v="2014-02-19T00:00:00"/>
    <n v="1838.900024"/>
    <n v="1828.75"/>
    <x v="363"/>
    <n v="-0.65244844166295612"/>
    <x v="5"/>
    <x v="2"/>
  </r>
  <r>
    <d v="2014-02-20T00:00:00"/>
    <n v="1829.23999"/>
    <n v="1839.780029"/>
    <x v="364"/>
    <n v="0.60314580997948841"/>
    <x v="5"/>
    <x v="2"/>
  </r>
  <r>
    <d v="2014-02-21T00:00:00"/>
    <n v="1841.0699460000001"/>
    <n v="1836.25"/>
    <x v="365"/>
    <n v="-0.19187234040792811"/>
    <x v="5"/>
    <x v="2"/>
  </r>
  <r>
    <d v="2014-02-24T00:00:00"/>
    <n v="1836.780029"/>
    <n v="1847.6099850000001"/>
    <x v="366"/>
    <n v="0.61865132743363915"/>
    <x v="5"/>
    <x v="2"/>
  </r>
  <r>
    <d v="2014-02-25T00:00:00"/>
    <n v="1847.660034"/>
    <n v="1845.119995"/>
    <x v="367"/>
    <n v="-0.13476816104130984"/>
    <x v="5"/>
    <x v="2"/>
  </r>
  <r>
    <d v="2014-02-26T00:00:00"/>
    <n v="1845.790039"/>
    <n v="1845.160034"/>
    <x v="368"/>
    <n v="2.1699943693942458E-3"/>
    <x v="5"/>
    <x v="2"/>
  </r>
  <r>
    <d v="2014-02-27T00:00:00"/>
    <n v="1844.900024"/>
    <n v="1854.290039"/>
    <x v="369"/>
    <n v="0.494808300188887"/>
    <x v="5"/>
    <x v="2"/>
  </r>
  <r>
    <d v="2014-02-28T00:00:00"/>
    <n v="1855.119995"/>
    <n v="1859.4499510000001"/>
    <x v="370"/>
    <n v="0.27826887334101436"/>
    <x v="5"/>
    <x v="2"/>
  </r>
  <r>
    <d v="2014-03-03T00:00:00"/>
    <n v="1857.6800539999999"/>
    <n v="1845.7299800000001"/>
    <x v="371"/>
    <n v="-0.73785105066267453"/>
    <x v="6"/>
    <x v="2"/>
  </r>
  <r>
    <d v="2014-03-04T00:00:00"/>
    <n v="1849.2299800000001"/>
    <n v="1873.910034"/>
    <x v="372"/>
    <n v="1.5267701291821645"/>
    <x v="6"/>
    <x v="2"/>
  </r>
  <r>
    <d v="2014-03-05T00:00:00"/>
    <n v="1874.0500489999999"/>
    <n v="1873.8100589999999"/>
    <x v="373"/>
    <n v="-5.3351013755253973E-3"/>
    <x v="6"/>
    <x v="2"/>
  </r>
  <r>
    <d v="2014-03-06T00:00:00"/>
    <n v="1874.1800539999999"/>
    <n v="1877.030029"/>
    <x v="374"/>
    <n v="0.17184078954717297"/>
    <x v="6"/>
    <x v="2"/>
  </r>
  <r>
    <d v="2014-03-07T00:00:00"/>
    <n v="1878.5200199999999"/>
    <n v="1878.040039"/>
    <x v="375"/>
    <n v="5.3808942019850647E-2"/>
    <x v="6"/>
    <x v="2"/>
  </r>
  <r>
    <d v="2014-03-10T00:00:00"/>
    <n v="1877.8599850000001"/>
    <n v="1877.170044"/>
    <x v="376"/>
    <n v="-4.6324624711580054E-2"/>
    <x v="6"/>
    <x v="2"/>
  </r>
  <r>
    <d v="2014-03-11T00:00:00"/>
    <n v="1878.26001"/>
    <n v="1867.630005"/>
    <x v="377"/>
    <n v="-0.50821389519254412"/>
    <x v="6"/>
    <x v="2"/>
  </r>
  <r>
    <d v="2014-03-12T00:00:00"/>
    <n v="1866.150024"/>
    <n v="1868.1999510000001"/>
    <x v="378"/>
    <n v="3.0517072357705288E-2"/>
    <x v="6"/>
    <x v="2"/>
  </r>
  <r>
    <d v="2014-03-13T00:00:00"/>
    <n v="1869.0600589999999"/>
    <n v="1846.339966"/>
    <x v="379"/>
    <n v="-1.1701094943450174"/>
    <x v="6"/>
    <x v="2"/>
  </r>
  <r>
    <d v="2014-03-14T00:00:00"/>
    <n v="1845.0699460000001"/>
    <n v="1841.130005"/>
    <x v="380"/>
    <n v="-0.28217777310465264"/>
    <x v="6"/>
    <x v="2"/>
  </r>
  <r>
    <d v="2014-03-17T00:00:00"/>
    <n v="1842.8100589999999"/>
    <n v="1858.829956"/>
    <x v="381"/>
    <n v="0.96136345352755281"/>
    <x v="6"/>
    <x v="2"/>
  </r>
  <r>
    <d v="2014-03-18T00:00:00"/>
    <n v="1858.920044"/>
    <n v="1872.25"/>
    <x v="382"/>
    <n v="0.72196189633604302"/>
    <x v="6"/>
    <x v="2"/>
  </r>
  <r>
    <d v="2014-03-19T00:00:00"/>
    <n v="1872.25"/>
    <n v="1860.7700199999999"/>
    <x v="383"/>
    <n v="-0.61316490853251526"/>
    <x v="6"/>
    <x v="2"/>
  </r>
  <r>
    <d v="2014-03-20T00:00:00"/>
    <n v="1860.089966"/>
    <n v="1872.01001"/>
    <x v="384"/>
    <n v="0.60405046723615019"/>
    <x v="6"/>
    <x v="2"/>
  </r>
  <r>
    <d v="2014-03-21T00:00:00"/>
    <n v="1874.530029"/>
    <n v="1866.5200199999999"/>
    <x v="385"/>
    <n v="-0.29326712841669655"/>
    <x v="6"/>
    <x v="2"/>
  </r>
  <r>
    <d v="2014-03-24T00:00:00"/>
    <n v="1867.670044"/>
    <n v="1857.4399410000001"/>
    <x v="386"/>
    <n v="-0.4864710210823131"/>
    <x v="6"/>
    <x v="2"/>
  </r>
  <r>
    <d v="2014-03-25T00:00:00"/>
    <n v="1859.4799800000001"/>
    <n v="1865.619995"/>
    <x v="387"/>
    <n v="0.44039399710529281"/>
    <x v="6"/>
    <x v="2"/>
  </r>
  <r>
    <d v="2014-03-26T00:00:00"/>
    <n v="1867.089966"/>
    <n v="1852.5600589999999"/>
    <x v="388"/>
    <n v="-0.70003194836042448"/>
    <x v="6"/>
    <x v="2"/>
  </r>
  <r>
    <d v="2014-03-27T00:00:00"/>
    <n v="1852.1099850000001"/>
    <n v="1849.040039"/>
    <x v="389"/>
    <n v="-0.19000841472853747"/>
    <x v="6"/>
    <x v="2"/>
  </r>
  <r>
    <d v="2014-03-28T00:00:00"/>
    <n v="1850.0699460000001"/>
    <n v="1857.619995"/>
    <x v="390"/>
    <n v="0.46402218551417906"/>
    <x v="6"/>
    <x v="2"/>
  </r>
  <r>
    <d v="2014-03-31T00:00:00"/>
    <n v="1859.160034"/>
    <n v="1872.339966"/>
    <x v="391"/>
    <n v="0.79241023673413125"/>
    <x v="6"/>
    <x v="2"/>
  </r>
  <r>
    <d v="2014-04-01T00:00:00"/>
    <n v="1873.959961"/>
    <n v="1885.5200199999999"/>
    <x v="392"/>
    <n v="0.70393487504074592"/>
    <x v="7"/>
    <x v="2"/>
  </r>
  <r>
    <d v="2014-04-02T00:00:00"/>
    <n v="1886.6099850000001"/>
    <n v="1890.900024"/>
    <x v="393"/>
    <n v="0.28533263730607938"/>
    <x v="7"/>
    <x v="2"/>
  </r>
  <r>
    <d v="2014-04-03T00:00:00"/>
    <n v="1891.4300539999999"/>
    <n v="1888.7700199999999"/>
    <x v="394"/>
    <n v="-0.11264498244039078"/>
    <x v="7"/>
    <x v="2"/>
  </r>
  <r>
    <d v="2014-04-04T00:00:00"/>
    <n v="1890.25"/>
    <n v="1865.089966"/>
    <x v="395"/>
    <n v="-1.2537288155389015"/>
    <x v="7"/>
    <x v="2"/>
  </r>
  <r>
    <d v="2014-04-07T00:00:00"/>
    <n v="1863.920044"/>
    <n v="1845.040039"/>
    <x v="396"/>
    <n v="-1.0750112522990185"/>
    <x v="7"/>
    <x v="2"/>
  </r>
  <r>
    <d v="2014-04-08T00:00:00"/>
    <n v="1845.4799800000001"/>
    <n v="1851.959961"/>
    <x v="397"/>
    <n v="0.37505538382520687"/>
    <x v="7"/>
    <x v="2"/>
  </r>
  <r>
    <d v="2014-04-09T00:00:00"/>
    <n v="1852.6400149999999"/>
    <n v="1872.1800539999999"/>
    <x v="398"/>
    <n v="1.091821282630856"/>
    <x v="7"/>
    <x v="2"/>
  </r>
  <r>
    <d v="2014-04-10T00:00:00"/>
    <n v="1872.280029"/>
    <n v="1833.079956"/>
    <x v="399"/>
    <n v="-2.0884795731297645"/>
    <x v="7"/>
    <x v="2"/>
  </r>
  <r>
    <d v="2014-04-11T00:00:00"/>
    <n v="1830.650024"/>
    <n v="1815.6899410000001"/>
    <x v="400"/>
    <n v="-0.94867738546151603"/>
    <x v="7"/>
    <x v="2"/>
  </r>
  <r>
    <d v="2014-04-14T00:00:00"/>
    <n v="1818.1800539999999"/>
    <n v="1830.6099850000001"/>
    <x v="401"/>
    <n v="0.82172862574667604"/>
    <x v="7"/>
    <x v="2"/>
  </r>
  <r>
    <d v="2014-04-15T00:00:00"/>
    <n v="1831.4499510000001"/>
    <n v="1842.9799800000001"/>
    <x v="402"/>
    <n v="0.6757307728767703"/>
    <x v="7"/>
    <x v="2"/>
  </r>
  <r>
    <d v="2014-04-16T00:00:00"/>
    <n v="1846.01001"/>
    <n v="1862.3100589999999"/>
    <x v="403"/>
    <n v="1.0488491036131586"/>
    <x v="7"/>
    <x v="2"/>
  </r>
  <r>
    <d v="2014-04-17T00:00:00"/>
    <n v="1861.7299800000001"/>
    <n v="1864.849976"/>
    <x v="404"/>
    <n v="0.13638529136033029"/>
    <x v="7"/>
    <x v="2"/>
  </r>
  <r>
    <d v="2014-04-21T00:00:00"/>
    <n v="1865.790039"/>
    <n v="1871.8900149999999"/>
    <x v="405"/>
    <n v="0.37751235169600772"/>
    <x v="7"/>
    <x v="2"/>
  </r>
  <r>
    <d v="2014-04-22T00:00:00"/>
    <n v="1872.5699460000001"/>
    <n v="1879.5500489999999"/>
    <x v="406"/>
    <n v="0.4092138928365463"/>
    <x v="7"/>
    <x v="2"/>
  </r>
  <r>
    <d v="2014-04-23T00:00:00"/>
    <n v="1879.3199460000001"/>
    <n v="1875.3900149999999"/>
    <x v="407"/>
    <n v="-0.22133137674165138"/>
    <x v="7"/>
    <x v="2"/>
  </r>
  <r>
    <d v="2014-04-24T00:00:00"/>
    <n v="1881.969971"/>
    <n v="1878.6099850000001"/>
    <x v="408"/>
    <n v="0.17169601918778366"/>
    <x v="7"/>
    <x v="2"/>
  </r>
  <r>
    <d v="2014-04-25T00:00:00"/>
    <n v="1877.719971"/>
    <n v="1863.400024"/>
    <x v="409"/>
    <n v="-0.80963910132735295"/>
    <x v="7"/>
    <x v="2"/>
  </r>
  <r>
    <d v="2014-04-28T00:00:00"/>
    <n v="1865"/>
    <n v="1869.4300539999999"/>
    <x v="410"/>
    <n v="0.32360362360925876"/>
    <x v="7"/>
    <x v="2"/>
  </r>
  <r>
    <d v="2014-04-29T00:00:00"/>
    <n v="1870.780029"/>
    <n v="1878.329956"/>
    <x v="411"/>
    <n v="0.47607568846756987"/>
    <x v="7"/>
    <x v="2"/>
  </r>
  <r>
    <d v="2014-04-30T00:00:00"/>
    <n v="1877.099976"/>
    <n v="1883.9499510000001"/>
    <x v="412"/>
    <n v="0.29920169148385245"/>
    <x v="7"/>
    <x v="2"/>
  </r>
  <r>
    <d v="2014-05-01T00:00:00"/>
    <n v="1884.3900149999999"/>
    <n v="1883.6800539999999"/>
    <x v="413"/>
    <n v="-1.4326123677377289E-2"/>
    <x v="8"/>
    <x v="2"/>
  </r>
  <r>
    <d v="2014-05-02T00:00:00"/>
    <n v="1885.3000489999999"/>
    <n v="1881.1400149999999"/>
    <x v="414"/>
    <n v="-0.13484450263229197"/>
    <x v="8"/>
    <x v="2"/>
  </r>
  <r>
    <d v="2014-05-05T00:00:00"/>
    <n v="1879.4499510000001"/>
    <n v="1884.660034"/>
    <x v="415"/>
    <n v="0.18712158435478798"/>
    <x v="8"/>
    <x v="2"/>
  </r>
  <r>
    <d v="2014-05-06T00:00:00"/>
    <n v="1883.6899410000001"/>
    <n v="1867.719971"/>
    <x v="416"/>
    <n v="-0.89883919085642638"/>
    <x v="8"/>
    <x v="2"/>
  </r>
  <r>
    <d v="2014-05-07T00:00:00"/>
    <n v="1868.530029"/>
    <n v="1878.209961"/>
    <x v="417"/>
    <n v="0.56164682944326305"/>
    <x v="8"/>
    <x v="2"/>
  </r>
  <r>
    <d v="2014-05-08T00:00:00"/>
    <n v="1877.3900149999999"/>
    <n v="1875.630005"/>
    <x v="418"/>
    <n v="-0.13736249160485325"/>
    <x v="8"/>
    <x v="2"/>
  </r>
  <r>
    <d v="2014-05-09T00:00:00"/>
    <n v="1875.2700199999999"/>
    <n v="1878.4799800000001"/>
    <x v="419"/>
    <n v="0.15194761186390071"/>
    <x v="8"/>
    <x v="2"/>
  </r>
  <r>
    <d v="2014-05-12T00:00:00"/>
    <n v="1880.030029"/>
    <n v="1896.650024"/>
    <x v="420"/>
    <n v="0.96727376354577288"/>
    <x v="8"/>
    <x v="2"/>
  </r>
  <r>
    <d v="2014-05-13T00:00:00"/>
    <n v="1896.75"/>
    <n v="1897.4499510000001"/>
    <x v="421"/>
    <n v="4.2175783084807961E-2"/>
    <x v="8"/>
    <x v="2"/>
  </r>
  <r>
    <d v="2014-05-14T00:00:00"/>
    <n v="1897.130005"/>
    <n v="1888.530029"/>
    <x v="422"/>
    <n v="-0.47010051544701392"/>
    <x v="8"/>
    <x v="2"/>
  </r>
  <r>
    <d v="2014-05-15T00:00:00"/>
    <n v="1888.160034"/>
    <n v="1870.849976"/>
    <x v="423"/>
    <n v="-0.93618066583573967"/>
    <x v="8"/>
    <x v="2"/>
  </r>
  <r>
    <d v="2014-05-16T00:00:00"/>
    <n v="1871.1899410000001"/>
    <n v="1877.8599850000001"/>
    <x v="424"/>
    <n v="0.37469647967112163"/>
    <x v="8"/>
    <x v="2"/>
  </r>
  <r>
    <d v="2014-05-19T00:00:00"/>
    <n v="1876.660034"/>
    <n v="1885.079956"/>
    <x v="425"/>
    <n v="0.38447866495221472"/>
    <x v="8"/>
    <x v="2"/>
  </r>
  <r>
    <d v="2014-05-20T00:00:00"/>
    <n v="1884.880005"/>
    <n v="1872.829956"/>
    <x v="426"/>
    <n v="-0.64983980976560662"/>
    <x v="8"/>
    <x v="2"/>
  </r>
  <r>
    <d v="2014-05-21T00:00:00"/>
    <n v="1873.339966"/>
    <n v="1888.030029"/>
    <x v="427"/>
    <n v="0.8116098822161355"/>
    <x v="8"/>
    <x v="2"/>
  </r>
  <r>
    <d v="2014-05-22T00:00:00"/>
    <n v="1888.1899410000001"/>
    <n v="1892.48999"/>
    <x v="428"/>
    <n v="0.2362229907096447"/>
    <x v="8"/>
    <x v="2"/>
  </r>
  <r>
    <d v="2014-05-23T00:00:00"/>
    <n v="1893.3199460000001"/>
    <n v="1900.530029"/>
    <x v="429"/>
    <n v="0.42483918237263829"/>
    <x v="8"/>
    <x v="2"/>
  </r>
  <r>
    <d v="2014-05-27T00:00:00"/>
    <n v="1902.01001"/>
    <n v="1911.910034"/>
    <x v="430"/>
    <n v="0.59878059416866858"/>
    <x v="8"/>
    <x v="2"/>
  </r>
  <r>
    <d v="2014-05-28T00:00:00"/>
    <n v="1911.7700199999999"/>
    <n v="1909.780029"/>
    <x v="431"/>
    <n v="-0.11140717722704085"/>
    <x v="8"/>
    <x v="2"/>
  </r>
  <r>
    <d v="2014-05-29T00:00:00"/>
    <n v="1910.599976"/>
    <n v="1920.030029"/>
    <x v="432"/>
    <n v="0.53671102662891101"/>
    <x v="8"/>
    <x v="2"/>
  </r>
  <r>
    <d v="2014-05-30T00:00:00"/>
    <n v="1920.329956"/>
    <n v="1923.5699460000001"/>
    <x v="433"/>
    <n v="0.18436779355184285"/>
    <x v="8"/>
    <x v="2"/>
  </r>
  <r>
    <d v="2014-06-02T00:00:00"/>
    <n v="1923.869995"/>
    <n v="1924.969971"/>
    <x v="434"/>
    <n v="7.2782640574686752E-2"/>
    <x v="9"/>
    <x v="2"/>
  </r>
  <r>
    <d v="2014-06-03T00:00:00"/>
    <n v="1923.0699460000001"/>
    <n v="1924.23999"/>
    <x v="435"/>
    <n v="-3.7921682467634277E-2"/>
    <x v="9"/>
    <x v="2"/>
  </r>
  <r>
    <d v="2014-06-04T00:00:00"/>
    <n v="1923.0600589999999"/>
    <n v="1927.880005"/>
    <x v="436"/>
    <n v="0.1891663731611759"/>
    <x v="9"/>
    <x v="2"/>
  </r>
  <r>
    <d v="2014-06-05T00:00:00"/>
    <n v="1928.5200199999999"/>
    <n v="1940.459961"/>
    <x v="437"/>
    <n v="0.65252795647932071"/>
    <x v="9"/>
    <x v="2"/>
  </r>
  <r>
    <d v="2014-06-06T00:00:00"/>
    <n v="1942.410034"/>
    <n v="1949.4399410000001"/>
    <x v="438"/>
    <n v="0.46277584595830756"/>
    <x v="9"/>
    <x v="2"/>
  </r>
  <r>
    <d v="2014-06-09T00:00:00"/>
    <n v="1948.969971"/>
    <n v="1951.2700199999999"/>
    <x v="439"/>
    <n v="9.3877167565414865E-2"/>
    <x v="9"/>
    <x v="2"/>
  </r>
  <r>
    <d v="2014-06-10T00:00:00"/>
    <n v="1950.339966"/>
    <n v="1950.790039"/>
    <x v="440"/>
    <n v="-2.4598389514540742E-2"/>
    <x v="9"/>
    <x v="2"/>
  </r>
  <r>
    <d v="2014-06-11T00:00:00"/>
    <n v="1949.369995"/>
    <n v="1943.8900149999999"/>
    <x v="441"/>
    <n v="-0.35370408204140613"/>
    <x v="9"/>
    <x v="2"/>
  </r>
  <r>
    <d v="2014-06-12T00:00:00"/>
    <n v="1943.349976"/>
    <n v="1930.1099850000001"/>
    <x v="442"/>
    <n v="-0.7088893864193202"/>
    <x v="9"/>
    <x v="2"/>
  </r>
  <r>
    <d v="2014-06-13T00:00:00"/>
    <n v="1930.8000489999999"/>
    <n v="1936.160034"/>
    <x v="443"/>
    <n v="0.3134561785089085"/>
    <x v="9"/>
    <x v="2"/>
  </r>
  <r>
    <d v="2014-06-16T00:00:00"/>
    <n v="1934.839966"/>
    <n v="1937.780029"/>
    <x v="444"/>
    <n v="8.3670511298250538E-2"/>
    <x v="9"/>
    <x v="2"/>
  </r>
  <r>
    <d v="2014-06-17T00:00:00"/>
    <n v="1937.150024"/>
    <n v="1941.98999"/>
    <x v="445"/>
    <n v="0.21725690929803587"/>
    <x v="9"/>
    <x v="2"/>
  </r>
  <r>
    <d v="2014-06-18T00:00:00"/>
    <n v="1942.7299800000001"/>
    <n v="1956.9799800000001"/>
    <x v="446"/>
    <n v="0.77188811874360219"/>
    <x v="9"/>
    <x v="2"/>
  </r>
  <r>
    <d v="2014-06-19T00:00:00"/>
    <n v="1957.5"/>
    <n v="1959.4799800000001"/>
    <x v="447"/>
    <n v="0.12774785769653629"/>
    <x v="9"/>
    <x v="2"/>
  </r>
  <r>
    <d v="2014-06-20T00:00:00"/>
    <n v="1960.4499510000001"/>
    <n v="1962.869995"/>
    <x v="448"/>
    <n v="0.17300585025625814"/>
    <x v="9"/>
    <x v="2"/>
  </r>
  <r>
    <d v="2014-06-23T00:00:00"/>
    <n v="1962.920044"/>
    <n v="1962.6099850000001"/>
    <x v="449"/>
    <n v="-1.3246419817014576E-2"/>
    <x v="9"/>
    <x v="2"/>
  </r>
  <r>
    <d v="2014-06-24T00:00:00"/>
    <n v="1961.969971"/>
    <n v="1949.9799800000001"/>
    <x v="450"/>
    <n v="-0.64353106814546424"/>
    <x v="9"/>
    <x v="2"/>
  </r>
  <r>
    <d v="2014-06-25T00:00:00"/>
    <n v="1949.2700199999999"/>
    <n v="1959.530029"/>
    <x v="451"/>
    <n v="0.48975113067570852"/>
    <x v="9"/>
    <x v="2"/>
  </r>
  <r>
    <d v="2014-06-26T00:00:00"/>
    <n v="1959.8900149999999"/>
    <n v="1957.219971"/>
    <x v="452"/>
    <n v="-0.11788836944636172"/>
    <x v="9"/>
    <x v="2"/>
  </r>
  <r>
    <d v="2014-06-27T00:00:00"/>
    <n v="1956.5600589999999"/>
    <n v="1960.959961"/>
    <x v="453"/>
    <n v="0.19108685050301943"/>
    <x v="9"/>
    <x v="2"/>
  </r>
  <r>
    <d v="2014-06-30T00:00:00"/>
    <n v="1960.790039"/>
    <n v="1960.2299800000001"/>
    <x v="454"/>
    <n v="-3.722569631802175E-2"/>
    <x v="9"/>
    <x v="2"/>
  </r>
  <r>
    <d v="2014-07-01T00:00:00"/>
    <n v="1962.290039"/>
    <n v="1973.3199460000001"/>
    <x v="455"/>
    <n v="0.66777705338432192"/>
    <x v="10"/>
    <x v="2"/>
  </r>
  <r>
    <d v="2014-07-02T00:00:00"/>
    <n v="1973.0600589999999"/>
    <n v="1974.619995"/>
    <x v="456"/>
    <n v="6.5881308433302088E-2"/>
    <x v="10"/>
    <x v="2"/>
  </r>
  <r>
    <d v="2014-07-03T00:00:00"/>
    <n v="1975.880005"/>
    <n v="1985.4399410000001"/>
    <x v="457"/>
    <n v="0.54795079698359839"/>
    <x v="10"/>
    <x v="2"/>
  </r>
  <r>
    <d v="2014-07-07T00:00:00"/>
    <n v="1984.219971"/>
    <n v="1977.650024"/>
    <x v="458"/>
    <n v="-0.39235218548472339"/>
    <x v="10"/>
    <x v="2"/>
  </r>
  <r>
    <d v="2014-07-08T00:00:00"/>
    <n v="1976.3900149999999"/>
    <n v="1963.709961"/>
    <x v="459"/>
    <n v="-0.70488017752527998"/>
    <x v="10"/>
    <x v="2"/>
  </r>
  <r>
    <d v="2014-07-09T00:00:00"/>
    <n v="1965.099976"/>
    <n v="1972.829956"/>
    <x v="460"/>
    <n v="0.46442678303448837"/>
    <x v="10"/>
    <x v="2"/>
  </r>
  <r>
    <d v="2014-07-10T00:00:00"/>
    <n v="1966.670044"/>
    <n v="1964.6800539999999"/>
    <x v="461"/>
    <n v="-0.41310716999271024"/>
    <x v="10"/>
    <x v="2"/>
  </r>
  <r>
    <d v="2014-07-11T00:00:00"/>
    <n v="1965.76001"/>
    <n v="1967.5699460000001"/>
    <x v="462"/>
    <n v="0.14709224507656327"/>
    <x v="10"/>
    <x v="2"/>
  </r>
  <r>
    <d v="2014-07-14T00:00:00"/>
    <n v="1969.8599850000001"/>
    <n v="1977.099976"/>
    <x v="463"/>
    <n v="0.48435533483188742"/>
    <x v="10"/>
    <x v="2"/>
  </r>
  <r>
    <d v="2014-07-15T00:00:00"/>
    <n v="1977.3599850000001"/>
    <n v="1973.280029"/>
    <x v="464"/>
    <n v="-0.19320960226444361"/>
    <x v="10"/>
    <x v="2"/>
  </r>
  <r>
    <d v="2014-07-16T00:00:00"/>
    <n v="1976.349976"/>
    <n v="1981.5699460000001"/>
    <x v="465"/>
    <n v="0.42010849337998923"/>
    <x v="10"/>
    <x v="2"/>
  </r>
  <r>
    <d v="2014-07-17T00:00:00"/>
    <n v="1979.75"/>
    <n v="1958.119995"/>
    <x v="466"/>
    <n v="-1.1834026372541717"/>
    <x v="10"/>
    <x v="2"/>
  </r>
  <r>
    <d v="2014-07-18T00:00:00"/>
    <n v="1961.540039"/>
    <n v="1978.219971"/>
    <x v="467"/>
    <n v="1.0264935780914586"/>
    <x v="10"/>
    <x v="2"/>
  </r>
  <r>
    <d v="2014-07-21T00:00:00"/>
    <n v="1976.9300539999999"/>
    <n v="1973.630005"/>
    <x v="468"/>
    <n v="-0.23202505622667013"/>
    <x v="10"/>
    <x v="2"/>
  </r>
  <r>
    <d v="2014-07-22T00:00:00"/>
    <n v="1975.650024"/>
    <n v="1983.530029"/>
    <x v="469"/>
    <n v="0.50161499242102892"/>
    <x v="10"/>
    <x v="2"/>
  </r>
  <r>
    <d v="2014-07-23T00:00:00"/>
    <n v="1985.3199460000001"/>
    <n v="1987.01001"/>
    <x v="470"/>
    <n v="0.17544382737448849"/>
    <x v="10"/>
    <x v="2"/>
  </r>
  <r>
    <d v="2014-07-24T00:00:00"/>
    <n v="1988.0699460000001"/>
    <n v="1987.9799800000001"/>
    <x v="471"/>
    <n v="4.8815556797321413E-2"/>
    <x v="10"/>
    <x v="2"/>
  </r>
  <r>
    <d v="2014-07-25T00:00:00"/>
    <n v="1984.599976"/>
    <n v="1978.339966"/>
    <x v="472"/>
    <n v="-0.48491504426518839"/>
    <x v="10"/>
    <x v="2"/>
  </r>
  <r>
    <d v="2014-07-28T00:00:00"/>
    <n v="1978.25"/>
    <n v="1978.910034"/>
    <x v="473"/>
    <n v="2.8815472052179381E-2"/>
    <x v="10"/>
    <x v="2"/>
  </r>
  <r>
    <d v="2014-07-29T00:00:00"/>
    <n v="1980.030029"/>
    <n v="1969.9499510000001"/>
    <x v="474"/>
    <n v="-0.45277869362705392"/>
    <x v="10"/>
    <x v="2"/>
  </r>
  <r>
    <d v="2014-07-30T00:00:00"/>
    <n v="1973.209961"/>
    <n v="1970.0699460000001"/>
    <x v="475"/>
    <n v="6.0912715035721376E-3"/>
    <x v="10"/>
    <x v="2"/>
  </r>
  <r>
    <d v="2014-07-31T00:00:00"/>
    <n v="1965.1400149999999"/>
    <n v="1930.670044"/>
    <x v="476"/>
    <n v="-1.9999240169110255"/>
    <x v="10"/>
    <x v="2"/>
  </r>
  <r>
    <d v="2014-08-01T00:00:00"/>
    <n v="1929.8000489999999"/>
    <n v="1925.150024"/>
    <x v="477"/>
    <n v="-0.28591213797275472"/>
    <x v="11"/>
    <x v="2"/>
  </r>
  <r>
    <d v="2014-08-04T00:00:00"/>
    <n v="1926.619995"/>
    <n v="1938.98999"/>
    <x v="478"/>
    <n v="0.71890324532961625"/>
    <x v="11"/>
    <x v="2"/>
  </r>
  <r>
    <d v="2014-08-05T00:00:00"/>
    <n v="1936.339966"/>
    <n v="1920.209961"/>
    <x v="479"/>
    <n v="-0.96854698048235432"/>
    <x v="11"/>
    <x v="2"/>
  </r>
  <r>
    <d v="2014-08-06T00:00:00"/>
    <n v="1917.290039"/>
    <n v="1920.23999"/>
    <x v="480"/>
    <n v="1.5638394035066838E-3"/>
    <x v="11"/>
    <x v="2"/>
  </r>
  <r>
    <d v="2014-08-07T00:00:00"/>
    <n v="1923.030029"/>
    <n v="1909.5699460000001"/>
    <x v="481"/>
    <n v="-0.55566200347696437"/>
    <x v="11"/>
    <x v="2"/>
  </r>
  <r>
    <d v="2014-08-08T00:00:00"/>
    <n v="1910.349976"/>
    <n v="1931.589966"/>
    <x v="482"/>
    <n v="1.1531402683691017"/>
    <x v="11"/>
    <x v="2"/>
  </r>
  <r>
    <d v="2014-08-11T00:00:00"/>
    <n v="1933.4300539999999"/>
    <n v="1936.920044"/>
    <x v="483"/>
    <n v="0.27594251853759744"/>
    <x v="11"/>
    <x v="2"/>
  </r>
  <r>
    <d v="2014-08-12T00:00:00"/>
    <n v="1935.7299800000001"/>
    <n v="1933.75"/>
    <x v="484"/>
    <n v="-0.16366416413624574"/>
    <x v="11"/>
    <x v="2"/>
  </r>
  <r>
    <d v="2014-08-13T00:00:00"/>
    <n v="1935.599976"/>
    <n v="1946.719971"/>
    <x v="485"/>
    <n v="0.67071601809953751"/>
    <x v="11"/>
    <x v="2"/>
  </r>
  <r>
    <d v="2014-08-14T00:00:00"/>
    <n v="1947.410034"/>
    <n v="1955.1800539999999"/>
    <x v="486"/>
    <n v="0.43458140492873554"/>
    <x v="11"/>
    <x v="2"/>
  </r>
  <r>
    <d v="2014-08-15T00:00:00"/>
    <n v="1958.869995"/>
    <n v="1955.0600589999999"/>
    <x v="487"/>
    <n v="-6.1372864230357926E-3"/>
    <x v="11"/>
    <x v="2"/>
  </r>
  <r>
    <d v="2014-08-18T00:00:00"/>
    <n v="1958.3599850000001"/>
    <n v="1971.73999"/>
    <x v="488"/>
    <n v="0.85316719162744636"/>
    <x v="11"/>
    <x v="2"/>
  </r>
  <r>
    <d v="2014-08-19T00:00:00"/>
    <n v="1972.7299800000001"/>
    <n v="1981.599976"/>
    <x v="489"/>
    <n v="0.50006522411709664"/>
    <x v="11"/>
    <x v="2"/>
  </r>
  <r>
    <d v="2014-08-20T00:00:00"/>
    <n v="1980.459961"/>
    <n v="1986.51001"/>
    <x v="490"/>
    <n v="0.24778129084919165"/>
    <x v="11"/>
    <x v="2"/>
  </r>
  <r>
    <d v="2014-08-21T00:00:00"/>
    <n v="1986.8199460000001"/>
    <n v="1992.369995"/>
    <x v="491"/>
    <n v="0.29498894898596362"/>
    <x v="11"/>
    <x v="2"/>
  </r>
  <r>
    <d v="2014-08-22T00:00:00"/>
    <n v="1992.599976"/>
    <n v="1988.400024"/>
    <x v="492"/>
    <n v="-0.19925872252457566"/>
    <x v="11"/>
    <x v="2"/>
  </r>
  <r>
    <d v="2014-08-25T00:00:00"/>
    <n v="1991.73999"/>
    <n v="1997.920044"/>
    <x v="493"/>
    <n v="0.47877790611010607"/>
    <x v="11"/>
    <x v="2"/>
  </r>
  <r>
    <d v="2014-08-26T00:00:00"/>
    <n v="1998.589966"/>
    <n v="2000.0200199999999"/>
    <x v="494"/>
    <n v="0.10510811012214294"/>
    <x v="11"/>
    <x v="2"/>
  </r>
  <r>
    <d v="2014-08-27T00:00:00"/>
    <n v="2000.540039"/>
    <n v="2000.119995"/>
    <x v="495"/>
    <n v="4.9986999630213802E-3"/>
    <x v="11"/>
    <x v="2"/>
  </r>
  <r>
    <d v="2014-08-28T00:00:00"/>
    <n v="1997.420044"/>
    <n v="1996.73999"/>
    <x v="496"/>
    <n v="-0.16899011101580985"/>
    <x v="11"/>
    <x v="2"/>
  </r>
  <r>
    <d v="2014-08-29T00:00:00"/>
    <n v="1998.4499510000001"/>
    <n v="2003.369995"/>
    <x v="497"/>
    <n v="0.33204147927141658"/>
    <x v="11"/>
    <x v="2"/>
  </r>
  <r>
    <d v="2014-09-02T00:00:00"/>
    <n v="2004.0699460000001"/>
    <n v="2002.280029"/>
    <x v="498"/>
    <n v="-5.4406624972935802E-2"/>
    <x v="0"/>
    <x v="2"/>
  </r>
  <r>
    <d v="2014-09-03T00:00:00"/>
    <n v="2003.5699460000001"/>
    <n v="2000.719971"/>
    <x v="499"/>
    <n v="-7.7914076822671596E-2"/>
    <x v="0"/>
    <x v="2"/>
  </r>
  <r>
    <d v="2014-09-04T00:00:00"/>
    <n v="2001.670044"/>
    <n v="1997.650024"/>
    <x v="500"/>
    <n v="-0.15344211306420608"/>
    <x v="0"/>
    <x v="2"/>
  </r>
  <r>
    <d v="2014-09-05T00:00:00"/>
    <n v="1998"/>
    <n v="2007.709961"/>
    <x v="501"/>
    <n v="0.50358856051553325"/>
    <x v="0"/>
    <x v="2"/>
  </r>
  <r>
    <d v="2014-09-08T00:00:00"/>
    <n v="2007.170044"/>
    <n v="2001.540039"/>
    <x v="502"/>
    <n v="-0.30731142046667159"/>
    <x v="0"/>
    <x v="2"/>
  </r>
  <r>
    <d v="2014-09-09T00:00:00"/>
    <n v="2000.7299800000001"/>
    <n v="1988.4399410000001"/>
    <x v="503"/>
    <n v="-0.65450092152764539"/>
    <x v="0"/>
    <x v="2"/>
  </r>
  <r>
    <d v="2014-09-10T00:00:00"/>
    <n v="1988.410034"/>
    <n v="1995.6899410000001"/>
    <x v="504"/>
    <n v="0.3646074417693379"/>
    <x v="0"/>
    <x v="2"/>
  </r>
  <r>
    <d v="2014-09-11T00:00:00"/>
    <n v="1992.849976"/>
    <n v="1997.4499510000001"/>
    <x v="505"/>
    <n v="8.8190553243849834E-2"/>
    <x v="0"/>
    <x v="2"/>
  </r>
  <r>
    <d v="2014-09-12T00:00:00"/>
    <n v="1996.73999"/>
    <n v="1985.540039"/>
    <x v="506"/>
    <n v="-0.59625584080529315"/>
    <x v="0"/>
    <x v="2"/>
  </r>
  <r>
    <d v="2014-09-15T00:00:00"/>
    <n v="1986.040039"/>
    <n v="1984.130005"/>
    <x v="507"/>
    <n v="-7.101513806340165E-2"/>
    <x v="0"/>
    <x v="2"/>
  </r>
  <r>
    <d v="2014-09-16T00:00:00"/>
    <n v="1981.9300539999999"/>
    <n v="1998.9799800000001"/>
    <x v="508"/>
    <n v="0.74843760048879382"/>
    <x v="0"/>
    <x v="2"/>
  </r>
  <r>
    <d v="2014-09-17T00:00:00"/>
    <n v="1999.3000489999999"/>
    <n v="2001.5699460000001"/>
    <x v="509"/>
    <n v="0.1295643791290102"/>
    <x v="0"/>
    <x v="2"/>
  </r>
  <r>
    <d v="2014-09-18T00:00:00"/>
    <n v="2003.0699460000001"/>
    <n v="2011.3599850000001"/>
    <x v="510"/>
    <n v="0.48911800557180918"/>
    <x v="0"/>
    <x v="2"/>
  </r>
  <r>
    <d v="2014-09-19T00:00:00"/>
    <n v="2012.73999"/>
    <n v="2010.400024"/>
    <x v="511"/>
    <n v="-4.7726961218230723E-2"/>
    <x v="0"/>
    <x v="2"/>
  </r>
  <r>
    <d v="2014-09-22T00:00:00"/>
    <n v="2009.079956"/>
    <n v="1994.290039"/>
    <x v="512"/>
    <n v="-0.80133231235974822"/>
    <x v="0"/>
    <x v="2"/>
  </r>
  <r>
    <d v="2014-09-23T00:00:00"/>
    <n v="1992.780029"/>
    <n v="1982.7700199999999"/>
    <x v="513"/>
    <n v="-0.57765012985656616"/>
    <x v="0"/>
    <x v="2"/>
  </r>
  <r>
    <d v="2014-09-24T00:00:00"/>
    <n v="1983.339966"/>
    <n v="1998.3000489999999"/>
    <x v="514"/>
    <n v="0.78324913345220182"/>
    <x v="0"/>
    <x v="2"/>
  </r>
  <r>
    <d v="2014-09-25T00:00:00"/>
    <n v="1997.3199460000001"/>
    <n v="1965.98999"/>
    <x v="515"/>
    <n v="-1.61687725605415"/>
    <x v="0"/>
    <x v="2"/>
  </r>
  <r>
    <d v="2014-09-26T00:00:00"/>
    <n v="1966.219971"/>
    <n v="1982.849976"/>
    <x v="516"/>
    <n v="0.85758249460872182"/>
    <x v="0"/>
    <x v="2"/>
  </r>
  <r>
    <d v="2014-09-29T00:00:00"/>
    <n v="1978.959961"/>
    <n v="1977.8000489999999"/>
    <x v="517"/>
    <n v="-0.25468023608055113"/>
    <x v="0"/>
    <x v="2"/>
  </r>
  <r>
    <d v="2014-09-30T00:00:00"/>
    <n v="1978.209961"/>
    <n v="1972.290039"/>
    <x v="518"/>
    <n v="-0.27859287407672184"/>
    <x v="0"/>
    <x v="2"/>
  </r>
  <r>
    <d v="2014-10-01T00:00:00"/>
    <n v="1971.4399410000001"/>
    <n v="1946.160034"/>
    <x v="519"/>
    <n v="-1.3248561055071106"/>
    <x v="1"/>
    <x v="2"/>
  </r>
  <r>
    <d v="2014-10-02T00:00:00"/>
    <n v="1945.829956"/>
    <n v="1946.170044"/>
    <x v="520"/>
    <n v="5.1434619070533927E-4"/>
    <x v="1"/>
    <x v="2"/>
  </r>
  <r>
    <d v="2014-10-03T00:00:00"/>
    <n v="1948.119995"/>
    <n v="1967.900024"/>
    <x v="521"/>
    <n v="1.1165509440962396"/>
    <x v="1"/>
    <x v="2"/>
  </r>
  <r>
    <d v="2014-10-06T00:00:00"/>
    <n v="1970.01001"/>
    <n v="1964.8199460000001"/>
    <x v="522"/>
    <n v="-0.15651597959429608"/>
    <x v="1"/>
    <x v="2"/>
  </r>
  <r>
    <d v="2014-10-07T00:00:00"/>
    <n v="1962.3599850000001"/>
    <n v="1935.099976"/>
    <x v="523"/>
    <n v="-1.5126052674955925"/>
    <x v="1"/>
    <x v="2"/>
  </r>
  <r>
    <d v="2014-10-08T00:00:00"/>
    <n v="1935.5500489999999"/>
    <n v="1968.8900149999999"/>
    <x v="524"/>
    <n v="1.7461650260492734"/>
    <x v="1"/>
    <x v="2"/>
  </r>
  <r>
    <d v="2014-10-09T00:00:00"/>
    <n v="1967.6800539999999"/>
    <n v="1928.209961"/>
    <x v="525"/>
    <n v="-2.0661415157819274"/>
    <x v="1"/>
    <x v="2"/>
  </r>
  <r>
    <d v="2014-10-10T00:00:00"/>
    <n v="1925.630005"/>
    <n v="1906.130005"/>
    <x v="526"/>
    <n v="-1.1451012310168207"/>
    <x v="1"/>
    <x v="2"/>
  </r>
  <r>
    <d v="2014-10-13T00:00:00"/>
    <n v="1905.650024"/>
    <n v="1874.73999"/>
    <x v="527"/>
    <n v="-1.646792974123501"/>
    <x v="1"/>
    <x v="2"/>
  </r>
  <r>
    <d v="2014-10-14T00:00:00"/>
    <n v="1877.1099850000001"/>
    <n v="1877.6999510000001"/>
    <x v="528"/>
    <n v="0.15788648110077741"/>
    <x v="1"/>
    <x v="2"/>
  </r>
  <r>
    <d v="2014-10-15T00:00:00"/>
    <n v="1874.1800539999999"/>
    <n v="1862.48999"/>
    <x v="529"/>
    <n v="-0.81003149581485578"/>
    <x v="1"/>
    <x v="2"/>
  </r>
  <r>
    <d v="2014-10-16T00:00:00"/>
    <n v="1855.9499510000001"/>
    <n v="1862.76001"/>
    <x v="530"/>
    <n v="1.4497796039147914E-2"/>
    <x v="1"/>
    <x v="2"/>
  </r>
  <r>
    <d v="2014-10-17T00:00:00"/>
    <n v="1864.910034"/>
    <n v="1886.76001"/>
    <x v="531"/>
    <n v="1.2884107384289356"/>
    <x v="1"/>
    <x v="2"/>
  </r>
  <r>
    <d v="2014-10-20T00:00:00"/>
    <n v="1885.619995"/>
    <n v="1904.01001"/>
    <x v="532"/>
    <n v="0.91426572052477617"/>
    <x v="1"/>
    <x v="2"/>
  </r>
  <r>
    <d v="2014-10-21T00:00:00"/>
    <n v="1909.380005"/>
    <n v="1941.280029"/>
    <x v="533"/>
    <n v="1.9574486900938215"/>
    <x v="1"/>
    <x v="2"/>
  </r>
  <r>
    <d v="2014-10-22T00:00:00"/>
    <n v="1941.290039"/>
    <n v="1927.1099850000001"/>
    <x v="534"/>
    <n v="-0.72993302297037488"/>
    <x v="1"/>
    <x v="2"/>
  </r>
  <r>
    <d v="2014-10-23T00:00:00"/>
    <n v="1931.0200199999999"/>
    <n v="1950.8199460000001"/>
    <x v="535"/>
    <n v="1.2303377173358276"/>
    <x v="1"/>
    <x v="2"/>
  </r>
  <r>
    <d v="2014-10-24T00:00:00"/>
    <n v="1951.589966"/>
    <n v="1964.579956"/>
    <x v="536"/>
    <n v="0.70534495139922271"/>
    <x v="1"/>
    <x v="2"/>
  </r>
  <r>
    <d v="2014-10-27T00:00:00"/>
    <n v="1962.969971"/>
    <n v="1961.630005"/>
    <x v="537"/>
    <n v="-0.15015683077650444"/>
    <x v="1"/>
    <x v="2"/>
  </r>
  <r>
    <d v="2014-10-28T00:00:00"/>
    <n v="1964.1400149999999"/>
    <n v="1985.0500489999999"/>
    <x v="538"/>
    <n v="1.1939073087332774"/>
    <x v="1"/>
    <x v="2"/>
  </r>
  <r>
    <d v="2014-10-29T00:00:00"/>
    <n v="1983.290039"/>
    <n v="1982.3000489999999"/>
    <x v="539"/>
    <n v="-0.13853554984093464"/>
    <x v="1"/>
    <x v="2"/>
  </r>
  <r>
    <d v="2014-10-30T00:00:00"/>
    <n v="1979.48999"/>
    <n v="1994.650024"/>
    <x v="540"/>
    <n v="0.62301239442688061"/>
    <x v="1"/>
    <x v="2"/>
  </r>
  <r>
    <d v="2014-10-31T00:00:00"/>
    <n v="2001.1999510000001"/>
    <n v="2018.0500489999999"/>
    <x v="541"/>
    <n v="1.1731393837739246"/>
    <x v="1"/>
    <x v="2"/>
  </r>
  <r>
    <d v="2014-11-03T00:00:00"/>
    <n v="2018.209961"/>
    <n v="2017.8100589999999"/>
    <x v="542"/>
    <n v="-1.1892172848682048E-2"/>
    <x v="2"/>
    <x v="2"/>
  </r>
  <r>
    <d v="2014-11-04T00:00:00"/>
    <n v="2015.8100589999999"/>
    <n v="2012.099976"/>
    <x v="543"/>
    <n v="-0.28298416763913314"/>
    <x v="2"/>
    <x v="2"/>
  </r>
  <r>
    <d v="2014-11-05T00:00:00"/>
    <n v="2015.290039"/>
    <n v="2023.5699460000001"/>
    <x v="544"/>
    <n v="0.57004970611858052"/>
    <x v="2"/>
    <x v="2"/>
  </r>
  <r>
    <d v="2014-11-06T00:00:00"/>
    <n v="2023.329956"/>
    <n v="2031.209961"/>
    <x v="545"/>
    <n v="0.37755131791228358"/>
    <x v="2"/>
    <x v="2"/>
  </r>
  <r>
    <d v="2014-11-07T00:00:00"/>
    <n v="2032.3599850000001"/>
    <n v="2031.920044"/>
    <x v="546"/>
    <n v="3.4958621394820533E-2"/>
    <x v="2"/>
    <x v="2"/>
  </r>
  <r>
    <d v="2014-11-10T00:00:00"/>
    <n v="2032.01001"/>
    <n v="2038.26001"/>
    <x v="547"/>
    <n v="0.31201847822315276"/>
    <x v="2"/>
    <x v="2"/>
  </r>
  <r>
    <d v="2014-11-11T00:00:00"/>
    <n v="2038.1999510000001"/>
    <n v="2039.6800539999999"/>
    <x v="548"/>
    <n v="6.9669423578599954E-2"/>
    <x v="2"/>
    <x v="2"/>
  </r>
  <r>
    <d v="2014-11-12T00:00:00"/>
    <n v="2037.75"/>
    <n v="2038.25"/>
    <x v="549"/>
    <n v="-7.011168232956555E-2"/>
    <x v="2"/>
    <x v="2"/>
  </r>
  <r>
    <d v="2014-11-13T00:00:00"/>
    <n v="2039.209961"/>
    <n v="2039.329956"/>
    <x v="550"/>
    <n v="5.2984471973505087E-2"/>
    <x v="2"/>
    <x v="2"/>
  </r>
  <r>
    <d v="2014-11-14T00:00:00"/>
    <n v="2039.73999"/>
    <n v="2039.8199460000001"/>
    <x v="551"/>
    <n v="2.4027009388971621E-2"/>
    <x v="2"/>
    <x v="2"/>
  </r>
  <r>
    <d v="2014-11-17T00:00:00"/>
    <n v="2038.290039"/>
    <n v="2041.3199460000001"/>
    <x v="552"/>
    <n v="7.3535902173205159E-2"/>
    <x v="2"/>
    <x v="2"/>
  </r>
  <r>
    <d v="2014-11-18T00:00:00"/>
    <n v="2041.4799800000001"/>
    <n v="2051.8000489999999"/>
    <x v="553"/>
    <n v="0.51339835387078647"/>
    <x v="2"/>
    <x v="2"/>
  </r>
  <r>
    <d v="2014-11-19T00:00:00"/>
    <n v="2051.1599120000001"/>
    <n v="2048.719971"/>
    <x v="554"/>
    <n v="-0.15011589465070418"/>
    <x v="2"/>
    <x v="2"/>
  </r>
  <r>
    <d v="2014-11-20T00:00:00"/>
    <n v="2045.869995"/>
    <n v="2052.75"/>
    <x v="555"/>
    <n v="0.19670960682991456"/>
    <x v="2"/>
    <x v="2"/>
  </r>
  <r>
    <d v="2014-11-21T00:00:00"/>
    <n v="2057.459961"/>
    <n v="2063.5"/>
    <x v="556"/>
    <n v="0.52368773596394025"/>
    <x v="2"/>
    <x v="2"/>
  </r>
  <r>
    <d v="2014-11-24T00:00:00"/>
    <n v="2065.070068"/>
    <n v="2069.4099120000001"/>
    <x v="557"/>
    <n v="0.28640232614489669"/>
    <x v="2"/>
    <x v="2"/>
  </r>
  <r>
    <d v="2014-11-25T00:00:00"/>
    <n v="2070.1499020000001"/>
    <n v="2067.030029"/>
    <x v="558"/>
    <n v="-0.11500297675195448"/>
    <x v="2"/>
    <x v="2"/>
  </r>
  <r>
    <d v="2014-11-26T00:00:00"/>
    <n v="2067.360107"/>
    <n v="2072.830078"/>
    <x v="559"/>
    <n v="0.28059819734722602"/>
    <x v="2"/>
    <x v="2"/>
  </r>
  <r>
    <d v="2014-11-28T00:00:00"/>
    <n v="2074.780029"/>
    <n v="2067.5600589999999"/>
    <x v="560"/>
    <n v="-0.25424269243935482"/>
    <x v="2"/>
    <x v="2"/>
  </r>
  <r>
    <d v="2014-12-01T00:00:00"/>
    <n v="2065.780029"/>
    <n v="2053.4399410000001"/>
    <x v="561"/>
    <n v="-0.68293629191256144"/>
    <x v="3"/>
    <x v="2"/>
  </r>
  <r>
    <d v="2014-12-02T00:00:00"/>
    <n v="2053.7700199999999"/>
    <n v="2066.5500489999999"/>
    <x v="562"/>
    <n v="0.63844613802610528"/>
    <x v="3"/>
    <x v="2"/>
  </r>
  <r>
    <d v="2014-12-03T00:00:00"/>
    <n v="2067.4499510000001"/>
    <n v="2074.330078"/>
    <x v="563"/>
    <n v="0.37647425978213356"/>
    <x v="3"/>
    <x v="2"/>
  </r>
  <r>
    <d v="2014-12-04T00:00:00"/>
    <n v="2073.639893"/>
    <n v="2071.919922"/>
    <x v="564"/>
    <n v="-0.11618960866265349"/>
    <x v="3"/>
    <x v="2"/>
  </r>
  <r>
    <d v="2014-12-05T00:00:00"/>
    <n v="2072.780029"/>
    <n v="2075.3701169999999"/>
    <x v="565"/>
    <n v="0.16652163837824752"/>
    <x v="3"/>
    <x v="2"/>
  </r>
  <r>
    <d v="2014-12-08T00:00:00"/>
    <n v="2074.8400879999999"/>
    <n v="2060.3100589999999"/>
    <x v="566"/>
    <n v="-0.72565649262453791"/>
    <x v="3"/>
    <x v="2"/>
  </r>
  <r>
    <d v="2014-12-09T00:00:00"/>
    <n v="2056.5500489999999"/>
    <n v="2059.820068"/>
    <x v="567"/>
    <n v="-2.3782391289095539E-2"/>
    <x v="3"/>
    <x v="2"/>
  </r>
  <r>
    <d v="2014-12-10T00:00:00"/>
    <n v="2058.860107"/>
    <n v="2026.1400149999999"/>
    <x v="568"/>
    <n v="-1.6350968476922301"/>
    <x v="3"/>
    <x v="2"/>
  </r>
  <r>
    <d v="2014-12-11T00:00:00"/>
    <n v="2027.920044"/>
    <n v="2035.329956"/>
    <x v="569"/>
    <n v="0.45356890106136305"/>
    <x v="3"/>
    <x v="2"/>
  </r>
  <r>
    <d v="2014-12-12T00:00:00"/>
    <n v="2030.3599850000001"/>
    <n v="2002.329956"/>
    <x v="570"/>
    <n v="-1.6213587336401436"/>
    <x v="3"/>
    <x v="2"/>
  </r>
  <r>
    <d v="2014-12-15T00:00:00"/>
    <n v="2005.030029"/>
    <n v="1989.630005"/>
    <x v="571"/>
    <n v="-0.63425865262338732"/>
    <x v="3"/>
    <x v="2"/>
  </r>
  <r>
    <d v="2014-12-16T00:00:00"/>
    <n v="1986.709961"/>
    <n v="1972.73999"/>
    <x v="572"/>
    <n v="-0.84890230633609676"/>
    <x v="3"/>
    <x v="2"/>
  </r>
  <r>
    <d v="2014-12-17T00:00:00"/>
    <n v="1973.7700199999999"/>
    <n v="2012.8900149999999"/>
    <x v="573"/>
    <n v="2.0352416032282106"/>
    <x v="3"/>
    <x v="2"/>
  </r>
  <r>
    <d v="2014-12-18T00:00:00"/>
    <n v="2018.9799800000001"/>
    <n v="2061.2299800000001"/>
    <x v="574"/>
    <n v="2.4015204327992201"/>
    <x v="3"/>
    <x v="2"/>
  </r>
  <r>
    <d v="2014-12-19T00:00:00"/>
    <n v="2061.040039"/>
    <n v="2070.6499020000001"/>
    <x v="575"/>
    <n v="0.45700489956972401"/>
    <x v="3"/>
    <x v="2"/>
  </r>
  <r>
    <d v="2014-12-22T00:00:00"/>
    <n v="2069.280029"/>
    <n v="2078.540039"/>
    <x v="576"/>
    <n v="0.38104640443461513"/>
    <x v="3"/>
    <x v="2"/>
  </r>
  <r>
    <d v="2014-12-23T00:00:00"/>
    <n v="2081.4799800000001"/>
    <n v="2082.169922"/>
    <x v="577"/>
    <n v="0.17463618366218014"/>
    <x v="3"/>
    <x v="2"/>
  </r>
  <r>
    <d v="2014-12-24T00:00:00"/>
    <n v="2083.25"/>
    <n v="2081.8798830000001"/>
    <x v="578"/>
    <n v="-1.3929650838551133E-2"/>
    <x v="3"/>
    <x v="2"/>
  </r>
  <r>
    <d v="2014-12-26T00:00:00"/>
    <n v="2084.3000489999999"/>
    <n v="2088.7700199999999"/>
    <x v="579"/>
    <n v="0.33095747051798963"/>
    <x v="3"/>
    <x v="2"/>
  </r>
  <r>
    <d v="2014-12-29T00:00:00"/>
    <n v="2087.6298830000001"/>
    <n v="2090.570068"/>
    <x v="580"/>
    <n v="8.617741459158168E-2"/>
    <x v="3"/>
    <x v="2"/>
  </r>
  <r>
    <d v="2014-12-30T00:00:00"/>
    <n v="2088.48999"/>
    <n v="2080.3500979999999"/>
    <x v="581"/>
    <n v="-0.48886043842468752"/>
    <x v="3"/>
    <x v="2"/>
  </r>
  <r>
    <d v="2014-12-31T00:00:00"/>
    <n v="2082.110107"/>
    <n v="2058.8999020000001"/>
    <x v="582"/>
    <n v="-1.0310858744699503"/>
    <x v="3"/>
    <x v="2"/>
  </r>
  <r>
    <d v="2015-01-02T00:00:00"/>
    <n v="2058.8999020000001"/>
    <n v="2058.1999510000001"/>
    <x v="583"/>
    <n v="-3.3996358896326573E-2"/>
    <x v="4"/>
    <x v="3"/>
  </r>
  <r>
    <d v="2015-01-05T00:00:00"/>
    <n v="2054.4399410000001"/>
    <n v="2020.579956"/>
    <x v="584"/>
    <n v="-1.8278105089703178"/>
    <x v="4"/>
    <x v="3"/>
  </r>
  <r>
    <d v="2015-01-06T00:00:00"/>
    <n v="2022.150024"/>
    <n v="2002.6099850000001"/>
    <x v="585"/>
    <n v="-0.88934718701129123"/>
    <x v="4"/>
    <x v="3"/>
  </r>
  <r>
    <d v="2015-01-07T00:00:00"/>
    <n v="2005.5500489999999"/>
    <n v="2025.900024"/>
    <x v="586"/>
    <n v="1.1629842642575161"/>
    <x v="4"/>
    <x v="3"/>
  </r>
  <r>
    <d v="2015-01-08T00:00:00"/>
    <n v="2030.6099850000001"/>
    <n v="2062.139893"/>
    <x v="587"/>
    <n v="1.7888281045797649"/>
    <x v="4"/>
    <x v="3"/>
  </r>
  <r>
    <d v="2015-01-09T00:00:00"/>
    <n v="2063.4499510000001"/>
    <n v="2044.8100589999999"/>
    <x v="588"/>
    <n v="-0.84038110405733057"/>
    <x v="4"/>
    <x v="3"/>
  </r>
  <r>
    <d v="2015-01-12T00:00:00"/>
    <n v="2046.130005"/>
    <n v="2028.26001"/>
    <x v="589"/>
    <n v="-0.80936852433588502"/>
    <x v="4"/>
    <x v="3"/>
  </r>
  <r>
    <d v="2015-01-13T00:00:00"/>
    <n v="2031.579956"/>
    <n v="2023.030029"/>
    <x v="590"/>
    <n v="-0.25785554979215197"/>
    <x v="4"/>
    <x v="3"/>
  </r>
  <r>
    <d v="2015-01-14T00:00:00"/>
    <n v="2018.400024"/>
    <n v="2011.2700199999999"/>
    <x v="591"/>
    <n v="-0.5813066949783785"/>
    <x v="4"/>
    <x v="3"/>
  </r>
  <r>
    <d v="2015-01-15T00:00:00"/>
    <n v="2013.75"/>
    <n v="1992.670044"/>
    <x v="592"/>
    <n v="-0.92478761255537778"/>
    <x v="4"/>
    <x v="3"/>
  </r>
  <r>
    <d v="2015-01-16T00:00:00"/>
    <n v="1992.25"/>
    <n v="2019.420044"/>
    <x v="593"/>
    <n v="1.342419939545203"/>
    <x v="4"/>
    <x v="3"/>
  </r>
  <r>
    <d v="2015-01-20T00:00:00"/>
    <n v="2020.76001"/>
    <n v="2022.5500489999999"/>
    <x v="594"/>
    <n v="0.15499524278268506"/>
    <x v="4"/>
    <x v="3"/>
  </r>
  <r>
    <d v="2015-01-21T00:00:00"/>
    <n v="2020.1899410000001"/>
    <n v="2032.119995"/>
    <x v="595"/>
    <n v="0.47316238254433429"/>
    <x v="4"/>
    <x v="3"/>
  </r>
  <r>
    <d v="2015-01-22T00:00:00"/>
    <n v="2034.3000489999999"/>
    <n v="2063.1499020000001"/>
    <x v="596"/>
    <n v="1.5269721805970526"/>
    <x v="4"/>
    <x v="3"/>
  </r>
  <r>
    <d v="2015-01-23T00:00:00"/>
    <n v="2062.9799800000001"/>
    <n v="2051.820068"/>
    <x v="597"/>
    <n v="-0.54915224477954938"/>
    <x v="4"/>
    <x v="3"/>
  </r>
  <r>
    <d v="2015-01-26T00:00:00"/>
    <n v="2050.419922"/>
    <n v="2057.0900879999999"/>
    <x v="598"/>
    <n v="0.25684610859357804"/>
    <x v="4"/>
    <x v="3"/>
  </r>
  <r>
    <d v="2015-01-27T00:00:00"/>
    <n v="2047.8599850000001"/>
    <n v="2029.5500489999999"/>
    <x v="599"/>
    <n v="-1.338786237931644"/>
    <x v="4"/>
    <x v="3"/>
  </r>
  <r>
    <d v="2015-01-28T00:00:00"/>
    <n v="2032.339966"/>
    <n v="2002.160034"/>
    <x v="600"/>
    <n v="-1.3495609538427322"/>
    <x v="4"/>
    <x v="3"/>
  </r>
  <r>
    <d v="2015-01-29T00:00:00"/>
    <n v="2002.4499510000001"/>
    <n v="2021.25"/>
    <x v="601"/>
    <n v="0.95346853777025231"/>
    <x v="4"/>
    <x v="3"/>
  </r>
  <r>
    <d v="2015-01-30T00:00:00"/>
    <n v="2019.349976"/>
    <n v="1994.98999"/>
    <x v="602"/>
    <n v="-1.2991965367965319"/>
    <x v="4"/>
    <x v="3"/>
  </r>
  <r>
    <d v="2015-02-02T00:00:00"/>
    <n v="1996.670044"/>
    <n v="2020.849976"/>
    <x v="603"/>
    <n v="1.2962464037225452"/>
    <x v="5"/>
    <x v="3"/>
  </r>
  <r>
    <d v="2015-02-03T00:00:00"/>
    <n v="2022.709961"/>
    <n v="2050.030029"/>
    <x v="604"/>
    <n v="1.4439494938539577"/>
    <x v="5"/>
    <x v="3"/>
  </r>
  <r>
    <d v="2015-02-04T00:00:00"/>
    <n v="2048.860107"/>
    <n v="2041.51001"/>
    <x v="605"/>
    <n v="-0.41560459502908431"/>
    <x v="5"/>
    <x v="3"/>
  </r>
  <r>
    <d v="2015-02-05T00:00:00"/>
    <n v="2043.4499510000001"/>
    <n v="2062.5200199999999"/>
    <x v="606"/>
    <n v="1.0291406800400527"/>
    <x v="5"/>
    <x v="3"/>
  </r>
  <r>
    <d v="2015-02-06T00:00:00"/>
    <n v="2062.280029"/>
    <n v="2055.469971"/>
    <x v="607"/>
    <n v="-0.34181723966975053"/>
    <x v="5"/>
    <x v="3"/>
  </r>
  <r>
    <d v="2015-02-09T00:00:00"/>
    <n v="2053.469971"/>
    <n v="2046.73999"/>
    <x v="608"/>
    <n v="-0.42471946188310516"/>
    <x v="5"/>
    <x v="3"/>
  </r>
  <r>
    <d v="2015-02-10T00:00:00"/>
    <n v="2049.3798830000001"/>
    <n v="2068.5900879999999"/>
    <x v="609"/>
    <n v="1.0675561188404625"/>
    <x v="5"/>
    <x v="3"/>
  </r>
  <r>
    <d v="2015-02-11T00:00:00"/>
    <n v="2068.5500489999999"/>
    <n v="2068.530029"/>
    <x v="610"/>
    <n v="-2.9033785063692363E-3"/>
    <x v="5"/>
    <x v="3"/>
  </r>
  <r>
    <d v="2015-02-12T00:00:00"/>
    <n v="2069.9799800000001"/>
    <n v="2088.4799800000001"/>
    <x v="611"/>
    <n v="0.96445063500696371"/>
    <x v="5"/>
    <x v="3"/>
  </r>
  <r>
    <d v="2015-02-13T00:00:00"/>
    <n v="2088.780029"/>
    <n v="2096.98999"/>
    <x v="612"/>
    <n v="0.40747386048680667"/>
    <x v="5"/>
    <x v="3"/>
  </r>
  <r>
    <d v="2015-02-17T00:00:00"/>
    <n v="2096.469971"/>
    <n v="2100.3400879999999"/>
    <x v="613"/>
    <n v="0.15975746264769164"/>
    <x v="5"/>
    <x v="3"/>
  </r>
  <r>
    <d v="2015-02-18T00:00:00"/>
    <n v="2099.1599120000001"/>
    <n v="2099.679932"/>
    <x v="614"/>
    <n v="-3.1430909868912504E-2"/>
    <x v="5"/>
    <x v="3"/>
  </r>
  <r>
    <d v="2015-02-19T00:00:00"/>
    <n v="2099.25"/>
    <n v="2097.4499510000001"/>
    <x v="615"/>
    <n v="-0.10620575860226245"/>
    <x v="5"/>
    <x v="3"/>
  </r>
  <r>
    <d v="2015-02-20T00:00:00"/>
    <n v="2097.6499020000001"/>
    <n v="2110.3000489999999"/>
    <x v="616"/>
    <n v="0.61265337911273754"/>
    <x v="5"/>
    <x v="3"/>
  </r>
  <r>
    <d v="2015-02-23T00:00:00"/>
    <n v="2109.830078"/>
    <n v="2109.6599120000001"/>
    <x v="617"/>
    <n v="-3.0333932859605284E-2"/>
    <x v="5"/>
    <x v="3"/>
  </r>
  <r>
    <d v="2015-02-24T00:00:00"/>
    <n v="2109.1000979999999"/>
    <n v="2115.4799800000001"/>
    <x v="618"/>
    <n v="0.27587707226623959"/>
    <x v="5"/>
    <x v="3"/>
  </r>
  <r>
    <d v="2015-02-25T00:00:00"/>
    <n v="2115.3000489999999"/>
    <n v="2113.860107"/>
    <x v="619"/>
    <n v="-7.6572362551974305E-2"/>
    <x v="5"/>
    <x v="3"/>
  </r>
  <r>
    <d v="2015-02-26T00:00:00"/>
    <n v="2113.9099120000001"/>
    <n v="2110.73999"/>
    <x v="620"/>
    <n v="-0.14760281390748808"/>
    <x v="5"/>
    <x v="3"/>
  </r>
  <r>
    <d v="2015-02-27T00:00:00"/>
    <n v="2110.8798830000001"/>
    <n v="2104.5"/>
    <x v="621"/>
    <n v="-0.29563044380468417"/>
    <x v="5"/>
    <x v="3"/>
  </r>
  <r>
    <d v="2015-03-02T00:00:00"/>
    <n v="2105.2299800000001"/>
    <n v="2117.389893"/>
    <x v="622"/>
    <n v="0.61249194583037347"/>
    <x v="6"/>
    <x v="3"/>
  </r>
  <r>
    <d v="2015-03-03T00:00:00"/>
    <n v="2115.76001"/>
    <n v="2107.780029"/>
    <x v="623"/>
    <n v="-0.45385424912860461"/>
    <x v="6"/>
    <x v="3"/>
  </r>
  <r>
    <d v="2015-03-04T00:00:00"/>
    <n v="2107.719971"/>
    <n v="2098.530029"/>
    <x v="624"/>
    <n v="-0.43885034836337322"/>
    <x v="6"/>
    <x v="3"/>
  </r>
  <r>
    <d v="2015-03-05T00:00:00"/>
    <n v="2098.540039"/>
    <n v="2101.040039"/>
    <x v="625"/>
    <n v="0.11960800966932528"/>
    <x v="6"/>
    <x v="3"/>
  </r>
  <r>
    <d v="2015-03-06T00:00:00"/>
    <n v="2100.9099120000001"/>
    <n v="2071.26001"/>
    <x v="626"/>
    <n v="-1.4173946449004382"/>
    <x v="6"/>
    <x v="3"/>
  </r>
  <r>
    <d v="2015-03-09T00:00:00"/>
    <n v="2072.25"/>
    <n v="2079.429932"/>
    <x v="627"/>
    <n v="0.39444212511012822"/>
    <x v="6"/>
    <x v="3"/>
  </r>
  <r>
    <d v="2015-03-10T00:00:00"/>
    <n v="2076.139893"/>
    <n v="2044.160034"/>
    <x v="628"/>
    <n v="-1.6961330342146863"/>
    <x v="6"/>
    <x v="3"/>
  </r>
  <r>
    <d v="2015-03-11T00:00:00"/>
    <n v="2044.6899410000001"/>
    <n v="2040.23999"/>
    <x v="629"/>
    <n v="-0.19176796017918996"/>
    <x v="6"/>
    <x v="3"/>
  </r>
  <r>
    <d v="2015-03-12T00:00:00"/>
    <n v="2041.099976"/>
    <n v="2065.9499510000001"/>
    <x v="630"/>
    <n v="1.2601439598289632"/>
    <x v="6"/>
    <x v="3"/>
  </r>
  <r>
    <d v="2015-03-13T00:00:00"/>
    <n v="2064.5600589999999"/>
    <n v="2053.3999020000001"/>
    <x v="631"/>
    <n v="-0.6074711051894166"/>
    <x v="6"/>
    <x v="3"/>
  </r>
  <r>
    <d v="2015-03-16T00:00:00"/>
    <n v="2055.3500979999999"/>
    <n v="2081.1899410000001"/>
    <x v="632"/>
    <n v="1.3533671143615367"/>
    <x v="6"/>
    <x v="3"/>
  </r>
  <r>
    <d v="2015-03-17T00:00:00"/>
    <n v="2080.5900879999999"/>
    <n v="2074.280029"/>
    <x v="633"/>
    <n v="-0.33201736486770939"/>
    <x v="6"/>
    <x v="3"/>
  </r>
  <r>
    <d v="2015-03-18T00:00:00"/>
    <n v="2072.8400879999999"/>
    <n v="2099.5"/>
    <x v="634"/>
    <n v="1.2158421547431297"/>
    <x v="6"/>
    <x v="3"/>
  </r>
  <r>
    <d v="2015-03-19T00:00:00"/>
    <n v="2098.6899410000001"/>
    <n v="2089.2700199999999"/>
    <x v="635"/>
    <n v="-0.48725791855204204"/>
    <x v="6"/>
    <x v="3"/>
  </r>
  <r>
    <d v="2015-03-20T00:00:00"/>
    <n v="2090.320068"/>
    <n v="2108.1000979999999"/>
    <x v="636"/>
    <n v="0.90127546079468157"/>
    <x v="6"/>
    <x v="3"/>
  </r>
  <r>
    <d v="2015-03-23T00:00:00"/>
    <n v="2107.98999"/>
    <n v="2104.419922"/>
    <x v="637"/>
    <n v="-0.17457311460168379"/>
    <x v="6"/>
    <x v="3"/>
  </r>
  <r>
    <d v="2015-03-24T00:00:00"/>
    <n v="2103.9399410000001"/>
    <n v="2091.5"/>
    <x v="638"/>
    <n v="-0.61394220159830537"/>
    <x v="6"/>
    <x v="3"/>
  </r>
  <r>
    <d v="2015-03-25T00:00:00"/>
    <n v="2093.1000979999999"/>
    <n v="2061.0500489999999"/>
    <x v="639"/>
    <n v="-1.4558905570164926"/>
    <x v="6"/>
    <x v="3"/>
  </r>
  <r>
    <d v="2015-03-26T00:00:00"/>
    <n v="2059.9399410000001"/>
    <n v="2056.1499020000001"/>
    <x v="640"/>
    <n v="-0.23775002467200101"/>
    <x v="6"/>
    <x v="3"/>
  </r>
  <r>
    <d v="2015-03-27T00:00:00"/>
    <n v="2055.780029"/>
    <n v="2061.0200199999999"/>
    <x v="641"/>
    <n v="0.23685617450666108"/>
    <x v="6"/>
    <x v="3"/>
  </r>
  <r>
    <d v="2015-03-30T00:00:00"/>
    <n v="2064.110107"/>
    <n v="2086.23999"/>
    <x v="642"/>
    <n v="1.2236644843459654"/>
    <x v="6"/>
    <x v="3"/>
  </r>
  <r>
    <d v="2015-03-31T00:00:00"/>
    <n v="2084.0500489999999"/>
    <n v="2067.889893"/>
    <x v="643"/>
    <n v="-0.87957747373061945"/>
    <x v="6"/>
    <x v="3"/>
  </r>
  <r>
    <d v="2015-04-01T00:00:00"/>
    <n v="2067.6298830000001"/>
    <n v="2059.6899410000001"/>
    <x v="644"/>
    <n v="-0.39653716707825915"/>
    <x v="7"/>
    <x v="3"/>
  </r>
  <r>
    <d v="2015-04-02T00:00:00"/>
    <n v="2060.030029"/>
    <n v="2066.959961"/>
    <x v="645"/>
    <n v="0.35296671869311513"/>
    <x v="7"/>
    <x v="3"/>
  </r>
  <r>
    <d v="2015-04-06T00:00:00"/>
    <n v="2064.8701169999999"/>
    <n v="2080.6201169999999"/>
    <x v="646"/>
    <n v="0.66088150025853665"/>
    <x v="7"/>
    <x v="3"/>
  </r>
  <r>
    <d v="2015-04-07T00:00:00"/>
    <n v="2080.790039"/>
    <n v="2076.330078"/>
    <x v="647"/>
    <n v="-0.20619040280095424"/>
    <x v="7"/>
    <x v="3"/>
  </r>
  <r>
    <d v="2015-04-08T00:00:00"/>
    <n v="2076.9399410000001"/>
    <n v="2081.8999020000001"/>
    <x v="648"/>
    <n v="0.26825330225748178"/>
    <x v="7"/>
    <x v="3"/>
  </r>
  <r>
    <d v="2015-04-09T00:00:00"/>
    <n v="2081.290039"/>
    <n v="2091.179932"/>
    <x v="649"/>
    <n v="0.44574813568534211"/>
    <x v="7"/>
    <x v="3"/>
  </r>
  <r>
    <d v="2015-04-10T00:00:00"/>
    <n v="2091.51001"/>
    <n v="2102.0600589999999"/>
    <x v="650"/>
    <n v="0.52028650588638037"/>
    <x v="7"/>
    <x v="3"/>
  </r>
  <r>
    <d v="2015-04-13T00:00:00"/>
    <n v="2102.030029"/>
    <n v="2092.429932"/>
    <x v="651"/>
    <n v="-0.45812806150653529"/>
    <x v="7"/>
    <x v="3"/>
  </r>
  <r>
    <d v="2015-04-14T00:00:00"/>
    <n v="2092.280029"/>
    <n v="2095.8400879999999"/>
    <x v="652"/>
    <n v="0.16297587545692771"/>
    <x v="7"/>
    <x v="3"/>
  </r>
  <r>
    <d v="2015-04-15T00:00:00"/>
    <n v="2097.820068"/>
    <n v="2106.6298830000001"/>
    <x v="653"/>
    <n v="0.51481957339105655"/>
    <x v="7"/>
    <x v="3"/>
  </r>
  <r>
    <d v="2015-04-16T00:00:00"/>
    <n v="2105.959961"/>
    <n v="2104.98999"/>
    <x v="654"/>
    <n v="-7.7844381361602544E-2"/>
    <x v="7"/>
    <x v="3"/>
  </r>
  <r>
    <d v="2015-04-17T00:00:00"/>
    <n v="2102.580078"/>
    <n v="2081.179932"/>
    <x v="655"/>
    <n v="-1.1311245237798029"/>
    <x v="7"/>
    <x v="3"/>
  </r>
  <r>
    <d v="2015-04-20T00:00:00"/>
    <n v="2084.110107"/>
    <n v="2100.3999020000001"/>
    <x v="656"/>
    <n v="0.92351313331806573"/>
    <x v="7"/>
    <x v="3"/>
  </r>
  <r>
    <d v="2015-04-21T00:00:00"/>
    <n v="2102.820068"/>
    <n v="2097.290039"/>
    <x v="657"/>
    <n v="-0.14806051919155072"/>
    <x v="7"/>
    <x v="3"/>
  </r>
  <r>
    <d v="2015-04-22T00:00:00"/>
    <n v="2098.2700199999999"/>
    <n v="2107.959961"/>
    <x v="658"/>
    <n v="0.50874804159597442"/>
    <x v="7"/>
    <x v="3"/>
  </r>
  <r>
    <d v="2015-04-23T00:00:00"/>
    <n v="2107.209961"/>
    <n v="2112.929932"/>
    <x v="659"/>
    <n v="0.23577160344365744"/>
    <x v="7"/>
    <x v="3"/>
  </r>
  <r>
    <d v="2015-04-24T00:00:00"/>
    <n v="2112.8000489999999"/>
    <n v="2117.6899410000001"/>
    <x v="660"/>
    <n v="0.22528002125912217"/>
    <x v="7"/>
    <x v="3"/>
  </r>
  <r>
    <d v="2015-04-27T00:00:00"/>
    <n v="2119.290039"/>
    <n v="2108.919922"/>
    <x v="661"/>
    <n v="-0.414131399984774"/>
    <x v="7"/>
    <x v="3"/>
  </r>
  <r>
    <d v="2015-04-28T00:00:00"/>
    <n v="2108.3500979999999"/>
    <n v="2114.76001"/>
    <x v="662"/>
    <n v="0.27692317470553451"/>
    <x v="7"/>
    <x v="3"/>
  </r>
  <r>
    <d v="2015-04-29T00:00:00"/>
    <n v="2112.48999"/>
    <n v="2106.8500979999999"/>
    <x v="663"/>
    <n v="-0.37403355286635964"/>
    <x v="7"/>
    <x v="3"/>
  </r>
  <r>
    <d v="2015-04-30T00:00:00"/>
    <n v="2105.5200199999999"/>
    <n v="2085.51001"/>
    <x v="664"/>
    <n v="-1.0128906665100579"/>
    <x v="7"/>
    <x v="3"/>
  </r>
  <r>
    <d v="2015-05-01T00:00:00"/>
    <n v="2087.3798830000001"/>
    <n v="2108.290039"/>
    <x v="665"/>
    <n v="1.0923001515586117"/>
    <x v="8"/>
    <x v="3"/>
  </r>
  <r>
    <d v="2015-05-04T00:00:00"/>
    <n v="2110.2299800000001"/>
    <n v="2114.48999"/>
    <x v="666"/>
    <n v="0.29407486092096757"/>
    <x v="8"/>
    <x v="3"/>
  </r>
  <r>
    <d v="2015-05-05T00:00:00"/>
    <n v="2112.6298830000001"/>
    <n v="2089.459961"/>
    <x v="667"/>
    <n v="-1.1837383538524149"/>
    <x v="8"/>
    <x v="3"/>
  </r>
  <r>
    <d v="2015-05-06T00:00:00"/>
    <n v="2091.26001"/>
    <n v="2080.1499020000001"/>
    <x v="668"/>
    <n v="-0.44557250073096188"/>
    <x v="8"/>
    <x v="3"/>
  </r>
  <r>
    <d v="2015-05-07T00:00:00"/>
    <n v="2079.959961"/>
    <n v="2088"/>
    <x v="669"/>
    <n v="0.37738136047080761"/>
    <x v="8"/>
    <x v="3"/>
  </r>
  <r>
    <d v="2015-05-08T00:00:00"/>
    <n v="2092.1298830000001"/>
    <n v="2116.1000979999999"/>
    <x v="670"/>
    <n v="1.3457901340996115"/>
    <x v="8"/>
    <x v="3"/>
  </r>
  <r>
    <d v="2015-05-11T00:00:00"/>
    <n v="2115.5600589999999"/>
    <n v="2105.330078"/>
    <x v="671"/>
    <n v="-0.50895607491248107"/>
    <x v="8"/>
    <x v="3"/>
  </r>
  <r>
    <d v="2015-05-12T00:00:00"/>
    <n v="2102.8701169999999"/>
    <n v="2099.1201169999999"/>
    <x v="672"/>
    <n v="-0.2949637714718456"/>
    <x v="8"/>
    <x v="3"/>
  </r>
  <r>
    <d v="2015-05-13T00:00:00"/>
    <n v="2099.6201169999999"/>
    <n v="2098.4799800000001"/>
    <x v="673"/>
    <n v="-3.0495491649840112E-2"/>
    <x v="8"/>
    <x v="3"/>
  </r>
  <r>
    <d v="2015-05-14T00:00:00"/>
    <n v="2100.429932"/>
    <n v="2121.1000979999999"/>
    <x v="674"/>
    <n v="1.077928701516595"/>
    <x v="8"/>
    <x v="3"/>
  </r>
  <r>
    <d v="2015-05-15T00:00:00"/>
    <n v="2122.070068"/>
    <n v="2122.7299800000001"/>
    <x v="675"/>
    <n v="7.6841352349998893E-2"/>
    <x v="8"/>
    <x v="3"/>
  </r>
  <r>
    <d v="2015-05-18T00:00:00"/>
    <n v="2121.3000489999999"/>
    <n v="2129.1999510000001"/>
    <x v="676"/>
    <n v="0.30479481898115779"/>
    <x v="8"/>
    <x v="3"/>
  </r>
  <r>
    <d v="2015-05-19T00:00:00"/>
    <n v="2129.4499510000001"/>
    <n v="2127.830078"/>
    <x v="677"/>
    <n v="-6.43374521663298E-2"/>
    <x v="8"/>
    <x v="3"/>
  </r>
  <r>
    <d v="2015-05-20T00:00:00"/>
    <n v="2127.790039"/>
    <n v="2125.8500979999999"/>
    <x v="678"/>
    <n v="-9.3051603155314133E-2"/>
    <x v="8"/>
    <x v="3"/>
  </r>
  <r>
    <d v="2015-05-21T00:00:00"/>
    <n v="2125.5500489999999"/>
    <n v="2130.820068"/>
    <x v="679"/>
    <n v="0.23378741542858794"/>
    <x v="8"/>
    <x v="3"/>
  </r>
  <r>
    <d v="2015-05-22T00:00:00"/>
    <n v="2130.360107"/>
    <n v="2126.0600589999999"/>
    <x v="680"/>
    <n v="-0.22338859444231973"/>
    <x v="8"/>
    <x v="3"/>
  </r>
  <r>
    <d v="2015-05-26T00:00:00"/>
    <n v="2125.3400879999999"/>
    <n v="2104.1999510000001"/>
    <x v="681"/>
    <n v="-1.028198046779627"/>
    <x v="8"/>
    <x v="3"/>
  </r>
  <r>
    <d v="2015-05-27T00:00:00"/>
    <n v="2105.1298830000001"/>
    <n v="2123.4799800000001"/>
    <x v="682"/>
    <n v="0.91626411220271375"/>
    <x v="8"/>
    <x v="3"/>
  </r>
  <r>
    <d v="2015-05-28T00:00:00"/>
    <n v="2122.2700199999999"/>
    <n v="2120.790039"/>
    <x v="683"/>
    <n v="-0.12667607066396691"/>
    <x v="8"/>
    <x v="3"/>
  </r>
  <r>
    <d v="2015-05-29T00:00:00"/>
    <n v="2120.6599120000001"/>
    <n v="2107.389893"/>
    <x v="684"/>
    <n v="-0.63184689448647635"/>
    <x v="8"/>
    <x v="3"/>
  </r>
  <r>
    <d v="2015-06-01T00:00:00"/>
    <n v="2108.639893"/>
    <n v="2111.7299800000001"/>
    <x v="685"/>
    <n v="0.20594608593389463"/>
    <x v="9"/>
    <x v="3"/>
  </r>
  <r>
    <d v="2015-06-02T00:00:00"/>
    <n v="2110.4099120000001"/>
    <n v="2109.6000979999999"/>
    <x v="686"/>
    <n v="-0.10085958054164568"/>
    <x v="9"/>
    <x v="3"/>
  </r>
  <r>
    <d v="2015-06-03T00:00:00"/>
    <n v="2110.639893"/>
    <n v="2114.070068"/>
    <x v="687"/>
    <n v="0.21188707775647853"/>
    <x v="9"/>
    <x v="3"/>
  </r>
  <r>
    <d v="2015-06-04T00:00:00"/>
    <n v="2112.3500979999999"/>
    <n v="2095.8400879999999"/>
    <x v="688"/>
    <n v="-0.86231673566271594"/>
    <x v="9"/>
    <x v="3"/>
  </r>
  <r>
    <d v="2015-06-05T00:00:00"/>
    <n v="2095.0900879999999"/>
    <n v="2092.830078"/>
    <x v="689"/>
    <n v="-0.14361830452781499"/>
    <x v="9"/>
    <x v="3"/>
  </r>
  <r>
    <d v="2015-06-08T00:00:00"/>
    <n v="2092.3400879999999"/>
    <n v="2079.280029"/>
    <x v="690"/>
    <n v="-0.64745098717947647"/>
    <x v="9"/>
    <x v="3"/>
  </r>
  <r>
    <d v="2015-06-09T00:00:00"/>
    <n v="2079.070068"/>
    <n v="2080.1499020000001"/>
    <x v="691"/>
    <n v="4.1835298173786839E-2"/>
    <x v="9"/>
    <x v="3"/>
  </r>
  <r>
    <d v="2015-06-10T00:00:00"/>
    <n v="2081.1201169999999"/>
    <n v="2105.1999510000001"/>
    <x v="692"/>
    <n v="1.204242491174079"/>
    <x v="9"/>
    <x v="3"/>
  </r>
  <r>
    <d v="2015-06-11T00:00:00"/>
    <n v="2106.23999"/>
    <n v="2108.860107"/>
    <x v="693"/>
    <n v="0.17386262992553636"/>
    <x v="9"/>
    <x v="3"/>
  </r>
  <r>
    <d v="2015-06-12T00:00:00"/>
    <n v="2107.429932"/>
    <n v="2094.110107"/>
    <x v="694"/>
    <n v="-0.69942998831643566"/>
    <x v="9"/>
    <x v="3"/>
  </r>
  <r>
    <d v="2015-06-15T00:00:00"/>
    <n v="2091.3400879999999"/>
    <n v="2084.429932"/>
    <x v="695"/>
    <n v="-0.46225721215145121"/>
    <x v="9"/>
    <x v="3"/>
  </r>
  <r>
    <d v="2015-06-16T00:00:00"/>
    <n v="2084.26001"/>
    <n v="2096.290039"/>
    <x v="696"/>
    <n v="0.56898564053051714"/>
    <x v="9"/>
    <x v="3"/>
  </r>
  <r>
    <d v="2015-06-17T00:00:00"/>
    <n v="2097.3999020000001"/>
    <n v="2100.4399410000001"/>
    <x v="697"/>
    <n v="0.19796411387709156"/>
    <x v="9"/>
    <x v="3"/>
  </r>
  <r>
    <d v="2015-06-18T00:00:00"/>
    <n v="2101.580078"/>
    <n v="2121.23999"/>
    <x v="698"/>
    <n v="0.99027106626514705"/>
    <x v="9"/>
    <x v="3"/>
  </r>
  <r>
    <d v="2015-06-19T00:00:00"/>
    <n v="2121.0600589999999"/>
    <n v="2109.98999"/>
    <x v="699"/>
    <n v="-0.53035017504078352"/>
    <x v="9"/>
    <x v="3"/>
  </r>
  <r>
    <d v="2015-06-22T00:00:00"/>
    <n v="2112.5"/>
    <n v="2122.8500979999999"/>
    <x v="700"/>
    <n v="0.6094866829202239"/>
    <x v="9"/>
    <x v="3"/>
  </r>
  <r>
    <d v="2015-06-23T00:00:00"/>
    <n v="2123.1599120000001"/>
    <n v="2124.1999510000001"/>
    <x v="701"/>
    <n v="6.3586826091577286E-2"/>
    <x v="9"/>
    <x v="3"/>
  </r>
  <r>
    <d v="2015-06-24T00:00:00"/>
    <n v="2123.6499020000001"/>
    <n v="2108.580078"/>
    <x v="702"/>
    <n v="-0.73532969401711723"/>
    <x v="9"/>
    <x v="3"/>
  </r>
  <r>
    <d v="2015-06-25T00:00:00"/>
    <n v="2109.959961"/>
    <n v="2102.3100589999999"/>
    <x v="703"/>
    <n v="-0.2973574048915073"/>
    <x v="9"/>
    <x v="3"/>
  </r>
  <r>
    <d v="2015-06-26T00:00:00"/>
    <n v="2102.6201169999999"/>
    <n v="2101.48999"/>
    <x v="704"/>
    <n v="-3.9007994871598228E-2"/>
    <x v="9"/>
    <x v="3"/>
  </r>
  <r>
    <d v="2015-06-29T00:00:00"/>
    <n v="2098.6298830000001"/>
    <n v="2057.639893"/>
    <x v="705"/>
    <n v="-2.0866193609611283"/>
    <x v="9"/>
    <x v="3"/>
  </r>
  <r>
    <d v="2015-06-30T00:00:00"/>
    <n v="2061.1899410000001"/>
    <n v="2063.110107"/>
    <x v="706"/>
    <n v="0.26584894755439237"/>
    <x v="9"/>
    <x v="3"/>
  </r>
  <r>
    <d v="2015-07-01T00:00:00"/>
    <n v="2067"/>
    <n v="2077.419922"/>
    <x v="707"/>
    <n v="0.69360403748921495"/>
    <x v="10"/>
    <x v="3"/>
  </r>
  <r>
    <d v="2015-07-02T00:00:00"/>
    <n v="2078.030029"/>
    <n v="2076.780029"/>
    <x v="708"/>
    <n v="-3.080229438562343E-2"/>
    <x v="10"/>
    <x v="3"/>
  </r>
  <r>
    <d v="2015-07-06T00:00:00"/>
    <n v="2073.9499510000001"/>
    <n v="2068.76001"/>
    <x v="709"/>
    <n v="-0.3861756607829947"/>
    <x v="10"/>
    <x v="3"/>
  </r>
  <r>
    <d v="2015-07-07T00:00:00"/>
    <n v="2069.5200199999999"/>
    <n v="2081.3400879999999"/>
    <x v="710"/>
    <n v="0.60809750474632995"/>
    <x v="10"/>
    <x v="3"/>
  </r>
  <r>
    <d v="2015-07-08T00:00:00"/>
    <n v="2077.6599120000001"/>
    <n v="2046.6800539999999"/>
    <x v="711"/>
    <n v="-1.6652748966799358"/>
    <x v="10"/>
    <x v="3"/>
  </r>
  <r>
    <d v="2015-07-09T00:00:00"/>
    <n v="2049.7299800000001"/>
    <n v="2051.3100589999999"/>
    <x v="712"/>
    <n v="0.22622026295469055"/>
    <x v="10"/>
    <x v="3"/>
  </r>
  <r>
    <d v="2015-07-10T00:00:00"/>
    <n v="2052.73999"/>
    <n v="2076.6201169999999"/>
    <x v="713"/>
    <n v="1.2338484808258832"/>
    <x v="10"/>
    <x v="3"/>
  </r>
  <r>
    <d v="2015-07-13T00:00:00"/>
    <n v="2080.030029"/>
    <n v="2099.6000979999999"/>
    <x v="714"/>
    <n v="1.1066049496427866"/>
    <x v="10"/>
    <x v="3"/>
  </r>
  <r>
    <d v="2015-07-14T00:00:00"/>
    <n v="2099.719971"/>
    <n v="2108.9499510000001"/>
    <x v="715"/>
    <n v="0.44531589653222792"/>
    <x v="10"/>
    <x v="3"/>
  </r>
  <r>
    <d v="2015-07-15T00:00:00"/>
    <n v="2109.01001"/>
    <n v="2107.3999020000001"/>
    <x v="716"/>
    <n v="-7.349861476158015E-2"/>
    <x v="10"/>
    <x v="3"/>
  </r>
  <r>
    <d v="2015-07-16T00:00:00"/>
    <n v="2110.5500489999999"/>
    <n v="2124.290039"/>
    <x v="717"/>
    <n v="0.80146805473277904"/>
    <x v="10"/>
    <x v="3"/>
  </r>
  <r>
    <d v="2015-07-17T00:00:00"/>
    <n v="2126.8000489999999"/>
    <n v="2126.639893"/>
    <x v="718"/>
    <n v="0.11061832220924384"/>
    <x v="10"/>
    <x v="3"/>
  </r>
  <r>
    <d v="2015-07-20T00:00:00"/>
    <n v="2126.8500979999999"/>
    <n v="2128.280029"/>
    <x v="719"/>
    <n v="7.7123353389474403E-2"/>
    <x v="10"/>
    <x v="3"/>
  </r>
  <r>
    <d v="2015-07-21T00:00:00"/>
    <n v="2127.5500489999999"/>
    <n v="2119.209961"/>
    <x v="720"/>
    <n v="-0.42616891933443535"/>
    <x v="10"/>
    <x v="3"/>
  </r>
  <r>
    <d v="2015-07-22T00:00:00"/>
    <n v="2118.209961"/>
    <n v="2114.1499020000001"/>
    <x v="721"/>
    <n v="-0.23877100868345824"/>
    <x v="10"/>
    <x v="3"/>
  </r>
  <r>
    <d v="2015-07-23T00:00:00"/>
    <n v="2114.1599120000001"/>
    <n v="2102.1499020000001"/>
    <x v="722"/>
    <n v="-0.5676040279191108"/>
    <x v="10"/>
    <x v="3"/>
  </r>
  <r>
    <d v="2015-07-24T00:00:00"/>
    <n v="2102.23999"/>
    <n v="2079.6499020000001"/>
    <x v="723"/>
    <n v="-1.0703328044585847"/>
    <x v="10"/>
    <x v="3"/>
  </r>
  <r>
    <d v="2015-07-27T00:00:00"/>
    <n v="2078.1899410000001"/>
    <n v="2067.639893"/>
    <x v="724"/>
    <n v="-0.57750148178546956"/>
    <x v="10"/>
    <x v="3"/>
  </r>
  <r>
    <d v="2015-07-28T00:00:00"/>
    <n v="2070.75"/>
    <n v="2093.25"/>
    <x v="725"/>
    <n v="1.2386154420169104"/>
    <x v="10"/>
    <x v="3"/>
  </r>
  <r>
    <d v="2015-07-29T00:00:00"/>
    <n v="2094.6999510000001"/>
    <n v="2108.570068"/>
    <x v="726"/>
    <n v="0.73187951749671409"/>
    <x v="10"/>
    <x v="3"/>
  </r>
  <r>
    <d v="2015-07-30T00:00:00"/>
    <n v="2106.780029"/>
    <n v="2108.6298830000001"/>
    <x v="727"/>
    <n v="2.8367565729991995E-3"/>
    <x v="10"/>
    <x v="3"/>
  </r>
  <r>
    <d v="2015-07-31T00:00:00"/>
    <n v="2111.6000979999999"/>
    <n v="2103.8400879999999"/>
    <x v="728"/>
    <n v="-0.22715200228432542"/>
    <x v="10"/>
    <x v="3"/>
  </r>
  <r>
    <d v="2015-08-03T00:00:00"/>
    <n v="2104.48999"/>
    <n v="2098.040039"/>
    <x v="729"/>
    <n v="-0.27568868152492154"/>
    <x v="11"/>
    <x v="3"/>
  </r>
  <r>
    <d v="2015-08-04T00:00:00"/>
    <n v="2097.679932"/>
    <n v="2093.320068"/>
    <x v="730"/>
    <n v="-0.22497049209078135"/>
    <x v="11"/>
    <x v="3"/>
  </r>
  <r>
    <d v="2015-08-05T00:00:00"/>
    <n v="2095.2700199999999"/>
    <n v="2099.8400879999999"/>
    <x v="731"/>
    <n v="0.31146789732108271"/>
    <x v="11"/>
    <x v="3"/>
  </r>
  <r>
    <d v="2015-08-06T00:00:00"/>
    <n v="2100.75"/>
    <n v="2083.5600589999999"/>
    <x v="732"/>
    <n v="-0.77529851406474837"/>
    <x v="11"/>
    <x v="3"/>
  </r>
  <r>
    <d v="2015-08-07T00:00:00"/>
    <n v="2082.610107"/>
    <n v="2077.570068"/>
    <x v="733"/>
    <n v="-0.28748828113334124"/>
    <x v="11"/>
    <x v="3"/>
  </r>
  <r>
    <d v="2015-08-10T00:00:00"/>
    <n v="2080.9799800000001"/>
    <n v="2104.179932"/>
    <x v="734"/>
    <n v="1.2808166814617383"/>
    <x v="11"/>
    <x v="3"/>
  </r>
  <r>
    <d v="2015-08-11T00:00:00"/>
    <n v="2102.6599120000001"/>
    <n v="2084.070068"/>
    <x v="735"/>
    <n v="-0.95571028381046252"/>
    <x v="11"/>
    <x v="3"/>
  </r>
  <r>
    <d v="2015-08-12T00:00:00"/>
    <n v="2081.1000979999999"/>
    <n v="2086.0500489999999"/>
    <x v="736"/>
    <n v="9.5005490957422722E-2"/>
    <x v="11"/>
    <x v="3"/>
  </r>
  <r>
    <d v="2015-08-13T00:00:00"/>
    <n v="2086.1899410000001"/>
    <n v="2083.389893"/>
    <x v="737"/>
    <n v="-0.12752119735933709"/>
    <x v="11"/>
    <x v="3"/>
  </r>
  <r>
    <d v="2015-08-14T00:00:00"/>
    <n v="2083.1499020000001"/>
    <n v="2091.540039"/>
    <x v="738"/>
    <n v="0.39119638755009678"/>
    <x v="11"/>
    <x v="3"/>
  </r>
  <r>
    <d v="2015-08-17T00:00:00"/>
    <n v="2089.6999510000001"/>
    <n v="2102.4399410000001"/>
    <x v="739"/>
    <n v="0.52114240209388818"/>
    <x v="11"/>
    <x v="3"/>
  </r>
  <r>
    <d v="2015-08-18T00:00:00"/>
    <n v="2101.98999"/>
    <n v="2096.919922"/>
    <x v="740"/>
    <n v="-0.26255299342222704"/>
    <x v="11"/>
    <x v="3"/>
  </r>
  <r>
    <d v="2015-08-19T00:00:00"/>
    <n v="2095.6899410000001"/>
    <n v="2079.610107"/>
    <x v="741"/>
    <n v="-0.82548765064381913"/>
    <x v="11"/>
    <x v="3"/>
  </r>
  <r>
    <d v="2015-08-20T00:00:00"/>
    <n v="2076.610107"/>
    <n v="2035.7299800000001"/>
    <x v="742"/>
    <n v="-2.1100170100298521"/>
    <x v="11"/>
    <x v="3"/>
  </r>
  <r>
    <d v="2015-08-21T00:00:00"/>
    <n v="2034.079956"/>
    <n v="1970.8900149999999"/>
    <x v="743"/>
    <n v="-3.1850965323014013"/>
    <x v="11"/>
    <x v="3"/>
  </r>
  <r>
    <d v="2015-08-24T00:00:00"/>
    <n v="1965.150024"/>
    <n v="1893.209961"/>
    <x v="744"/>
    <n v="-3.9413693006101091"/>
    <x v="11"/>
    <x v="3"/>
  </r>
  <r>
    <d v="2015-08-25T00:00:00"/>
    <n v="1898.079956"/>
    <n v="1867.6099850000001"/>
    <x v="745"/>
    <n v="-1.3521995197235293"/>
    <x v="11"/>
    <x v="3"/>
  </r>
  <r>
    <d v="2015-08-26T00:00:00"/>
    <n v="1872.75"/>
    <n v="1940.51001"/>
    <x v="746"/>
    <n v="3.9033859095586321"/>
    <x v="11"/>
    <x v="3"/>
  </r>
  <r>
    <d v="2015-08-27T00:00:00"/>
    <n v="1942.7700199999999"/>
    <n v="1987.660034"/>
    <x v="747"/>
    <n v="2.4297748404812358"/>
    <x v="11"/>
    <x v="3"/>
  </r>
  <r>
    <d v="2015-08-28T00:00:00"/>
    <n v="1986.0600589999999"/>
    <n v="1988.869995"/>
    <x v="748"/>
    <n v="6.0873639319747319E-2"/>
    <x v="11"/>
    <x v="3"/>
  </r>
  <r>
    <d v="2015-08-31T00:00:00"/>
    <n v="1986.7299800000001"/>
    <n v="1972.1800539999999"/>
    <x v="749"/>
    <n v="-0.83916701654499493"/>
    <x v="11"/>
    <x v="3"/>
  </r>
  <r>
    <d v="2015-09-01T00:00:00"/>
    <n v="1970.089966"/>
    <n v="1913.849976"/>
    <x v="750"/>
    <n v="-2.9576446573270077"/>
    <x v="0"/>
    <x v="3"/>
  </r>
  <r>
    <d v="2015-09-02T00:00:00"/>
    <n v="1916.5200199999999"/>
    <n v="1948.8599850000001"/>
    <x v="751"/>
    <n v="1.8292974600429224"/>
    <x v="0"/>
    <x v="3"/>
  </r>
  <r>
    <d v="2015-09-03T00:00:00"/>
    <n v="1950.790039"/>
    <n v="1951.130005"/>
    <x v="752"/>
    <n v="0.11647937858398905"/>
    <x v="0"/>
    <x v="3"/>
  </r>
  <r>
    <d v="2015-09-04T00:00:00"/>
    <n v="1947.76001"/>
    <n v="1921.219971"/>
    <x v="753"/>
    <n v="-1.5329595630917514"/>
    <x v="0"/>
    <x v="3"/>
  </r>
  <r>
    <d v="2015-09-08T00:00:00"/>
    <n v="1927.3000489999999"/>
    <n v="1969.410034"/>
    <x v="754"/>
    <n v="2.5083053334552297"/>
    <x v="0"/>
    <x v="3"/>
  </r>
  <r>
    <d v="2015-09-09T00:00:00"/>
    <n v="1971.4499510000001"/>
    <n v="1942.040039"/>
    <x v="755"/>
    <n v="-1.389756045083701"/>
    <x v="0"/>
    <x v="3"/>
  </r>
  <r>
    <d v="2015-09-10T00:00:00"/>
    <n v="1941.589966"/>
    <n v="1952.290039"/>
    <x v="756"/>
    <n v="0.52779550339641101"/>
    <x v="0"/>
    <x v="3"/>
  </r>
  <r>
    <d v="2015-09-11T00:00:00"/>
    <n v="1951.4499510000001"/>
    <n v="1961.0500489999999"/>
    <x v="757"/>
    <n v="0.44870433311676727"/>
    <x v="0"/>
    <x v="3"/>
  </r>
  <r>
    <d v="2015-09-14T00:00:00"/>
    <n v="1963.0600589999999"/>
    <n v="1953.030029"/>
    <x v="758"/>
    <n v="-0.40896559494183471"/>
    <x v="0"/>
    <x v="3"/>
  </r>
  <r>
    <d v="2015-09-15T00:00:00"/>
    <n v="1955.099976"/>
    <n v="1978.089966"/>
    <x v="759"/>
    <n v="1.2831311668480172"/>
    <x v="0"/>
    <x v="3"/>
  </r>
  <r>
    <d v="2015-09-16T00:00:00"/>
    <n v="1978.0200199999999"/>
    <n v="1995.3100589999999"/>
    <x v="760"/>
    <n v="0.87054144634388653"/>
    <x v="0"/>
    <x v="3"/>
  </r>
  <r>
    <d v="2015-09-17T00:00:00"/>
    <n v="1995.329956"/>
    <n v="1990.1999510000001"/>
    <x v="761"/>
    <n v="-0.25610596092323634"/>
    <x v="0"/>
    <x v="3"/>
  </r>
  <r>
    <d v="2015-09-18T00:00:00"/>
    <n v="1989.660034"/>
    <n v="1958.030029"/>
    <x v="762"/>
    <n v="-1.6164165808483677"/>
    <x v="0"/>
    <x v="3"/>
  </r>
  <r>
    <d v="2015-09-21T00:00:00"/>
    <n v="1960.839966"/>
    <n v="1966.969971"/>
    <x v="763"/>
    <n v="0.45657839091290953"/>
    <x v="0"/>
    <x v="3"/>
  </r>
  <r>
    <d v="2015-09-22T00:00:00"/>
    <n v="1961.3900149999999"/>
    <n v="1942.73999"/>
    <x v="764"/>
    <n v="-1.2318429542511833"/>
    <x v="0"/>
    <x v="3"/>
  </r>
  <r>
    <d v="2015-09-23T00:00:00"/>
    <n v="1943.23999"/>
    <n v="1938.76001"/>
    <x v="765"/>
    <n v="-0.20486426492924981"/>
    <x v="0"/>
    <x v="3"/>
  </r>
  <r>
    <d v="2015-09-24T00:00:00"/>
    <n v="1934.8100589999999"/>
    <n v="1932.23999"/>
    <x v="766"/>
    <n v="-0.33629845707411343"/>
    <x v="0"/>
    <x v="3"/>
  </r>
  <r>
    <d v="2015-09-25T00:00:00"/>
    <n v="1935.9300539999999"/>
    <n v="1931.339966"/>
    <x v="767"/>
    <n v="-4.6579307159455574E-2"/>
    <x v="0"/>
    <x v="3"/>
  </r>
  <r>
    <d v="2015-09-28T00:00:00"/>
    <n v="1929.1800539999999"/>
    <n v="1881.7700199999999"/>
    <x v="768"/>
    <n v="-2.5666090316902812"/>
    <x v="0"/>
    <x v="3"/>
  </r>
  <r>
    <d v="2015-09-29T00:00:00"/>
    <n v="1881.900024"/>
    <n v="1884.089966"/>
    <x v="769"/>
    <n v="0.12328530985949993"/>
    <x v="0"/>
    <x v="3"/>
  </r>
  <r>
    <d v="2015-09-30T00:00:00"/>
    <n v="1887.1400149999999"/>
    <n v="1920.030029"/>
    <x v="770"/>
    <n v="1.9075555652102061"/>
    <x v="0"/>
    <x v="3"/>
  </r>
  <r>
    <d v="2015-10-01T00:00:00"/>
    <n v="1919.650024"/>
    <n v="1923.8199460000001"/>
    <x v="771"/>
    <n v="0.19738842324117378"/>
    <x v="1"/>
    <x v="3"/>
  </r>
  <r>
    <d v="2015-10-02T00:00:00"/>
    <n v="1921.7700199999999"/>
    <n v="1951.3599850000001"/>
    <x v="772"/>
    <n v="1.4315289254205554"/>
    <x v="1"/>
    <x v="3"/>
  </r>
  <r>
    <d v="2015-10-05T00:00:00"/>
    <n v="1954.329956"/>
    <n v="1987.0500489999999"/>
    <x v="773"/>
    <n v="1.8289841072046009"/>
    <x v="1"/>
    <x v="3"/>
  </r>
  <r>
    <d v="2015-10-06T00:00:00"/>
    <n v="1986.630005"/>
    <n v="1979.920044"/>
    <x v="774"/>
    <n v="-0.35882362417535285"/>
    <x v="1"/>
    <x v="3"/>
  </r>
  <r>
    <d v="2015-10-07T00:00:00"/>
    <n v="1982.339966"/>
    <n v="1995.829956"/>
    <x v="775"/>
    <n v="0.8035633584403401"/>
    <x v="1"/>
    <x v="3"/>
  </r>
  <r>
    <d v="2015-10-08T00:00:00"/>
    <n v="1994.01001"/>
    <n v="2013.4300539999999"/>
    <x v="776"/>
    <n v="0.88184356322988933"/>
    <x v="1"/>
    <x v="3"/>
  </r>
  <r>
    <d v="2015-10-09T00:00:00"/>
    <n v="2013.7299800000001"/>
    <n v="2014.8900149999999"/>
    <x v="777"/>
    <n v="7.251113576554058E-2"/>
    <x v="1"/>
    <x v="3"/>
  </r>
  <r>
    <d v="2015-10-12T00:00:00"/>
    <n v="2015.650024"/>
    <n v="2017.459961"/>
    <x v="778"/>
    <n v="0.12754770636946855"/>
    <x v="1"/>
    <x v="3"/>
  </r>
  <r>
    <d v="2015-10-13T00:00:00"/>
    <n v="2015"/>
    <n v="2003.6899410000001"/>
    <x v="779"/>
    <n v="-0.68254241800043136"/>
    <x v="1"/>
    <x v="3"/>
  </r>
  <r>
    <d v="2015-10-14T00:00:00"/>
    <n v="2003.660034"/>
    <n v="1994.23999"/>
    <x v="780"/>
    <n v="-0.47162741133909281"/>
    <x v="1"/>
    <x v="3"/>
  </r>
  <r>
    <d v="2015-10-15T00:00:00"/>
    <n v="1996.469971"/>
    <n v="2023.8599850000001"/>
    <x v="781"/>
    <n v="1.485277356212289"/>
    <x v="1"/>
    <x v="3"/>
  </r>
  <r>
    <d v="2015-10-16T00:00:00"/>
    <n v="2024.369995"/>
    <n v="2033.1099850000001"/>
    <x v="782"/>
    <n v="0.45704742761638606"/>
    <x v="1"/>
    <x v="3"/>
  </r>
  <r>
    <d v="2015-10-19T00:00:00"/>
    <n v="2031.7299800000001"/>
    <n v="2033.660034"/>
    <x v="783"/>
    <n v="2.7054561930150989E-2"/>
    <x v="1"/>
    <x v="3"/>
  </r>
  <r>
    <d v="2015-10-20T00:00:00"/>
    <n v="2033.130005"/>
    <n v="2030.7700199999999"/>
    <x v="784"/>
    <n v="-0.1421090030626071"/>
    <x v="1"/>
    <x v="3"/>
  </r>
  <r>
    <d v="2015-10-21T00:00:00"/>
    <n v="2033.469971"/>
    <n v="2018.9399410000001"/>
    <x v="785"/>
    <n v="-0.58254154254255841"/>
    <x v="1"/>
    <x v="3"/>
  </r>
  <r>
    <d v="2015-10-22T00:00:00"/>
    <n v="2021.880005"/>
    <n v="2052.51001"/>
    <x v="786"/>
    <n v="1.6627571884764603"/>
    <x v="1"/>
    <x v="3"/>
  </r>
  <r>
    <d v="2015-10-23T00:00:00"/>
    <n v="2058.1899410000001"/>
    <n v="2075.1499020000001"/>
    <x v="787"/>
    <n v="1.1030344256396596"/>
    <x v="1"/>
    <x v="3"/>
  </r>
  <r>
    <d v="2015-10-26T00:00:00"/>
    <n v="2075.080078"/>
    <n v="2071.179932"/>
    <x v="788"/>
    <n v="-0.19131003481598352"/>
    <x v="1"/>
    <x v="3"/>
  </r>
  <r>
    <d v="2015-10-27T00:00:00"/>
    <n v="2068.75"/>
    <n v="2065.889893"/>
    <x v="789"/>
    <n v="-0.25541185091011442"/>
    <x v="1"/>
    <x v="3"/>
  </r>
  <r>
    <d v="2015-10-28T00:00:00"/>
    <n v="2066.4799800000001"/>
    <n v="2090.3500979999999"/>
    <x v="790"/>
    <n v="1.1840033238402548"/>
    <x v="1"/>
    <x v="3"/>
  </r>
  <r>
    <d v="2015-10-29T00:00:00"/>
    <n v="2088.3500979999999"/>
    <n v="2089.4099120000001"/>
    <x v="791"/>
    <n v="-4.4977441860072354E-2"/>
    <x v="1"/>
    <x v="3"/>
  </r>
  <r>
    <d v="2015-10-30T00:00:00"/>
    <n v="2090"/>
    <n v="2079.360107"/>
    <x v="792"/>
    <n v="-0.4809877153488018"/>
    <x v="1"/>
    <x v="3"/>
  </r>
  <r>
    <d v="2015-11-02T00:00:00"/>
    <n v="2080.76001"/>
    <n v="2104.0500489999999"/>
    <x v="793"/>
    <n v="1.1873817294504763"/>
    <x v="2"/>
    <x v="3"/>
  </r>
  <r>
    <d v="2015-11-03T00:00:00"/>
    <n v="2102.6298830000001"/>
    <n v="2109.790039"/>
    <x v="794"/>
    <n v="0.27280672352485436"/>
    <x v="2"/>
    <x v="3"/>
  </r>
  <r>
    <d v="2015-11-04T00:00:00"/>
    <n v="2110.6000979999999"/>
    <n v="2102.3100589999999"/>
    <x v="795"/>
    <n v="-0.35453670089111711"/>
    <x v="2"/>
    <x v="3"/>
  </r>
  <r>
    <d v="2015-11-05T00:00:00"/>
    <n v="2101.679932"/>
    <n v="2099.929932"/>
    <x v="796"/>
    <n v="-0.11321484144598548"/>
    <x v="2"/>
    <x v="3"/>
  </r>
  <r>
    <d v="2015-11-06T00:00:00"/>
    <n v="2098.6000979999999"/>
    <n v="2099.1999510000001"/>
    <x v="797"/>
    <n v="-3.4762159864287767E-2"/>
    <x v="2"/>
    <x v="3"/>
  </r>
  <r>
    <d v="2015-11-09T00:00:00"/>
    <n v="2096.5600589999999"/>
    <n v="2078.580078"/>
    <x v="798"/>
    <n v="-0.98227293641929281"/>
    <x v="2"/>
    <x v="3"/>
  </r>
  <r>
    <d v="2015-11-10T00:00:00"/>
    <n v="2077.1899410000001"/>
    <n v="2081.719971"/>
    <x v="799"/>
    <n v="0.15105951573544107"/>
    <x v="2"/>
    <x v="3"/>
  </r>
  <r>
    <d v="2015-11-11T00:00:00"/>
    <n v="2083.4099120000001"/>
    <n v="2075"/>
    <x v="800"/>
    <n v="-0.32280859546982565"/>
    <x v="2"/>
    <x v="3"/>
  </r>
  <r>
    <d v="2015-11-12T00:00:00"/>
    <n v="2072.290039"/>
    <n v="2045.969971"/>
    <x v="801"/>
    <n v="-1.3990375421686796"/>
    <x v="2"/>
    <x v="3"/>
  </r>
  <r>
    <d v="2015-11-13T00:00:00"/>
    <n v="2044.6400149999999"/>
    <n v="2023.040039"/>
    <x v="802"/>
    <n v="-1.1207364880723381"/>
    <x v="2"/>
    <x v="3"/>
  </r>
  <r>
    <d v="2015-11-16T00:00:00"/>
    <n v="2022.079956"/>
    <n v="2053.1899410000001"/>
    <x v="803"/>
    <n v="1.490326509548634"/>
    <x v="2"/>
    <x v="3"/>
  </r>
  <r>
    <d v="2015-11-17T00:00:00"/>
    <n v="2053.669922"/>
    <n v="2050.4399410000001"/>
    <x v="804"/>
    <n v="-0.13393792484004408"/>
    <x v="2"/>
    <x v="3"/>
  </r>
  <r>
    <d v="2015-11-18T00:00:00"/>
    <n v="2051.98999"/>
    <n v="2083.580078"/>
    <x v="805"/>
    <n v="1.616245193889343"/>
    <x v="2"/>
    <x v="3"/>
  </r>
  <r>
    <d v="2015-11-19T00:00:00"/>
    <n v="2083.6999510000001"/>
    <n v="2081.23999"/>
    <x v="806"/>
    <n v="-0.11231092218189076"/>
    <x v="2"/>
    <x v="3"/>
  </r>
  <r>
    <d v="2015-11-20T00:00:00"/>
    <n v="2082.820068"/>
    <n v="2089.169922"/>
    <x v="807"/>
    <n v="0.38101958630922805"/>
    <x v="2"/>
    <x v="3"/>
  </r>
  <r>
    <d v="2015-11-23T00:00:00"/>
    <n v="2089.4099120000001"/>
    <n v="2086.5900879999999"/>
    <x v="808"/>
    <n v="-0.12348607802712408"/>
    <x v="2"/>
    <x v="3"/>
  </r>
  <r>
    <d v="2015-11-24T00:00:00"/>
    <n v="2084.419922"/>
    <n v="2089.139893"/>
    <x v="809"/>
    <n v="0.12219961240418353"/>
    <x v="2"/>
    <x v="3"/>
  </r>
  <r>
    <d v="2015-11-25T00:00:00"/>
    <n v="2089.3000489999999"/>
    <n v="2088.8701169999999"/>
    <x v="810"/>
    <n v="-1.2913256833779752E-2"/>
    <x v="2"/>
    <x v="3"/>
  </r>
  <r>
    <d v="2015-11-27T00:00:00"/>
    <n v="2088.820068"/>
    <n v="2090.110107"/>
    <x v="811"/>
    <n v="5.9361756861209258E-2"/>
    <x v="2"/>
    <x v="3"/>
  </r>
  <r>
    <d v="2015-11-30T00:00:00"/>
    <n v="2090.9499510000001"/>
    <n v="2080.4099120000001"/>
    <x v="812"/>
    <n v="-0.46409971261862637"/>
    <x v="2"/>
    <x v="3"/>
  </r>
  <r>
    <d v="2015-12-01T00:00:00"/>
    <n v="2082.929932"/>
    <n v="2102.6298830000001"/>
    <x v="813"/>
    <n v="1.0680573511899327"/>
    <x v="3"/>
    <x v="3"/>
  </r>
  <r>
    <d v="2015-12-02T00:00:00"/>
    <n v="2101.709961"/>
    <n v="2079.51001"/>
    <x v="814"/>
    <n v="-1.0995693149292163"/>
    <x v="3"/>
    <x v="3"/>
  </r>
  <r>
    <d v="2015-12-03T00:00:00"/>
    <n v="2080.709961"/>
    <n v="2049.6201169999999"/>
    <x v="815"/>
    <n v="-1.4373526867514363"/>
    <x v="3"/>
    <x v="3"/>
  </r>
  <r>
    <d v="2015-12-04T00:00:00"/>
    <n v="2051.23999"/>
    <n v="2091.6899410000001"/>
    <x v="816"/>
    <n v="2.0525668952535936"/>
    <x v="3"/>
    <x v="3"/>
  </r>
  <r>
    <d v="2015-12-07T00:00:00"/>
    <n v="2090.419922"/>
    <n v="2077.070068"/>
    <x v="817"/>
    <n v="-0.69895029437349043"/>
    <x v="3"/>
    <x v="3"/>
  </r>
  <r>
    <d v="2015-12-08T00:00:00"/>
    <n v="2073.389893"/>
    <n v="2063.5900879999999"/>
    <x v="818"/>
    <n v="-0.64899014278222422"/>
    <x v="3"/>
    <x v="3"/>
  </r>
  <r>
    <d v="2015-12-09T00:00:00"/>
    <n v="2061.169922"/>
    <n v="2047.619995"/>
    <x v="819"/>
    <n v="-0.7738985127360154"/>
    <x v="3"/>
    <x v="3"/>
  </r>
  <r>
    <d v="2015-12-10T00:00:00"/>
    <n v="2047.9300539999999"/>
    <n v="2052.2299800000001"/>
    <x v="820"/>
    <n v="0.22513869815967702"/>
    <x v="3"/>
    <x v="3"/>
  </r>
  <r>
    <d v="2015-12-11T00:00:00"/>
    <n v="2047.2700199999999"/>
    <n v="2012.369995"/>
    <x v="821"/>
    <n v="-1.9422767130611751"/>
    <x v="3"/>
    <x v="3"/>
  </r>
  <r>
    <d v="2015-12-14T00:00:00"/>
    <n v="2013.369995"/>
    <n v="2021.9399410000001"/>
    <x v="822"/>
    <n v="0.47555598740678384"/>
    <x v="3"/>
    <x v="3"/>
  </r>
  <r>
    <d v="2015-12-15T00:00:00"/>
    <n v="2025.5500489999999"/>
    <n v="2043.410034"/>
    <x v="823"/>
    <n v="1.0618561196917398"/>
    <x v="3"/>
    <x v="3"/>
  </r>
  <r>
    <d v="2015-12-16T00:00:00"/>
    <n v="2046.5"/>
    <n v="2073.070068"/>
    <x v="824"/>
    <n v="1.4514969343641715"/>
    <x v="3"/>
    <x v="3"/>
  </r>
  <r>
    <d v="2015-12-17T00:00:00"/>
    <n v="2073.76001"/>
    <n v="2041.8900149999999"/>
    <x v="825"/>
    <n v="-1.5040520569611582"/>
    <x v="3"/>
    <x v="3"/>
  </r>
  <r>
    <d v="2015-12-18T00:00:00"/>
    <n v="2040.8100589999999"/>
    <n v="2005.5500489999999"/>
    <x v="826"/>
    <n v="-1.779722009170015"/>
    <x v="3"/>
    <x v="3"/>
  </r>
  <r>
    <d v="2015-12-21T00:00:00"/>
    <n v="2010.2700199999999"/>
    <n v="2021.150024"/>
    <x v="827"/>
    <n v="0.77784022432043631"/>
    <x v="3"/>
    <x v="3"/>
  </r>
  <r>
    <d v="2015-12-22T00:00:00"/>
    <n v="2023.150024"/>
    <n v="2038.969971"/>
    <x v="828"/>
    <n v="0.88167364066982223"/>
    <x v="3"/>
    <x v="3"/>
  </r>
  <r>
    <d v="2015-12-23T00:00:00"/>
    <n v="2042.1999510000001"/>
    <n v="2064.290039"/>
    <x v="829"/>
    <n v="1.2418068122691306"/>
    <x v="3"/>
    <x v="3"/>
  </r>
  <r>
    <d v="2015-12-24T00:00:00"/>
    <n v="2063.5200199999999"/>
    <n v="2060.98999"/>
    <x v="830"/>
    <n v="-0.15986363048084984"/>
    <x v="3"/>
    <x v="3"/>
  </r>
  <r>
    <d v="2015-12-28T00:00:00"/>
    <n v="2057.7700199999999"/>
    <n v="2056.5"/>
    <x v="831"/>
    <n v="-0.21785598289102426"/>
    <x v="3"/>
    <x v="3"/>
  </r>
  <r>
    <d v="2015-12-29T00:00:00"/>
    <n v="2060.540039"/>
    <n v="2078.360107"/>
    <x v="832"/>
    <n v="1.0629762703622703"/>
    <x v="3"/>
    <x v="3"/>
  </r>
  <r>
    <d v="2015-12-30T00:00:00"/>
    <n v="2077.3400879999999"/>
    <n v="2063.360107"/>
    <x v="833"/>
    <n v="-0.72172285974309025"/>
    <x v="3"/>
    <x v="3"/>
  </r>
  <r>
    <d v="2015-12-31T00:00:00"/>
    <n v="2060.5900879999999"/>
    <n v="2043.9399410000001"/>
    <x v="834"/>
    <n v="-0.94119130897784009"/>
    <x v="3"/>
    <x v="3"/>
  </r>
  <r>
    <d v="2016-01-04T00:00:00"/>
    <n v="2038.1999510000001"/>
    <n v="2012.660034"/>
    <x v="835"/>
    <n v="-1.5303730981790165"/>
    <x v="4"/>
    <x v="4"/>
  </r>
  <r>
    <d v="2016-01-05T00:00:00"/>
    <n v="2013.780029"/>
    <n v="2016.709961"/>
    <x v="836"/>
    <n v="0.20122260747390541"/>
    <x v="4"/>
    <x v="4"/>
  </r>
  <r>
    <d v="2016-01-06T00:00:00"/>
    <n v="2011.709961"/>
    <n v="1990.26001"/>
    <x v="837"/>
    <n v="-1.3115396617015107"/>
    <x v="4"/>
    <x v="4"/>
  </r>
  <r>
    <d v="2016-01-07T00:00:00"/>
    <n v="1985.3199460000001"/>
    <n v="1943.089966"/>
    <x v="838"/>
    <n v="-2.3700443039098129"/>
    <x v="4"/>
    <x v="4"/>
  </r>
  <r>
    <d v="2016-01-08T00:00:00"/>
    <n v="1945.969971"/>
    <n v="1922.030029"/>
    <x v="839"/>
    <n v="-1.0838374634476344"/>
    <x v="4"/>
    <x v="4"/>
  </r>
  <r>
    <d v="2016-01-11T00:00:00"/>
    <n v="1926.119995"/>
    <n v="1923.670044"/>
    <x v="840"/>
    <n v="8.5327230857745739E-2"/>
    <x v="4"/>
    <x v="4"/>
  </r>
  <r>
    <d v="2016-01-12T00:00:00"/>
    <n v="1927.829956"/>
    <n v="1938.6800539999999"/>
    <x v="841"/>
    <n v="0.78027986383719661"/>
    <x v="4"/>
    <x v="4"/>
  </r>
  <r>
    <d v="2016-01-13T00:00:00"/>
    <n v="1940.339966"/>
    <n v="1890.280029"/>
    <x v="842"/>
    <n v="-2.496545260273253"/>
    <x v="4"/>
    <x v="4"/>
  </r>
  <r>
    <d v="2016-01-14T00:00:00"/>
    <n v="1891.6800539999999"/>
    <n v="1921.839966"/>
    <x v="843"/>
    <n v="1.6695905641396447"/>
    <x v="4"/>
    <x v="4"/>
  </r>
  <r>
    <d v="2016-01-15T00:00:00"/>
    <n v="1916.6800539999999"/>
    <n v="1880.329956"/>
    <x v="844"/>
    <n v="-2.1599098121783955"/>
    <x v="4"/>
    <x v="4"/>
  </r>
  <r>
    <d v="2016-01-19T00:00:00"/>
    <n v="1888.660034"/>
    <n v="1881.329956"/>
    <x v="845"/>
    <n v="5.318215544081184E-2"/>
    <x v="4"/>
    <x v="4"/>
  </r>
  <r>
    <d v="2016-01-20T00:00:00"/>
    <n v="1876.1800539999999"/>
    <n v="1859.329956"/>
    <x v="846"/>
    <n v="-1.1693855152753452"/>
    <x v="4"/>
    <x v="4"/>
  </r>
  <r>
    <d v="2016-01-21T00:00:00"/>
    <n v="1861.459961"/>
    <n v="1868.98999"/>
    <x v="847"/>
    <n v="0.51954382646433039"/>
    <x v="4"/>
    <x v="4"/>
  </r>
  <r>
    <d v="2016-01-22T00:00:00"/>
    <n v="1877.400024"/>
    <n v="1906.900024"/>
    <x v="848"/>
    <n v="2.0283700930896931"/>
    <x v="4"/>
    <x v="4"/>
  </r>
  <r>
    <d v="2016-01-25T00:00:00"/>
    <n v="1906.280029"/>
    <n v="1877.079956"/>
    <x v="849"/>
    <n v="-1.5637981868314221"/>
    <x v="4"/>
    <x v="4"/>
  </r>
  <r>
    <d v="2016-01-26T00:00:00"/>
    <n v="1878.790039"/>
    <n v="1903.630005"/>
    <x v="850"/>
    <n v="1.4144335682203524"/>
    <x v="4"/>
    <x v="4"/>
  </r>
  <r>
    <d v="2016-01-27T00:00:00"/>
    <n v="1902.5200199999999"/>
    <n v="1882.9499510000001"/>
    <x v="851"/>
    <n v="-1.0863483946818686"/>
    <x v="4"/>
    <x v="4"/>
  </r>
  <r>
    <d v="2016-01-28T00:00:00"/>
    <n v="1885.219971"/>
    <n v="1893.3599850000001"/>
    <x v="852"/>
    <n v="0.55285771108635196"/>
    <x v="4"/>
    <x v="4"/>
  </r>
  <r>
    <d v="2016-01-29T00:00:00"/>
    <n v="1894"/>
    <n v="1940.23999"/>
    <x v="853"/>
    <n v="2.476021748183288"/>
    <x v="4"/>
    <x v="4"/>
  </r>
  <r>
    <d v="2016-02-01T00:00:00"/>
    <n v="1936.9399410000001"/>
    <n v="1939.380005"/>
    <x v="854"/>
    <n v="-4.4323640602828007E-2"/>
    <x v="5"/>
    <x v="4"/>
  </r>
  <r>
    <d v="2016-02-02T00:00:00"/>
    <n v="1935.26001"/>
    <n v="1903.030029"/>
    <x v="855"/>
    <n v="-1.8743091042644822"/>
    <x v="5"/>
    <x v="4"/>
  </r>
  <r>
    <d v="2016-02-03T00:00:00"/>
    <n v="1907.0699460000001"/>
    <n v="1912.530029"/>
    <x v="856"/>
    <n v="0.49920389353981243"/>
    <x v="5"/>
    <x v="4"/>
  </r>
  <r>
    <d v="2016-02-04T00:00:00"/>
    <n v="1911.670044"/>
    <n v="1915.4499510000001"/>
    <x v="857"/>
    <n v="0.15267326294097217"/>
    <x v="5"/>
    <x v="4"/>
  </r>
  <r>
    <d v="2016-02-05T00:00:00"/>
    <n v="1913.0699460000001"/>
    <n v="1880.0500489999999"/>
    <x v="858"/>
    <n v="-1.8481246133065898"/>
    <x v="5"/>
    <x v="4"/>
  </r>
  <r>
    <d v="2016-02-08T00:00:00"/>
    <n v="1873.25"/>
    <n v="1853.4399410000001"/>
    <x v="859"/>
    <n v="-1.4153935962584518"/>
    <x v="5"/>
    <x v="4"/>
  </r>
  <r>
    <d v="2016-02-09T00:00:00"/>
    <n v="1848.459961"/>
    <n v="1852.209961"/>
    <x v="860"/>
    <n v="-6.6362010054477061E-2"/>
    <x v="5"/>
    <x v="4"/>
  </r>
  <r>
    <d v="2016-02-10T00:00:00"/>
    <n v="1857.099976"/>
    <n v="1851.8599850000001"/>
    <x v="861"/>
    <n v="-1.8895050095235622E-2"/>
    <x v="5"/>
    <x v="4"/>
  </r>
  <r>
    <d v="2016-02-11T00:00:00"/>
    <n v="1847"/>
    <n v="1829.079956"/>
    <x v="862"/>
    <n v="-1.2301161634528213"/>
    <x v="5"/>
    <x v="4"/>
  </r>
  <r>
    <d v="2016-02-12T00:00:00"/>
    <n v="1833.400024"/>
    <n v="1864.780029"/>
    <x v="863"/>
    <n v="1.9518049434029239"/>
    <x v="5"/>
    <x v="4"/>
  </r>
  <r>
    <d v="2016-02-16T00:00:00"/>
    <n v="1871.4399410000001"/>
    <n v="1895.579956"/>
    <x v="864"/>
    <n v="1.6516654254666641"/>
    <x v="5"/>
    <x v="4"/>
  </r>
  <r>
    <d v="2016-02-17T00:00:00"/>
    <n v="1898.8000489999999"/>
    <n v="1926.8199460000001"/>
    <x v="865"/>
    <n v="1.6480439087318555"/>
    <x v="5"/>
    <x v="4"/>
  </r>
  <r>
    <d v="2016-02-18T00:00:00"/>
    <n v="1927.5699460000001"/>
    <n v="1917.829956"/>
    <x v="866"/>
    <n v="-0.46657135860892485"/>
    <x v="5"/>
    <x v="4"/>
  </r>
  <r>
    <d v="2016-02-19T00:00:00"/>
    <n v="1916.73999"/>
    <n v="1917.780029"/>
    <x v="867"/>
    <n v="-2.6033069221664817E-3"/>
    <x v="5"/>
    <x v="4"/>
  </r>
  <r>
    <d v="2016-02-22T00:00:00"/>
    <n v="1924.4399410000001"/>
    <n v="1945.5"/>
    <x v="868"/>
    <n v="1.4454197343192865"/>
    <x v="5"/>
    <x v="4"/>
  </r>
  <r>
    <d v="2016-02-23T00:00:00"/>
    <n v="1942.380005"/>
    <n v="1921.2700199999999"/>
    <x v="869"/>
    <n v="-1.2454371626831162"/>
    <x v="5"/>
    <x v="4"/>
  </r>
  <r>
    <d v="2016-02-24T00:00:00"/>
    <n v="1917.5600589999999"/>
    <n v="1929.8000489999999"/>
    <x v="870"/>
    <n v="0.44397866573695488"/>
    <x v="5"/>
    <x v="4"/>
  </r>
  <r>
    <d v="2016-02-25T00:00:00"/>
    <n v="1931.869995"/>
    <n v="1951.6999510000001"/>
    <x v="871"/>
    <n v="1.1348275180813827"/>
    <x v="5"/>
    <x v="4"/>
  </r>
  <r>
    <d v="2016-02-26T00:00:00"/>
    <n v="1954.9499510000001"/>
    <n v="1948.0500489999999"/>
    <x v="872"/>
    <n v="-0.18701143063153403"/>
    <x v="5"/>
    <x v="4"/>
  </r>
  <r>
    <d v="2016-02-29T00:00:00"/>
    <n v="1947.130005"/>
    <n v="1932.2299800000001"/>
    <x v="873"/>
    <n v="-0.8120976670040303"/>
    <x v="5"/>
    <x v="4"/>
  </r>
  <r>
    <d v="2016-03-01T00:00:00"/>
    <n v="1937.089966"/>
    <n v="1978.349976"/>
    <x v="874"/>
    <n v="2.3868792264572836"/>
    <x v="6"/>
    <x v="4"/>
  </r>
  <r>
    <d v="2016-03-02T00:00:00"/>
    <n v="1976.599976"/>
    <n v="1986.4499510000001"/>
    <x v="875"/>
    <n v="0.40943084379727601"/>
    <x v="6"/>
    <x v="4"/>
  </r>
  <r>
    <d v="2016-03-03T00:00:00"/>
    <n v="1985.599976"/>
    <n v="1993.400024"/>
    <x v="876"/>
    <n v="0.34987405529653959"/>
    <x v="6"/>
    <x v="4"/>
  </r>
  <r>
    <d v="2016-03-04T00:00:00"/>
    <n v="1994.01001"/>
    <n v="1999.98999"/>
    <x v="877"/>
    <n v="0.3305892405266686"/>
    <x v="6"/>
    <x v="4"/>
  </r>
  <r>
    <d v="2016-03-07T00:00:00"/>
    <n v="1996.1099850000001"/>
    <n v="2001.76001"/>
    <x v="878"/>
    <n v="8.8501442949717735E-2"/>
    <x v="6"/>
    <x v="4"/>
  </r>
  <r>
    <d v="2016-03-08T00:00:00"/>
    <n v="1996.880005"/>
    <n v="1979.26001"/>
    <x v="879"/>
    <n v="-1.1240108648189029"/>
    <x v="6"/>
    <x v="4"/>
  </r>
  <r>
    <d v="2016-03-09T00:00:00"/>
    <n v="1981.4399410000001"/>
    <n v="1989.26001"/>
    <x v="880"/>
    <n v="0.50523932931882953"/>
    <x v="6"/>
    <x v="4"/>
  </r>
  <r>
    <d v="2016-03-10T00:00:00"/>
    <n v="1990.969971"/>
    <n v="1989.5699460000001"/>
    <x v="881"/>
    <n v="1.5580467030051892E-2"/>
    <x v="6"/>
    <x v="4"/>
  </r>
  <r>
    <d v="2016-03-11T00:00:00"/>
    <n v="1994.709961"/>
    <n v="2022.1899410000001"/>
    <x v="882"/>
    <n v="1.6395500477669467"/>
    <x v="6"/>
    <x v="4"/>
  </r>
  <r>
    <d v="2016-03-14T00:00:00"/>
    <n v="2019.2700199999999"/>
    <n v="2019.6400149999999"/>
    <x v="883"/>
    <n v="-0.12609725467921384"/>
    <x v="6"/>
    <x v="4"/>
  </r>
  <r>
    <d v="2016-03-15T00:00:00"/>
    <n v="2015.2700199999999"/>
    <n v="2015.9300539999999"/>
    <x v="884"/>
    <n v="-0.18369417185468695"/>
    <x v="6"/>
    <x v="4"/>
  </r>
  <r>
    <d v="2016-03-16T00:00:00"/>
    <n v="2014.23999"/>
    <n v="2027.219971"/>
    <x v="885"/>
    <n v="0.56003515487050848"/>
    <x v="6"/>
    <x v="4"/>
  </r>
  <r>
    <d v="2016-03-17T00:00:00"/>
    <n v="2026.900024"/>
    <n v="2040.589966"/>
    <x v="886"/>
    <n v="0.65952364278478726"/>
    <x v="6"/>
    <x v="4"/>
  </r>
  <r>
    <d v="2016-03-18T00:00:00"/>
    <n v="2041.160034"/>
    <n v="2049.580078"/>
    <x v="887"/>
    <n v="0.4405643539266535"/>
    <x v="6"/>
    <x v="4"/>
  </r>
  <r>
    <d v="2016-03-21T00:00:00"/>
    <n v="2047.880005"/>
    <n v="2051.6000979999999"/>
    <x v="888"/>
    <n v="9.8557749545014062E-2"/>
    <x v="6"/>
    <x v="4"/>
  </r>
  <r>
    <d v="2016-03-22T00:00:00"/>
    <n v="2048.639893"/>
    <n v="2049.8000489999999"/>
    <x v="889"/>
    <n v="-8.7738785046598267E-2"/>
    <x v="6"/>
    <x v="4"/>
  </r>
  <r>
    <d v="2016-03-23T00:00:00"/>
    <n v="2048.5500489999999"/>
    <n v="2036.709961"/>
    <x v="890"/>
    <n v="-0.63860316553245866"/>
    <x v="6"/>
    <x v="4"/>
  </r>
  <r>
    <d v="2016-03-24T00:00:00"/>
    <n v="2032.4799800000001"/>
    <n v="2035.9399410000001"/>
    <x v="891"/>
    <n v="-3.7807052292404553E-2"/>
    <x v="6"/>
    <x v="4"/>
  </r>
  <r>
    <d v="2016-03-28T00:00:00"/>
    <n v="2037.8900149999999"/>
    <n v="2037.0500489999999"/>
    <x v="892"/>
    <n v="5.4525576989994384E-2"/>
    <x v="6"/>
    <x v="4"/>
  </r>
  <r>
    <d v="2016-03-29T00:00:00"/>
    <n v="2035.75"/>
    <n v="2055.01001"/>
    <x v="893"/>
    <n v="0.88166518092260837"/>
    <x v="6"/>
    <x v="4"/>
  </r>
  <r>
    <d v="2016-03-30T00:00:00"/>
    <n v="2058.2700199999999"/>
    <n v="2063.9499510000001"/>
    <x v="894"/>
    <n v="0.43503150624555342"/>
    <x v="6"/>
    <x v="4"/>
  </r>
  <r>
    <d v="2016-03-31T00:00:00"/>
    <n v="2063.7700199999999"/>
    <n v="2059.73999"/>
    <x v="895"/>
    <n v="-0.2039759248018691"/>
    <x v="6"/>
    <x v="4"/>
  </r>
  <r>
    <d v="2016-04-01T00:00:00"/>
    <n v="2056.6201169999999"/>
    <n v="2072.780029"/>
    <x v="896"/>
    <n v="0.63309150976866846"/>
    <x v="7"/>
    <x v="4"/>
  </r>
  <r>
    <d v="2016-04-04T00:00:00"/>
    <n v="2073.1899410000001"/>
    <n v="2066.1298830000001"/>
    <x v="897"/>
    <n v="-0.32083221118298644"/>
    <x v="7"/>
    <x v="4"/>
  </r>
  <r>
    <d v="2016-04-05T00:00:00"/>
    <n v="2062.5"/>
    <n v="2045.170044"/>
    <x v="898"/>
    <n v="-1.0144492450574583"/>
    <x v="7"/>
    <x v="4"/>
  </r>
  <r>
    <d v="2016-04-06T00:00:00"/>
    <n v="2045.5600589999999"/>
    <n v="2066.6599120000001"/>
    <x v="899"/>
    <n v="1.0507619189438877"/>
    <x v="7"/>
    <x v="4"/>
  </r>
  <r>
    <d v="2016-04-07T00:00:00"/>
    <n v="2063.01001"/>
    <n v="2041.910034"/>
    <x v="900"/>
    <n v="-1.1975786560861179"/>
    <x v="7"/>
    <x v="4"/>
  </r>
  <r>
    <d v="2016-04-08T00:00:00"/>
    <n v="2045.540039"/>
    <n v="2047.599976"/>
    <x v="901"/>
    <n v="0.27865782063147826"/>
    <x v="7"/>
    <x v="4"/>
  </r>
  <r>
    <d v="2016-04-11T00:00:00"/>
    <n v="2050.2299800000001"/>
    <n v="2041.98999"/>
    <x v="902"/>
    <n v="-0.27397861231465148"/>
    <x v="7"/>
    <x v="4"/>
  </r>
  <r>
    <d v="2016-04-12T00:00:00"/>
    <n v="2043.719971"/>
    <n v="2061.719971"/>
    <x v="903"/>
    <n v="0.96621340440556924"/>
    <x v="7"/>
    <x v="4"/>
  </r>
  <r>
    <d v="2016-04-13T00:00:00"/>
    <n v="2065.919922"/>
    <n v="2082.419922"/>
    <x v="904"/>
    <n v="1.0040137017230277"/>
    <x v="7"/>
    <x v="4"/>
  </r>
  <r>
    <d v="2016-04-14T00:00:00"/>
    <n v="2082.889893"/>
    <n v="2082.780029"/>
    <x v="905"/>
    <n v="1.7292717774908262E-2"/>
    <x v="7"/>
    <x v="4"/>
  </r>
  <r>
    <d v="2016-04-15T00:00:00"/>
    <n v="2083.1000979999999"/>
    <n v="2080.7299800000001"/>
    <x v="906"/>
    <n v="-9.8428493237678882E-2"/>
    <x v="7"/>
    <x v="4"/>
  </r>
  <r>
    <d v="2016-04-18T00:00:00"/>
    <n v="2078.830078"/>
    <n v="2094.3400879999999"/>
    <x v="907"/>
    <n v="0.65410255683440166"/>
    <x v="7"/>
    <x v="4"/>
  </r>
  <r>
    <d v="2016-04-19T00:00:00"/>
    <n v="2096.0500489999999"/>
    <n v="2100.8000489999999"/>
    <x v="908"/>
    <n v="0.30844851975158072"/>
    <x v="7"/>
    <x v="4"/>
  </r>
  <r>
    <d v="2016-04-20T00:00:00"/>
    <n v="2101.5200199999999"/>
    <n v="2102.3999020000001"/>
    <x v="909"/>
    <n v="7.6154463189470611E-2"/>
    <x v="7"/>
    <x v="4"/>
  </r>
  <r>
    <d v="2016-04-21T00:00:00"/>
    <n v="2102.0900879999999"/>
    <n v="2091.4799800000001"/>
    <x v="910"/>
    <n v="-0.51940270685952861"/>
    <x v="7"/>
    <x v="4"/>
  </r>
  <r>
    <d v="2016-04-22T00:00:00"/>
    <n v="2091.48999"/>
    <n v="2091.580078"/>
    <x v="911"/>
    <n v="4.78598891489046E-3"/>
    <x v="7"/>
    <x v="4"/>
  </r>
  <r>
    <d v="2016-04-25T00:00:00"/>
    <n v="2089.3701169999999"/>
    <n v="2087.790039"/>
    <x v="912"/>
    <n v="-0.18120458498649405"/>
    <x v="7"/>
    <x v="4"/>
  </r>
  <r>
    <d v="2016-04-26T00:00:00"/>
    <n v="2089.8400879999999"/>
    <n v="2091.6999510000001"/>
    <x v="913"/>
    <n v="0.18727515348586632"/>
    <x v="7"/>
    <x v="4"/>
  </r>
  <r>
    <d v="2016-04-27T00:00:00"/>
    <n v="2092.330078"/>
    <n v="2095.1499020000001"/>
    <x v="914"/>
    <n v="0.16493527182761536"/>
    <x v="7"/>
    <x v="4"/>
  </r>
  <r>
    <d v="2016-04-28T00:00:00"/>
    <n v="2090.929932"/>
    <n v="2075.8100589999999"/>
    <x v="915"/>
    <n v="-0.92307681572276756"/>
    <x v="7"/>
    <x v="4"/>
  </r>
  <r>
    <d v="2016-04-29T00:00:00"/>
    <n v="2071.820068"/>
    <n v="2065.3000489999999"/>
    <x v="916"/>
    <n v="-0.50630884817385313"/>
    <x v="7"/>
    <x v="4"/>
  </r>
  <r>
    <d v="2016-05-02T00:00:00"/>
    <n v="2067.169922"/>
    <n v="2081.429932"/>
    <x v="917"/>
    <n v="0.7809946553678726"/>
    <x v="8"/>
    <x v="4"/>
  </r>
  <r>
    <d v="2016-05-03T00:00:00"/>
    <n v="2077.179932"/>
    <n v="2063.3701169999999"/>
    <x v="918"/>
    <n v="-0.86766384601026925"/>
    <x v="8"/>
    <x v="4"/>
  </r>
  <r>
    <d v="2016-05-04T00:00:00"/>
    <n v="2060.3000489999999"/>
    <n v="2051.1201169999999"/>
    <x v="919"/>
    <n v="-0.59368893147540014"/>
    <x v="8"/>
    <x v="4"/>
  </r>
  <r>
    <d v="2016-05-05T00:00:00"/>
    <n v="2052.9499510000001"/>
    <n v="2050.6298830000001"/>
    <x v="920"/>
    <n v="-2.390079429950287E-2"/>
    <x v="8"/>
    <x v="4"/>
  </r>
  <r>
    <d v="2016-05-06T00:00:00"/>
    <n v="2047.7700199999999"/>
    <n v="2057.139893"/>
    <x v="921"/>
    <n v="0.31746391945073338"/>
    <x v="8"/>
    <x v="4"/>
  </r>
  <r>
    <d v="2016-05-09T00:00:00"/>
    <n v="2057.5500489999999"/>
    <n v="2058.6899410000001"/>
    <x v="922"/>
    <n v="7.5349664127100091E-2"/>
    <x v="8"/>
    <x v="4"/>
  </r>
  <r>
    <d v="2016-05-10T00:00:00"/>
    <n v="2062.6298830000001"/>
    <n v="2084.389893"/>
    <x v="923"/>
    <n v="1.2483643839788838"/>
    <x v="8"/>
    <x v="4"/>
  </r>
  <r>
    <d v="2016-05-11T00:00:00"/>
    <n v="2083.290039"/>
    <n v="2064.459961"/>
    <x v="924"/>
    <n v="-0.95615182490236261"/>
    <x v="8"/>
    <x v="4"/>
  </r>
  <r>
    <d v="2016-05-12T00:00:00"/>
    <n v="2067.169922"/>
    <n v="2064.110107"/>
    <x v="925"/>
    <n v="-1.694651417848414E-2"/>
    <x v="8"/>
    <x v="4"/>
  </r>
  <r>
    <d v="2016-05-13T00:00:00"/>
    <n v="2062.5"/>
    <n v="2046.6099850000001"/>
    <x v="926"/>
    <n v="-0.84782889927489391"/>
    <x v="8"/>
    <x v="4"/>
  </r>
  <r>
    <d v="2016-05-16T00:00:00"/>
    <n v="2046.530029"/>
    <n v="2066.6599120000001"/>
    <x v="927"/>
    <n v="0.97966525849819686"/>
    <x v="8"/>
    <x v="4"/>
  </r>
  <r>
    <d v="2016-05-17T00:00:00"/>
    <n v="2065.040039"/>
    <n v="2047.209961"/>
    <x v="928"/>
    <n v="-0.94112973726661053"/>
    <x v="8"/>
    <x v="4"/>
  </r>
  <r>
    <d v="2016-05-18T00:00:00"/>
    <n v="2044.380005"/>
    <n v="2047.630005"/>
    <x v="929"/>
    <n v="2.0517875938574903E-2"/>
    <x v="8"/>
    <x v="4"/>
  </r>
  <r>
    <d v="2016-05-19T00:00:00"/>
    <n v="2044.209961"/>
    <n v="2040.040039"/>
    <x v="930"/>
    <n v="-0.37067077457677566"/>
    <x v="8"/>
    <x v="4"/>
  </r>
  <r>
    <d v="2016-05-20T00:00:00"/>
    <n v="2041.880005"/>
    <n v="2052.320068"/>
    <x v="931"/>
    <n v="0.60195039142563189"/>
    <x v="8"/>
    <x v="4"/>
  </r>
  <r>
    <d v="2016-05-23T00:00:00"/>
    <n v="2052.2299800000001"/>
    <n v="2048.040039"/>
    <x v="932"/>
    <n v="-0.20854588262010365"/>
    <x v="8"/>
    <x v="4"/>
  </r>
  <r>
    <d v="2016-05-24T00:00:00"/>
    <n v="2052.6499020000001"/>
    <n v="2076.0600589999999"/>
    <x v="933"/>
    <n v="1.3681382915580853"/>
    <x v="8"/>
    <x v="4"/>
  </r>
  <r>
    <d v="2016-05-25T00:00:00"/>
    <n v="2078.929932"/>
    <n v="2090.540039"/>
    <x v="934"/>
    <n v="0.6974740416216374"/>
    <x v="8"/>
    <x v="4"/>
  </r>
  <r>
    <d v="2016-05-26T00:00:00"/>
    <n v="2091.4399410000001"/>
    <n v="2090.1000979999999"/>
    <x v="935"/>
    <n v="-2.1044370918177346E-2"/>
    <x v="8"/>
    <x v="4"/>
  </r>
  <r>
    <d v="2016-05-27T00:00:00"/>
    <n v="2090.0600589999999"/>
    <n v="2099.0600589999999"/>
    <x v="936"/>
    <n v="0.42868573656227316"/>
    <x v="8"/>
    <x v="4"/>
  </r>
  <r>
    <d v="2016-05-31T00:00:00"/>
    <n v="2100.1298830000001"/>
    <n v="2096.9499510000001"/>
    <x v="937"/>
    <n v="-0.10052632800822137"/>
    <x v="8"/>
    <x v="4"/>
  </r>
  <r>
    <d v="2016-06-01T00:00:00"/>
    <n v="2093.9399410000001"/>
    <n v="2099.330078"/>
    <x v="938"/>
    <n v="0.11350423498972528"/>
    <x v="9"/>
    <x v="4"/>
  </r>
  <r>
    <d v="2016-06-02T00:00:00"/>
    <n v="2097.709961"/>
    <n v="2105.26001"/>
    <x v="939"/>
    <n v="0.28246782448091423"/>
    <x v="9"/>
    <x v="4"/>
  </r>
  <r>
    <d v="2016-06-03T00:00:00"/>
    <n v="2104.070068"/>
    <n v="2099.1298830000001"/>
    <x v="940"/>
    <n v="-0.29118146788909005"/>
    <x v="9"/>
    <x v="4"/>
  </r>
  <r>
    <d v="2016-06-06T00:00:00"/>
    <n v="2100.830078"/>
    <n v="2109.4099120000001"/>
    <x v="941"/>
    <n v="0.48972810511886955"/>
    <x v="9"/>
    <x v="4"/>
  </r>
  <r>
    <d v="2016-06-07T00:00:00"/>
    <n v="2110.179932"/>
    <n v="2112.1298830000001"/>
    <x v="942"/>
    <n v="0.1289446391868454"/>
    <x v="9"/>
    <x v="4"/>
  </r>
  <r>
    <d v="2016-06-08T00:00:00"/>
    <n v="2112.709961"/>
    <n v="2119.1201169999999"/>
    <x v="943"/>
    <n v="0.33095663558677657"/>
    <x v="9"/>
    <x v="4"/>
  </r>
  <r>
    <d v="2016-06-09T00:00:00"/>
    <n v="2115.6499020000001"/>
    <n v="2115.4799800000001"/>
    <x v="944"/>
    <n v="-0.1717758691825888"/>
    <x v="9"/>
    <x v="4"/>
  </r>
  <r>
    <d v="2016-06-10T00:00:00"/>
    <n v="2109.570068"/>
    <n v="2096.070068"/>
    <x v="945"/>
    <n v="-0.91751811331252098"/>
    <x v="9"/>
    <x v="4"/>
  </r>
  <r>
    <d v="2016-06-13T00:00:00"/>
    <n v="2091.75"/>
    <n v="2079.0600589999999"/>
    <x v="946"/>
    <n v="-0.81151910232802882"/>
    <x v="9"/>
    <x v="4"/>
  </r>
  <r>
    <d v="2016-06-14T00:00:00"/>
    <n v="2076.6499020000001"/>
    <n v="2075.320068"/>
    <x v="947"/>
    <n v="-0.17988855029992257"/>
    <x v="9"/>
    <x v="4"/>
  </r>
  <r>
    <d v="2016-06-15T00:00:00"/>
    <n v="2077.6000979999999"/>
    <n v="2071.5"/>
    <x v="948"/>
    <n v="-0.18407126972377341"/>
    <x v="9"/>
    <x v="4"/>
  </r>
  <r>
    <d v="2016-06-16T00:00:00"/>
    <n v="2066.360107"/>
    <n v="2077.98999"/>
    <x v="949"/>
    <n v="0.31329905865316032"/>
    <x v="9"/>
    <x v="4"/>
  </r>
  <r>
    <d v="2016-06-17T00:00:00"/>
    <n v="2078.1999510000001"/>
    <n v="2071.219971"/>
    <x v="950"/>
    <n v="-0.32579651646926777"/>
    <x v="9"/>
    <x v="4"/>
  </r>
  <r>
    <d v="2016-06-20T00:00:00"/>
    <n v="2075.580078"/>
    <n v="2083.25"/>
    <x v="951"/>
    <n v="0.58081851123672479"/>
    <x v="9"/>
    <x v="4"/>
  </r>
  <r>
    <d v="2016-06-21T00:00:00"/>
    <n v="2085.1899410000001"/>
    <n v="2088.8999020000001"/>
    <x v="952"/>
    <n v="0.2712061442457836"/>
    <x v="9"/>
    <x v="4"/>
  </r>
  <r>
    <d v="2016-06-22T00:00:00"/>
    <n v="2089.75"/>
    <n v="2085.4499510000001"/>
    <x v="953"/>
    <n v="-0.16515635798043382"/>
    <x v="9"/>
    <x v="4"/>
  </r>
  <r>
    <d v="2016-06-23T00:00:00"/>
    <n v="2092.8000489999999"/>
    <n v="2113.320068"/>
    <x v="954"/>
    <n v="1.3364078570495375"/>
    <x v="9"/>
    <x v="4"/>
  </r>
  <r>
    <d v="2016-06-24T00:00:00"/>
    <n v="2103.8100589999999"/>
    <n v="2037.410034"/>
    <x v="955"/>
    <n v="-3.591979991551375"/>
    <x v="9"/>
    <x v="4"/>
  </r>
  <r>
    <d v="2016-06-27T00:00:00"/>
    <n v="2031.4499510000001"/>
    <n v="2000.540039"/>
    <x v="956"/>
    <n v="-1.8096502120201086"/>
    <x v="9"/>
    <x v="4"/>
  </r>
  <r>
    <d v="2016-06-28T00:00:00"/>
    <n v="2006.670044"/>
    <n v="2036.089966"/>
    <x v="957"/>
    <n v="1.777016520887531"/>
    <x v="9"/>
    <x v="4"/>
  </r>
  <r>
    <d v="2016-06-29T00:00:00"/>
    <n v="2042.6899410000001"/>
    <n v="2070.7700199999999"/>
    <x v="958"/>
    <n v="1.7032672710494579"/>
    <x v="9"/>
    <x v="4"/>
  </r>
  <r>
    <d v="2016-06-30T00:00:00"/>
    <n v="2073.169922"/>
    <n v="2098.860107"/>
    <x v="959"/>
    <n v="1.3565044272757953"/>
    <x v="9"/>
    <x v="4"/>
  </r>
  <r>
    <d v="2016-07-01T00:00:00"/>
    <n v="2099.3400879999999"/>
    <n v="2102.9499510000001"/>
    <x v="960"/>
    <n v="0.19486024753911924"/>
    <x v="10"/>
    <x v="4"/>
  </r>
  <r>
    <d v="2016-07-05T00:00:00"/>
    <n v="2095.0500489999999"/>
    <n v="2088.5500489999999"/>
    <x v="961"/>
    <n v="-0.68474772750309887"/>
    <x v="10"/>
    <x v="4"/>
  </r>
  <r>
    <d v="2016-07-06T00:00:00"/>
    <n v="2084.429932"/>
    <n v="2099.7299800000001"/>
    <x v="962"/>
    <n v="0.53529629349093888"/>
    <x v="10"/>
    <x v="4"/>
  </r>
  <r>
    <d v="2016-07-07T00:00:00"/>
    <n v="2100.419922"/>
    <n v="2097.8999020000001"/>
    <x v="963"/>
    <n v="-8.7157778258706298E-2"/>
    <x v="10"/>
    <x v="4"/>
  </r>
  <r>
    <d v="2016-07-08T00:00:00"/>
    <n v="2106.969971"/>
    <n v="2129.8999020000001"/>
    <x v="964"/>
    <n v="1.5253349299217511"/>
    <x v="10"/>
    <x v="4"/>
  </r>
  <r>
    <d v="2016-07-11T00:00:00"/>
    <n v="2131.719971"/>
    <n v="2137.1599120000001"/>
    <x v="965"/>
    <n v="0.3408615584790109"/>
    <x v="10"/>
    <x v="4"/>
  </r>
  <r>
    <d v="2016-07-12T00:00:00"/>
    <n v="2139.5"/>
    <n v="2152.139893"/>
    <x v="966"/>
    <n v="0.70092934627346004"/>
    <x v="10"/>
    <x v="4"/>
  </r>
  <r>
    <d v="2016-07-13T00:00:00"/>
    <n v="2153.8100589999999"/>
    <n v="2152.429932"/>
    <x v="967"/>
    <n v="1.3476772627241118E-2"/>
    <x v="10"/>
    <x v="4"/>
  </r>
  <r>
    <d v="2016-07-14T00:00:00"/>
    <n v="2157.8798830000001"/>
    <n v="2163.75"/>
    <x v="968"/>
    <n v="0.52592039497805221"/>
    <x v="10"/>
    <x v="4"/>
  </r>
  <r>
    <d v="2016-07-15T00:00:00"/>
    <n v="2165.1298830000001"/>
    <n v="2161.73999"/>
    <x v="969"/>
    <n v="-9.2894742923166351E-2"/>
    <x v="10"/>
    <x v="4"/>
  </r>
  <r>
    <d v="2016-07-18T00:00:00"/>
    <n v="2162.040039"/>
    <n v="2166.889893"/>
    <x v="970"/>
    <n v="0.2382295291673886"/>
    <x v="10"/>
    <x v="4"/>
  </r>
  <r>
    <d v="2016-07-19T00:00:00"/>
    <n v="2163.790039"/>
    <n v="2163.780029"/>
    <x v="971"/>
    <n v="-0.14351739837110689"/>
    <x v="10"/>
    <x v="4"/>
  </r>
  <r>
    <d v="2016-07-20T00:00:00"/>
    <n v="2166.1000979999999"/>
    <n v="2173.0200199999999"/>
    <x v="972"/>
    <n v="0.4270300527854598"/>
    <x v="10"/>
    <x v="4"/>
  </r>
  <r>
    <d v="2016-07-21T00:00:00"/>
    <n v="2172.9099120000001"/>
    <n v="2165.169922"/>
    <x v="973"/>
    <n v="-0.36125290737081261"/>
    <x v="10"/>
    <x v="4"/>
  </r>
  <r>
    <d v="2016-07-22T00:00:00"/>
    <n v="2166.469971"/>
    <n v="2175.030029"/>
    <x v="974"/>
    <n v="0.45539645178942489"/>
    <x v="10"/>
    <x v="4"/>
  </r>
  <r>
    <d v="2016-07-25T00:00:00"/>
    <n v="2173.709961"/>
    <n v="2168.4799800000001"/>
    <x v="975"/>
    <n v="-0.30114752038671311"/>
    <x v="10"/>
    <x v="4"/>
  </r>
  <r>
    <d v="2016-07-26T00:00:00"/>
    <n v="2168.969971"/>
    <n v="2169.179932"/>
    <x v="976"/>
    <n v="3.2278462630763727E-2"/>
    <x v="10"/>
    <x v="4"/>
  </r>
  <r>
    <d v="2016-07-27T00:00:00"/>
    <n v="2169.8100589999999"/>
    <n v="2166.580078"/>
    <x v="977"/>
    <n v="-0.11985423438815035"/>
    <x v="10"/>
    <x v="4"/>
  </r>
  <r>
    <d v="2016-07-28T00:00:00"/>
    <n v="2166.0500489999999"/>
    <n v="2170.0600589999999"/>
    <x v="978"/>
    <n v="0.16062092674702377"/>
    <x v="10"/>
    <x v="4"/>
  </r>
  <r>
    <d v="2016-07-29T00:00:00"/>
    <n v="2168.830078"/>
    <n v="2173.6000979999999"/>
    <x v="979"/>
    <n v="0.16313092282023156"/>
    <x v="10"/>
    <x v="4"/>
  </r>
  <r>
    <d v="2016-08-01T00:00:00"/>
    <n v="2173.1499020000001"/>
    <n v="2170.8400879999999"/>
    <x v="980"/>
    <n v="-0.12697873921424518"/>
    <x v="11"/>
    <x v="4"/>
  </r>
  <r>
    <d v="2016-08-02T00:00:00"/>
    <n v="2169.9399410000001"/>
    <n v="2157.030029"/>
    <x v="981"/>
    <n v="-0.63616196680443826"/>
    <x v="11"/>
    <x v="4"/>
  </r>
  <r>
    <d v="2016-08-03T00:00:00"/>
    <n v="2156.8100589999999"/>
    <n v="2163.790039"/>
    <x v="982"/>
    <n v="0.31339433893435853"/>
    <x v="11"/>
    <x v="4"/>
  </r>
  <r>
    <d v="2016-08-04T00:00:00"/>
    <n v="2163.51001"/>
    <n v="2164.25"/>
    <x v="983"/>
    <n v="2.1257191858259361E-2"/>
    <x v="11"/>
    <x v="4"/>
  </r>
  <r>
    <d v="2016-08-05T00:00:00"/>
    <n v="2168.790039"/>
    <n v="2182.8701169999999"/>
    <x v="984"/>
    <n v="0.86034963613259574"/>
    <x v="11"/>
    <x v="4"/>
  </r>
  <r>
    <d v="2016-08-08T00:00:00"/>
    <n v="2183.76001"/>
    <n v="2180.889893"/>
    <x v="985"/>
    <n v="-9.0716528875356417E-2"/>
    <x v="11"/>
    <x v="4"/>
  </r>
  <r>
    <d v="2016-08-09T00:00:00"/>
    <n v="2182.23999"/>
    <n v="2181.73999"/>
    <x v="986"/>
    <n v="3.89793635491964E-2"/>
    <x v="11"/>
    <x v="4"/>
  </r>
  <r>
    <d v="2016-08-10T00:00:00"/>
    <n v="2182.8100589999999"/>
    <n v="2175.48999"/>
    <x v="987"/>
    <n v="-0.28646859977113914"/>
    <x v="11"/>
    <x v="4"/>
  </r>
  <r>
    <d v="2016-08-11T00:00:00"/>
    <n v="2177.969971"/>
    <n v="2185.790039"/>
    <x v="988"/>
    <n v="0.47345880915774519"/>
    <x v="11"/>
    <x v="4"/>
  </r>
  <r>
    <d v="2016-08-12T00:00:00"/>
    <n v="2183.73999"/>
    <n v="2184.0500489999999"/>
    <x v="989"/>
    <n v="-7.9604626654627975E-2"/>
    <x v="11"/>
    <x v="4"/>
  </r>
  <r>
    <d v="2016-08-15T00:00:00"/>
    <n v="2186.080078"/>
    <n v="2190.1499020000001"/>
    <x v="990"/>
    <n v="0.27929089824627606"/>
    <x v="11"/>
    <x v="4"/>
  </r>
  <r>
    <d v="2016-08-16T00:00:00"/>
    <n v="2186.23999"/>
    <n v="2178.1499020000001"/>
    <x v="991"/>
    <n v="-0.54790770207289174"/>
    <x v="11"/>
    <x v="4"/>
  </r>
  <r>
    <d v="2016-08-17T00:00:00"/>
    <n v="2177.8400879999999"/>
    <n v="2182.219971"/>
    <x v="992"/>
    <n v="0.18685899424382146"/>
    <x v="11"/>
    <x v="4"/>
  </r>
  <r>
    <d v="2016-08-18T00:00:00"/>
    <n v="2181.8999020000001"/>
    <n v="2187.0200199999999"/>
    <x v="993"/>
    <n v="0.21996173913669814"/>
    <x v="11"/>
    <x v="4"/>
  </r>
  <r>
    <d v="2016-08-19T00:00:00"/>
    <n v="2184.23999"/>
    <n v="2183.8701169999999"/>
    <x v="994"/>
    <n v="-0.14402716807320193"/>
    <x v="11"/>
    <x v="4"/>
  </r>
  <r>
    <d v="2016-08-22T00:00:00"/>
    <n v="2181.580078"/>
    <n v="2182.639893"/>
    <x v="995"/>
    <n v="-5.6332287823501748E-2"/>
    <x v="11"/>
    <x v="4"/>
  </r>
  <r>
    <d v="2016-08-23T00:00:00"/>
    <n v="2187.8100589999999"/>
    <n v="2186.8999020000001"/>
    <x v="996"/>
    <n v="0.19517690543742194"/>
    <x v="11"/>
    <x v="4"/>
  </r>
  <r>
    <d v="2016-08-24T00:00:00"/>
    <n v="2185.0900879999999"/>
    <n v="2175.4399410000001"/>
    <x v="997"/>
    <n v="-0.52402768821377954"/>
    <x v="11"/>
    <x v="4"/>
  </r>
  <r>
    <d v="2016-08-25T00:00:00"/>
    <n v="2173.290039"/>
    <n v="2172.469971"/>
    <x v="998"/>
    <n v="-0.13652273013957661"/>
    <x v="11"/>
    <x v="4"/>
  </r>
  <r>
    <d v="2016-08-26T00:00:00"/>
    <n v="2175.1000979999999"/>
    <n v="2169.040039"/>
    <x v="999"/>
    <n v="-0.15788167596264557"/>
    <x v="11"/>
    <x v="4"/>
  </r>
  <r>
    <d v="2016-08-29T00:00:00"/>
    <n v="2170.1899410000001"/>
    <n v="2180.3798830000001"/>
    <x v="1000"/>
    <n v="0.522804733711979"/>
    <x v="11"/>
    <x v="4"/>
  </r>
  <r>
    <d v="2016-08-30T00:00:00"/>
    <n v="2179.4499510000001"/>
    <n v="2176.1201169999999"/>
    <x v="1001"/>
    <n v="-0.19536806559319331"/>
    <x v="11"/>
    <x v="4"/>
  </r>
  <r>
    <d v="2016-08-31T00:00:00"/>
    <n v="2173.5600589999999"/>
    <n v="2170.9499510000001"/>
    <x v="1002"/>
    <n v="-0.23758642547395681"/>
    <x v="11"/>
    <x v="4"/>
  </r>
  <r>
    <d v="2016-09-01T00:00:00"/>
    <n v="2171.330078"/>
    <n v="2170.860107"/>
    <x v="1003"/>
    <n v="-4.1384648208353525E-3"/>
    <x v="0"/>
    <x v="4"/>
  </r>
  <r>
    <d v="2016-09-02T00:00:00"/>
    <n v="2177.48999"/>
    <n v="2179.9799800000001"/>
    <x v="1004"/>
    <n v="0.42010413156485793"/>
    <x v="0"/>
    <x v="4"/>
  </r>
  <r>
    <d v="2016-09-06T00:00:00"/>
    <n v="2181.610107"/>
    <n v="2186.4799800000001"/>
    <x v="1005"/>
    <n v="0.2981678758352535"/>
    <x v="0"/>
    <x v="4"/>
  </r>
  <r>
    <d v="2016-09-07T00:00:00"/>
    <n v="2185.169922"/>
    <n v="2186.1599120000001"/>
    <x v="1006"/>
    <n v="-1.4638505859998485E-2"/>
    <x v="0"/>
    <x v="4"/>
  </r>
  <r>
    <d v="2016-09-08T00:00:00"/>
    <n v="2182.76001"/>
    <n v="2181.3000489999999"/>
    <x v="1007"/>
    <n v="-0.22230135011277463"/>
    <x v="0"/>
    <x v="4"/>
  </r>
  <r>
    <d v="2016-09-09T00:00:00"/>
    <n v="2169.080078"/>
    <n v="2127.8100589999999"/>
    <x v="1008"/>
    <n v="-2.4522068857295465"/>
    <x v="0"/>
    <x v="4"/>
  </r>
  <r>
    <d v="2016-09-12T00:00:00"/>
    <n v="2120.860107"/>
    <n v="2159.040039"/>
    <x v="1009"/>
    <n v="1.4677052525391865"/>
    <x v="0"/>
    <x v="4"/>
  </r>
  <r>
    <d v="2016-09-13T00:00:00"/>
    <n v="2150.469971"/>
    <n v="2127.0200199999999"/>
    <x v="1010"/>
    <n v="-1.4830674013266876"/>
    <x v="0"/>
    <x v="4"/>
  </r>
  <r>
    <d v="2016-09-14T00:00:00"/>
    <n v="2127.860107"/>
    <n v="2125.7700199999999"/>
    <x v="1011"/>
    <n v="-5.8767665007686265E-2"/>
    <x v="0"/>
    <x v="4"/>
  </r>
  <r>
    <d v="2016-09-15T00:00:00"/>
    <n v="2125.360107"/>
    <n v="2147.26001"/>
    <x v="1012"/>
    <n v="1.0109273250546558"/>
    <x v="0"/>
    <x v="4"/>
  </r>
  <r>
    <d v="2016-09-16T00:00:00"/>
    <n v="2146.4799800000001"/>
    <n v="2139.1599120000001"/>
    <x v="1013"/>
    <n v="-0.37722949071267164"/>
    <x v="0"/>
    <x v="4"/>
  </r>
  <r>
    <d v="2016-09-19T00:00:00"/>
    <n v="2143.98999"/>
    <n v="2139.1201169999999"/>
    <x v="1014"/>
    <n v="-1.8603097307945404E-3"/>
    <x v="0"/>
    <x v="4"/>
  </r>
  <r>
    <d v="2016-09-20T00:00:00"/>
    <n v="2145.9399410000001"/>
    <n v="2139.76001"/>
    <x v="1015"/>
    <n v="2.9913841439510591E-2"/>
    <x v="0"/>
    <x v="4"/>
  </r>
  <r>
    <d v="2016-09-21T00:00:00"/>
    <n v="2144.580078"/>
    <n v="2163.1201169999999"/>
    <x v="1016"/>
    <n v="1.0917162154086668"/>
    <x v="0"/>
    <x v="4"/>
  </r>
  <r>
    <d v="2016-09-22T00:00:00"/>
    <n v="2170.9399410000001"/>
    <n v="2177.179932"/>
    <x v="1017"/>
    <n v="0.64997846811667426"/>
    <x v="0"/>
    <x v="4"/>
  </r>
  <r>
    <d v="2016-09-23T00:00:00"/>
    <n v="2173.290039"/>
    <n v="2164.6899410000001"/>
    <x v="1018"/>
    <n v="-0.57367748142553854"/>
    <x v="0"/>
    <x v="4"/>
  </r>
  <r>
    <d v="2016-09-26T00:00:00"/>
    <n v="2158.540039"/>
    <n v="2146.1000979999999"/>
    <x v="1019"/>
    <n v="-0.85877624540595665"/>
    <x v="0"/>
    <x v="4"/>
  </r>
  <r>
    <d v="2016-09-27T00:00:00"/>
    <n v="2146.040039"/>
    <n v="2159.929932"/>
    <x v="1020"/>
    <n v="0.64441700612607455"/>
    <x v="0"/>
    <x v="4"/>
  </r>
  <r>
    <d v="2016-09-28T00:00:00"/>
    <n v="2161.8500979999999"/>
    <n v="2171.3701169999999"/>
    <x v="1021"/>
    <n v="0.52965537587632561"/>
    <x v="0"/>
    <x v="4"/>
  </r>
  <r>
    <d v="2016-09-29T00:00:00"/>
    <n v="2168.8999020000001"/>
    <n v="2151.1298830000001"/>
    <x v="1022"/>
    <n v="-0.93214113252899633"/>
    <x v="0"/>
    <x v="4"/>
  </r>
  <r>
    <d v="2016-09-30T00:00:00"/>
    <n v="2156.51001"/>
    <n v="2168.2700199999999"/>
    <x v="1023"/>
    <n v="0.7967969361336813"/>
    <x v="0"/>
    <x v="4"/>
  </r>
  <r>
    <d v="2016-10-03T00:00:00"/>
    <n v="2164.330078"/>
    <n v="2161.1999510000001"/>
    <x v="1024"/>
    <n v="-0.32606958242220596"/>
    <x v="1"/>
    <x v="4"/>
  </r>
  <r>
    <d v="2016-10-04T00:00:00"/>
    <n v="2163.3701169999999"/>
    <n v="2150.48999"/>
    <x v="1025"/>
    <n v="-0.49555623000289151"/>
    <x v="1"/>
    <x v="4"/>
  </r>
  <r>
    <d v="2016-10-05T00:00:00"/>
    <n v="2155.1499020000001"/>
    <n v="2159.7299800000001"/>
    <x v="1026"/>
    <n v="0.42966905416750301"/>
    <x v="1"/>
    <x v="4"/>
  </r>
  <r>
    <d v="2016-10-06T00:00:00"/>
    <n v="2158.219971"/>
    <n v="2160.7700199999999"/>
    <x v="1027"/>
    <n v="4.8156019948386586E-2"/>
    <x v="1"/>
    <x v="4"/>
  </r>
  <r>
    <d v="2016-10-07T00:00:00"/>
    <n v="2164.1899410000001"/>
    <n v="2153.73999"/>
    <x v="1028"/>
    <n v="-0.32534836817107449"/>
    <x v="1"/>
    <x v="4"/>
  </r>
  <r>
    <d v="2016-10-10T00:00:00"/>
    <n v="2160.389893"/>
    <n v="2163.6599120000001"/>
    <x v="1029"/>
    <n v="0.4605905098135743"/>
    <x v="1"/>
    <x v="4"/>
  </r>
  <r>
    <d v="2016-10-11T00:00:00"/>
    <n v="2161.3500979999999"/>
    <n v="2136.7299800000001"/>
    <x v="1030"/>
    <n v="-1.2446471763257416"/>
    <x v="1"/>
    <x v="4"/>
  </r>
  <r>
    <d v="2016-10-12T00:00:00"/>
    <n v="2137.669922"/>
    <n v="2139.179932"/>
    <x v="1031"/>
    <n v="0.11465894253985809"/>
    <x v="1"/>
    <x v="4"/>
  </r>
  <r>
    <d v="2016-10-13T00:00:00"/>
    <n v="2130.26001"/>
    <n v="2132.5500489999999"/>
    <x v="1032"/>
    <n v="-0.30992638350910706"/>
    <x v="1"/>
    <x v="4"/>
  </r>
  <r>
    <d v="2016-10-14T00:00:00"/>
    <n v="2139.679932"/>
    <n v="2132.9799800000001"/>
    <x v="1033"/>
    <n v="2.0160417815362486E-2"/>
    <x v="1"/>
    <x v="4"/>
  </r>
  <r>
    <d v="2016-10-17T00:00:00"/>
    <n v="2132.9499510000001"/>
    <n v="2126.5"/>
    <x v="1034"/>
    <n v="-0.30379938212078406"/>
    <x v="1"/>
    <x v="4"/>
  </r>
  <r>
    <d v="2016-10-18T00:00:00"/>
    <n v="2138.3100589999999"/>
    <n v="2139.6000979999999"/>
    <x v="1035"/>
    <n v="0.61604034798965479"/>
    <x v="1"/>
    <x v="4"/>
  </r>
  <r>
    <d v="2016-10-19T00:00:00"/>
    <n v="2140.8100589999999"/>
    <n v="2144.290039"/>
    <x v="1036"/>
    <n v="0.2191970828747003"/>
    <x v="1"/>
    <x v="4"/>
  </r>
  <r>
    <d v="2016-10-20T00:00:00"/>
    <n v="2142.51001"/>
    <n v="2141.3400879999999"/>
    <x v="1037"/>
    <n v="-0.1375723874264545"/>
    <x v="1"/>
    <x v="4"/>
  </r>
  <r>
    <d v="2016-10-21T00:00:00"/>
    <n v="2139.429932"/>
    <n v="2141.1599120000001"/>
    <x v="1038"/>
    <n v="-8.4141702203055502E-3"/>
    <x v="1"/>
    <x v="4"/>
  </r>
  <r>
    <d v="2016-10-24T00:00:00"/>
    <n v="2148.5"/>
    <n v="2151.330078"/>
    <x v="1039"/>
    <n v="0.4749839534638145"/>
    <x v="1"/>
    <x v="4"/>
  </r>
  <r>
    <d v="2016-10-25T00:00:00"/>
    <n v="2149.719971"/>
    <n v="2143.1599120000001"/>
    <x v="1040"/>
    <n v="-0.37977277794559727"/>
    <x v="1"/>
    <x v="4"/>
  </r>
  <r>
    <d v="2016-10-26T00:00:00"/>
    <n v="2136.969971"/>
    <n v="2139.429932"/>
    <x v="1041"/>
    <n v="-0.17404114266579285"/>
    <x v="1"/>
    <x v="4"/>
  </r>
  <r>
    <d v="2016-10-27T00:00:00"/>
    <n v="2144.0600589999999"/>
    <n v="2133.040039"/>
    <x v="1042"/>
    <n v="-0.29867269333876401"/>
    <x v="1"/>
    <x v="4"/>
  </r>
  <r>
    <d v="2016-10-28T00:00:00"/>
    <n v="2132.2299800000001"/>
    <n v="2126.4099120000001"/>
    <x v="1043"/>
    <n v="-0.31082993655890956"/>
    <x v="1"/>
    <x v="4"/>
  </r>
  <r>
    <d v="2016-10-31T00:00:00"/>
    <n v="2129.780029"/>
    <n v="2126.1499020000001"/>
    <x v="1044"/>
    <n v="-1.2227651805640782E-2"/>
    <x v="1"/>
    <x v="4"/>
  </r>
  <r>
    <d v="2016-11-01T00:00:00"/>
    <n v="2128.679932"/>
    <n v="2111.719971"/>
    <x v="1045"/>
    <n v="-0.67868831762174509"/>
    <x v="2"/>
    <x v="4"/>
  </r>
  <r>
    <d v="2016-11-02T00:00:00"/>
    <n v="2109.429932"/>
    <n v="2097.9399410000001"/>
    <x v="1046"/>
    <n v="-0.65255006294582252"/>
    <x v="2"/>
    <x v="4"/>
  </r>
  <r>
    <d v="2016-11-03T00:00:00"/>
    <n v="2098.8000489999999"/>
    <n v="2088.6599120000001"/>
    <x v="1047"/>
    <n v="-0.44234006982948326"/>
    <x v="2"/>
    <x v="4"/>
  </r>
  <r>
    <d v="2016-11-04T00:00:00"/>
    <n v="2083.790039"/>
    <n v="2085.179932"/>
    <x v="1048"/>
    <n v="-0.16661305078947697"/>
    <x v="2"/>
    <x v="4"/>
  </r>
  <r>
    <d v="2016-11-07T00:00:00"/>
    <n v="2100.5900879999999"/>
    <n v="2131.5200199999999"/>
    <x v="1049"/>
    <n v="2.2223544015960606"/>
    <x v="2"/>
    <x v="4"/>
  </r>
  <r>
    <d v="2016-11-08T00:00:00"/>
    <n v="2129.919922"/>
    <n v="2139.5600589999999"/>
    <x v="1050"/>
    <n v="0.37719744241482278"/>
    <x v="2"/>
    <x v="4"/>
  </r>
  <r>
    <d v="2016-11-09T00:00:00"/>
    <n v="2131.5600589999999"/>
    <n v="2163.26001"/>
    <x v="1051"/>
    <n v="1.1077020670818172"/>
    <x v="2"/>
    <x v="4"/>
  </r>
  <r>
    <d v="2016-11-10T00:00:00"/>
    <n v="2167.48999"/>
    <n v="2167.4799800000001"/>
    <x v="1052"/>
    <n v="0.19507456248868404"/>
    <x v="2"/>
    <x v="4"/>
  </r>
  <r>
    <d v="2016-11-11T00:00:00"/>
    <n v="2162.709961"/>
    <n v="2164.4499510000001"/>
    <x v="1053"/>
    <n v="-0.13979501669952876"/>
    <x v="2"/>
    <x v="4"/>
  </r>
  <r>
    <d v="2016-11-14T00:00:00"/>
    <n v="2165.639893"/>
    <n v="2164.1999510000001"/>
    <x v="1054"/>
    <n v="-1.1550278623184695E-2"/>
    <x v="2"/>
    <x v="4"/>
  </r>
  <r>
    <d v="2016-11-15T00:00:00"/>
    <n v="2168.290039"/>
    <n v="2180.389893"/>
    <x v="1055"/>
    <n v="0.74807976927082631"/>
    <x v="2"/>
    <x v="4"/>
  </r>
  <r>
    <d v="2016-11-16T00:00:00"/>
    <n v="2177.530029"/>
    <n v="2176.9399410000001"/>
    <x v="1056"/>
    <n v="-0.15822638011099288"/>
    <x v="2"/>
    <x v="4"/>
  </r>
  <r>
    <d v="2016-11-17T00:00:00"/>
    <n v="2178.610107"/>
    <n v="2187.1201169999999"/>
    <x v="1057"/>
    <n v="0.46763697097327306"/>
    <x v="2"/>
    <x v="4"/>
  </r>
  <r>
    <d v="2016-11-18T00:00:00"/>
    <n v="2186.8500979999999"/>
    <n v="2181.8999020000001"/>
    <x v="1058"/>
    <n v="-0.23867984933356734"/>
    <x v="2"/>
    <x v="4"/>
  </r>
  <r>
    <d v="2016-11-21T00:00:00"/>
    <n v="2186.429932"/>
    <n v="2198.179932"/>
    <x v="1059"/>
    <n v="0.74614009492723898"/>
    <x v="2"/>
    <x v="4"/>
  </r>
  <r>
    <d v="2016-11-22T00:00:00"/>
    <n v="2201.5600589999999"/>
    <n v="2202.9399410000001"/>
    <x v="1060"/>
    <n v="0.21654319242507825"/>
    <x v="2"/>
    <x v="4"/>
  </r>
  <r>
    <d v="2016-11-23T00:00:00"/>
    <n v="2198.5500489999999"/>
    <n v="2204.719971"/>
    <x v="1061"/>
    <n v="8.0802475222818693E-2"/>
    <x v="2"/>
    <x v="4"/>
  </r>
  <r>
    <d v="2016-11-25T00:00:00"/>
    <n v="2206.2700199999999"/>
    <n v="2213.3500979999999"/>
    <x v="1062"/>
    <n v="0.39143869124047548"/>
    <x v="2"/>
    <x v="4"/>
  </r>
  <r>
    <d v="2016-11-28T00:00:00"/>
    <n v="2210.209961"/>
    <n v="2201.719971"/>
    <x v="1063"/>
    <n v="-0.52545356518649555"/>
    <x v="2"/>
    <x v="4"/>
  </r>
  <r>
    <d v="2016-11-29T00:00:00"/>
    <n v="2200.76001"/>
    <n v="2204.6599120000001"/>
    <x v="1064"/>
    <n v="0.13352928795322683"/>
    <x v="2"/>
    <x v="4"/>
  </r>
  <r>
    <d v="2016-11-30T00:00:00"/>
    <n v="2204.969971"/>
    <n v="2198.8100589999999"/>
    <x v="1065"/>
    <n v="-0.26534038053485087"/>
    <x v="2"/>
    <x v="4"/>
  </r>
  <r>
    <d v="2016-12-01T00:00:00"/>
    <n v="2200.169922"/>
    <n v="2191.080078"/>
    <x v="1066"/>
    <n v="-0.35155292147042161"/>
    <x v="3"/>
    <x v="4"/>
  </r>
  <r>
    <d v="2016-12-02T00:00:00"/>
    <n v="2191.1201169999999"/>
    <n v="2191.9499510000001"/>
    <x v="1067"/>
    <n v="3.9700648494522817E-2"/>
    <x v="3"/>
    <x v="4"/>
  </r>
  <r>
    <d v="2016-12-05T00:00:00"/>
    <n v="2200.6499020000001"/>
    <n v="2204.709961"/>
    <x v="1068"/>
    <n v="0.58213053606350762"/>
    <x v="3"/>
    <x v="4"/>
  </r>
  <r>
    <d v="2016-12-06T00:00:00"/>
    <n v="2207.26001"/>
    <n v="2212.2299800000001"/>
    <x v="1069"/>
    <n v="0.34108881136405422"/>
    <x v="3"/>
    <x v="4"/>
  </r>
  <r>
    <d v="2016-12-07T00:00:00"/>
    <n v="2210.719971"/>
    <n v="2241.3500979999999"/>
    <x v="1070"/>
    <n v="1.3163241734930109"/>
    <x v="3"/>
    <x v="4"/>
  </r>
  <r>
    <d v="2016-12-08T00:00:00"/>
    <n v="2241.1298830000001"/>
    <n v="2246.1899410000001"/>
    <x v="1071"/>
    <n v="0.21593427123762776"/>
    <x v="3"/>
    <x v="4"/>
  </r>
  <r>
    <d v="2016-12-09T00:00:00"/>
    <n v="2249.7299800000001"/>
    <n v="2259.530029"/>
    <x v="1072"/>
    <n v="0.59389848367235043"/>
    <x v="3"/>
    <x v="4"/>
  </r>
  <r>
    <d v="2016-12-12T00:00:00"/>
    <n v="2258.830078"/>
    <n v="2256.959961"/>
    <x v="1073"/>
    <n v="-0.11374347616602831"/>
    <x v="3"/>
    <x v="4"/>
  </r>
  <r>
    <d v="2016-12-13T00:00:00"/>
    <n v="2263.320068"/>
    <n v="2271.719971"/>
    <x v="1074"/>
    <n v="0.6539774854251279"/>
    <x v="3"/>
    <x v="4"/>
  </r>
  <r>
    <d v="2016-12-14T00:00:00"/>
    <n v="2268.3500979999999"/>
    <n v="2253.280029"/>
    <x v="1075"/>
    <n v="-0.81171721142561104"/>
    <x v="3"/>
    <x v="4"/>
  </r>
  <r>
    <d v="2016-12-15T00:00:00"/>
    <n v="2253.7700199999999"/>
    <n v="2262.030029"/>
    <x v="1076"/>
    <n v="0.38832279554188442"/>
    <x v="3"/>
    <x v="4"/>
  </r>
  <r>
    <d v="2016-12-16T00:00:00"/>
    <n v="2266.8100589999999"/>
    <n v="2258.070068"/>
    <x v="1077"/>
    <n v="-0.17506226483432474"/>
    <x v="3"/>
    <x v="4"/>
  </r>
  <r>
    <d v="2016-12-19T00:00:00"/>
    <n v="2259.23999"/>
    <n v="2262.530029"/>
    <x v="1078"/>
    <n v="0.19751207295131135"/>
    <x v="3"/>
    <x v="4"/>
  </r>
  <r>
    <d v="2016-12-20T00:00:00"/>
    <n v="2266.5"/>
    <n v="2270.76001"/>
    <x v="1079"/>
    <n v="0.36375123841505541"/>
    <x v="3"/>
    <x v="4"/>
  </r>
  <r>
    <d v="2016-12-21T00:00:00"/>
    <n v="2270.540039"/>
    <n v="2265.179932"/>
    <x v="1080"/>
    <n v="-0.24573614012164402"/>
    <x v="3"/>
    <x v="4"/>
  </r>
  <r>
    <d v="2016-12-22T00:00:00"/>
    <n v="2262.929932"/>
    <n v="2260.959961"/>
    <x v="1081"/>
    <n v="-0.18629738593322065"/>
    <x v="3"/>
    <x v="4"/>
  </r>
  <r>
    <d v="2016-12-23T00:00:00"/>
    <n v="2260.25"/>
    <n v="2263.790039"/>
    <x v="1082"/>
    <n v="0.12517152222140115"/>
    <x v="3"/>
    <x v="4"/>
  </r>
  <r>
    <d v="2016-12-27T00:00:00"/>
    <n v="2266.2299800000001"/>
    <n v="2268.8798830000001"/>
    <x v="1083"/>
    <n v="0.22483728227060684"/>
    <x v="3"/>
    <x v="4"/>
  </r>
  <r>
    <d v="2016-12-28T00:00:00"/>
    <n v="2270.2299800000001"/>
    <n v="2249.919922"/>
    <x v="1084"/>
    <n v="-0.83565292028286997"/>
    <x v="3"/>
    <x v="4"/>
  </r>
  <r>
    <d v="2016-12-29T00:00:00"/>
    <n v="2249.5"/>
    <n v="2249.26001"/>
    <x v="1085"/>
    <n v="-2.9330466100030428E-2"/>
    <x v="3"/>
    <x v="4"/>
  </r>
  <r>
    <d v="2016-12-30T00:00:00"/>
    <n v="2251.610107"/>
    <n v="2238.830078"/>
    <x v="1086"/>
    <n v="-0.46370503870737378"/>
    <x v="3"/>
    <x v="4"/>
  </r>
  <r>
    <d v="2017-01-03T00:00:00"/>
    <n v="2251.570068"/>
    <n v="2257.830078"/>
    <x v="1087"/>
    <n v="0.8486575281753117"/>
    <x v="4"/>
    <x v="5"/>
  </r>
  <r>
    <d v="2017-01-04T00:00:00"/>
    <n v="2261.6000979999999"/>
    <n v="2270.75"/>
    <x v="1088"/>
    <n v="0.57222738442055388"/>
    <x v="4"/>
    <x v="5"/>
  </r>
  <r>
    <d v="2017-01-05T00:00:00"/>
    <n v="2268.179932"/>
    <n v="2269"/>
    <x v="1089"/>
    <n v="-7.7067048332046806E-2"/>
    <x v="4"/>
    <x v="5"/>
  </r>
  <r>
    <d v="2017-01-06T00:00:00"/>
    <n v="2271.139893"/>
    <n v="2276.9799800000001"/>
    <x v="1090"/>
    <n v="0.35169590127810402"/>
    <x v="4"/>
    <x v="5"/>
  </r>
  <r>
    <d v="2017-01-09T00:00:00"/>
    <n v="2273.5900879999999"/>
    <n v="2268.8999020000001"/>
    <x v="1091"/>
    <n v="-0.35485942217199362"/>
    <x v="4"/>
    <x v="5"/>
  </r>
  <r>
    <d v="2017-01-10T00:00:00"/>
    <n v="2269.719971"/>
    <n v="2268.8999020000001"/>
    <x v="1092"/>
    <n v="0"/>
    <x v="4"/>
    <x v="5"/>
  </r>
  <r>
    <d v="2017-01-11T00:00:00"/>
    <n v="2268.6000979999999"/>
    <n v="2275.320068"/>
    <x v="1093"/>
    <n v="0.28296382728654201"/>
    <x v="4"/>
    <x v="5"/>
  </r>
  <r>
    <d v="2017-01-12T00:00:00"/>
    <n v="2271.139893"/>
    <n v="2270.4399410000001"/>
    <x v="1094"/>
    <n v="-0.21448090176998669"/>
    <x v="4"/>
    <x v="5"/>
  </r>
  <r>
    <d v="2017-01-13T00:00:00"/>
    <n v="2272.73999"/>
    <n v="2274.639893"/>
    <x v="1095"/>
    <n v="0.18498406076092877"/>
    <x v="4"/>
    <x v="5"/>
  </r>
  <r>
    <d v="2017-01-17T00:00:00"/>
    <n v="2269.139893"/>
    <n v="2267.889893"/>
    <x v="1096"/>
    <n v="-0.29675026894465661"/>
    <x v="4"/>
    <x v="5"/>
  </r>
  <r>
    <d v="2017-01-18T00:00:00"/>
    <n v="2269.139893"/>
    <n v="2271.889893"/>
    <x v="1097"/>
    <n v="0.17637540571728838"/>
    <x v="4"/>
    <x v="5"/>
  </r>
  <r>
    <d v="2017-01-19T00:00:00"/>
    <n v="2271.8999020000001"/>
    <n v="2263.6899410000001"/>
    <x v="1098"/>
    <n v="-0.36093087192583528"/>
    <x v="4"/>
    <x v="5"/>
  </r>
  <r>
    <d v="2017-01-20T00:00:00"/>
    <n v="2269.959961"/>
    <n v="2271.3100589999999"/>
    <x v="1099"/>
    <n v="0.33662375142391454"/>
    <x v="4"/>
    <x v="5"/>
  </r>
  <r>
    <d v="2017-01-23T00:00:00"/>
    <n v="2267.780029"/>
    <n v="2265.1999510000001"/>
    <x v="1100"/>
    <n v="-0.26901250121218467"/>
    <x v="4"/>
    <x v="5"/>
  </r>
  <r>
    <d v="2017-01-24T00:00:00"/>
    <n v="2267.8798830000001"/>
    <n v="2280.070068"/>
    <x v="1101"/>
    <n v="0.65645935553879653"/>
    <x v="4"/>
    <x v="5"/>
  </r>
  <r>
    <d v="2017-01-25T00:00:00"/>
    <n v="2288.8798830000001"/>
    <n v="2298.3701169999999"/>
    <x v="1102"/>
    <n v="0.80260906262639153"/>
    <x v="4"/>
    <x v="5"/>
  </r>
  <r>
    <d v="2017-01-26T00:00:00"/>
    <n v="2298.6298830000001"/>
    <n v="2296.679932"/>
    <x v="1103"/>
    <n v="-7.3538416963325748E-2"/>
    <x v="4"/>
    <x v="5"/>
  </r>
  <r>
    <d v="2017-01-27T00:00:00"/>
    <n v="2299.0200199999999"/>
    <n v="2294.6899410000001"/>
    <x v="1104"/>
    <n v="-8.6646422615233032E-2"/>
    <x v="4"/>
    <x v="5"/>
  </r>
  <r>
    <d v="2017-01-30T00:00:00"/>
    <n v="2286.01001"/>
    <n v="2280.8999020000001"/>
    <x v="1105"/>
    <n v="-0.60095434915230506"/>
    <x v="4"/>
    <x v="5"/>
  </r>
  <r>
    <d v="2017-01-31T00:00:00"/>
    <n v="2274.0200199999999"/>
    <n v="2278.8701169999999"/>
    <x v="1106"/>
    <n v="-8.8990533877453259E-2"/>
    <x v="4"/>
    <x v="5"/>
  </r>
  <r>
    <d v="2017-02-01T00:00:00"/>
    <n v="2285.5900879999999"/>
    <n v="2279.5500489999999"/>
    <x v="1107"/>
    <n v="2.9836364737412246E-2"/>
    <x v="5"/>
    <x v="5"/>
  </r>
  <r>
    <d v="2017-02-02T00:00:00"/>
    <n v="2276.6899410000001"/>
    <n v="2280.8500979999999"/>
    <x v="1108"/>
    <n v="5.7030947864911141E-2"/>
    <x v="5"/>
    <x v="5"/>
  </r>
  <r>
    <d v="2017-02-03T00:00:00"/>
    <n v="2288.540039"/>
    <n v="2297.419922"/>
    <x v="1109"/>
    <n v="0.72647580016458324"/>
    <x v="5"/>
    <x v="5"/>
  </r>
  <r>
    <d v="2017-02-06T00:00:00"/>
    <n v="2294.280029"/>
    <n v="2292.5600589999999"/>
    <x v="1110"/>
    <n v="-0.21153568633501818"/>
    <x v="5"/>
    <x v="5"/>
  </r>
  <r>
    <d v="2017-02-07T00:00:00"/>
    <n v="2295.8701169999999"/>
    <n v="2293.080078"/>
    <x v="1111"/>
    <n v="2.268289539280044E-2"/>
    <x v="5"/>
    <x v="5"/>
  </r>
  <r>
    <d v="2017-02-08T00:00:00"/>
    <n v="2289.5500489999999"/>
    <n v="2294.669922"/>
    <x v="1112"/>
    <n v="6.9332249460152262E-2"/>
    <x v="5"/>
    <x v="5"/>
  </r>
  <r>
    <d v="2017-02-09T00:00:00"/>
    <n v="2296.6999510000001"/>
    <n v="2307.8701169999999"/>
    <x v="1113"/>
    <n v="0.57525463132819254"/>
    <x v="5"/>
    <x v="5"/>
  </r>
  <r>
    <d v="2017-02-10T00:00:00"/>
    <n v="2312.2700199999999"/>
    <n v="2316.1000979999999"/>
    <x v="1114"/>
    <n v="0.35660503333254656"/>
    <x v="5"/>
    <x v="5"/>
  </r>
  <r>
    <d v="2017-02-13T00:00:00"/>
    <n v="2321.719971"/>
    <n v="2328.25"/>
    <x v="1115"/>
    <n v="0.52458449487964298"/>
    <x v="5"/>
    <x v="5"/>
  </r>
  <r>
    <d v="2017-02-14T00:00:00"/>
    <n v="2326.1201169999999"/>
    <n v="2337.580078"/>
    <x v="1116"/>
    <n v="0.40073351229463761"/>
    <x v="5"/>
    <x v="5"/>
  </r>
  <r>
    <d v="2017-02-15T00:00:00"/>
    <n v="2335.580078"/>
    <n v="2349.25"/>
    <x v="1117"/>
    <n v="0.49923089736394477"/>
    <x v="5"/>
    <x v="5"/>
  </r>
  <r>
    <d v="2017-02-16T00:00:00"/>
    <n v="2349.639893"/>
    <n v="2347.219971"/>
    <x v="1118"/>
    <n v="-8.641179099713181E-2"/>
    <x v="5"/>
    <x v="5"/>
  </r>
  <r>
    <d v="2017-02-17T00:00:00"/>
    <n v="2343.01001"/>
    <n v="2351.1599120000001"/>
    <x v="1119"/>
    <n v="0.16785563554666538"/>
    <x v="5"/>
    <x v="5"/>
  </r>
  <r>
    <d v="2017-02-21T00:00:00"/>
    <n v="2354.9099120000001"/>
    <n v="2365.3798830000001"/>
    <x v="1120"/>
    <n v="0.60480662873771962"/>
    <x v="5"/>
    <x v="5"/>
  </r>
  <r>
    <d v="2017-02-22T00:00:00"/>
    <n v="2361.110107"/>
    <n v="2362.820068"/>
    <x v="1121"/>
    <n v="-0.10822003765219579"/>
    <x v="5"/>
    <x v="5"/>
  </r>
  <r>
    <d v="2017-02-23T00:00:00"/>
    <n v="2367.5"/>
    <n v="2363.8100589999999"/>
    <x v="1122"/>
    <n v="4.1898704577958412E-2"/>
    <x v="5"/>
    <x v="5"/>
  </r>
  <r>
    <d v="2017-02-24T00:00:00"/>
    <n v="2355.7299800000001"/>
    <n v="2367.3400879999999"/>
    <x v="1123"/>
    <n v="0.14933640655938607"/>
    <x v="5"/>
    <x v="5"/>
  </r>
  <r>
    <d v="2017-02-27T00:00:00"/>
    <n v="2365.2299800000001"/>
    <n v="2369.75"/>
    <x v="1124"/>
    <n v="0.10179830148679958"/>
    <x v="5"/>
    <x v="5"/>
  </r>
  <r>
    <d v="2017-02-28T00:00:00"/>
    <n v="2366.080078"/>
    <n v="2363.639893"/>
    <x v="1125"/>
    <n v="-0.25783762000211041"/>
    <x v="5"/>
    <x v="5"/>
  </r>
  <r>
    <d v="2017-03-01T00:00:00"/>
    <n v="2380.1298830000001"/>
    <n v="2395.959961"/>
    <x v="1126"/>
    <n v="1.3673854505382499"/>
    <x v="6"/>
    <x v="5"/>
  </r>
  <r>
    <d v="2017-03-02T00:00:00"/>
    <n v="2394.75"/>
    <n v="2381.919922"/>
    <x v="1127"/>
    <n v="-0.58598804773599689"/>
    <x v="6"/>
    <x v="5"/>
  </r>
  <r>
    <d v="2017-03-03T00:00:00"/>
    <n v="2380.919922"/>
    <n v="2383.1201169999999"/>
    <x v="1128"/>
    <n v="5.0387714083699464E-2"/>
    <x v="6"/>
    <x v="5"/>
  </r>
  <r>
    <d v="2017-03-06T00:00:00"/>
    <n v="2375.2299800000001"/>
    <n v="2375.3100589999999"/>
    <x v="1129"/>
    <n v="-0.32772405991149389"/>
    <x v="6"/>
    <x v="5"/>
  </r>
  <r>
    <d v="2017-03-07T00:00:00"/>
    <n v="2370.73999"/>
    <n v="2368.389893"/>
    <x v="1130"/>
    <n v="-0.29133737609452481"/>
    <x v="6"/>
    <x v="5"/>
  </r>
  <r>
    <d v="2017-03-08T00:00:00"/>
    <n v="2369.8100589999999"/>
    <n v="2362.9799800000001"/>
    <x v="1131"/>
    <n v="-0.22842155406883613"/>
    <x v="6"/>
    <x v="5"/>
  </r>
  <r>
    <d v="2017-03-09T00:00:00"/>
    <n v="2363.48999"/>
    <n v="2364.8701169999999"/>
    <x v="1132"/>
    <n v="7.9989547774328429E-2"/>
    <x v="6"/>
    <x v="5"/>
  </r>
  <r>
    <d v="2017-03-10T00:00:00"/>
    <n v="2372.5200199999999"/>
    <n v="2372.6000979999999"/>
    <x v="1133"/>
    <n v="0.32686704206004169"/>
    <x v="6"/>
    <x v="5"/>
  </r>
  <r>
    <d v="2017-03-13T00:00:00"/>
    <n v="2371.5600589999999"/>
    <n v="2373.469971"/>
    <x v="1134"/>
    <n v="3.666327927462909E-2"/>
    <x v="6"/>
    <x v="5"/>
  </r>
  <r>
    <d v="2017-03-14T00:00:00"/>
    <n v="2368.5500489999999"/>
    <n v="2365.4499510000001"/>
    <x v="1135"/>
    <n v="-0.33790273725775588"/>
    <x v="6"/>
    <x v="5"/>
  </r>
  <r>
    <d v="2017-03-15T00:00:00"/>
    <n v="2370.3400879999999"/>
    <n v="2385.26001"/>
    <x v="1136"/>
    <n v="0.83747529689330857"/>
    <x v="6"/>
    <x v="5"/>
  </r>
  <r>
    <d v="2017-03-16T00:00:00"/>
    <n v="2387.709961"/>
    <n v="2381.3798830000001"/>
    <x v="1137"/>
    <n v="-0.16267102889130358"/>
    <x v="6"/>
    <x v="5"/>
  </r>
  <r>
    <d v="2017-03-17T00:00:00"/>
    <n v="2383.709961"/>
    <n v="2378.25"/>
    <x v="1138"/>
    <n v="-0.13143148736342036"/>
    <x v="6"/>
    <x v="5"/>
  </r>
  <r>
    <d v="2017-03-20T00:00:00"/>
    <n v="2378.23999"/>
    <n v="2373.469971"/>
    <x v="1139"/>
    <n v="-0.20098934090192477"/>
    <x v="6"/>
    <x v="5"/>
  </r>
  <r>
    <d v="2017-03-21T00:00:00"/>
    <n v="2379.320068"/>
    <n v="2344.0200199999999"/>
    <x v="1140"/>
    <n v="-1.2407972866659844"/>
    <x v="6"/>
    <x v="5"/>
  </r>
  <r>
    <d v="2017-03-22T00:00:00"/>
    <n v="2343"/>
    <n v="2348.4499510000001"/>
    <x v="1141"/>
    <n v="0.18898861623204422"/>
    <x v="6"/>
    <x v="5"/>
  </r>
  <r>
    <d v="2017-03-23T00:00:00"/>
    <n v="2345.969971"/>
    <n v="2345.959961"/>
    <x v="1142"/>
    <n v="-0.10602695616058755"/>
    <x v="6"/>
    <x v="5"/>
  </r>
  <r>
    <d v="2017-03-24T00:00:00"/>
    <n v="2350.419922"/>
    <n v="2343.9799800000001"/>
    <x v="1143"/>
    <n v="-8.4399607534479948E-2"/>
    <x v="6"/>
    <x v="5"/>
  </r>
  <r>
    <d v="2017-03-27T00:00:00"/>
    <n v="2329.110107"/>
    <n v="2341.5900879999999"/>
    <x v="1144"/>
    <n v="-0.10195872065427158"/>
    <x v="6"/>
    <x v="5"/>
  </r>
  <r>
    <d v="2017-03-28T00:00:00"/>
    <n v="2339.790039"/>
    <n v="2358.570068"/>
    <x v="1145"/>
    <n v="0.7251474152977444"/>
    <x v="6"/>
    <x v="5"/>
  </r>
  <r>
    <d v="2017-03-29T00:00:00"/>
    <n v="2356.540039"/>
    <n v="2361.1298830000001"/>
    <x v="1146"/>
    <n v="0.10853249749627203"/>
    <x v="6"/>
    <x v="5"/>
  </r>
  <r>
    <d v="2017-03-30T00:00:00"/>
    <n v="2361.3100589999999"/>
    <n v="2368.0600589999999"/>
    <x v="1147"/>
    <n v="0.29351100292689392"/>
    <x v="6"/>
    <x v="5"/>
  </r>
  <r>
    <d v="2017-03-31T00:00:00"/>
    <n v="2364.820068"/>
    <n v="2362.719971"/>
    <x v="1148"/>
    <n v="-0.22550475355151978"/>
    <x v="6"/>
    <x v="5"/>
  </r>
  <r>
    <d v="2017-04-03T00:00:00"/>
    <n v="2362.3400879999999"/>
    <n v="2358.8400879999999"/>
    <x v="1149"/>
    <n v="-0.16421256211577306"/>
    <x v="7"/>
    <x v="5"/>
  </r>
  <r>
    <d v="2017-04-04T00:00:00"/>
    <n v="2354.76001"/>
    <n v="2360.1599120000001"/>
    <x v="1150"/>
    <n v="5.5952245627599595E-2"/>
    <x v="7"/>
    <x v="5"/>
  </r>
  <r>
    <d v="2017-04-05T00:00:00"/>
    <n v="2366.5900879999999"/>
    <n v="2352.9499510000001"/>
    <x v="1151"/>
    <n v="-0.30548612250135276"/>
    <x v="7"/>
    <x v="5"/>
  </r>
  <r>
    <d v="2017-04-06T00:00:00"/>
    <n v="2353.790039"/>
    <n v="2357.48999"/>
    <x v="1152"/>
    <n v="0.19295093795217433"/>
    <x v="7"/>
    <x v="5"/>
  </r>
  <r>
    <d v="2017-04-07T00:00:00"/>
    <n v="2356.5900879999999"/>
    <n v="2355.540039"/>
    <x v="1153"/>
    <n v="-8.2713012919310991E-2"/>
    <x v="7"/>
    <x v="5"/>
  </r>
  <r>
    <d v="2017-04-10T00:00:00"/>
    <n v="2357.1599120000001"/>
    <n v="2357.1599120000001"/>
    <x v="1154"/>
    <n v="6.8768646390227062E-2"/>
    <x v="7"/>
    <x v="5"/>
  </r>
  <r>
    <d v="2017-04-11T00:00:00"/>
    <n v="2353.919922"/>
    <n v="2353.780029"/>
    <x v="1155"/>
    <n v="-0.14338793828936325"/>
    <x v="7"/>
    <x v="5"/>
  </r>
  <r>
    <d v="2017-04-12T00:00:00"/>
    <n v="2352.1499020000001"/>
    <n v="2344.929932"/>
    <x v="1156"/>
    <n v="-0.37599507562140477"/>
    <x v="7"/>
    <x v="5"/>
  </r>
  <r>
    <d v="2017-04-13T00:00:00"/>
    <n v="2341.9799800000001"/>
    <n v="2328.9499510000001"/>
    <x v="1157"/>
    <n v="-0.68146944528830744"/>
    <x v="7"/>
    <x v="5"/>
  </r>
  <r>
    <d v="2017-04-17T00:00:00"/>
    <n v="2332.6201169999999"/>
    <n v="2349.01001"/>
    <x v="1158"/>
    <n v="0.86133491152897701"/>
    <x v="7"/>
    <x v="5"/>
  </r>
  <r>
    <d v="2017-04-18T00:00:00"/>
    <n v="2342.530029"/>
    <n v="2342.1899410000001"/>
    <x v="1159"/>
    <n v="-0.29033801350211164"/>
    <x v="7"/>
    <x v="5"/>
  </r>
  <r>
    <d v="2017-04-19T00:00:00"/>
    <n v="2346.790039"/>
    <n v="2338.169922"/>
    <x v="1160"/>
    <n v="-0.17163505528009493"/>
    <x v="7"/>
    <x v="5"/>
  </r>
  <r>
    <d v="2017-04-20T00:00:00"/>
    <n v="2342.6899410000001"/>
    <n v="2355.8400879999999"/>
    <x v="1161"/>
    <n v="0.75572634109009051"/>
    <x v="7"/>
    <x v="5"/>
  </r>
  <r>
    <d v="2017-04-21T00:00:00"/>
    <n v="2354.73999"/>
    <n v="2348.6899410000001"/>
    <x v="1162"/>
    <n v="-0.30350731513657525"/>
    <x v="7"/>
    <x v="5"/>
  </r>
  <r>
    <d v="2017-04-24T00:00:00"/>
    <n v="2370.330078"/>
    <n v="2374.1499020000001"/>
    <x v="1163"/>
    <n v="1.0840068991465168"/>
    <x v="7"/>
    <x v="5"/>
  </r>
  <r>
    <d v="2017-04-25T00:00:00"/>
    <n v="2381.51001"/>
    <n v="2388.610107"/>
    <x v="1164"/>
    <n v="0.6090687444722187"/>
    <x v="7"/>
    <x v="5"/>
  </r>
  <r>
    <d v="2017-04-26T00:00:00"/>
    <n v="2388.9799800000001"/>
    <n v="2387.4499510000001"/>
    <x v="1165"/>
    <n v="-4.8570337896503002E-2"/>
    <x v="7"/>
    <x v="5"/>
  </r>
  <r>
    <d v="2017-04-27T00:00:00"/>
    <n v="2389.6999510000001"/>
    <n v="2388.7700199999999"/>
    <x v="1166"/>
    <n v="5.5292007250118402E-2"/>
    <x v="7"/>
    <x v="5"/>
  </r>
  <r>
    <d v="2017-04-28T00:00:00"/>
    <n v="2393.679932"/>
    <n v="2384.1999510000001"/>
    <x v="1167"/>
    <n v="-0.19131473359665918"/>
    <x v="7"/>
    <x v="5"/>
  </r>
  <r>
    <d v="2017-05-01T00:00:00"/>
    <n v="2388.5"/>
    <n v="2388.330078"/>
    <x v="1168"/>
    <n v="0.17322905313656989"/>
    <x v="8"/>
    <x v="5"/>
  </r>
  <r>
    <d v="2017-05-02T00:00:00"/>
    <n v="2391.0500489999999"/>
    <n v="2391.169922"/>
    <x v="1169"/>
    <n v="0.11890500505600254"/>
    <x v="8"/>
    <x v="5"/>
  </r>
  <r>
    <d v="2017-05-03T00:00:00"/>
    <n v="2386.5"/>
    <n v="2388.1298830000001"/>
    <x v="1170"/>
    <n v="-0.12713605051778432"/>
    <x v="8"/>
    <x v="5"/>
  </r>
  <r>
    <d v="2017-05-04T00:00:00"/>
    <n v="2389.790039"/>
    <n v="2389.5200199999999"/>
    <x v="1171"/>
    <n v="5.8210276161929642E-2"/>
    <x v="8"/>
    <x v="5"/>
  </r>
  <r>
    <d v="2017-05-05T00:00:00"/>
    <n v="2392.3701169999999"/>
    <n v="2399.290039"/>
    <x v="1172"/>
    <n v="0.40886951849017361"/>
    <x v="8"/>
    <x v="5"/>
  </r>
  <r>
    <d v="2017-05-08T00:00:00"/>
    <n v="2399.9399410000001"/>
    <n v="2399.3798830000001"/>
    <x v="1173"/>
    <n v="3.744607718947357E-3"/>
    <x v="8"/>
    <x v="5"/>
  </r>
  <r>
    <d v="2017-05-09T00:00:00"/>
    <n v="2401.580078"/>
    <n v="2396.919922"/>
    <x v="1174"/>
    <n v="-0.10252486558836038"/>
    <x v="8"/>
    <x v="5"/>
  </r>
  <r>
    <d v="2017-05-10T00:00:00"/>
    <n v="2396.790039"/>
    <n v="2399.6298830000001"/>
    <x v="1175"/>
    <n v="0.11306013918641611"/>
    <x v="8"/>
    <x v="5"/>
  </r>
  <r>
    <d v="2017-05-11T00:00:00"/>
    <n v="2394.8400879999999"/>
    <n v="2394.4399410000001"/>
    <x v="1176"/>
    <n v="-0.21628093718817354"/>
    <x v="8"/>
    <x v="5"/>
  </r>
  <r>
    <d v="2017-05-12T00:00:00"/>
    <n v="2392.4399410000001"/>
    <n v="2390.8999020000001"/>
    <x v="1177"/>
    <n v="-0.14784413421209397"/>
    <x v="8"/>
    <x v="5"/>
  </r>
  <r>
    <d v="2017-05-15T00:00:00"/>
    <n v="2393.9799800000001"/>
    <n v="2402.320068"/>
    <x v="1178"/>
    <n v="0.47765136426025645"/>
    <x v="8"/>
    <x v="5"/>
  </r>
  <r>
    <d v="2017-05-16T00:00:00"/>
    <n v="2404.5500489999999"/>
    <n v="2400.669922"/>
    <x v="1179"/>
    <n v="-6.8689681361810973E-2"/>
    <x v="8"/>
    <x v="5"/>
  </r>
  <r>
    <d v="2017-05-17T00:00:00"/>
    <n v="2382.9499510000001"/>
    <n v="2357.030029"/>
    <x v="1180"/>
    <n v="-1.8178214589219199"/>
    <x v="8"/>
    <x v="5"/>
  </r>
  <r>
    <d v="2017-05-18T00:00:00"/>
    <n v="2354.6899410000001"/>
    <n v="2365.719971"/>
    <x v="1181"/>
    <n v="0.36868185356495609"/>
    <x v="8"/>
    <x v="5"/>
  </r>
  <r>
    <d v="2017-05-19T00:00:00"/>
    <n v="2371.3701169999999"/>
    <n v="2381.7299800000001"/>
    <x v="1182"/>
    <n v="0.6767499617984285"/>
    <x v="8"/>
    <x v="5"/>
  </r>
  <r>
    <d v="2017-05-22T00:00:00"/>
    <n v="2387.209961"/>
    <n v="2394.0200199999999"/>
    <x v="1183"/>
    <n v="0.51601315443825513"/>
    <x v="8"/>
    <x v="5"/>
  </r>
  <r>
    <d v="2017-05-23T00:00:00"/>
    <n v="2397.040039"/>
    <n v="2398.419922"/>
    <x v="1184"/>
    <n v="0.18378718487075396"/>
    <x v="8"/>
    <x v="5"/>
  </r>
  <r>
    <d v="2017-05-24T00:00:00"/>
    <n v="2401.4099120000001"/>
    <n v="2404.389893"/>
    <x v="1185"/>
    <n v="0.2489126672622799"/>
    <x v="8"/>
    <x v="5"/>
  </r>
  <r>
    <d v="2017-05-25T00:00:00"/>
    <n v="2409.540039"/>
    <n v="2415.070068"/>
    <x v="1186"/>
    <n v="0.44419480513928633"/>
    <x v="8"/>
    <x v="5"/>
  </r>
  <r>
    <d v="2017-05-26T00:00:00"/>
    <n v="2414.5"/>
    <n v="2415.820068"/>
    <x v="1187"/>
    <n v="3.1054999601765054E-2"/>
    <x v="8"/>
    <x v="5"/>
  </r>
  <r>
    <d v="2017-05-30T00:00:00"/>
    <n v="2411.669922"/>
    <n v="2412.9099120000001"/>
    <x v="1188"/>
    <n v="-0.12046244828196606"/>
    <x v="8"/>
    <x v="5"/>
  </r>
  <r>
    <d v="2017-05-31T00:00:00"/>
    <n v="2415.6298830000001"/>
    <n v="2411.8000489999999"/>
    <x v="1189"/>
    <n v="-4.5996868531250623E-2"/>
    <x v="8"/>
    <x v="5"/>
  </r>
  <r>
    <d v="2017-06-01T00:00:00"/>
    <n v="2415.6499020000001"/>
    <n v="2430.0600589999999"/>
    <x v="1190"/>
    <n v="0.75711127079423068"/>
    <x v="9"/>
    <x v="5"/>
  </r>
  <r>
    <d v="2017-06-02T00:00:00"/>
    <n v="2431.280029"/>
    <n v="2439.070068"/>
    <x v="1191"/>
    <n v="0.3707730994808367"/>
    <x v="9"/>
    <x v="5"/>
  </r>
  <r>
    <d v="2017-06-05T00:00:00"/>
    <n v="2437.830078"/>
    <n v="2436.1000979999999"/>
    <x v="1192"/>
    <n v="-0.12176648957179514"/>
    <x v="9"/>
    <x v="5"/>
  </r>
  <r>
    <d v="2017-06-06T00:00:00"/>
    <n v="2431.919922"/>
    <n v="2429.330078"/>
    <x v="1193"/>
    <n v="-0.27790401574869783"/>
    <x v="9"/>
    <x v="5"/>
  </r>
  <r>
    <d v="2017-06-07T00:00:00"/>
    <n v="2432.030029"/>
    <n v="2433.139893"/>
    <x v="1194"/>
    <n v="0.15682574527444704"/>
    <x v="9"/>
    <x v="5"/>
  </r>
  <r>
    <d v="2017-06-08T00:00:00"/>
    <n v="2434.2700199999999"/>
    <n v="2433.790039"/>
    <x v="1195"/>
    <n v="2.6720452936990213E-2"/>
    <x v="9"/>
    <x v="5"/>
  </r>
  <r>
    <d v="2017-06-09T00:00:00"/>
    <n v="2436.389893"/>
    <n v="2431.7700199999999"/>
    <x v="1196"/>
    <n v="-8.2998901615605192E-2"/>
    <x v="9"/>
    <x v="5"/>
  </r>
  <r>
    <d v="2017-06-12T00:00:00"/>
    <n v="2425.8798830000001"/>
    <n v="2429.389893"/>
    <x v="1197"/>
    <n v="-9.7876319735201722E-2"/>
    <x v="9"/>
    <x v="5"/>
  </r>
  <r>
    <d v="2017-06-13T00:00:00"/>
    <n v="2434.1499020000001"/>
    <n v="2440.3500979999999"/>
    <x v="1198"/>
    <n v="0.45115051443904708"/>
    <x v="9"/>
    <x v="5"/>
  </r>
  <r>
    <d v="2017-06-14T00:00:00"/>
    <n v="2443.75"/>
    <n v="2437.919922"/>
    <x v="1199"/>
    <n v="-9.9583088590093904E-2"/>
    <x v="9"/>
    <x v="5"/>
  </r>
  <r>
    <d v="2017-06-15T00:00:00"/>
    <n v="2424.139893"/>
    <n v="2432.459961"/>
    <x v="1200"/>
    <n v="-0.22395981716745172"/>
    <x v="9"/>
    <x v="5"/>
  </r>
  <r>
    <d v="2017-06-16T00:00:00"/>
    <n v="2431.23999"/>
    <n v="2433.1499020000001"/>
    <x v="1201"/>
    <n v="2.8363920108120944E-2"/>
    <x v="9"/>
    <x v="5"/>
  </r>
  <r>
    <d v="2017-06-19T00:00:00"/>
    <n v="2442.5500489999999"/>
    <n v="2453.459961"/>
    <x v="1202"/>
    <n v="0.83472288260191263"/>
    <x v="9"/>
    <x v="5"/>
  </r>
  <r>
    <d v="2017-06-20T00:00:00"/>
    <n v="2450.6599120000001"/>
    <n v="2437.030029"/>
    <x v="1203"/>
    <n v="-0.66966375083225005"/>
    <x v="9"/>
    <x v="5"/>
  </r>
  <r>
    <d v="2017-06-21T00:00:00"/>
    <n v="2439.3100589999999"/>
    <n v="2435.610107"/>
    <x v="1204"/>
    <n v="-5.8264444143207861E-2"/>
    <x v="9"/>
    <x v="5"/>
  </r>
  <r>
    <d v="2017-06-22T00:00:00"/>
    <n v="2437.3999020000001"/>
    <n v="2434.5"/>
    <x v="1205"/>
    <n v="-4.5578189908535016E-2"/>
    <x v="9"/>
    <x v="5"/>
  </r>
  <r>
    <d v="2017-06-23T00:00:00"/>
    <n v="2434.6499020000001"/>
    <n v="2438.3000489999999"/>
    <x v="1206"/>
    <n v="0.15609155884164228"/>
    <x v="9"/>
    <x v="5"/>
  </r>
  <r>
    <d v="2017-06-26T00:00:00"/>
    <n v="2443.320068"/>
    <n v="2439.070068"/>
    <x v="1207"/>
    <n v="3.1580157672395082E-2"/>
    <x v="9"/>
    <x v="5"/>
  </r>
  <r>
    <d v="2017-06-27T00:00:00"/>
    <n v="2436.3400879999999"/>
    <n v="2419.3798830000001"/>
    <x v="1208"/>
    <n v="-0.80728246631084355"/>
    <x v="9"/>
    <x v="5"/>
  </r>
  <r>
    <d v="2017-06-28T00:00:00"/>
    <n v="2428.6999510000001"/>
    <n v="2440.6899410000001"/>
    <x v="1209"/>
    <n v="0.88080661287370798"/>
    <x v="9"/>
    <x v="5"/>
  </r>
  <r>
    <d v="2017-06-29T00:00:00"/>
    <n v="2442.3798830000001"/>
    <n v="2419.6999510000001"/>
    <x v="1210"/>
    <n v="-0.86000231522239678"/>
    <x v="9"/>
    <x v="5"/>
  </r>
  <r>
    <d v="2017-06-30T00:00:00"/>
    <n v="2429.1999510000001"/>
    <n v="2423.4099120000001"/>
    <x v="1211"/>
    <n v="0.15332318366443332"/>
    <x v="9"/>
    <x v="5"/>
  </r>
  <r>
    <d v="2017-07-03T00:00:00"/>
    <n v="2431.389893"/>
    <n v="2429.01001"/>
    <x v="1212"/>
    <n v="0.23108339915050014"/>
    <x v="10"/>
    <x v="5"/>
  </r>
  <r>
    <d v="2017-07-05T00:00:00"/>
    <n v="2430.780029"/>
    <n v="2432.540039"/>
    <x v="1213"/>
    <n v="0.14532789018848469"/>
    <x v="10"/>
    <x v="5"/>
  </r>
  <r>
    <d v="2017-07-06T00:00:00"/>
    <n v="2423.4399410000001"/>
    <n v="2409.75"/>
    <x v="1214"/>
    <n v="-0.93688237951342623"/>
    <x v="10"/>
    <x v="5"/>
  </r>
  <r>
    <d v="2017-07-07T00:00:00"/>
    <n v="2413.5200199999999"/>
    <n v="2425.179932"/>
    <x v="1215"/>
    <n v="0.64031256354393218"/>
    <x v="10"/>
    <x v="5"/>
  </r>
  <r>
    <d v="2017-07-10T00:00:00"/>
    <n v="2424.51001"/>
    <n v="2427.429932"/>
    <x v="1216"/>
    <n v="9.277662124411723E-2"/>
    <x v="10"/>
    <x v="5"/>
  </r>
  <r>
    <d v="2017-07-11T00:00:00"/>
    <n v="2427.3500979999999"/>
    <n v="2425.530029"/>
    <x v="1217"/>
    <n v="-7.8268088192956498E-2"/>
    <x v="10"/>
    <x v="5"/>
  </r>
  <r>
    <d v="2017-07-12T00:00:00"/>
    <n v="2435.75"/>
    <n v="2443.25"/>
    <x v="1218"/>
    <n v="0.73056077591855395"/>
    <x v="10"/>
    <x v="5"/>
  </r>
  <r>
    <d v="2017-07-13T00:00:00"/>
    <n v="2444.98999"/>
    <n v="2447.830078"/>
    <x v="1219"/>
    <n v="0.18745842627647669"/>
    <x v="10"/>
    <x v="5"/>
  </r>
  <r>
    <d v="2017-07-14T00:00:00"/>
    <n v="2449.1599120000001"/>
    <n v="2459.2700199999999"/>
    <x v="1220"/>
    <n v="0.4673503321499739"/>
    <x v="10"/>
    <x v="5"/>
  </r>
  <r>
    <d v="2017-07-17T00:00:00"/>
    <n v="2459.5"/>
    <n v="2459.139893"/>
    <x v="1221"/>
    <n v="-5.2912855823761262E-3"/>
    <x v="10"/>
    <x v="5"/>
  </r>
  <r>
    <d v="2017-07-18T00:00:00"/>
    <n v="2455.8798830000001"/>
    <n v="2460.610107"/>
    <x v="1222"/>
    <n v="5.9785700040282386E-2"/>
    <x v="10"/>
    <x v="5"/>
  </r>
  <r>
    <d v="2017-07-19T00:00:00"/>
    <n v="2463.8500979999999"/>
    <n v="2473.830078"/>
    <x v="1223"/>
    <n v="0.53726394776609787"/>
    <x v="10"/>
    <x v="5"/>
  </r>
  <r>
    <d v="2017-07-20T00:00:00"/>
    <n v="2475.5600589999999"/>
    <n v="2473.4499510000001"/>
    <x v="1224"/>
    <n v="-1.5365930076616241E-2"/>
    <x v="10"/>
    <x v="5"/>
  </r>
  <r>
    <d v="2017-07-21T00:00:00"/>
    <n v="2467.3999020000001"/>
    <n v="2472.540039"/>
    <x v="1225"/>
    <n v="-3.6787160364093463E-2"/>
    <x v="10"/>
    <x v="5"/>
  </r>
  <r>
    <d v="2017-07-24T00:00:00"/>
    <n v="2472.040039"/>
    <n v="2469.9099120000001"/>
    <x v="1226"/>
    <n v="-0.1063734846964759"/>
    <x v="10"/>
    <x v="5"/>
  </r>
  <r>
    <d v="2017-07-25T00:00:00"/>
    <n v="2477.8798830000001"/>
    <n v="2477.1298830000001"/>
    <x v="1227"/>
    <n v="0.29231717986644146"/>
    <x v="10"/>
    <x v="5"/>
  </r>
  <r>
    <d v="2017-07-26T00:00:00"/>
    <n v="2479.969971"/>
    <n v="2477.830078"/>
    <x v="1228"/>
    <n v="2.8266382187114303E-2"/>
    <x v="10"/>
    <x v="5"/>
  </r>
  <r>
    <d v="2017-07-27T00:00:00"/>
    <n v="2482.76001"/>
    <n v="2475.419922"/>
    <x v="1229"/>
    <n v="-9.7268816832885019E-2"/>
    <x v="10"/>
    <x v="5"/>
  </r>
  <r>
    <d v="2017-07-28T00:00:00"/>
    <n v="2469.1201169999999"/>
    <n v="2472.1000979999999"/>
    <x v="1230"/>
    <n v="-0.13411154893340216"/>
    <x v="10"/>
    <x v="5"/>
  </r>
  <r>
    <d v="2017-07-31T00:00:00"/>
    <n v="2475.9399410000001"/>
    <n v="2470.3000489999999"/>
    <x v="1231"/>
    <n v="-7.2814567721435353E-2"/>
    <x v="10"/>
    <x v="5"/>
  </r>
  <r>
    <d v="2017-08-01T00:00:00"/>
    <n v="2477.1000979999999"/>
    <n v="2476.3500979999999"/>
    <x v="1232"/>
    <n v="0.24491150386565241"/>
    <x v="11"/>
    <x v="5"/>
  </r>
  <r>
    <d v="2017-08-02T00:00:00"/>
    <n v="2480.3798830000001"/>
    <n v="2477.570068"/>
    <x v="1233"/>
    <n v="4.9264843488217025E-2"/>
    <x v="11"/>
    <x v="5"/>
  </r>
  <r>
    <d v="2017-08-03T00:00:00"/>
    <n v="2476.030029"/>
    <n v="2472.1599120000001"/>
    <x v="1234"/>
    <n v="-0.21836540850557196"/>
    <x v="11"/>
    <x v="5"/>
  </r>
  <r>
    <d v="2017-08-04T00:00:00"/>
    <n v="2476.8798830000001"/>
    <n v="2476.830078"/>
    <x v="1235"/>
    <n v="0.18891035233321585"/>
    <x v="11"/>
    <x v="5"/>
  </r>
  <r>
    <d v="2017-08-07T00:00:00"/>
    <n v="2477.139893"/>
    <n v="2480.9099120000001"/>
    <x v="1236"/>
    <n v="0.1647199796319665"/>
    <x v="11"/>
    <x v="5"/>
  </r>
  <r>
    <d v="2017-08-08T00:00:00"/>
    <n v="2478.3500979999999"/>
    <n v="2474.919922"/>
    <x v="1237"/>
    <n v="-0.2414432693031987"/>
    <x v="11"/>
    <x v="5"/>
  </r>
  <r>
    <d v="2017-08-09T00:00:00"/>
    <n v="2465.3500979999999"/>
    <n v="2474.0200199999999"/>
    <x v="1238"/>
    <n v="-3.6360853213901478E-2"/>
    <x v="11"/>
    <x v="5"/>
  </r>
  <r>
    <d v="2017-08-10T00:00:00"/>
    <n v="2465.3798830000001"/>
    <n v="2438.209961"/>
    <x v="1239"/>
    <n v="-1.4474441884265721"/>
    <x v="11"/>
    <x v="5"/>
  </r>
  <r>
    <d v="2017-08-11T00:00:00"/>
    <n v="2441.040039"/>
    <n v="2441.320068"/>
    <x v="1240"/>
    <n v="0.12755698031536866"/>
    <x v="11"/>
    <x v="5"/>
  </r>
  <r>
    <d v="2017-08-14T00:00:00"/>
    <n v="2454.959961"/>
    <n v="2465.8400879999999"/>
    <x v="1241"/>
    <n v="1.0043754738020771"/>
    <x v="11"/>
    <x v="5"/>
  </r>
  <r>
    <d v="2017-08-15T00:00:00"/>
    <n v="2468.6599120000001"/>
    <n v="2464.610107"/>
    <x v="1242"/>
    <n v="-4.9880809626934308E-2"/>
    <x v="11"/>
    <x v="5"/>
  </r>
  <r>
    <d v="2017-08-16T00:00:00"/>
    <n v="2468.6298830000001"/>
    <n v="2468.110107"/>
    <x v="1243"/>
    <n v="0.14201029160998413"/>
    <x v="11"/>
    <x v="5"/>
  </r>
  <r>
    <d v="2017-08-17T00:00:00"/>
    <n v="2462.9499510000001"/>
    <n v="2430.01001"/>
    <x v="1244"/>
    <n v="-1.5436951897705553"/>
    <x v="11"/>
    <x v="5"/>
  </r>
  <r>
    <d v="2017-08-18T00:00:00"/>
    <n v="2427.639893"/>
    <n v="2425.5500489999999"/>
    <x v="1245"/>
    <n v="-0.18353673366143797"/>
    <x v="11"/>
    <x v="5"/>
  </r>
  <r>
    <d v="2017-08-21T00:00:00"/>
    <n v="2425.5"/>
    <n v="2428.3701169999999"/>
    <x v="1246"/>
    <n v="0.11626509216591252"/>
    <x v="11"/>
    <x v="5"/>
  </r>
  <r>
    <d v="2017-08-22T00:00:00"/>
    <n v="2433.75"/>
    <n v="2452.51001"/>
    <x v="1247"/>
    <n v="0.99407799622499571"/>
    <x v="11"/>
    <x v="5"/>
  </r>
  <r>
    <d v="2017-08-23T00:00:00"/>
    <n v="2444.8798830000001"/>
    <n v="2444.040039"/>
    <x v="1248"/>
    <n v="-0.3453592835692465"/>
    <x v="11"/>
    <x v="5"/>
  </r>
  <r>
    <d v="2017-08-24T00:00:00"/>
    <n v="2447.9099120000001"/>
    <n v="2438.969971"/>
    <x v="1249"/>
    <n v="-0.2074461923330162"/>
    <x v="11"/>
    <x v="5"/>
  </r>
  <r>
    <d v="2017-08-25T00:00:00"/>
    <n v="2444.719971"/>
    <n v="2443.0500489999999"/>
    <x v="1250"/>
    <n v="0.16728693048759791"/>
    <x v="11"/>
    <x v="5"/>
  </r>
  <r>
    <d v="2017-08-28T00:00:00"/>
    <n v="2447.3500979999999"/>
    <n v="2444.23999"/>
    <x v="1251"/>
    <n v="4.8707188806340618E-2"/>
    <x v="11"/>
    <x v="5"/>
  </r>
  <r>
    <d v="2017-08-29T00:00:00"/>
    <n v="2431.9399410000001"/>
    <n v="2446.3000489999999"/>
    <x v="1252"/>
    <n v="8.428219030980344E-2"/>
    <x v="11"/>
    <x v="5"/>
  </r>
  <r>
    <d v="2017-08-30T00:00:00"/>
    <n v="2446.0600589999999"/>
    <n v="2457.5900879999999"/>
    <x v="1253"/>
    <n v="0.46151489080887842"/>
    <x v="11"/>
    <x v="5"/>
  </r>
  <r>
    <d v="2017-08-31T00:00:00"/>
    <n v="2462.6499020000001"/>
    <n v="2471.6499020000001"/>
    <x v="1254"/>
    <n v="0.57209760360981132"/>
    <x v="11"/>
    <x v="5"/>
  </r>
  <r>
    <d v="2017-09-01T00:00:00"/>
    <n v="2474.419922"/>
    <n v="2476.5500489999999"/>
    <x v="1255"/>
    <n v="0.19825408914242448"/>
    <x v="0"/>
    <x v="5"/>
  </r>
  <r>
    <d v="2017-09-05T00:00:00"/>
    <n v="2470.3500979999999"/>
    <n v="2458"/>
    <x v="1256"/>
    <n v="-0.74902782633002873"/>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1" firstHeaderRow="1" firstDataRow="1" firstDataCol="1"/>
  <pivotFields count="7">
    <pivotField numFmtId="14" showAll="0"/>
    <pivotField showAll="0"/>
    <pivotField showAll="0"/>
    <pivotField dataField="1" showAll="0"/>
    <pivotField showAll="0"/>
    <pivotField axis="axisRow" showAll="0">
      <items count="13">
        <item x="4"/>
        <item x="5"/>
        <item x="6"/>
        <item x="7"/>
        <item x="8"/>
        <item x="9"/>
        <item x="10"/>
        <item x="11"/>
        <item x="0"/>
        <item x="1"/>
        <item x="2"/>
        <item x="3"/>
        <item t="default"/>
      </items>
    </pivotField>
    <pivotField axis="axisRow" showAll="0">
      <items count="7">
        <item x="0"/>
        <item x="1"/>
        <item x="2"/>
        <item x="3"/>
        <item x="4"/>
        <item x="5"/>
        <item t="default"/>
      </items>
    </pivotField>
  </pivotFields>
  <rowFields count="2">
    <field x="6"/>
    <field x="5"/>
  </rowFields>
  <rowItems count="68">
    <i>
      <x/>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t="grand">
      <x/>
    </i>
  </rowItems>
  <colItems count="1">
    <i/>
  </colItems>
  <dataFields count="1">
    <dataField name="Average of Daily Returns" fld="3" subtotal="average" baseField="0" baseItem="1688139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1" firstHeaderRow="1" firstDataRow="1" firstDataCol="1"/>
  <pivotFields count="7">
    <pivotField numFmtId="14" showAll="0"/>
    <pivotField showAll="0"/>
    <pivotField showAll="0"/>
    <pivotField dataField="1" showAll="0">
      <items count="1258">
        <item x="744"/>
        <item x="955"/>
        <item x="743"/>
        <item x="750"/>
        <item x="768"/>
        <item x="196"/>
        <item x="842"/>
        <item x="1008"/>
        <item x="42"/>
        <item x="838"/>
        <item x="149"/>
        <item x="352"/>
        <item x="844"/>
        <item x="742"/>
        <item x="399"/>
        <item x="346"/>
        <item x="705"/>
        <item x="525"/>
        <item x="476"/>
        <item x="821"/>
        <item x="855"/>
        <item x="858"/>
        <item x="115"/>
        <item x="584"/>
        <item x="1180"/>
        <item x="956"/>
        <item x="826"/>
        <item x="628"/>
        <item x="711"/>
        <item x="31"/>
        <item x="527"/>
        <item x="568"/>
        <item x="570"/>
        <item x="515"/>
        <item x="762"/>
        <item x="243"/>
        <item x="849"/>
        <item x="1244"/>
        <item x="753"/>
        <item x="835"/>
        <item x="523"/>
        <item x="825"/>
        <item x="1010"/>
        <item x="639"/>
        <item x="1239"/>
        <item x="33"/>
        <item x="815"/>
        <item x="151"/>
        <item x="182"/>
        <item x="235"/>
        <item x="626"/>
        <item x="859"/>
        <item x="801"/>
        <item x="755"/>
        <item x="47"/>
        <item x="195"/>
        <item x="185"/>
        <item x="745"/>
        <item x="600"/>
        <item x="599"/>
        <item x="519"/>
        <item x="294"/>
        <item x="837"/>
        <item x="602"/>
        <item x="338"/>
        <item x="395"/>
        <item x="869"/>
        <item x="1030"/>
        <item x="1140"/>
        <item x="112"/>
        <item x="272"/>
        <item x="764"/>
        <item x="862"/>
        <item x="43"/>
        <item x="198"/>
        <item x="900"/>
        <item x="667"/>
        <item x="466"/>
        <item x="379"/>
        <item x="846"/>
        <item x="101"/>
        <item x="526"/>
        <item x="317"/>
        <item x="655"/>
        <item x="879"/>
        <item x="802"/>
        <item x="77"/>
        <item x="814"/>
        <item x="851"/>
        <item x="839"/>
        <item x="396"/>
        <item x="723"/>
        <item x="141"/>
        <item x="13"/>
        <item x="582"/>
        <item x="681"/>
        <item x="349"/>
        <item x="189"/>
        <item x="898"/>
        <item x="664"/>
        <item x="23"/>
        <item x="798"/>
        <item x="479"/>
        <item x="924"/>
        <item x="735"/>
        <item x="400"/>
        <item x="834"/>
        <item x="928"/>
        <item x="39"/>
        <item x="73"/>
        <item x="1214"/>
        <item x="423"/>
        <item x="1022"/>
        <item x="161"/>
        <item x="592"/>
        <item x="915"/>
        <item x="945"/>
        <item x="416"/>
        <item x="269"/>
        <item x="585"/>
        <item x="345"/>
        <item x="331"/>
        <item x="643"/>
        <item x="918"/>
        <item x="688"/>
        <item x="1210"/>
        <item x="1019"/>
        <item x="271"/>
        <item x="572"/>
        <item x="926"/>
        <item x="588"/>
        <item x="749"/>
        <item x="190"/>
        <item x="1084"/>
        <item x="133"/>
        <item x="176"/>
        <item x="741"/>
        <item x="873"/>
        <item x="1075"/>
        <item x="946"/>
        <item x="529"/>
        <item x="409"/>
        <item x="589"/>
        <item x="1208"/>
        <item x="512"/>
        <item x="732"/>
        <item x="819"/>
        <item x="71"/>
        <item x="1256"/>
        <item x="371"/>
        <item x="702"/>
        <item x="534"/>
        <item x="566"/>
        <item x="833"/>
        <item x="260"/>
        <item x="442"/>
        <item x="277"/>
        <item x="459"/>
        <item x="180"/>
        <item x="388"/>
        <item x="694"/>
        <item x="817"/>
        <item x="961"/>
        <item x="561"/>
        <item x="779"/>
        <item x="1157"/>
        <item x="1045"/>
        <item x="152"/>
        <item x="1203"/>
        <item x="503"/>
        <item x="1046"/>
        <item x="363"/>
        <item x="426"/>
        <item x="818"/>
        <item x="690"/>
        <item x="351"/>
        <item x="450"/>
        <item x="890"/>
        <item x="981"/>
        <item x="571"/>
        <item x="67"/>
        <item x="684"/>
        <item x="113"/>
        <item x="24"/>
        <item x="2"/>
        <item x="638"/>
        <item x="383"/>
        <item x="631"/>
        <item x="266"/>
        <item x="1105"/>
        <item x="506"/>
        <item x="919"/>
        <item x="237"/>
        <item x="192"/>
        <item x="1127"/>
        <item x="785"/>
        <item x="591"/>
        <item x="239"/>
        <item x="513"/>
        <item x="724"/>
        <item x="1018"/>
        <item x="14"/>
        <item x="228"/>
        <item x="722"/>
        <item x="481"/>
        <item x="184"/>
        <item x="130"/>
        <item x="597"/>
        <item x="991"/>
        <item x="699"/>
        <item x="1063"/>
        <item x="997"/>
        <item x="55"/>
        <item x="910"/>
        <item x="234"/>
        <item x="671"/>
        <item x="377"/>
        <item x="916"/>
        <item x="172"/>
        <item x="1025"/>
        <item x="581"/>
        <item x="347"/>
        <item x="288"/>
        <item x="635"/>
        <item x="386"/>
        <item x="472"/>
        <item x="792"/>
        <item x="75"/>
        <item x="59"/>
        <item x="283"/>
        <item x="261"/>
        <item x="780"/>
        <item x="422"/>
        <item x="866"/>
        <item x="812"/>
        <item x="1086"/>
        <item x="695"/>
        <item x="651"/>
        <item x="623"/>
        <item x="474"/>
        <item x="16"/>
        <item x="139"/>
        <item x="668"/>
        <item x="1047"/>
        <item x="624"/>
        <item x="313"/>
        <item x="143"/>
        <item x="202"/>
        <item x="720"/>
        <item x="608"/>
        <item x="605"/>
        <item x="661"/>
        <item x="68"/>
        <item x="461"/>
        <item x="758"/>
        <item x="265"/>
        <item x="242"/>
        <item x="46"/>
        <item x="644"/>
        <item x="458"/>
        <item x="98"/>
        <item x="342"/>
        <item x="709"/>
        <item x="289"/>
        <item x="219"/>
        <item x="229"/>
        <item x="1040"/>
        <item x="1013"/>
        <item x="318"/>
        <item x="1156"/>
        <item x="663"/>
        <item x="222"/>
        <item x="213"/>
        <item x="930"/>
        <item x="301"/>
        <item x="167"/>
        <item x="303"/>
        <item x="973"/>
        <item x="1098"/>
        <item x="774"/>
        <item x="231"/>
        <item x="1091"/>
        <item x="795"/>
        <item x="441"/>
        <item x="1066"/>
        <item x="22"/>
        <item x="1248"/>
        <item x="607"/>
        <item x="254"/>
        <item x="1135"/>
        <item x="766"/>
        <item x="135"/>
        <item x="633"/>
        <item x="236"/>
        <item x="1129"/>
        <item x="1024"/>
        <item x="950"/>
        <item x="1028"/>
        <item x="83"/>
        <item x="800"/>
        <item x="897"/>
        <item x="311"/>
        <item x="316"/>
        <item x="246"/>
        <item x="7"/>
        <item x="82"/>
        <item x="1043"/>
        <item x="321"/>
        <item x="1032"/>
        <item x="34"/>
        <item x="502"/>
        <item x="1151"/>
        <item x="1034"/>
        <item x="1162"/>
        <item x="975"/>
        <item x="1042"/>
        <item x="703"/>
        <item x="1096"/>
        <item x="26"/>
        <item x="621"/>
        <item x="672"/>
        <item x="385"/>
        <item x="177"/>
        <item x="1130"/>
        <item x="940"/>
        <item x="1159"/>
        <item x="733"/>
        <item x="987"/>
        <item x="477"/>
        <item x="148"/>
        <item x="543"/>
        <item x="380"/>
        <item x="292"/>
        <item x="518"/>
        <item x="1193"/>
        <item x="729"/>
        <item x="902"/>
        <item x="263"/>
        <item x="310"/>
        <item x="1100"/>
        <item x="1065"/>
        <item x="740"/>
        <item x="262"/>
        <item x="590"/>
        <item x="1125"/>
        <item x="99"/>
        <item x="761"/>
        <item x="789"/>
        <item x="517"/>
        <item x="560"/>
        <item x="333"/>
        <item x="1080"/>
        <item x="30"/>
        <item x="74"/>
        <item x="131"/>
        <item x="1237"/>
        <item x="126"/>
        <item x="721"/>
        <item x="1058"/>
        <item x="640"/>
        <item x="1002"/>
        <item x="297"/>
        <item x="468"/>
        <item x="1131"/>
        <item x="728"/>
        <item x="1148"/>
        <item x="730"/>
        <item x="1200"/>
        <item x="680"/>
        <item x="12"/>
        <item x="1007"/>
        <item x="407"/>
        <item x="1234"/>
        <item x="831"/>
        <item x="1176"/>
        <item x="1094"/>
        <item x="1110"/>
        <item x="80"/>
        <item x="932"/>
        <item x="1249"/>
        <item x="647"/>
        <item x="765"/>
        <item x="302"/>
        <item x="895"/>
        <item x="54"/>
        <item x="354"/>
        <item x="1139"/>
        <item x="492"/>
        <item x="1001"/>
        <item x="464"/>
        <item x="365"/>
        <item x="629"/>
        <item x="1167"/>
        <item x="788"/>
        <item x="389"/>
        <item x="872"/>
        <item x="1081"/>
        <item x="218"/>
        <item x="96"/>
        <item x="259"/>
        <item x="158"/>
        <item x="948"/>
        <item x="884"/>
        <item x="1245"/>
        <item x="912"/>
        <item x="104"/>
        <item x="947"/>
        <item x="1077"/>
        <item x="637"/>
        <item x="1041"/>
        <item x="944"/>
        <item x="1160"/>
        <item x="60"/>
        <item x="496"/>
        <item x="1048"/>
        <item x="953"/>
        <item x="1149"/>
        <item x="484"/>
        <item x="1137"/>
        <item x="129"/>
        <item x="830"/>
        <item x="48"/>
        <item x="1056"/>
        <item x="999"/>
        <item x="522"/>
        <item x="500"/>
        <item x="537"/>
        <item x="554"/>
        <item x="657"/>
        <item x="227"/>
        <item x="1177"/>
        <item x="620"/>
        <item x="994"/>
        <item x="689"/>
        <item x="971"/>
        <item x="1155"/>
        <item x="784"/>
        <item x="1053"/>
        <item x="539"/>
        <item x="1037"/>
        <item x="418"/>
        <item x="998"/>
        <item x="414"/>
        <item x="367"/>
        <item x="341"/>
        <item x="1230"/>
        <item x="804"/>
        <item x="1138"/>
        <item x="312"/>
        <item x="8"/>
        <item x="737"/>
        <item x="1170"/>
        <item x="980"/>
        <item x="683"/>
        <item x="306"/>
        <item x="883"/>
        <item x="808"/>
        <item x="76"/>
        <item x="1192"/>
        <item x="1188"/>
        <item x="977"/>
        <item x="452"/>
        <item x="564"/>
        <item x="232"/>
        <item x="558"/>
        <item x="1073"/>
        <item x="796"/>
        <item x="394"/>
        <item x="806"/>
        <item x="431"/>
        <item x="1121"/>
        <item x="1226"/>
        <item x="615"/>
        <item x="1142"/>
        <item x="110"/>
        <item x="1174"/>
        <item x="1144"/>
        <item x="686"/>
        <item x="937"/>
        <item x="1199"/>
        <item x="906"/>
        <item x="1197"/>
        <item x="1229"/>
        <item x="87"/>
        <item x="678"/>
        <item x="969"/>
        <item x="985"/>
        <item x="1106"/>
        <item x="889"/>
        <item x="963"/>
        <item x="1104"/>
        <item x="1118"/>
        <item x="118"/>
        <item x="1143"/>
        <item x="1196"/>
        <item x="1153"/>
        <item x="989"/>
        <item x="309"/>
        <item x="1217"/>
        <item x="499"/>
        <item x="654"/>
        <item x="1089"/>
        <item x="619"/>
        <item x="1103"/>
        <item x="716"/>
        <item x="36"/>
        <item x="1231"/>
        <item x="507"/>
        <item x="174"/>
        <item x="549"/>
        <item x="1179"/>
        <item x="268"/>
        <item x="860"/>
        <item x="677"/>
        <item x="106"/>
        <item x="137"/>
        <item x="1011"/>
        <item x="1204"/>
        <item x="323"/>
        <item x="995"/>
        <item x="178"/>
        <item x="204"/>
        <item x="498"/>
        <item x="10"/>
        <item x="1242"/>
        <item x="1165"/>
        <item x="511"/>
        <item x="767"/>
        <item x="376"/>
        <item x="1189"/>
        <item x="1205"/>
        <item x="791"/>
        <item x="854"/>
        <item x="704"/>
        <item x="435"/>
        <item x="891"/>
        <item x="454"/>
        <item x="1225"/>
        <item x="1238"/>
        <item x="797"/>
        <item x="188"/>
        <item x="583"/>
        <item x="328"/>
        <item x="332"/>
        <item x="21"/>
        <item x="614"/>
        <item x="708"/>
        <item x="673"/>
        <item x="617"/>
        <item x="1085"/>
        <item x="359"/>
        <item x="440"/>
        <item x="920"/>
        <item x="567"/>
        <item x="335"/>
        <item x="935"/>
        <item x="861"/>
        <item x="329"/>
        <item x="925"/>
        <item x="1224"/>
        <item x="1006"/>
        <item x="413"/>
        <item x="578"/>
        <item x="224"/>
        <item x="449"/>
        <item x="810"/>
        <item x="1044"/>
        <item x="542"/>
        <item x="1054"/>
        <item x="319"/>
        <item x="1038"/>
        <item x="11"/>
        <item x="487"/>
        <item x="373"/>
        <item x="1221"/>
        <item x="86"/>
        <item x="1003"/>
        <item x="610"/>
        <item x="867"/>
        <item x="1014"/>
        <item x="1092"/>
        <item x="520"/>
        <item x="156"/>
        <item x="94"/>
        <item x="480"/>
        <item x="368"/>
        <item x="727"/>
        <item x="1173"/>
        <item x="169"/>
        <item x="911"/>
        <item x="495"/>
        <item x="250"/>
        <item x="475"/>
        <item x="281"/>
        <item x="45"/>
        <item x="967"/>
        <item x="530"/>
        <item x="307"/>
        <item x="881"/>
        <item x="37"/>
        <item x="58"/>
        <item x="905"/>
        <item x="209"/>
        <item x="25"/>
        <item x="89"/>
        <item x="1033"/>
        <item x="929"/>
        <item x="983"/>
        <item x="1111"/>
        <item x="551"/>
        <item x="1195"/>
        <item x="783"/>
        <item x="1228"/>
        <item x="1201"/>
        <item x="473"/>
        <item x="1107"/>
        <item x="1015"/>
        <item x="378"/>
        <item x="1187"/>
        <item x="1207"/>
        <item x="976"/>
        <item x="64"/>
        <item x="336"/>
        <item x="546"/>
        <item x="1134"/>
        <item x="223"/>
        <item x="986"/>
        <item x="1067"/>
        <item x="691"/>
        <item x="1122"/>
        <item x="421"/>
        <item x="32"/>
        <item x="66"/>
        <item x="1027"/>
        <item x="1251"/>
        <item x="471"/>
        <item x="1233"/>
        <item x="1128"/>
        <item x="550"/>
        <item x="845"/>
        <item x="375"/>
        <item x="892"/>
        <item x="103"/>
        <item x="1166"/>
        <item x="1150"/>
        <item x="1108"/>
        <item x="273"/>
        <item x="344"/>
        <item x="1171"/>
        <item x="108"/>
        <item x="811"/>
        <item x="1222"/>
        <item x="748"/>
        <item x="701"/>
        <item x="456"/>
        <item x="51"/>
        <item x="1154"/>
        <item x="109"/>
        <item x="1112"/>
        <item x="548"/>
        <item x="296"/>
        <item x="777"/>
        <item x="434"/>
        <item x="552"/>
        <item x="922"/>
        <item x="909"/>
        <item x="675"/>
        <item x="719"/>
        <item x="1132"/>
        <item x="1061"/>
        <item x="205"/>
        <item x="221"/>
        <item x="444"/>
        <item x="1252"/>
        <item x="840"/>
        <item x="580"/>
        <item x="18"/>
        <item x="505"/>
        <item x="878"/>
        <item x="1216"/>
        <item x="439"/>
        <item x="736"/>
        <item x="888"/>
        <item x="1124"/>
        <item x="494"/>
        <item x="122"/>
        <item x="1146"/>
        <item x="718"/>
        <item x="88"/>
        <item x="1175"/>
        <item x="938"/>
        <item x="1031"/>
        <item x="362"/>
        <item x="1246"/>
        <item x="752"/>
        <item x="9"/>
        <item x="1169"/>
        <item x="625"/>
        <item x="249"/>
        <item x="809"/>
        <item x="769"/>
        <item x="1082"/>
        <item x="778"/>
        <item x="1240"/>
        <item x="447"/>
        <item x="942"/>
        <item x="509"/>
        <item x="127"/>
        <item x="286"/>
        <item x="1064"/>
        <item x="404"/>
        <item x="212"/>
        <item x="1243"/>
        <item x="1213"/>
        <item x="462"/>
        <item x="1123"/>
        <item x="93"/>
        <item x="799"/>
        <item x="419"/>
        <item x="857"/>
        <item x="1211"/>
        <item x="594"/>
        <item x="1206"/>
        <item x="1194"/>
        <item x="357"/>
        <item x="528"/>
        <item x="61"/>
        <item x="107"/>
        <item x="613"/>
        <item x="978"/>
        <item x="216"/>
        <item x="652"/>
        <item x="979"/>
        <item x="226"/>
        <item x="1236"/>
        <item x="914"/>
        <item x="565"/>
        <item x="1250"/>
        <item x="1119"/>
        <item x="44"/>
        <item x="408"/>
        <item x="374"/>
        <item x="175"/>
        <item x="448"/>
        <item x="1168"/>
        <item x="693"/>
        <item x="577"/>
        <item x="470"/>
        <item x="1097"/>
        <item x="123"/>
        <item x="315"/>
        <item x="1184"/>
        <item x="433"/>
        <item x="1095"/>
        <item x="992"/>
        <item x="415"/>
        <item x="913"/>
        <item x="1219"/>
        <item x="1235"/>
        <item x="1141"/>
        <item x="436"/>
        <item x="164"/>
        <item x="453"/>
        <item x="1152"/>
        <item x="960"/>
        <item x="1052"/>
        <item x="996"/>
        <item x="245"/>
        <item x="555"/>
        <item x="771"/>
        <item x="1078"/>
        <item x="697"/>
        <item x="1255"/>
        <item x="836"/>
        <item x="217"/>
        <item x="685"/>
        <item x="4"/>
        <item x="687"/>
        <item x="1071"/>
        <item x="40"/>
        <item x="1060"/>
        <item x="445"/>
        <item x="1036"/>
        <item x="993"/>
        <item x="1083"/>
        <item x="820"/>
        <item x="660"/>
        <item x="712"/>
        <item x="337"/>
        <item x="1212"/>
        <item x="52"/>
        <item x="119"/>
        <item x="679"/>
        <item x="659"/>
        <item x="428"/>
        <item x="641"/>
        <item x="970"/>
        <item x="1232"/>
        <item x="490"/>
        <item x="160"/>
        <item x="308"/>
        <item x="1185"/>
        <item x="220"/>
        <item x="598"/>
        <item x="17"/>
        <item x="84"/>
        <item x="706"/>
        <item x="197"/>
        <item x="648"/>
        <item x="952"/>
        <item x="255"/>
        <item x="794"/>
        <item x="244"/>
        <item x="618"/>
        <item x="483"/>
        <item x="662"/>
        <item x="343"/>
        <item x="214"/>
        <item x="233"/>
        <item x="370"/>
        <item x="901"/>
        <item x="990"/>
        <item x="559"/>
        <item x="939"/>
        <item x="1093"/>
        <item x="393"/>
        <item x="557"/>
        <item x="290"/>
        <item x="326"/>
        <item x="63"/>
        <item x="1227"/>
        <item x="1147"/>
        <item x="666"/>
        <item x="491"/>
        <item x="1005"/>
        <item x="412"/>
        <item x="35"/>
        <item x="676"/>
        <item x="253"/>
        <item x="908"/>
        <item x="211"/>
        <item x="731"/>
        <item x="547"/>
        <item x="949"/>
        <item x="982"/>
        <item x="443"/>
        <item x="3"/>
        <item x="921"/>
        <item x="410"/>
        <item x="125"/>
        <item x="284"/>
        <item x="1133"/>
        <item x="877"/>
        <item x="62"/>
        <item x="943"/>
        <item x="579"/>
        <item x="497"/>
        <item x="1099"/>
        <item x="91"/>
        <item x="965"/>
        <item x="1069"/>
        <item x="264"/>
        <item x="876"/>
        <item x="1090"/>
        <item x="645"/>
        <item x="145"/>
        <item x="147"/>
        <item x="1114"/>
        <item x="291"/>
        <item x="19"/>
        <item x="1079"/>
        <item x="504"/>
        <item x="181"/>
        <item x="1181"/>
        <item x="1191"/>
        <item x="424"/>
        <item x="397"/>
        <item x="563"/>
        <item x="1050"/>
        <item x="669"/>
        <item x="405"/>
        <item x="545"/>
        <item x="807"/>
        <item x="576"/>
        <item x="238"/>
        <item x="425"/>
        <item x="1076"/>
        <item x="230"/>
        <item x="738"/>
        <item x="1062"/>
        <item x="627"/>
        <item x="241"/>
        <item x="6"/>
        <item x="330"/>
        <item x="1116"/>
        <item x="157"/>
        <item x="142"/>
        <item x="1"/>
        <item x="138"/>
        <item x="276"/>
        <item x="612"/>
        <item x="1172"/>
        <item x="406"/>
        <item x="875"/>
        <item x="29"/>
        <item x="166"/>
        <item x="247"/>
        <item x="1004"/>
        <item x="465"/>
        <item x="257"/>
        <item x="300"/>
        <item x="429"/>
        <item x="293"/>
        <item x="57"/>
        <item x="972"/>
        <item x="936"/>
        <item x="1026"/>
        <item x="168"/>
        <item x="486"/>
        <item x="894"/>
        <item x="285"/>
        <item x="387"/>
        <item x="887"/>
        <item x="92"/>
        <item x="870"/>
        <item x="1186"/>
        <item x="715"/>
        <item x="649"/>
        <item x="124"/>
        <item x="757"/>
        <item x="1198"/>
        <item x="569"/>
        <item x="974"/>
        <item x="763"/>
        <item x="575"/>
        <item x="782"/>
        <item x="1029"/>
        <item x="120"/>
        <item x="1253"/>
        <item x="438"/>
        <item x="390"/>
        <item x="460"/>
        <item x="154"/>
        <item x="1220"/>
        <item x="1057"/>
        <item x="595"/>
        <item x="988"/>
        <item x="327"/>
        <item x="1039"/>
        <item x="822"/>
        <item x="411"/>
        <item x="1178"/>
        <item x="493"/>
        <item x="361"/>
        <item x="324"/>
        <item x="299"/>
        <item x="49"/>
        <item x="463"/>
        <item x="81"/>
        <item x="510"/>
        <item x="941"/>
        <item x="451"/>
        <item x="369"/>
        <item x="305"/>
        <item x="856"/>
        <item x="1117"/>
        <item x="489"/>
        <item x="469"/>
        <item x="215"/>
        <item x="501"/>
        <item x="880"/>
        <item x="658"/>
        <item x="97"/>
        <item x="171"/>
        <item x="553"/>
        <item x="653"/>
        <item x="1183"/>
        <item x="340"/>
        <item x="140"/>
        <item x="847"/>
        <item x="650"/>
        <item x="739"/>
        <item x="1000"/>
        <item x="165"/>
        <item x="556"/>
        <item x="1115"/>
        <item x="207"/>
        <item x="968"/>
        <item x="756"/>
        <item x="1021"/>
        <item x="325"/>
        <item x="962"/>
        <item x="432"/>
        <item x="1223"/>
        <item x="203"/>
        <item x="95"/>
        <item x="457"/>
        <item x="72"/>
        <item x="852"/>
        <item x="287"/>
        <item x="885"/>
        <item x="128"/>
        <item x="417"/>
        <item x="90"/>
        <item x="105"/>
        <item x="696"/>
        <item x="256"/>
        <item x="544"/>
        <item x="1254"/>
        <item x="1088"/>
        <item x="282"/>
        <item x="1113"/>
        <item x="951"/>
        <item x="360"/>
        <item x="1068"/>
        <item x="183"/>
        <item x="1072"/>
        <item x="430"/>
        <item x="931"/>
        <item x="364"/>
        <item x="384"/>
        <item x="1120"/>
        <item x="710"/>
        <item x="334"/>
        <item x="1164"/>
        <item x="700"/>
        <item x="116"/>
        <item x="622"/>
        <item x="616"/>
        <item x="348"/>
        <item x="1035"/>
        <item x="366"/>
        <item x="201"/>
        <item x="540"/>
        <item x="275"/>
        <item x="144"/>
        <item x="320"/>
        <item x="896"/>
        <item x="179"/>
        <item x="562"/>
        <item x="1215"/>
        <item x="1020"/>
        <item x="1017"/>
        <item x="437"/>
        <item x="1074"/>
        <item x="907"/>
        <item x="280"/>
        <item x="65"/>
        <item x="1101"/>
        <item x="886"/>
        <item x="646"/>
        <item x="455"/>
        <item x="132"/>
        <item x="485"/>
        <item x="279"/>
        <item x="402"/>
        <item x="1182"/>
        <item x="707"/>
        <item x="934"/>
        <item x="966"/>
        <item x="392"/>
        <item x="270"/>
        <item x="536"/>
        <item x="134"/>
        <item x="20"/>
        <item x="159"/>
        <item x="478"/>
        <item x="382"/>
        <item x="208"/>
        <item x="1145"/>
        <item x="1109"/>
        <item x="1218"/>
        <item x="726"/>
        <item x="111"/>
        <item x="252"/>
        <item x="1059"/>
        <item x="1055"/>
        <item x="508"/>
        <item x="1161"/>
        <item x="193"/>
        <item x="1190"/>
        <item x="85"/>
        <item x="353"/>
        <item x="446"/>
        <item x="827"/>
        <item x="136"/>
        <item x="194"/>
        <item x="841"/>
        <item x="917"/>
        <item x="514"/>
        <item x="41"/>
        <item x="56"/>
        <item x="391"/>
        <item x="1023"/>
        <item x="267"/>
        <item x="717"/>
        <item x="1102"/>
        <item x="775"/>
        <item x="27"/>
        <item x="298"/>
        <item x="427"/>
        <item x="248"/>
        <item x="304"/>
        <item x="401"/>
        <item x="1202"/>
        <item x="1136"/>
        <item x="1087"/>
        <item x="186"/>
        <item x="488"/>
        <item x="516"/>
        <item x="984"/>
        <item x="1158"/>
        <item x="240"/>
        <item x="760"/>
        <item x="114"/>
        <item x="1209"/>
        <item x="893"/>
        <item x="828"/>
        <item x="776"/>
        <item x="153"/>
        <item x="636"/>
        <item x="532"/>
        <item x="682"/>
        <item x="656"/>
        <item x="162"/>
        <item x="199"/>
        <item x="601"/>
        <item x="121"/>
        <item x="200"/>
        <item x="381"/>
        <item x="611"/>
        <item x="15"/>
        <item x="903"/>
        <item x="420"/>
        <item x="927"/>
        <item x="698"/>
        <item x="1247"/>
        <item x="251"/>
        <item x="904"/>
        <item x="1241"/>
        <item x="100"/>
        <item x="1012"/>
        <item x="170"/>
        <item x="206"/>
        <item x="467"/>
        <item x="28"/>
        <item x="606"/>
        <item x="173"/>
        <item x="102"/>
        <item x="155"/>
        <item x="403"/>
        <item x="899"/>
        <item x="163"/>
        <item x="823"/>
        <item x="832"/>
        <item x="609"/>
        <item x="813"/>
        <item x="674"/>
        <item x="339"/>
        <item x="1163"/>
        <item x="1016"/>
        <item x="398"/>
        <item x="665"/>
        <item x="38"/>
        <item x="787"/>
        <item x="358"/>
        <item x="714"/>
        <item x="1051"/>
        <item x="521"/>
        <item x="314"/>
        <item x="350"/>
        <item x="871"/>
        <item x="70"/>
        <item x="482"/>
        <item x="586"/>
        <item x="541"/>
        <item x="790"/>
        <item x="69"/>
        <item x="793"/>
        <item x="538"/>
        <item x="692"/>
        <item x="634"/>
        <item x="258"/>
        <item x="146"/>
        <item x="642"/>
        <item x="535"/>
        <item x="713"/>
        <item x="725"/>
        <item x="829"/>
        <item x="355"/>
        <item x="923"/>
        <item x="225"/>
        <item x="630"/>
        <item x="117"/>
        <item x="734"/>
        <item x="759"/>
        <item x="187"/>
        <item x="531"/>
        <item x="603"/>
        <item x="53"/>
        <item x="1070"/>
        <item x="356"/>
        <item x="954"/>
        <item x="593"/>
        <item x="295"/>
        <item x="670"/>
        <item x="632"/>
        <item x="210"/>
        <item x="959"/>
        <item x="1126"/>
        <item x="933"/>
        <item x="278"/>
        <item x="850"/>
        <item x="150"/>
        <item x="772"/>
        <item x="604"/>
        <item x="868"/>
        <item x="824"/>
        <item x="1009"/>
        <item x="191"/>
        <item x="781"/>
        <item x="803"/>
        <item x="964"/>
        <item x="372"/>
        <item x="596"/>
        <item x="805"/>
        <item x="5"/>
        <item x="882"/>
        <item x="865"/>
        <item x="864"/>
        <item x="786"/>
        <item x="322"/>
        <item x="843"/>
        <item x="78"/>
        <item x="958"/>
        <item x="524"/>
        <item x="957"/>
        <item x="587"/>
        <item x="773"/>
        <item x="751"/>
        <item x="770"/>
        <item x="863"/>
        <item x="533"/>
        <item x="50"/>
        <item x="0"/>
        <item x="848"/>
        <item x="573"/>
        <item x="816"/>
        <item x="274"/>
        <item x="1049"/>
        <item x="874"/>
        <item x="574"/>
        <item x="747"/>
        <item x="853"/>
        <item x="754"/>
        <item x="79"/>
        <item x="746"/>
        <item t="default"/>
      </items>
    </pivotField>
    <pivotField showAll="0"/>
    <pivotField axis="axisRow" showAll="0">
      <items count="13">
        <item x="4"/>
        <item x="5"/>
        <item x="6"/>
        <item x="7"/>
        <item x="8"/>
        <item x="9"/>
        <item x="10"/>
        <item x="11"/>
        <item x="0"/>
        <item x="1"/>
        <item x="2"/>
        <item x="3"/>
        <item t="default"/>
      </items>
    </pivotField>
    <pivotField axis="axisRow" showAll="0">
      <items count="7">
        <item x="0"/>
        <item x="1"/>
        <item x="2"/>
        <item x="3"/>
        <item x="4"/>
        <item x="5"/>
        <item t="default"/>
      </items>
    </pivotField>
  </pivotFields>
  <rowFields count="2">
    <field x="6"/>
    <field x="5"/>
  </rowFields>
  <rowItems count="68">
    <i>
      <x/>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t="grand">
      <x/>
    </i>
  </rowItems>
  <colItems count="1">
    <i/>
  </colItems>
  <dataFields count="1">
    <dataField name="Average of Daily Returns" fld="3"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heetViews>
  <sheetFormatPr defaultRowHeight="15" x14ac:dyDescent="0.25"/>
  <cols>
    <col min="3" max="3" width="11.140625" bestFit="1" customWidth="1"/>
  </cols>
  <sheetData>
    <row r="1" spans="1:4" x14ac:dyDescent="0.25">
      <c r="A1" s="7" t="s">
        <v>0</v>
      </c>
      <c r="B1" s="8"/>
      <c r="C1" s="8"/>
      <c r="D1" s="9"/>
    </row>
    <row r="2" spans="1:4" x14ac:dyDescent="0.25">
      <c r="A2" s="1" t="s">
        <v>2</v>
      </c>
      <c r="B2" s="2"/>
      <c r="C2" s="2"/>
      <c r="D2" s="3"/>
    </row>
    <row r="3" spans="1:4" x14ac:dyDescent="0.25">
      <c r="A3" s="4" t="s">
        <v>1</v>
      </c>
      <c r="B3" s="5"/>
      <c r="C3" s="5"/>
      <c r="D3" s="6"/>
    </row>
    <row r="5" spans="1:4" x14ac:dyDescent="0.25">
      <c r="A5" t="s">
        <v>3</v>
      </c>
    </row>
    <row r="6" spans="1:4" x14ac:dyDescent="0.25">
      <c r="A6" t="s">
        <v>4</v>
      </c>
      <c r="B6">
        <v>100</v>
      </c>
    </row>
    <row r="7" spans="1:4" x14ac:dyDescent="0.25">
      <c r="A7" t="s">
        <v>5</v>
      </c>
      <c r="B7" s="10">
        <v>0.02</v>
      </c>
    </row>
    <row r="8" spans="1:4" x14ac:dyDescent="0.25">
      <c r="A8" t="s">
        <v>6</v>
      </c>
      <c r="B8" s="10">
        <v>0.04</v>
      </c>
    </row>
    <row r="10" spans="1:4" x14ac:dyDescent="0.25">
      <c r="A10" t="s">
        <v>7</v>
      </c>
    </row>
    <row r="11" spans="1:4" x14ac:dyDescent="0.25">
      <c r="A11" t="s">
        <v>8</v>
      </c>
      <c r="B11">
        <f>B6*(1+B7)</f>
        <v>102</v>
      </c>
    </row>
    <row r="13" spans="1:4" x14ac:dyDescent="0.25">
      <c r="A13" t="s">
        <v>9</v>
      </c>
    </row>
    <row r="14" spans="1:4" x14ac:dyDescent="0.25">
      <c r="A14" t="s">
        <v>10</v>
      </c>
      <c r="C14" s="11">
        <f>B11/(B8-B7)</f>
        <v>5100</v>
      </c>
    </row>
    <row r="16" spans="1:4" x14ac:dyDescent="0.25">
      <c r="A16" t="s">
        <v>82</v>
      </c>
    </row>
    <row r="17" spans="1:1" x14ac:dyDescent="0.25">
      <c r="A17" t="s">
        <v>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1"/>
  <sheetViews>
    <sheetView topLeftCell="A50" workbookViewId="0">
      <selection activeCell="B62" activeCellId="5" sqref="B5:B8 B10:B21 B23:B34 B36:B47 B49:B60 B62:B70"/>
    </sheetView>
  </sheetViews>
  <sheetFormatPr defaultRowHeight="15" x14ac:dyDescent="0.25"/>
  <cols>
    <col min="1" max="1" width="13.140625" customWidth="1"/>
    <col min="2" max="2" width="23.140625" bestFit="1" customWidth="1"/>
    <col min="3" max="3" width="11.5703125" bestFit="1" customWidth="1"/>
  </cols>
  <sheetData>
    <row r="3" spans="1:2" x14ac:dyDescent="0.25">
      <c r="A3" s="48" t="s">
        <v>66</v>
      </c>
      <c r="B3" t="s">
        <v>65</v>
      </c>
    </row>
    <row r="4" spans="1:2" x14ac:dyDescent="0.25">
      <c r="A4" s="49">
        <v>2012</v>
      </c>
      <c r="B4" s="47">
        <v>-2.5461233394779632E-4</v>
      </c>
    </row>
    <row r="5" spans="1:2" x14ac:dyDescent="0.25">
      <c r="A5" s="50">
        <v>9</v>
      </c>
      <c r="B5" s="47">
        <v>3.2841595730007797E-3</v>
      </c>
    </row>
    <row r="6" spans="1:2" x14ac:dyDescent="0.25">
      <c r="A6" s="50">
        <v>10</v>
      </c>
      <c r="B6" s="47">
        <v>-2.9555469047506072E-3</v>
      </c>
    </row>
    <row r="7" spans="1:2" x14ac:dyDescent="0.25">
      <c r="A7" s="50">
        <v>11</v>
      </c>
      <c r="B7" s="47">
        <v>-1.0532220424963126E-3</v>
      </c>
    </row>
    <row r="8" spans="1:2" x14ac:dyDescent="0.25">
      <c r="A8" s="50">
        <v>12</v>
      </c>
      <c r="B8" s="47">
        <v>4.1195303846480735E-4</v>
      </c>
    </row>
    <row r="9" spans="1:2" x14ac:dyDescent="0.25">
      <c r="A9" s="49">
        <v>2013</v>
      </c>
      <c r="B9" s="47">
        <v>-1.3398493657214317E-5</v>
      </c>
    </row>
    <row r="10" spans="1:2" x14ac:dyDescent="0.25">
      <c r="A10" s="50">
        <v>1</v>
      </c>
      <c r="B10" s="47">
        <v>2.8508133804736866E-3</v>
      </c>
    </row>
    <row r="11" spans="1:2" x14ac:dyDescent="0.25">
      <c r="A11" s="50">
        <v>2</v>
      </c>
      <c r="B11" s="47">
        <v>-5.4575839128168688E-4</v>
      </c>
    </row>
    <row r="12" spans="1:2" x14ac:dyDescent="0.25">
      <c r="A12" s="50">
        <v>3</v>
      </c>
      <c r="B12" s="47">
        <v>3.0458589499187229E-3</v>
      </c>
    </row>
    <row r="13" spans="1:2" x14ac:dyDescent="0.25">
      <c r="A13" s="50">
        <v>4</v>
      </c>
      <c r="B13" s="47">
        <v>-2.127826810718179E-3</v>
      </c>
    </row>
    <row r="14" spans="1:2" x14ac:dyDescent="0.25">
      <c r="A14" s="50">
        <v>5</v>
      </c>
      <c r="B14" s="47">
        <v>1.2482298908866672E-3</v>
      </c>
    </row>
    <row r="15" spans="1:2" x14ac:dyDescent="0.25">
      <c r="A15" s="50">
        <v>6</v>
      </c>
      <c r="B15" s="47">
        <v>-4.1698701988370727E-3</v>
      </c>
    </row>
    <row r="16" spans="1:2" x14ac:dyDescent="0.25">
      <c r="A16" s="50">
        <v>7</v>
      </c>
      <c r="B16" s="47">
        <v>9.6323985661515713E-4</v>
      </c>
    </row>
    <row r="17" spans="1:2" x14ac:dyDescent="0.25">
      <c r="A17" s="50">
        <v>8</v>
      </c>
      <c r="B17" s="47">
        <v>-3.0525872953676499E-3</v>
      </c>
    </row>
    <row r="18" spans="1:2" x14ac:dyDescent="0.25">
      <c r="A18" s="50">
        <v>9</v>
      </c>
      <c r="B18" s="47">
        <v>8.391881244389388E-4</v>
      </c>
    </row>
    <row r="19" spans="1:2" x14ac:dyDescent="0.25">
      <c r="A19" s="50">
        <v>10</v>
      </c>
      <c r="B19" s="47">
        <v>-1.2721873083783078E-3</v>
      </c>
    </row>
    <row r="20" spans="1:2" x14ac:dyDescent="0.25">
      <c r="A20" s="50">
        <v>11</v>
      </c>
      <c r="B20" s="47">
        <v>1.6427967839635071E-4</v>
      </c>
    </row>
    <row r="21" spans="1:2" x14ac:dyDescent="0.25">
      <c r="A21" s="50">
        <v>12</v>
      </c>
      <c r="B21" s="47">
        <v>2.1006600450474765E-3</v>
      </c>
    </row>
    <row r="22" spans="1:2" x14ac:dyDescent="0.25">
      <c r="A22" s="49">
        <v>2014</v>
      </c>
      <c r="B22" s="47">
        <v>-5.6112129979021157E-4</v>
      </c>
    </row>
    <row r="23" spans="1:2" x14ac:dyDescent="0.25">
      <c r="A23" s="50">
        <v>1</v>
      </c>
      <c r="B23" s="47">
        <v>-2.7803613606552872E-3</v>
      </c>
    </row>
    <row r="24" spans="1:2" x14ac:dyDescent="0.25">
      <c r="A24" s="50">
        <v>2</v>
      </c>
      <c r="B24" s="47">
        <v>2.5057892070297714E-3</v>
      </c>
    </row>
    <row r="25" spans="1:2" x14ac:dyDescent="0.25">
      <c r="A25" s="50">
        <v>3</v>
      </c>
      <c r="B25" s="47">
        <v>1.9223387020422017E-3</v>
      </c>
    </row>
    <row r="26" spans="1:2" x14ac:dyDescent="0.25">
      <c r="A26" s="50">
        <v>4</v>
      </c>
      <c r="B26" s="47">
        <v>1.039624426408629E-3</v>
      </c>
    </row>
    <row r="27" spans="1:2" x14ac:dyDescent="0.25">
      <c r="A27" s="50">
        <v>5</v>
      </c>
      <c r="B27" s="47">
        <v>-2.9947036563498378E-3</v>
      </c>
    </row>
    <row r="28" spans="1:2" x14ac:dyDescent="0.25">
      <c r="A28" s="50">
        <v>6</v>
      </c>
      <c r="B28" s="47">
        <v>-7.8738447195896076E-4</v>
      </c>
    </row>
    <row r="29" spans="1:2" x14ac:dyDescent="0.25">
      <c r="A29" s="50">
        <v>7</v>
      </c>
      <c r="B29" s="47">
        <v>2.5865829319125207E-3</v>
      </c>
    </row>
    <row r="30" spans="1:2" x14ac:dyDescent="0.25">
      <c r="A30" s="50">
        <v>8</v>
      </c>
      <c r="B30" s="47">
        <v>1.7961611056463829E-4</v>
      </c>
    </row>
    <row r="31" spans="1:2" x14ac:dyDescent="0.25">
      <c r="A31" s="50">
        <v>9</v>
      </c>
      <c r="B31" s="47">
        <v>-5.9959096004122544E-4</v>
      </c>
    </row>
    <row r="32" spans="1:2" x14ac:dyDescent="0.25">
      <c r="A32" s="50">
        <v>10</v>
      </c>
      <c r="B32" s="47">
        <v>-6.0669516272924559E-3</v>
      </c>
    </row>
    <row r="33" spans="1:2" x14ac:dyDescent="0.25">
      <c r="A33" s="50">
        <v>11</v>
      </c>
      <c r="B33" s="47">
        <v>-7.0042683685881573E-4</v>
      </c>
    </row>
    <row r="34" spans="1:2" x14ac:dyDescent="0.25">
      <c r="A34" s="50">
        <v>12</v>
      </c>
      <c r="B34" s="47">
        <v>-3.9271382931562533E-4</v>
      </c>
    </row>
    <row r="35" spans="1:2" x14ac:dyDescent="0.25">
      <c r="A35" s="49">
        <v>2015</v>
      </c>
      <c r="B35" s="47">
        <v>-5.1862207561880077E-4</v>
      </c>
    </row>
    <row r="36" spans="1:2" x14ac:dyDescent="0.25">
      <c r="A36" s="50">
        <v>1</v>
      </c>
      <c r="B36" s="47">
        <v>-2.1520970728425349E-3</v>
      </c>
    </row>
    <row r="37" spans="1:2" x14ac:dyDescent="0.25">
      <c r="A37" s="50">
        <v>2</v>
      </c>
      <c r="B37" s="47">
        <v>2.9361645815387397E-3</v>
      </c>
    </row>
    <row r="38" spans="1:2" x14ac:dyDescent="0.25">
      <c r="A38" s="50">
        <v>3</v>
      </c>
      <c r="B38" s="47">
        <v>-3.1435050342856508E-4</v>
      </c>
    </row>
    <row r="39" spans="1:2" x14ac:dyDescent="0.25">
      <c r="A39" s="50">
        <v>4</v>
      </c>
      <c r="B39" s="47">
        <v>3.1825074594666616E-3</v>
      </c>
    </row>
    <row r="40" spans="1:2" x14ac:dyDescent="0.25">
      <c r="A40" s="50">
        <v>5</v>
      </c>
      <c r="B40" s="47">
        <v>-4.4470155742389327E-4</v>
      </c>
    </row>
    <row r="41" spans="1:2" x14ac:dyDescent="0.25">
      <c r="A41" s="50">
        <v>6</v>
      </c>
      <c r="B41" s="47">
        <v>-1.8820804356806664E-3</v>
      </c>
    </row>
    <row r="42" spans="1:2" x14ac:dyDescent="0.25">
      <c r="A42" s="50">
        <v>7</v>
      </c>
      <c r="B42" s="47">
        <v>-6.4881877738121041E-5</v>
      </c>
    </row>
    <row r="43" spans="1:2" x14ac:dyDescent="0.25">
      <c r="A43" s="50">
        <v>8</v>
      </c>
      <c r="B43" s="47">
        <v>-4.2122514374500816E-3</v>
      </c>
    </row>
    <row r="44" spans="1:2" x14ac:dyDescent="0.25">
      <c r="A44" s="50">
        <v>9</v>
      </c>
      <c r="B44" s="47">
        <v>-8.2536565997933951E-4</v>
      </c>
    </row>
    <row r="45" spans="1:2" x14ac:dyDescent="0.25">
      <c r="A45" s="50">
        <v>10</v>
      </c>
      <c r="B45" s="47">
        <v>-1.3833331843551946E-3</v>
      </c>
    </row>
    <row r="46" spans="1:2" x14ac:dyDescent="0.25">
      <c r="A46" s="50">
        <v>11</v>
      </c>
      <c r="B46" s="47">
        <v>-1.8799373135150454E-4</v>
      </c>
    </row>
    <row r="47" spans="1:2" x14ac:dyDescent="0.25">
      <c r="A47" s="50">
        <v>12</v>
      </c>
      <c r="B47" s="47">
        <v>-5.2929674768823691E-4</v>
      </c>
    </row>
    <row r="48" spans="1:2" x14ac:dyDescent="0.25">
      <c r="A48" s="49">
        <v>2016</v>
      </c>
      <c r="B48" s="47">
        <v>8.2174951182906718E-4</v>
      </c>
    </row>
    <row r="49" spans="1:2" x14ac:dyDescent="0.25">
      <c r="A49" s="50">
        <v>1</v>
      </c>
      <c r="B49" s="47">
        <v>-5.0179074184877907E-3</v>
      </c>
    </row>
    <row r="50" spans="1:2" x14ac:dyDescent="0.25">
      <c r="A50" s="50">
        <v>2</v>
      </c>
      <c r="B50" s="47">
        <v>2.6380844363407983E-3</v>
      </c>
    </row>
    <row r="51" spans="1:2" x14ac:dyDescent="0.25">
      <c r="A51" s="50">
        <v>3</v>
      </c>
      <c r="B51" s="47">
        <v>6.6585323839643351E-3</v>
      </c>
    </row>
    <row r="52" spans="1:2" x14ac:dyDescent="0.25">
      <c r="A52" s="50">
        <v>4</v>
      </c>
      <c r="B52" s="47">
        <v>-1.6401042161899859E-3</v>
      </c>
    </row>
    <row r="53" spans="1:2" x14ac:dyDescent="0.25">
      <c r="A53" s="50">
        <v>5</v>
      </c>
      <c r="B53" s="47">
        <v>2.5328103674396966E-3</v>
      </c>
    </row>
    <row r="54" spans="1:2" x14ac:dyDescent="0.25">
      <c r="A54" s="50">
        <v>6</v>
      </c>
      <c r="B54" s="47">
        <v>-4.5633483279677867E-4</v>
      </c>
    </row>
    <row r="55" spans="1:2" x14ac:dyDescent="0.25">
      <c r="A55" s="50">
        <v>7</v>
      </c>
      <c r="B55" s="47">
        <v>2.8535400268558052E-3</v>
      </c>
    </row>
    <row r="56" spans="1:2" x14ac:dyDescent="0.25">
      <c r="A56" s="50">
        <v>8</v>
      </c>
      <c r="B56" s="47">
        <v>-4.5595612446357604E-4</v>
      </c>
    </row>
    <row r="57" spans="1:2" x14ac:dyDescent="0.25">
      <c r="A57" s="50">
        <v>9</v>
      </c>
      <c r="B57" s="47">
        <v>4.730433726945773E-5</v>
      </c>
    </row>
    <row r="58" spans="1:2" x14ac:dyDescent="0.25">
      <c r="A58" s="50">
        <v>10</v>
      </c>
      <c r="B58" s="47">
        <v>-1.533287141284185E-3</v>
      </c>
    </row>
    <row r="59" spans="1:2" x14ac:dyDescent="0.25">
      <c r="A59" s="50">
        <v>11</v>
      </c>
      <c r="B59" s="47">
        <v>2.635460080241017E-3</v>
      </c>
    </row>
    <row r="60" spans="1:2" x14ac:dyDescent="0.25">
      <c r="A60" s="50">
        <v>12</v>
      </c>
      <c r="B60" s="47">
        <v>1.1305438775352796E-3</v>
      </c>
    </row>
    <row r="61" spans="1:2" x14ac:dyDescent="0.25">
      <c r="A61" s="49">
        <v>2017</v>
      </c>
      <c r="B61" s="47">
        <v>-8.3785470925766233E-4</v>
      </c>
    </row>
    <row r="62" spans="1:2" x14ac:dyDescent="0.25">
      <c r="A62" s="50">
        <v>1</v>
      </c>
      <c r="B62" s="47">
        <v>2.5666694327790727E-3</v>
      </c>
    </row>
    <row r="63" spans="1:2" x14ac:dyDescent="0.25">
      <c r="A63" s="50">
        <v>2</v>
      </c>
      <c r="B63" s="47">
        <v>1.5963721646346546E-3</v>
      </c>
    </row>
    <row r="64" spans="1:2" x14ac:dyDescent="0.25">
      <c r="A64" s="50">
        <v>3</v>
      </c>
      <c r="B64" s="47">
        <v>-1.3773017339531518E-3</v>
      </c>
    </row>
    <row r="65" spans="1:2" x14ac:dyDescent="0.25">
      <c r="A65" s="50">
        <v>4</v>
      </c>
      <c r="B65" s="47">
        <v>-4.2832959710904679E-3</v>
      </c>
    </row>
    <row r="66" spans="1:2" x14ac:dyDescent="0.25">
      <c r="A66" s="50">
        <v>5</v>
      </c>
      <c r="B66" s="47">
        <v>-2.1849498959911518E-3</v>
      </c>
    </row>
    <row r="67" spans="1:2" x14ac:dyDescent="0.25">
      <c r="A67" s="50">
        <v>6</v>
      </c>
      <c r="B67" s="47">
        <v>3.7222852267162283E-4</v>
      </c>
    </row>
    <row r="68" spans="1:2" x14ac:dyDescent="0.25">
      <c r="A68" s="50">
        <v>7</v>
      </c>
      <c r="B68" s="47">
        <v>-3.0077825169046168E-3</v>
      </c>
    </row>
    <row r="69" spans="1:2" x14ac:dyDescent="0.25">
      <c r="A69" s="50">
        <v>8</v>
      </c>
      <c r="B69" s="47">
        <v>-4.7773064593182723E-4</v>
      </c>
    </row>
    <row r="70" spans="1:2" x14ac:dyDescent="0.25">
      <c r="A70" s="50">
        <v>9</v>
      </c>
      <c r="B70" s="47">
        <v>-7.9358091235604E-6</v>
      </c>
    </row>
    <row r="71" spans="1:2" x14ac:dyDescent="0.25">
      <c r="A71" s="49" t="s">
        <v>67</v>
      </c>
      <c r="B71" s="47">
        <v>-1.837235870958176E-4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1"/>
  <sheetViews>
    <sheetView workbookViewId="0">
      <selection activeCell="B8" activeCellId="5" sqref="B62:B70 B49:B60 B36:B47 B23:B34 B10:B21 B5:B8"/>
    </sheetView>
  </sheetViews>
  <sheetFormatPr defaultRowHeight="15" x14ac:dyDescent="0.25"/>
  <cols>
    <col min="1" max="1" width="13.140625" customWidth="1"/>
    <col min="2" max="2" width="23.140625" customWidth="1"/>
    <col min="3" max="3" width="19.5703125" bestFit="1" customWidth="1"/>
  </cols>
  <sheetData>
    <row r="3" spans="1:2" x14ac:dyDescent="0.25">
      <c r="A3" s="48" t="s">
        <v>66</v>
      </c>
      <c r="B3" t="s">
        <v>65</v>
      </c>
    </row>
    <row r="4" spans="1:2" x14ac:dyDescent="0.25">
      <c r="A4" s="49">
        <v>2012</v>
      </c>
      <c r="B4" s="47">
        <v>2.3182085463158844E-4</v>
      </c>
    </row>
    <row r="5" spans="1:2" x14ac:dyDescent="0.25">
      <c r="A5" s="50">
        <v>9</v>
      </c>
      <c r="B5" s="47">
        <v>1.5577019286659149E-3</v>
      </c>
    </row>
    <row r="6" spans="1:2" x14ac:dyDescent="0.25">
      <c r="A6" s="50">
        <v>10</v>
      </c>
      <c r="B6" s="47">
        <v>-9.2965677212959665E-4</v>
      </c>
    </row>
    <row r="7" spans="1:2" x14ac:dyDescent="0.25">
      <c r="A7" s="50">
        <v>11</v>
      </c>
      <c r="B7" s="47">
        <v>1.8077367774747634E-4</v>
      </c>
    </row>
    <row r="8" spans="1:2" x14ac:dyDescent="0.25">
      <c r="A8" s="50">
        <v>12</v>
      </c>
      <c r="B8" s="47">
        <v>3.7797298552997292E-4</v>
      </c>
    </row>
    <row r="9" spans="1:2" x14ac:dyDescent="0.25">
      <c r="A9" s="49">
        <v>2013</v>
      </c>
      <c r="B9" s="47">
        <v>1.0536936737251595E-3</v>
      </c>
    </row>
    <row r="10" spans="1:2" x14ac:dyDescent="0.25">
      <c r="A10" s="50">
        <v>1</v>
      </c>
      <c r="B10" s="47">
        <v>2.3640710912448074E-3</v>
      </c>
    </row>
    <row r="11" spans="1:2" x14ac:dyDescent="0.25">
      <c r="A11" s="50">
        <v>2</v>
      </c>
      <c r="B11" s="47">
        <v>6.1172300111397707E-4</v>
      </c>
    </row>
    <row r="12" spans="1:2" x14ac:dyDescent="0.25">
      <c r="A12" s="50">
        <v>3</v>
      </c>
      <c r="B12" s="47">
        <v>1.7798496924987472E-3</v>
      </c>
    </row>
    <row r="13" spans="1:2" x14ac:dyDescent="0.25">
      <c r="A13" s="50">
        <v>4</v>
      </c>
      <c r="B13" s="47">
        <v>8.5312124172991601E-4</v>
      </c>
    </row>
    <row r="14" spans="1:2" x14ac:dyDescent="0.25">
      <c r="A14" s="50">
        <v>5</v>
      </c>
      <c r="B14" s="47">
        <v>9.5718169904372079E-4</v>
      </c>
    </row>
    <row r="15" spans="1:2" x14ac:dyDescent="0.25">
      <c r="A15" s="50">
        <v>6</v>
      </c>
      <c r="B15" s="47">
        <v>-6.9918462203584779E-4</v>
      </c>
    </row>
    <row r="16" spans="1:2" x14ac:dyDescent="0.25">
      <c r="A16" s="50">
        <v>7</v>
      </c>
      <c r="B16" s="47">
        <v>2.2057884982750035E-3</v>
      </c>
    </row>
    <row r="17" spans="1:2" x14ac:dyDescent="0.25">
      <c r="A17" s="50">
        <v>8</v>
      </c>
      <c r="B17" s="47">
        <v>-1.4236973417766892E-3</v>
      </c>
    </row>
    <row r="18" spans="1:2" x14ac:dyDescent="0.25">
      <c r="A18" s="50">
        <v>9</v>
      </c>
      <c r="B18" s="47">
        <v>1.4812805157909726E-3</v>
      </c>
    </row>
    <row r="19" spans="1:2" x14ac:dyDescent="0.25">
      <c r="A19" s="50">
        <v>10</v>
      </c>
      <c r="B19" s="47">
        <v>1.9280615370115127E-3</v>
      </c>
    </row>
    <row r="20" spans="1:2" x14ac:dyDescent="0.25">
      <c r="A20" s="50">
        <v>11</v>
      </c>
      <c r="B20" s="47">
        <v>1.3992499697715933E-3</v>
      </c>
    </row>
    <row r="21" spans="1:2" x14ac:dyDescent="0.25">
      <c r="A21" s="50">
        <v>12</v>
      </c>
      <c r="B21" s="47">
        <v>1.1266942490322229E-3</v>
      </c>
    </row>
    <row r="22" spans="1:2" x14ac:dyDescent="0.25">
      <c r="A22" s="49">
        <v>2014</v>
      </c>
      <c r="B22" s="47">
        <v>4.5374892325471505E-4</v>
      </c>
    </row>
    <row r="23" spans="1:2" x14ac:dyDescent="0.25">
      <c r="A23" s="50">
        <v>1</v>
      </c>
      <c r="B23" s="47">
        <v>-1.6940943438982965E-3</v>
      </c>
    </row>
    <row r="24" spans="1:2" x14ac:dyDescent="0.25">
      <c r="A24" s="50">
        <v>2</v>
      </c>
      <c r="B24" s="47">
        <v>2.2548411265123254E-3</v>
      </c>
    </row>
    <row r="25" spans="1:2" x14ac:dyDescent="0.25">
      <c r="A25" s="50">
        <v>3</v>
      </c>
      <c r="B25" s="47">
        <v>3.4961133764179121E-4</v>
      </c>
    </row>
    <row r="26" spans="1:2" x14ac:dyDescent="0.25">
      <c r="A26" s="50">
        <v>4</v>
      </c>
      <c r="B26" s="47">
        <v>3.2696607273440312E-4</v>
      </c>
    </row>
    <row r="27" spans="1:2" x14ac:dyDescent="0.25">
      <c r="A27" s="50">
        <v>5</v>
      </c>
      <c r="B27" s="47">
        <v>1.0042722426273141E-3</v>
      </c>
    </row>
    <row r="28" spans="1:2" x14ac:dyDescent="0.25">
      <c r="A28" s="50">
        <v>6</v>
      </c>
      <c r="B28" s="47">
        <v>9.0570871264260082E-4</v>
      </c>
    </row>
    <row r="29" spans="1:2" x14ac:dyDescent="0.25">
      <c r="A29" s="50">
        <v>7</v>
      </c>
      <c r="B29" s="47">
        <v>-6.6896721372139423E-4</v>
      </c>
    </row>
    <row r="30" spans="1:2" x14ac:dyDescent="0.25">
      <c r="A30" s="50">
        <v>8</v>
      </c>
      <c r="B30" s="47">
        <v>1.773145114134638E-3</v>
      </c>
    </row>
    <row r="31" spans="1:2" x14ac:dyDescent="0.25">
      <c r="A31" s="50">
        <v>9</v>
      </c>
      <c r="B31" s="47">
        <v>-7.2731796980454071E-4</v>
      </c>
    </row>
    <row r="32" spans="1:2" x14ac:dyDescent="0.25">
      <c r="A32" s="50">
        <v>10</v>
      </c>
      <c r="B32" s="47">
        <v>1.061222402291692E-3</v>
      </c>
    </row>
    <row r="33" spans="1:2" x14ac:dyDescent="0.25">
      <c r="A33" s="50">
        <v>11</v>
      </c>
      <c r="B33" s="47">
        <v>1.2796008232949941E-3</v>
      </c>
    </row>
    <row r="34" spans="1:2" x14ac:dyDescent="0.25">
      <c r="A34" s="50">
        <v>12</v>
      </c>
      <c r="B34" s="47">
        <v>-1.4566451930114743E-4</v>
      </c>
    </row>
    <row r="35" spans="1:2" x14ac:dyDescent="0.25">
      <c r="A35" s="49">
        <v>2015</v>
      </c>
      <c r="B35" s="47">
        <v>1.8563600747737372E-5</v>
      </c>
    </row>
    <row r="36" spans="1:2" x14ac:dyDescent="0.25">
      <c r="A36" s="50">
        <v>1</v>
      </c>
      <c r="B36" s="47">
        <v>-1.5209363766385652E-3</v>
      </c>
    </row>
    <row r="37" spans="1:2" x14ac:dyDescent="0.25">
      <c r="A37" s="50">
        <v>2</v>
      </c>
      <c r="B37" s="47">
        <v>2.8338337943653795E-3</v>
      </c>
    </row>
    <row r="38" spans="1:2" x14ac:dyDescent="0.25">
      <c r="A38" s="50">
        <v>3</v>
      </c>
      <c r="B38" s="47">
        <v>-7.5854025810172634E-4</v>
      </c>
    </row>
    <row r="39" spans="1:2" x14ac:dyDescent="0.25">
      <c r="A39" s="50">
        <v>4</v>
      </c>
      <c r="B39" s="47">
        <v>4.1772710041490394E-4</v>
      </c>
    </row>
    <row r="40" spans="1:2" x14ac:dyDescent="0.25">
      <c r="A40" s="50">
        <v>5</v>
      </c>
      <c r="B40" s="47">
        <v>5.4396902660873718E-4</v>
      </c>
    </row>
    <row r="41" spans="1:2" x14ac:dyDescent="0.25">
      <c r="A41" s="50">
        <v>6</v>
      </c>
      <c r="B41" s="47">
        <v>-9.4121844452679543E-4</v>
      </c>
    </row>
    <row r="42" spans="1:2" x14ac:dyDescent="0.25">
      <c r="A42" s="50">
        <v>7</v>
      </c>
      <c r="B42" s="47">
        <v>9.1497766706078907E-4</v>
      </c>
    </row>
    <row r="43" spans="1:2" x14ac:dyDescent="0.25">
      <c r="A43" s="50">
        <v>8</v>
      </c>
      <c r="B43" s="47">
        <v>-2.9375734402455624E-3</v>
      </c>
    </row>
    <row r="44" spans="1:2" x14ac:dyDescent="0.25">
      <c r="A44" s="50">
        <v>9</v>
      </c>
      <c r="B44" s="47">
        <v>-1.1792231093096875E-3</v>
      </c>
    </row>
    <row r="45" spans="1:2" x14ac:dyDescent="0.25">
      <c r="A45" s="50">
        <v>10</v>
      </c>
      <c r="B45" s="47">
        <v>3.6600956642417067E-3</v>
      </c>
    </row>
    <row r="46" spans="1:2" x14ac:dyDescent="0.25">
      <c r="A46" s="50">
        <v>11</v>
      </c>
      <c r="B46" s="47">
        <v>5.314173444518899E-5</v>
      </c>
    </row>
    <row r="47" spans="1:2" x14ac:dyDescent="0.25">
      <c r="A47" s="50">
        <v>12</v>
      </c>
      <c r="B47" s="47">
        <v>-7.3930753598635342E-4</v>
      </c>
    </row>
    <row r="48" spans="1:2" x14ac:dyDescent="0.25">
      <c r="A48" s="49">
        <v>2016</v>
      </c>
      <c r="B48" s="47">
        <v>3.9542122519958681E-4</v>
      </c>
    </row>
    <row r="49" spans="1:2" x14ac:dyDescent="0.25">
      <c r="A49" s="50">
        <v>1</v>
      </c>
      <c r="B49" s="47">
        <v>-2.6268170145710202E-3</v>
      </c>
    </row>
    <row r="50" spans="1:2" x14ac:dyDescent="0.25">
      <c r="A50" s="50">
        <v>2</v>
      </c>
      <c r="B50" s="47">
        <v>-1.418138758324028E-4</v>
      </c>
    </row>
    <row r="51" spans="1:2" x14ac:dyDescent="0.25">
      <c r="A51" s="50">
        <v>3</v>
      </c>
      <c r="B51" s="47">
        <v>2.9334639088192268E-3</v>
      </c>
    </row>
    <row r="52" spans="1:2" x14ac:dyDescent="0.25">
      <c r="A52" s="50">
        <v>4</v>
      </c>
      <c r="B52" s="47">
        <v>1.4784421601420403E-4</v>
      </c>
    </row>
    <row r="53" spans="1:2" x14ac:dyDescent="0.25">
      <c r="A53" s="50">
        <v>5</v>
      </c>
      <c r="B53" s="47">
        <v>7.4786014999913707E-4</v>
      </c>
    </row>
    <row r="54" spans="1:2" x14ac:dyDescent="0.25">
      <c r="A54" s="50">
        <v>6</v>
      </c>
      <c r="B54" s="47">
        <v>1.0708353591091438E-4</v>
      </c>
    </row>
    <row r="55" spans="1:2" x14ac:dyDescent="0.25">
      <c r="A55" s="50">
        <v>7</v>
      </c>
      <c r="B55" s="47">
        <v>1.7613967900240556E-3</v>
      </c>
    </row>
    <row r="56" spans="1:2" x14ac:dyDescent="0.25">
      <c r="A56" s="50">
        <v>8</v>
      </c>
      <c r="B56" s="47">
        <v>-4.6978954027914092E-5</v>
      </c>
    </row>
    <row r="57" spans="1:2" x14ac:dyDescent="0.25">
      <c r="A57" s="50">
        <v>9</v>
      </c>
      <c r="B57" s="47">
        <v>-1.8772621222190323E-5</v>
      </c>
    </row>
    <row r="58" spans="1:2" x14ac:dyDescent="0.25">
      <c r="A58" s="50">
        <v>10</v>
      </c>
      <c r="B58" s="47">
        <v>-9.2543883519067389E-4</v>
      </c>
    </row>
    <row r="59" spans="1:2" x14ac:dyDescent="0.25">
      <c r="A59" s="50">
        <v>11</v>
      </c>
      <c r="B59" s="47">
        <v>1.6225057066281783E-3</v>
      </c>
    </row>
    <row r="60" spans="1:2" x14ac:dyDescent="0.25">
      <c r="A60" s="50">
        <v>12</v>
      </c>
      <c r="B60" s="47">
        <v>8.7135785528996961E-4</v>
      </c>
    </row>
    <row r="61" spans="1:2" x14ac:dyDescent="0.25">
      <c r="A61" s="49">
        <v>2017</v>
      </c>
      <c r="B61" s="47">
        <v>5.5982366413551306E-4</v>
      </c>
    </row>
    <row r="62" spans="1:2" x14ac:dyDescent="0.25">
      <c r="A62" s="50">
        <v>1</v>
      </c>
      <c r="B62" s="47">
        <v>8.9468277013140531E-4</v>
      </c>
    </row>
    <row r="63" spans="1:2" x14ac:dyDescent="0.25">
      <c r="A63" s="50">
        <v>2</v>
      </c>
      <c r="B63" s="47">
        <v>1.9281354572320509E-3</v>
      </c>
    </row>
    <row r="64" spans="1:2" x14ac:dyDescent="0.25">
      <c r="A64" s="50">
        <v>3</v>
      </c>
      <c r="B64" s="47">
        <v>-4.4369974847338742E-6</v>
      </c>
    </row>
    <row r="65" spans="1:2" x14ac:dyDescent="0.25">
      <c r="A65" s="50">
        <v>4</v>
      </c>
      <c r="B65" s="47">
        <v>4.8656374805814009E-4</v>
      </c>
    </row>
    <row r="66" spans="1:2" x14ac:dyDescent="0.25">
      <c r="A66" s="50">
        <v>5</v>
      </c>
      <c r="B66" s="47">
        <v>5.3468552094666397E-4</v>
      </c>
    </row>
    <row r="67" spans="1:2" x14ac:dyDescent="0.25">
      <c r="A67" s="50">
        <v>6</v>
      </c>
      <c r="B67" s="47">
        <v>2.2844981810985689E-4</v>
      </c>
    </row>
    <row r="68" spans="1:2" x14ac:dyDescent="0.25">
      <c r="A68" s="50">
        <v>7</v>
      </c>
      <c r="B68" s="47">
        <v>9.646699782091539E-4</v>
      </c>
    </row>
    <row r="69" spans="1:2" x14ac:dyDescent="0.25">
      <c r="A69" s="50">
        <v>8</v>
      </c>
      <c r="B69" s="47">
        <v>4.0195386543211804E-5</v>
      </c>
    </row>
    <row r="70" spans="1:2" x14ac:dyDescent="0.25">
      <c r="A70" s="50">
        <v>9</v>
      </c>
      <c r="B70" s="47">
        <v>-2.7538686859380213E-3</v>
      </c>
    </row>
    <row r="71" spans="1:2" x14ac:dyDescent="0.25">
      <c r="A71" s="49" t="s">
        <v>67</v>
      </c>
      <c r="B71" s="47">
        <v>4.7548415353745969E-4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election sqref="A1:I84"/>
    </sheetView>
  </sheetViews>
  <sheetFormatPr defaultRowHeight="15" x14ac:dyDescent="0.25"/>
  <sheetData>
    <row r="1" spans="1:9" x14ac:dyDescent="0.25">
      <c r="A1" t="s">
        <v>17</v>
      </c>
    </row>
    <row r="2" spans="1:9" ht="15.75" thickBot="1" x14ac:dyDescent="0.3"/>
    <row r="3" spans="1:9" x14ac:dyDescent="0.25">
      <c r="A3" s="20" t="s">
        <v>18</v>
      </c>
      <c r="B3" s="20"/>
    </row>
    <row r="4" spans="1:9" x14ac:dyDescent="0.25">
      <c r="A4" s="17" t="s">
        <v>19</v>
      </c>
      <c r="B4" s="17">
        <v>0.54917555835034149</v>
      </c>
    </row>
    <row r="5" spans="1:9" x14ac:dyDescent="0.25">
      <c r="A5" s="17" t="s">
        <v>20</v>
      </c>
      <c r="B5" s="17">
        <v>0.30159379388940932</v>
      </c>
    </row>
    <row r="6" spans="1:9" x14ac:dyDescent="0.25">
      <c r="A6" s="17" t="s">
        <v>21</v>
      </c>
      <c r="B6" s="17">
        <v>0.28955230757715777</v>
      </c>
    </row>
    <row r="7" spans="1:9" x14ac:dyDescent="0.25">
      <c r="A7" s="17" t="s">
        <v>22</v>
      </c>
      <c r="B7" s="17">
        <v>2.0426553723337129E-3</v>
      </c>
    </row>
    <row r="8" spans="1:9" ht="15.75" thickBot="1" x14ac:dyDescent="0.3">
      <c r="A8" s="18" t="s">
        <v>23</v>
      </c>
      <c r="B8" s="18">
        <v>60</v>
      </c>
    </row>
    <row r="10" spans="1:9" ht="15.75" thickBot="1" x14ac:dyDescent="0.3">
      <c r="A10" t="s">
        <v>24</v>
      </c>
    </row>
    <row r="11" spans="1:9" x14ac:dyDescent="0.25">
      <c r="A11" s="19"/>
      <c r="B11" s="19" t="s">
        <v>29</v>
      </c>
      <c r="C11" s="19" t="s">
        <v>30</v>
      </c>
      <c r="D11" s="19" t="s">
        <v>31</v>
      </c>
      <c r="E11" s="19" t="s">
        <v>32</v>
      </c>
      <c r="F11" s="19" t="s">
        <v>33</v>
      </c>
    </row>
    <row r="12" spans="1:9" x14ac:dyDescent="0.25">
      <c r="A12" s="17" t="s">
        <v>25</v>
      </c>
      <c r="B12" s="17">
        <v>1</v>
      </c>
      <c r="C12" s="17">
        <v>1.0450390170513272E-4</v>
      </c>
      <c r="D12" s="17">
        <v>1.0450390170513272E-4</v>
      </c>
      <c r="E12" s="17">
        <v>25.046226526251491</v>
      </c>
      <c r="F12" s="17">
        <v>5.5251985069420882E-6</v>
      </c>
    </row>
    <row r="13" spans="1:9" x14ac:dyDescent="0.25">
      <c r="A13" s="17" t="s">
        <v>26</v>
      </c>
      <c r="B13" s="17">
        <v>58</v>
      </c>
      <c r="C13" s="17">
        <v>2.4200157626717923E-4</v>
      </c>
      <c r="D13" s="17">
        <v>4.1724409701237797E-6</v>
      </c>
      <c r="E13" s="17"/>
      <c r="F13" s="17"/>
    </row>
    <row r="14" spans="1:9" ht="15.75" thickBot="1" x14ac:dyDescent="0.3">
      <c r="A14" s="18" t="s">
        <v>27</v>
      </c>
      <c r="B14" s="18">
        <v>59</v>
      </c>
      <c r="C14" s="18">
        <v>3.4650547797231195E-4</v>
      </c>
      <c r="D14" s="18"/>
      <c r="E14" s="18"/>
      <c r="F14" s="18"/>
    </row>
    <row r="15" spans="1:9" ht="15.75" thickBot="1" x14ac:dyDescent="0.3"/>
    <row r="16" spans="1:9" x14ac:dyDescent="0.25">
      <c r="A16" s="19"/>
      <c r="B16" s="19" t="s">
        <v>34</v>
      </c>
      <c r="C16" s="19" t="s">
        <v>22</v>
      </c>
      <c r="D16" s="19" t="s">
        <v>35</v>
      </c>
      <c r="E16" s="19" t="s">
        <v>36</v>
      </c>
      <c r="F16" s="19" t="s">
        <v>37</v>
      </c>
      <c r="G16" s="19" t="s">
        <v>38</v>
      </c>
      <c r="H16" s="19" t="s">
        <v>75</v>
      </c>
      <c r="I16" s="19" t="s">
        <v>76</v>
      </c>
    </row>
    <row r="17" spans="1:9" x14ac:dyDescent="0.25">
      <c r="A17" s="17" t="s">
        <v>28</v>
      </c>
      <c r="B17" s="17">
        <v>-5.6065112507800406E-4</v>
      </c>
      <c r="C17" s="17">
        <v>8.4163624220164751E-4</v>
      </c>
      <c r="D17" s="17">
        <v>-0.66614422830864473</v>
      </c>
      <c r="E17" s="17">
        <v>0.50795991843840249</v>
      </c>
      <c r="F17" s="17">
        <v>-2.2453691063833358E-3</v>
      </c>
      <c r="G17" s="17">
        <v>1.1240668562273277E-3</v>
      </c>
      <c r="H17" s="17">
        <v>-2.2453691063833358E-3</v>
      </c>
      <c r="I17" s="17">
        <v>1.1240668562273277E-3</v>
      </c>
    </row>
    <row r="18" spans="1:9" ht="15.75" thickBot="1" x14ac:dyDescent="0.3">
      <c r="A18" s="18" t="s">
        <v>61</v>
      </c>
      <c r="B18" s="18">
        <v>1.0227580100110858</v>
      </c>
      <c r="C18" s="18">
        <v>0.20436274966153431</v>
      </c>
      <c r="D18" s="18">
        <v>5.0046205177067646</v>
      </c>
      <c r="E18" s="18">
        <v>5.525198506942006E-6</v>
      </c>
      <c r="F18" s="18">
        <v>0.6136815209055968</v>
      </c>
      <c r="G18" s="18">
        <v>1.4318344991165748</v>
      </c>
      <c r="H18" s="18">
        <v>0.6136815209055968</v>
      </c>
      <c r="I18" s="18">
        <v>1.4318344991165748</v>
      </c>
    </row>
    <row r="22" spans="1:9" x14ac:dyDescent="0.25">
      <c r="A22" t="s">
        <v>39</v>
      </c>
      <c r="E22" t="s">
        <v>77</v>
      </c>
    </row>
    <row r="23" spans="1:9" ht="15.75" thickBot="1" x14ac:dyDescent="0.3"/>
    <row r="24" spans="1:9" x14ac:dyDescent="0.25">
      <c r="A24" s="19" t="s">
        <v>40</v>
      </c>
      <c r="B24" s="19" t="s">
        <v>43</v>
      </c>
      <c r="C24" s="19" t="s">
        <v>41</v>
      </c>
      <c r="E24" s="19" t="s">
        <v>78</v>
      </c>
      <c r="F24" s="19" t="s">
        <v>42</v>
      </c>
    </row>
    <row r="25" spans="1:9" x14ac:dyDescent="0.25">
      <c r="A25" s="17">
        <v>1</v>
      </c>
      <c r="B25" s="17">
        <v>-3.4676342443740005E-3</v>
      </c>
      <c r="C25" s="17">
        <v>2.3517938173747799E-3</v>
      </c>
      <c r="E25" s="17">
        <v>0.83333333333333337</v>
      </c>
      <c r="F25" s="17">
        <v>-1.0466951627292456E-2</v>
      </c>
    </row>
    <row r="26" spans="1:9" x14ac:dyDescent="0.25">
      <c r="A26" s="17">
        <v>2</v>
      </c>
      <c r="B26" s="17">
        <v>-6.0116002793833773E-3</v>
      </c>
      <c r="C26" s="17">
        <v>-1.3439466253672297E-3</v>
      </c>
      <c r="E26" s="17">
        <v>2.5</v>
      </c>
      <c r="F26" s="17">
        <v>-9.417907418487791E-3</v>
      </c>
    </row>
    <row r="27" spans="1:9" x14ac:dyDescent="0.25">
      <c r="A27" s="17">
        <v>3</v>
      </c>
      <c r="B27" s="17">
        <v>-4.8758986422113874E-3</v>
      </c>
      <c r="C27" s="17">
        <v>-5.7732340028492524E-4</v>
      </c>
      <c r="E27" s="17">
        <v>4.166666666666667</v>
      </c>
      <c r="F27" s="17">
        <v>-8.6832959710904691E-3</v>
      </c>
    </row>
    <row r="28" spans="1:9" x14ac:dyDescent="0.25">
      <c r="A28" s="17">
        <v>4</v>
      </c>
      <c r="B28" s="17">
        <v>-4.6742114706081984E-3</v>
      </c>
      <c r="C28" s="17">
        <v>6.861645090730055E-4</v>
      </c>
      <c r="E28" s="17">
        <v>5.833333333333333</v>
      </c>
      <c r="F28" s="17">
        <v>-8.612251437450081E-3</v>
      </c>
    </row>
    <row r="29" spans="1:9" x14ac:dyDescent="0.25">
      <c r="A29" s="17">
        <v>5</v>
      </c>
      <c r="B29" s="17">
        <v>-2.6429137243205066E-3</v>
      </c>
      <c r="C29" s="17">
        <v>1.0937271047941929E-3</v>
      </c>
      <c r="E29" s="17">
        <v>7.5</v>
      </c>
      <c r="F29" s="17">
        <v>-8.5698701988370721E-3</v>
      </c>
    </row>
    <row r="30" spans="1:9" x14ac:dyDescent="0.25">
      <c r="A30" s="17">
        <v>6</v>
      </c>
      <c r="B30" s="17">
        <v>-4.4351417698294416E-3</v>
      </c>
      <c r="C30" s="17">
        <v>-5.1061662145224576E-4</v>
      </c>
      <c r="E30" s="17">
        <v>9.1666666666666679</v>
      </c>
      <c r="F30" s="17">
        <v>-7.4525872953676506E-3</v>
      </c>
    </row>
    <row r="31" spans="1:9" x14ac:dyDescent="0.25">
      <c r="A31" s="17">
        <v>7</v>
      </c>
      <c r="B31" s="17">
        <v>-3.2404308395079201E-3</v>
      </c>
      <c r="C31" s="17">
        <v>1.8862897894266427E-3</v>
      </c>
      <c r="E31" s="17">
        <v>10.833333333333334</v>
      </c>
      <c r="F31" s="17">
        <v>-7.4077825169046171E-3</v>
      </c>
    </row>
    <row r="32" spans="1:9" x14ac:dyDescent="0.25">
      <c r="A32" s="17">
        <v>8</v>
      </c>
      <c r="B32" s="17">
        <v>-4.188249785636906E-3</v>
      </c>
      <c r="C32" s="17">
        <v>-2.3395770250812728E-3</v>
      </c>
      <c r="E32" s="17">
        <v>12.500000000000002</v>
      </c>
      <c r="F32" s="17">
        <v>-7.3947036563498381E-3</v>
      </c>
    </row>
    <row r="33" spans="1:6" x14ac:dyDescent="0.25">
      <c r="A33" s="17">
        <v>9</v>
      </c>
      <c r="B33" s="17">
        <v>-4.0818211193937963E-3</v>
      </c>
      <c r="C33" s="17">
        <v>9.3005101028046343E-4</v>
      </c>
      <c r="E33" s="17">
        <v>14.166666666666668</v>
      </c>
      <c r="F33" s="17">
        <v>-7.355546904750607E-3</v>
      </c>
    </row>
    <row r="34" spans="1:6" x14ac:dyDescent="0.25">
      <c r="A34" s="17">
        <v>10</v>
      </c>
      <c r="B34" s="17">
        <v>-5.7758830417905188E-3</v>
      </c>
      <c r="C34" s="17">
        <v>-2.7939871570465532E-3</v>
      </c>
      <c r="E34" s="17">
        <v>15.833333333333334</v>
      </c>
      <c r="F34" s="17">
        <v>-7.1803613606552874E-3</v>
      </c>
    </row>
    <row r="35" spans="1:6" x14ac:dyDescent="0.25">
      <c r="A35" s="17">
        <v>11</v>
      </c>
      <c r="B35" s="17">
        <v>-2.804798514125698E-3</v>
      </c>
      <c r="C35" s="17">
        <v>-6.3196162925914512E-4</v>
      </c>
      <c r="E35" s="17">
        <v>17.5</v>
      </c>
      <c r="F35" s="17">
        <v>-6.5849498959911525E-3</v>
      </c>
    </row>
    <row r="36" spans="1:6" x14ac:dyDescent="0.25">
      <c r="A36" s="17">
        <v>12</v>
      </c>
      <c r="B36" s="17">
        <v>-6.5168842292603812E-3</v>
      </c>
      <c r="C36" s="17">
        <v>-9.3570306610726937E-4</v>
      </c>
      <c r="E36" s="17">
        <v>19.166666666666668</v>
      </c>
      <c r="F36" s="17">
        <v>-6.5520970728425356E-3</v>
      </c>
    </row>
    <row r="37" spans="1:6" x14ac:dyDescent="0.25">
      <c r="A37" s="17">
        <v>13</v>
      </c>
      <c r="B37" s="17">
        <v>-3.5457948565282118E-3</v>
      </c>
      <c r="C37" s="17">
        <v>-1.5017019032849931E-5</v>
      </c>
      <c r="E37" s="17">
        <v>20.833333333333332</v>
      </c>
      <c r="F37" s="17">
        <v>-6.5278268107181788E-3</v>
      </c>
    </row>
    <row r="38" spans="1:6" x14ac:dyDescent="0.25">
      <c r="A38" s="17">
        <v>14</v>
      </c>
      <c r="B38" s="17">
        <v>-3.0888459883539718E-3</v>
      </c>
      <c r="C38" s="17">
        <v>-2.5833413200243359E-3</v>
      </c>
      <c r="E38" s="17">
        <v>22.5</v>
      </c>
      <c r="F38" s="17">
        <v>-6.2820804356806667E-3</v>
      </c>
    </row>
    <row r="39" spans="1:6" x14ac:dyDescent="0.25">
      <c r="A39" s="17">
        <v>15</v>
      </c>
      <c r="B39" s="17">
        <v>-3.6296922545351151E-3</v>
      </c>
      <c r="C39" s="17">
        <v>-6.060280670685341E-4</v>
      </c>
      <c r="E39" s="17">
        <v>24.166666666666668</v>
      </c>
      <c r="F39" s="17">
        <v>-6.0401042161899862E-3</v>
      </c>
    </row>
    <row r="40" spans="1:6" x14ac:dyDescent="0.25">
      <c r="A40" s="17">
        <v>16</v>
      </c>
      <c r="B40" s="17">
        <v>-3.9084508010956507E-3</v>
      </c>
      <c r="C40" s="17">
        <v>1.6091108461431269E-3</v>
      </c>
      <c r="E40" s="17">
        <v>25.833333333333332</v>
      </c>
      <c r="F40" s="17">
        <v>-5.9332871412841855E-3</v>
      </c>
    </row>
    <row r="41" spans="1:6" x14ac:dyDescent="0.25">
      <c r="A41" s="17">
        <v>17</v>
      </c>
      <c r="B41" s="17">
        <v>-6.7934349290632396E-3</v>
      </c>
      <c r="C41" s="17">
        <v>-3.869264315920478E-4</v>
      </c>
      <c r="E41" s="17">
        <v>27.5</v>
      </c>
      <c r="F41" s="17">
        <v>-5.783333184355195E-3</v>
      </c>
    </row>
    <row r="42" spans="1:6" x14ac:dyDescent="0.25">
      <c r="A42" s="17">
        <v>18</v>
      </c>
      <c r="B42" s="17">
        <v>-2.7546295456838811E-3</v>
      </c>
      <c r="C42" s="17">
        <v>8.6041875271365221E-4</v>
      </c>
      <c r="E42" s="17">
        <v>29.166666666666668</v>
      </c>
      <c r="F42" s="17">
        <v>-5.777301733953152E-3</v>
      </c>
    </row>
    <row r="43" spans="1:6" x14ac:dyDescent="0.25">
      <c r="A43" s="17">
        <v>19</v>
      </c>
      <c r="B43" s="17">
        <v>-4.7032185731629497E-3</v>
      </c>
      <c r="C43" s="17">
        <v>2.2255572752051512E-3</v>
      </c>
      <c r="E43" s="17">
        <v>30.833333333333332</v>
      </c>
      <c r="F43" s="17">
        <v>-5.6721873083783077E-3</v>
      </c>
    </row>
    <row r="44" spans="1:6" x14ac:dyDescent="0.25">
      <c r="A44" s="17">
        <v>20</v>
      </c>
      <c r="B44" s="17">
        <v>-4.7263791992358034E-3</v>
      </c>
      <c r="C44" s="17">
        <v>1.3660036256444323E-3</v>
      </c>
      <c r="E44" s="17">
        <v>32.5</v>
      </c>
      <c r="F44" s="17">
        <v>-5.4532220424963126E-3</v>
      </c>
    </row>
    <row r="45" spans="1:6" x14ac:dyDescent="0.25">
      <c r="A45" s="17">
        <v>21</v>
      </c>
      <c r="B45" s="17">
        <v>-4.0336588887478998E-3</v>
      </c>
      <c r="C45" s="17">
        <v>-3.3610447676019383E-3</v>
      </c>
      <c r="E45" s="17">
        <v>34.166666666666671</v>
      </c>
      <c r="F45" s="17">
        <v>-5.2253656599793395E-3</v>
      </c>
    </row>
    <row r="46" spans="1:6" x14ac:dyDescent="0.25">
      <c r="A46" s="17">
        <v>22</v>
      </c>
      <c r="B46" s="17">
        <v>-4.1344655285347328E-3</v>
      </c>
      <c r="C46" s="17">
        <v>-1.0529189434242284E-3</v>
      </c>
      <c r="E46" s="17">
        <v>35.833333333333336</v>
      </c>
      <c r="F46" s="17">
        <v>-5.1873844719589612E-3</v>
      </c>
    </row>
    <row r="47" spans="1:6" x14ac:dyDescent="0.25">
      <c r="A47" s="17">
        <v>23</v>
      </c>
      <c r="B47" s="17">
        <v>-5.7449779453951355E-3</v>
      </c>
      <c r="C47" s="17">
        <v>3.931560877307656E-3</v>
      </c>
      <c r="E47" s="17">
        <v>37.500000000000007</v>
      </c>
      <c r="F47" s="17">
        <v>-5.1004268368588157E-3</v>
      </c>
    </row>
    <row r="48" spans="1:6" x14ac:dyDescent="0.25">
      <c r="A48" s="17">
        <v>24</v>
      </c>
      <c r="B48" s="17">
        <v>-3.24728800073356E-3</v>
      </c>
      <c r="C48" s="17">
        <v>-9.730958887018016E-4</v>
      </c>
      <c r="E48" s="17">
        <v>39.166666666666671</v>
      </c>
      <c r="F48" s="17">
        <v>-4.9995909600412253E-3</v>
      </c>
    </row>
    <row r="49" spans="1:6" x14ac:dyDescent="0.25">
      <c r="A49" s="17">
        <v>25</v>
      </c>
      <c r="B49" s="17">
        <v>-5.8046566485693762E-3</v>
      </c>
      <c r="C49" s="17">
        <v>8.0506568852815093E-4</v>
      </c>
      <c r="E49" s="17">
        <v>40.833333333333336</v>
      </c>
      <c r="F49" s="17">
        <v>-4.9457583912816874E-3</v>
      </c>
    </row>
    <row r="50" spans="1:6" x14ac:dyDescent="0.25">
      <c r="A50" s="17">
        <v>26</v>
      </c>
      <c r="B50" s="17">
        <v>-3.9754126567797471E-3</v>
      </c>
      <c r="C50" s="17">
        <v>-6.4915389705127091E-3</v>
      </c>
      <c r="E50" s="17">
        <v>42.500000000000007</v>
      </c>
      <c r="F50" s="17">
        <v>-4.9292967476882374E-3</v>
      </c>
    </row>
    <row r="51" spans="1:6" x14ac:dyDescent="0.25">
      <c r="A51" s="17">
        <v>27</v>
      </c>
      <c r="B51" s="17">
        <v>-3.7520643774850465E-3</v>
      </c>
      <c r="C51" s="17">
        <v>-1.3483624593737691E-3</v>
      </c>
      <c r="E51" s="17">
        <v>44.166666666666671</v>
      </c>
      <c r="F51" s="17">
        <v>-4.8777306459318274E-3</v>
      </c>
    </row>
    <row r="52" spans="1:6" x14ac:dyDescent="0.25">
      <c r="A52" s="17">
        <v>28</v>
      </c>
      <c r="B52" s="17">
        <v>-5.2097659230164444E-3</v>
      </c>
      <c r="C52" s="17">
        <v>4.1705209370081903E-4</v>
      </c>
      <c r="E52" s="17">
        <v>45.833333333333336</v>
      </c>
      <c r="F52" s="17">
        <v>-4.8563348327967789E-3</v>
      </c>
    </row>
    <row r="53" spans="1:6" x14ac:dyDescent="0.25">
      <c r="A53" s="17">
        <v>29</v>
      </c>
      <c r="B53" s="17">
        <v>-6.6163362310511127E-3</v>
      </c>
      <c r="C53" s="17">
        <v>6.4239158208577105E-5</v>
      </c>
      <c r="E53" s="17">
        <v>47.500000000000007</v>
      </c>
      <c r="F53" s="17">
        <v>-4.8559561244635764E-3</v>
      </c>
    </row>
    <row r="54" spans="1:6" x14ac:dyDescent="0.25">
      <c r="A54" s="17">
        <v>30</v>
      </c>
      <c r="B54" s="17">
        <v>-2.1624601568994819E-3</v>
      </c>
      <c r="C54" s="17">
        <v>6.9862473843822128E-4</v>
      </c>
      <c r="E54" s="17">
        <v>49.166666666666671</v>
      </c>
      <c r="F54" s="17">
        <v>-4.8447015574238934E-3</v>
      </c>
    </row>
    <row r="55" spans="1:6" x14ac:dyDescent="0.25">
      <c r="A55" s="17">
        <v>31</v>
      </c>
      <c r="B55" s="17">
        <v>-5.8365894940161983E-3</v>
      </c>
      <c r="C55" s="17">
        <v>1.122238990587633E-3</v>
      </c>
      <c r="E55" s="17">
        <v>50.833333333333336</v>
      </c>
      <c r="F55" s="17">
        <v>-4.7927138293156254E-3</v>
      </c>
    </row>
    <row r="56" spans="1:6" x14ac:dyDescent="0.25">
      <c r="A56" s="17">
        <v>32</v>
      </c>
      <c r="B56" s="17">
        <v>-4.6335526311787334E-3</v>
      </c>
      <c r="C56" s="17">
        <v>3.4160600906453947E-3</v>
      </c>
      <c r="E56" s="17">
        <v>52.500000000000007</v>
      </c>
      <c r="F56" s="17">
        <v>-4.7143505034285653E-3</v>
      </c>
    </row>
    <row r="57" spans="1:6" x14ac:dyDescent="0.25">
      <c r="A57" s="17">
        <v>33</v>
      </c>
      <c r="B57" s="17">
        <v>-4.5044376899647624E-3</v>
      </c>
      <c r="C57" s="17">
        <v>-3.4026386745913094E-4</v>
      </c>
      <c r="E57" s="17">
        <v>54.166666666666671</v>
      </c>
      <c r="F57" s="17">
        <v>-4.5879937313515048E-3</v>
      </c>
    </row>
    <row r="58" spans="1:6" x14ac:dyDescent="0.25">
      <c r="A58" s="17">
        <v>34</v>
      </c>
      <c r="B58" s="17">
        <v>-6.023425072436737E-3</v>
      </c>
      <c r="C58" s="17">
        <v>-2.5865536324392972E-4</v>
      </c>
      <c r="E58" s="17">
        <v>55.833333333333336</v>
      </c>
      <c r="F58" s="17">
        <v>-4.4648818777381213E-3</v>
      </c>
    </row>
    <row r="59" spans="1:6" x14ac:dyDescent="0.25">
      <c r="A59" s="17">
        <v>35</v>
      </c>
      <c r="B59" s="17">
        <v>-4.1249856311591036E-3</v>
      </c>
      <c r="C59" s="17">
        <v>-3.3989624657901774E-4</v>
      </c>
      <c r="E59" s="17">
        <v>57.500000000000007</v>
      </c>
      <c r="F59" s="17">
        <v>-4.3526956627305425E-3</v>
      </c>
    </row>
    <row r="60" spans="1:6" x14ac:dyDescent="0.25">
      <c r="A60" s="17">
        <v>36</v>
      </c>
      <c r="B60" s="17">
        <v>-8.065213135133753E-3</v>
      </c>
      <c r="C60" s="17">
        <v>-5.4703830231632791E-4</v>
      </c>
      <c r="E60" s="17">
        <v>59.166666666666671</v>
      </c>
      <c r="F60" s="17">
        <v>-4.2357203216036492E-3</v>
      </c>
    </row>
    <row r="61" spans="1:6" x14ac:dyDescent="0.25">
      <c r="A61" s="17">
        <v>37</v>
      </c>
      <c r="B61" s="17">
        <v>-6.266846249763443E-3</v>
      </c>
      <c r="C61" s="17">
        <v>1.0414805897841035E-3</v>
      </c>
      <c r="E61" s="17">
        <v>60.833333333333336</v>
      </c>
      <c r="F61" s="17">
        <v>-4.2203838894353616E-3</v>
      </c>
    </row>
    <row r="62" spans="1:6" x14ac:dyDescent="0.25">
      <c r="A62" s="17">
        <v>38</v>
      </c>
      <c r="B62" s="17">
        <v>-1.3173942111167308E-3</v>
      </c>
      <c r="C62" s="17">
        <v>-4.4659389732384647E-3</v>
      </c>
      <c r="E62" s="17">
        <v>62.500000000000007</v>
      </c>
      <c r="F62" s="17">
        <v>-4.0277714773283776E-3</v>
      </c>
    </row>
    <row r="63" spans="1:6" x14ac:dyDescent="0.25">
      <c r="A63" s="17">
        <v>39</v>
      </c>
      <c r="B63" s="17">
        <v>-5.006435234557083E-3</v>
      </c>
      <c r="C63" s="17">
        <v>4.184415032055782E-4</v>
      </c>
      <c r="E63" s="17">
        <v>64.166666666666671</v>
      </c>
      <c r="F63" s="17">
        <v>-3.9880469615351929E-3</v>
      </c>
    </row>
    <row r="64" spans="1:6" x14ac:dyDescent="0.25">
      <c r="A64" s="17">
        <v>40</v>
      </c>
      <c r="B64" s="17">
        <v>-5.8169190734183836E-3</v>
      </c>
      <c r="C64" s="17">
        <v>8.8762232573014622E-4</v>
      </c>
      <c r="E64" s="17">
        <v>65.833333333333329</v>
      </c>
      <c r="F64" s="17">
        <v>-3.5608118755610617E-3</v>
      </c>
    </row>
    <row r="65" spans="1:6" x14ac:dyDescent="0.25">
      <c r="A65" s="17">
        <v>41</v>
      </c>
      <c r="B65" s="17">
        <v>-7.7473845116127005E-3</v>
      </c>
      <c r="C65" s="17">
        <v>-1.6705229068750905E-3</v>
      </c>
      <c r="E65" s="17">
        <v>67.5</v>
      </c>
      <c r="F65" s="17">
        <v>-3.4367601433848431E-3</v>
      </c>
    </row>
    <row r="66" spans="1:6" x14ac:dyDescent="0.25">
      <c r="A66" s="17">
        <v>42</v>
      </c>
      <c r="B66" s="17">
        <v>-5.2058276465650893E-3</v>
      </c>
      <c r="C66" s="17">
        <v>3.4439120829058874E-3</v>
      </c>
      <c r="E66" s="17">
        <v>69.166666666666671</v>
      </c>
      <c r="F66" s="17">
        <v>-3.3603755735913711E-3</v>
      </c>
    </row>
    <row r="67" spans="1:6" x14ac:dyDescent="0.25">
      <c r="A67" s="17">
        <v>43</v>
      </c>
      <c r="B67" s="17">
        <v>-2.0605626593034883E-3</v>
      </c>
      <c r="C67" s="17">
        <v>4.3190950432678236E-3</v>
      </c>
      <c r="E67" s="17">
        <v>70.833333333333329</v>
      </c>
      <c r="F67" s="17">
        <v>-3.2694561224647207E-3</v>
      </c>
    </row>
    <row r="68" spans="1:6" x14ac:dyDescent="0.25">
      <c r="A68" s="17">
        <v>44</v>
      </c>
      <c r="B68" s="17">
        <v>-4.9095775129644453E-3</v>
      </c>
      <c r="C68" s="17">
        <v>-1.1305267032255409E-3</v>
      </c>
      <c r="E68" s="17">
        <v>72.5</v>
      </c>
      <c r="F68" s="17">
        <v>-3.1517701091133329E-3</v>
      </c>
    </row>
    <row r="69" spans="1:6" x14ac:dyDescent="0.25">
      <c r="A69" s="17">
        <v>45</v>
      </c>
      <c r="B69" s="17">
        <v>-4.2959064103470727E-3</v>
      </c>
      <c r="C69" s="17">
        <v>2.4287167777867691E-3</v>
      </c>
      <c r="E69" s="17">
        <v>74.166666666666671</v>
      </c>
      <c r="F69" s="17">
        <v>-2.8036278353653458E-3</v>
      </c>
    </row>
    <row r="70" spans="1:6" x14ac:dyDescent="0.25">
      <c r="A70" s="17">
        <v>46</v>
      </c>
      <c r="B70" s="17">
        <v>-4.9512658250335838E-3</v>
      </c>
      <c r="C70" s="17">
        <v>9.4930992236804887E-5</v>
      </c>
      <c r="E70" s="17">
        <v>75.833333333333329</v>
      </c>
      <c r="F70" s="17">
        <v>-2.4776612979577986E-3</v>
      </c>
    </row>
    <row r="71" spans="1:6" x14ac:dyDescent="0.25">
      <c r="A71" s="17">
        <v>47</v>
      </c>
      <c r="B71" s="17">
        <v>-3.2593036933218642E-3</v>
      </c>
      <c r="C71" s="17">
        <v>1.7128437201776692E-3</v>
      </c>
      <c r="E71" s="17">
        <v>77.5</v>
      </c>
      <c r="F71" s="17">
        <v>-2.2993399549525238E-3</v>
      </c>
    </row>
    <row r="72" spans="1:6" x14ac:dyDescent="0.25">
      <c r="A72" s="17">
        <v>48</v>
      </c>
      <c r="B72" s="17">
        <v>-5.1088344706607738E-3</v>
      </c>
      <c r="C72" s="17">
        <v>2.5287834619719743E-4</v>
      </c>
      <c r="E72" s="17">
        <v>79.166666666666671</v>
      </c>
      <c r="F72" s="17">
        <v>-1.8942107929702289E-3</v>
      </c>
    </row>
    <row r="73" spans="1:6" x14ac:dyDescent="0.25">
      <c r="A73" s="17">
        <v>49</v>
      </c>
      <c r="B73" s="17">
        <v>-5.0799862178506809E-3</v>
      </c>
      <c r="C73" s="17">
        <v>7.2729055512013845E-4</v>
      </c>
      <c r="E73" s="17">
        <v>80.833333333333329</v>
      </c>
      <c r="F73" s="17">
        <v>-1.8671896325603036E-3</v>
      </c>
    </row>
    <row r="74" spans="1:6" x14ac:dyDescent="0.25">
      <c r="A74" s="17">
        <v>50</v>
      </c>
      <c r="B74" s="17">
        <v>-6.0072863505933726E-3</v>
      </c>
      <c r="C74" s="17">
        <v>7.399920930918711E-5</v>
      </c>
      <c r="E74" s="17">
        <v>82.5</v>
      </c>
      <c r="F74" s="17">
        <v>-1.8333305672209275E-3</v>
      </c>
    </row>
    <row r="75" spans="1:6" x14ac:dyDescent="0.25">
      <c r="A75" s="17">
        <v>51</v>
      </c>
      <c r="B75" s="17">
        <v>-3.4013556613841154E-3</v>
      </c>
      <c r="C75" s="17">
        <v>1.6368157416251322E-3</v>
      </c>
      <c r="E75" s="17">
        <v>84.166666666666671</v>
      </c>
      <c r="F75" s="17">
        <v>-1.8134170680874796E-3</v>
      </c>
    </row>
    <row r="76" spans="1:6" x14ac:dyDescent="0.25">
      <c r="A76" s="17">
        <v>52</v>
      </c>
      <c r="B76" s="17">
        <v>-4.1695981430428849E-3</v>
      </c>
      <c r="C76" s="17">
        <v>9.0014202057816422E-4</v>
      </c>
      <c r="E76" s="17">
        <v>85.833333333333329</v>
      </c>
      <c r="F76" s="17">
        <v>-1.7645399197589832E-3</v>
      </c>
    </row>
    <row r="77" spans="1:6" x14ac:dyDescent="0.25">
      <c r="A77" s="17">
        <v>53</v>
      </c>
      <c r="B77" s="17">
        <v>-4.1457423995559803E-3</v>
      </c>
      <c r="C77" s="17">
        <v>2.3124118323350528E-3</v>
      </c>
      <c r="E77" s="17">
        <v>87.5</v>
      </c>
      <c r="F77" s="17">
        <v>-1.761915563659202E-3</v>
      </c>
    </row>
    <row r="78" spans="1:6" x14ac:dyDescent="0.25">
      <c r="A78" s="17">
        <v>54</v>
      </c>
      <c r="B78" s="17">
        <v>-3.0887703858563146E-3</v>
      </c>
      <c r="C78" s="17">
        <v>2.8514255049096873E-4</v>
      </c>
      <c r="E78" s="17">
        <v>89.166666666666671</v>
      </c>
      <c r="F78" s="17">
        <v>-1.5491866195263136E-3</v>
      </c>
    </row>
    <row r="79" spans="1:6" x14ac:dyDescent="0.25">
      <c r="A79" s="17">
        <v>55</v>
      </c>
      <c r="B79" s="17">
        <v>-5.0653243438446927E-3</v>
      </c>
      <c r="C79" s="17">
        <v>-7.1197739010845935E-4</v>
      </c>
      <c r="E79" s="17">
        <v>90.833333333333329</v>
      </c>
      <c r="F79" s="17">
        <v>-1.546459973144195E-3</v>
      </c>
    </row>
    <row r="80" spans="1:6" x14ac:dyDescent="0.25">
      <c r="A80" s="17">
        <v>56</v>
      </c>
      <c r="B80" s="17">
        <v>-4.5631493984193026E-3</v>
      </c>
      <c r="C80" s="17">
        <v>-4.1201465726711664E-3</v>
      </c>
      <c r="E80" s="17">
        <v>92.5</v>
      </c>
      <c r="F80" s="17">
        <v>-1.4638354184612606E-3</v>
      </c>
    </row>
    <row r="81" spans="1:6" x14ac:dyDescent="0.25">
      <c r="A81" s="17">
        <v>57</v>
      </c>
      <c r="B81" s="17">
        <v>-4.513932469741631E-3</v>
      </c>
      <c r="C81" s="17">
        <v>-2.0710174262495214E-3</v>
      </c>
      <c r="E81" s="17">
        <v>94.166666666666671</v>
      </c>
      <c r="F81" s="17">
        <v>-1.3541410500812773E-3</v>
      </c>
    </row>
    <row r="82" spans="1:6" x14ac:dyDescent="0.25">
      <c r="A82" s="17">
        <v>58</v>
      </c>
      <c r="B82" s="17">
        <v>-4.8271374877693497E-3</v>
      </c>
      <c r="C82" s="17">
        <v>7.9936601044097201E-4</v>
      </c>
      <c r="E82" s="17">
        <v>95.833333333333329</v>
      </c>
      <c r="F82" s="17">
        <v>-1.2174925405333387E-3</v>
      </c>
    </row>
    <row r="83" spans="1:6" x14ac:dyDescent="0.25">
      <c r="A83" s="17">
        <v>59</v>
      </c>
      <c r="B83" s="17">
        <v>-4.0741624218961501E-3</v>
      </c>
      <c r="C83" s="17">
        <v>-3.3336200950084671E-3</v>
      </c>
      <c r="E83" s="17">
        <v>97.5</v>
      </c>
      <c r="F83" s="17">
        <v>-1.1158404269992206E-3</v>
      </c>
    </row>
    <row r="84" spans="1:6" ht="15.75" thickBot="1" x14ac:dyDescent="0.3">
      <c r="A84" s="18">
        <v>60</v>
      </c>
      <c r="B84" s="18">
        <v>-5.0196762155742198E-3</v>
      </c>
      <c r="C84" s="18">
        <v>1.4194556964239238E-4</v>
      </c>
      <c r="E84" s="18">
        <v>99.166666666666671</v>
      </c>
      <c r="F84" s="18">
        <v>2.2585323839643349E-3</v>
      </c>
    </row>
  </sheetData>
  <sortState ref="F25:F84">
    <sortCondition ref="F25"/>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9"/>
  <sheetViews>
    <sheetView workbookViewId="0">
      <selection sqref="A1:E1"/>
    </sheetView>
  </sheetViews>
  <sheetFormatPr defaultRowHeight="15" x14ac:dyDescent="0.25"/>
  <cols>
    <col min="1" max="1" width="10.42578125" bestFit="1" customWidth="1"/>
    <col min="4" max="4" width="12.7109375" bestFit="1" customWidth="1"/>
    <col min="5" max="5" width="14.85546875" bestFit="1" customWidth="1"/>
    <col min="6" max="7" width="14.85546875" customWidth="1"/>
    <col min="9" max="9" width="10.42578125" bestFit="1" customWidth="1"/>
    <col min="12" max="12" width="12.7109375" bestFit="1" customWidth="1"/>
    <col min="13" max="13" width="14.85546875" bestFit="1" customWidth="1"/>
    <col min="14" max="14" width="14.85546875" customWidth="1"/>
    <col min="15" max="16" width="7.85546875" customWidth="1"/>
    <col min="18" max="18" width="10.85546875" customWidth="1"/>
    <col min="20" max="20" width="19.42578125" bestFit="1" customWidth="1"/>
    <col min="21" max="22" width="12" bestFit="1" customWidth="1"/>
  </cols>
  <sheetData>
    <row r="1" spans="1:22" x14ac:dyDescent="0.25">
      <c r="A1" s="54" t="s">
        <v>14</v>
      </c>
      <c r="B1" s="55"/>
      <c r="C1" s="55"/>
      <c r="D1" s="55"/>
      <c r="E1" s="56"/>
      <c r="F1" s="44"/>
      <c r="G1" s="44"/>
      <c r="I1" s="54" t="s">
        <v>16</v>
      </c>
      <c r="J1" s="55"/>
      <c r="K1" s="55"/>
      <c r="L1" s="55"/>
      <c r="M1" s="56"/>
      <c r="N1" s="44"/>
      <c r="Q1" s="57" t="s">
        <v>68</v>
      </c>
      <c r="R1" s="57"/>
      <c r="U1" t="s">
        <v>70</v>
      </c>
    </row>
    <row r="2" spans="1:22" x14ac:dyDescent="0.25">
      <c r="A2" s="16" t="s">
        <v>11</v>
      </c>
      <c r="B2" t="s">
        <v>12</v>
      </c>
      <c r="C2" s="16" t="s">
        <v>13</v>
      </c>
      <c r="D2" s="16" t="s">
        <v>64</v>
      </c>
      <c r="E2" s="16" t="s">
        <v>15</v>
      </c>
      <c r="F2" s="45" t="s">
        <v>62</v>
      </c>
      <c r="G2" s="45" t="s">
        <v>63</v>
      </c>
      <c r="I2" s="16" t="s">
        <v>11</v>
      </c>
      <c r="J2" s="16" t="s">
        <v>12</v>
      </c>
      <c r="K2" s="16" t="s">
        <v>13</v>
      </c>
      <c r="L2" s="16" t="s">
        <v>64</v>
      </c>
      <c r="M2" s="16" t="s">
        <v>15</v>
      </c>
      <c r="N2" s="45" t="s">
        <v>62</v>
      </c>
      <c r="O2" s="45" t="s">
        <v>63</v>
      </c>
      <c r="P2" s="46"/>
      <c r="Q2" t="s">
        <v>42</v>
      </c>
      <c r="R2" t="s">
        <v>61</v>
      </c>
      <c r="S2" t="s">
        <v>69</v>
      </c>
      <c r="U2" t="s">
        <v>42</v>
      </c>
      <c r="V2" t="s">
        <v>61</v>
      </c>
    </row>
    <row r="3" spans="1:22" x14ac:dyDescent="0.25">
      <c r="A3" s="12">
        <v>41158</v>
      </c>
      <c r="B3" s="41">
        <v>196.259995</v>
      </c>
      <c r="C3" s="14">
        <v>199.10000600000001</v>
      </c>
      <c r="D3" s="14">
        <f>(C3/B3)-1</f>
        <v>1.4470656640952262E-2</v>
      </c>
      <c r="E3" s="14">
        <f>D3 * 100</f>
        <v>1.4470656640952262</v>
      </c>
      <c r="F3" s="40">
        <f>MONTH(A3)</f>
        <v>9</v>
      </c>
      <c r="G3" s="40">
        <f>YEAR(A3)</f>
        <v>2012</v>
      </c>
      <c r="I3" s="12">
        <v>41158</v>
      </c>
      <c r="J3" s="14">
        <v>1403.73999</v>
      </c>
      <c r="K3" s="14">
        <v>1432.119995</v>
      </c>
      <c r="L3" s="14">
        <f>(K3/J3)-1</f>
        <v>2.0217422886128711E-2</v>
      </c>
      <c r="M3" s="14">
        <f>L3*100</f>
        <v>2.0217422886128711</v>
      </c>
      <c r="N3" s="40">
        <f>MONTH(I3)</f>
        <v>9</v>
      </c>
      <c r="O3" s="40">
        <f>YEAR(I3)</f>
        <v>2012</v>
      </c>
      <c r="P3" s="2"/>
      <c r="Q3" s="47">
        <v>3.2841595730007797E-3</v>
      </c>
      <c r="R3" s="47">
        <v>1.5577019286659149E-3</v>
      </c>
      <c r="S3">
        <v>4.4000000000000003E-3</v>
      </c>
      <c r="U3">
        <f t="array" ref="U3:V63">RawRet2 - RF</f>
        <v>-1.1158404269992206E-3</v>
      </c>
      <c r="V3">
        <v>-2.8422980713340854E-3</v>
      </c>
    </row>
    <row r="4" spans="1:22" x14ac:dyDescent="0.25">
      <c r="A4" s="12">
        <v>41159</v>
      </c>
      <c r="B4" s="42">
        <v>199.11999499999999</v>
      </c>
      <c r="C4" s="14">
        <v>199.5</v>
      </c>
      <c r="D4" s="14">
        <f>(C4/C3)-1</f>
        <v>2.0090104869208147E-3</v>
      </c>
      <c r="E4" s="14">
        <f t="shared" ref="E4:E67" si="0">D4 * 100</f>
        <v>0.20090104869208147</v>
      </c>
      <c r="F4" s="14">
        <f t="shared" ref="F4:F67" si="1">MONTH(A4)</f>
        <v>9</v>
      </c>
      <c r="G4" s="14">
        <f t="shared" ref="G4:G67" si="2">YEAR(A4)</f>
        <v>2012</v>
      </c>
      <c r="I4" s="12">
        <v>41159</v>
      </c>
      <c r="J4" s="14">
        <v>1432.119995</v>
      </c>
      <c r="K4" s="14">
        <v>1437.920044</v>
      </c>
      <c r="L4" s="14">
        <f>(K4/K3)-1</f>
        <v>4.0499741783159848E-3</v>
      </c>
      <c r="M4" s="14">
        <f t="shared" ref="M4:M67" si="3">L4*100</f>
        <v>0.40499741783159848</v>
      </c>
      <c r="N4" s="14">
        <f t="shared" ref="N4:N67" si="4">MONTH(I4)</f>
        <v>9</v>
      </c>
      <c r="O4" s="14">
        <f t="shared" ref="O4:O67" si="5">YEAR(I4)</f>
        <v>2012</v>
      </c>
      <c r="P4" s="2"/>
      <c r="Q4" s="47">
        <v>-2.9555469047506072E-3</v>
      </c>
      <c r="R4" s="47">
        <v>-9.2965677212959665E-4</v>
      </c>
      <c r="S4">
        <v>4.4000000000000003E-3</v>
      </c>
      <c r="U4">
        <v>-7.355546904750607E-3</v>
      </c>
      <c r="V4">
        <v>-5.3296567721295967E-3</v>
      </c>
    </row>
    <row r="5" spans="1:22" x14ac:dyDescent="0.25">
      <c r="A5" s="12">
        <v>41162</v>
      </c>
      <c r="B5" s="42">
        <v>199.38999899999999</v>
      </c>
      <c r="C5" s="14">
        <v>200.949997</v>
      </c>
      <c r="D5" s="14">
        <f t="shared" ref="D5:D68" si="6">(C5/C4)-1</f>
        <v>7.2681553884712535E-3</v>
      </c>
      <c r="E5" s="14">
        <f t="shared" si="0"/>
        <v>0.72681553884712535</v>
      </c>
      <c r="F5" s="14">
        <f t="shared" si="1"/>
        <v>9</v>
      </c>
      <c r="G5" s="14">
        <f t="shared" si="2"/>
        <v>2012</v>
      </c>
      <c r="I5" s="12">
        <v>41162</v>
      </c>
      <c r="J5" s="14">
        <v>1437.920044</v>
      </c>
      <c r="K5" s="14">
        <v>1429.079956</v>
      </c>
      <c r="L5" s="14">
        <f t="shared" ref="L5:L68" si="7">(K5/K4)-1</f>
        <v>-6.1478300110544559E-3</v>
      </c>
      <c r="M5" s="14">
        <f t="shared" si="3"/>
        <v>-0.61478300110544559</v>
      </c>
      <c r="N5" s="14">
        <f t="shared" si="4"/>
        <v>9</v>
      </c>
      <c r="O5" s="14">
        <f t="shared" si="5"/>
        <v>2012</v>
      </c>
      <c r="P5" s="2"/>
      <c r="Q5" s="47">
        <v>-1.0532220424963126E-3</v>
      </c>
      <c r="R5" s="47">
        <v>1.8077367774747634E-4</v>
      </c>
      <c r="S5">
        <v>4.4000000000000003E-3</v>
      </c>
      <c r="U5">
        <v>-5.4532220424963126E-3</v>
      </c>
      <c r="V5">
        <v>-4.2192263222525237E-3</v>
      </c>
    </row>
    <row r="6" spans="1:22" x14ac:dyDescent="0.25">
      <c r="A6" s="12">
        <v>41163</v>
      </c>
      <c r="B6" s="42">
        <v>200.550003</v>
      </c>
      <c r="C6" s="14">
        <v>203.270004</v>
      </c>
      <c r="D6" s="14">
        <f t="shared" si="6"/>
        <v>1.1545195494578664E-2</v>
      </c>
      <c r="E6" s="14">
        <f t="shared" si="0"/>
        <v>1.1545195494578664</v>
      </c>
      <c r="F6" s="14">
        <f t="shared" si="1"/>
        <v>9</v>
      </c>
      <c r="G6" s="14">
        <f t="shared" si="2"/>
        <v>2012</v>
      </c>
      <c r="I6" s="12">
        <v>41163</v>
      </c>
      <c r="J6" s="14">
        <v>1429.130005</v>
      </c>
      <c r="K6" s="14">
        <v>1433.5600589999999</v>
      </c>
      <c r="L6" s="14">
        <f t="shared" si="7"/>
        <v>3.1349561521663016E-3</v>
      </c>
      <c r="M6" s="14">
        <f t="shared" si="3"/>
        <v>0.31349561521663016</v>
      </c>
      <c r="N6" s="14">
        <f t="shared" si="4"/>
        <v>9</v>
      </c>
      <c r="O6" s="14">
        <f t="shared" si="5"/>
        <v>2012</v>
      </c>
      <c r="P6" s="2"/>
      <c r="Q6" s="47">
        <v>4.1195303846480735E-4</v>
      </c>
      <c r="R6" s="47">
        <v>3.7797298552997292E-4</v>
      </c>
      <c r="S6">
        <v>4.4000000000000003E-3</v>
      </c>
      <c r="U6">
        <v>-3.9880469615351929E-3</v>
      </c>
      <c r="V6">
        <v>-4.0220270144700277E-3</v>
      </c>
    </row>
    <row r="7" spans="1:22" x14ac:dyDescent="0.25">
      <c r="A7" s="12">
        <v>41164</v>
      </c>
      <c r="B7" s="42">
        <v>203.520004</v>
      </c>
      <c r="C7" s="14">
        <v>203.770004</v>
      </c>
      <c r="D7" s="14">
        <f t="shared" si="6"/>
        <v>2.4597825068177759E-3</v>
      </c>
      <c r="E7" s="14">
        <f t="shared" si="0"/>
        <v>0.24597825068177759</v>
      </c>
      <c r="F7" s="14">
        <f t="shared" si="1"/>
        <v>9</v>
      </c>
      <c r="G7" s="14">
        <f t="shared" si="2"/>
        <v>2012</v>
      </c>
      <c r="I7" s="12">
        <v>41164</v>
      </c>
      <c r="J7" s="14">
        <v>1433.5600589999999</v>
      </c>
      <c r="K7" s="14">
        <v>1436.5600589999999</v>
      </c>
      <c r="L7" s="14">
        <f t="shared" si="7"/>
        <v>2.092692232296578E-3</v>
      </c>
      <c r="M7" s="14">
        <f t="shared" si="3"/>
        <v>0.2092692232296578</v>
      </c>
      <c r="N7" s="14">
        <f t="shared" si="4"/>
        <v>9</v>
      </c>
      <c r="O7" s="14">
        <f t="shared" si="5"/>
        <v>2012</v>
      </c>
      <c r="P7" s="2"/>
      <c r="Q7" s="47">
        <v>2.8508133804736866E-3</v>
      </c>
      <c r="R7" s="47">
        <v>2.3640710912448074E-3</v>
      </c>
      <c r="S7">
        <v>4.4000000000000003E-3</v>
      </c>
      <c r="U7">
        <v>-1.5491866195263136E-3</v>
      </c>
      <c r="V7">
        <v>-2.0359289087551928E-3</v>
      </c>
    </row>
    <row r="8" spans="1:22" x14ac:dyDescent="0.25">
      <c r="A8" s="12">
        <v>41165</v>
      </c>
      <c r="B8" s="42">
        <v>204.38000500000001</v>
      </c>
      <c r="C8" s="14">
        <v>206.36000100000001</v>
      </c>
      <c r="D8" s="14">
        <f t="shared" si="6"/>
        <v>1.2710393822242816E-2</v>
      </c>
      <c r="E8" s="14">
        <f t="shared" si="0"/>
        <v>1.2710393822242816</v>
      </c>
      <c r="F8" s="14">
        <f t="shared" si="1"/>
        <v>9</v>
      </c>
      <c r="G8" s="14">
        <f t="shared" si="2"/>
        <v>2012</v>
      </c>
      <c r="I8" s="12">
        <v>41165</v>
      </c>
      <c r="J8" s="14">
        <v>1436.5600589999999</v>
      </c>
      <c r="K8" s="14">
        <v>1459.98999</v>
      </c>
      <c r="L8" s="14">
        <f t="shared" si="7"/>
        <v>1.6309746921621793E-2</v>
      </c>
      <c r="M8" s="14">
        <f t="shared" si="3"/>
        <v>1.6309746921621793</v>
      </c>
      <c r="N8" s="14">
        <f t="shared" si="4"/>
        <v>9</v>
      </c>
      <c r="O8" s="14">
        <f t="shared" si="5"/>
        <v>2012</v>
      </c>
      <c r="P8" s="2"/>
      <c r="Q8" s="47">
        <v>-5.4575839128168688E-4</v>
      </c>
      <c r="R8" s="47">
        <v>6.1172300111397707E-4</v>
      </c>
      <c r="S8">
        <v>4.4000000000000003E-3</v>
      </c>
      <c r="U8">
        <v>-4.9457583912816874E-3</v>
      </c>
      <c r="V8">
        <v>-3.7882769988860231E-3</v>
      </c>
    </row>
    <row r="9" spans="1:22" x14ac:dyDescent="0.25">
      <c r="A9" s="12">
        <v>41166</v>
      </c>
      <c r="B9" s="42">
        <v>206.240005</v>
      </c>
      <c r="C9" s="14">
        <v>206.80999800000001</v>
      </c>
      <c r="D9" s="14">
        <f t="shared" si="6"/>
        <v>2.1806406174615933E-3</v>
      </c>
      <c r="E9" s="14">
        <f t="shared" si="0"/>
        <v>0.21806406174615933</v>
      </c>
      <c r="F9" s="14">
        <f t="shared" si="1"/>
        <v>9</v>
      </c>
      <c r="G9" s="14">
        <f t="shared" si="2"/>
        <v>2012</v>
      </c>
      <c r="I9" s="12">
        <v>41166</v>
      </c>
      <c r="J9" s="14">
        <v>1460.0699460000001</v>
      </c>
      <c r="K9" s="14">
        <v>1465.7700199999999</v>
      </c>
      <c r="L9" s="14">
        <f t="shared" si="7"/>
        <v>3.9589518007585589E-3</v>
      </c>
      <c r="M9" s="14">
        <f t="shared" si="3"/>
        <v>0.39589518007585589</v>
      </c>
      <c r="N9" s="14">
        <f t="shared" si="4"/>
        <v>9</v>
      </c>
      <c r="O9" s="14">
        <f t="shared" si="5"/>
        <v>2012</v>
      </c>
      <c r="P9" s="2"/>
      <c r="Q9" s="47">
        <v>3.0458589499187229E-3</v>
      </c>
      <c r="R9" s="47">
        <v>1.7798496924987472E-3</v>
      </c>
      <c r="S9">
        <v>4.4000000000000003E-3</v>
      </c>
      <c r="U9">
        <v>-1.3541410500812773E-3</v>
      </c>
      <c r="V9">
        <v>-2.6201503075012531E-3</v>
      </c>
    </row>
    <row r="10" spans="1:22" x14ac:dyDescent="0.25">
      <c r="A10" s="12">
        <v>41169</v>
      </c>
      <c r="B10" s="42">
        <v>205.550003</v>
      </c>
      <c r="C10" s="14">
        <v>207.14999399999999</v>
      </c>
      <c r="D10" s="14">
        <f t="shared" si="6"/>
        <v>1.6440017566268228E-3</v>
      </c>
      <c r="E10" s="14">
        <f t="shared" si="0"/>
        <v>0.16440017566268228</v>
      </c>
      <c r="F10" s="14">
        <f t="shared" si="1"/>
        <v>9</v>
      </c>
      <c r="G10" s="14">
        <f t="shared" si="2"/>
        <v>2012</v>
      </c>
      <c r="I10" s="12">
        <v>41169</v>
      </c>
      <c r="J10" s="14">
        <v>1465.420044</v>
      </c>
      <c r="K10" s="14">
        <v>1461.1899410000001</v>
      </c>
      <c r="L10" s="14">
        <f t="shared" si="7"/>
        <v>-3.1246914164609896E-3</v>
      </c>
      <c r="M10" s="14">
        <f t="shared" si="3"/>
        <v>-0.31246914164609896</v>
      </c>
      <c r="N10" s="14">
        <f t="shared" si="4"/>
        <v>9</v>
      </c>
      <c r="O10" s="14">
        <f t="shared" si="5"/>
        <v>2012</v>
      </c>
      <c r="P10" s="2"/>
      <c r="Q10" s="47">
        <v>-2.127826810718179E-3</v>
      </c>
      <c r="R10" s="47">
        <v>8.5312124172991601E-4</v>
      </c>
      <c r="S10">
        <v>4.4000000000000003E-3</v>
      </c>
      <c r="U10">
        <v>-6.5278268107181788E-3</v>
      </c>
      <c r="V10">
        <v>-3.5468787582700841E-3</v>
      </c>
    </row>
    <row r="11" spans="1:22" x14ac:dyDescent="0.25">
      <c r="A11" s="12">
        <v>41170</v>
      </c>
      <c r="B11" s="42">
        <v>206.88000500000001</v>
      </c>
      <c r="C11" s="14">
        <v>207.070007</v>
      </c>
      <c r="D11" s="14">
        <f t="shared" si="6"/>
        <v>-3.8613083425909078E-4</v>
      </c>
      <c r="E11" s="14">
        <f t="shared" si="0"/>
        <v>-3.8613083425909078E-2</v>
      </c>
      <c r="F11" s="14">
        <f t="shared" si="1"/>
        <v>9</v>
      </c>
      <c r="G11" s="14">
        <f t="shared" si="2"/>
        <v>2012</v>
      </c>
      <c r="I11" s="12">
        <v>41170</v>
      </c>
      <c r="J11" s="14">
        <v>1461.1899410000001</v>
      </c>
      <c r="K11" s="14">
        <v>1459.3199460000001</v>
      </c>
      <c r="L11" s="14">
        <f t="shared" si="7"/>
        <v>-1.2797754402280592E-3</v>
      </c>
      <c r="M11" s="14">
        <f t="shared" si="3"/>
        <v>-0.12797754402280592</v>
      </c>
      <c r="N11" s="14">
        <f t="shared" si="4"/>
        <v>9</v>
      </c>
      <c r="O11" s="14">
        <f t="shared" si="5"/>
        <v>2012</v>
      </c>
      <c r="P11" s="2"/>
      <c r="Q11" s="47">
        <v>1.2482298908866672E-3</v>
      </c>
      <c r="R11" s="47">
        <v>9.5718169904372079E-4</v>
      </c>
      <c r="S11">
        <v>4.4000000000000003E-3</v>
      </c>
      <c r="U11">
        <v>-3.1517701091133329E-3</v>
      </c>
      <c r="V11">
        <v>-3.4428183009562793E-3</v>
      </c>
    </row>
    <row r="12" spans="1:22" x14ac:dyDescent="0.25">
      <c r="A12" s="12">
        <v>41171</v>
      </c>
      <c r="B12" s="42">
        <v>207.550003</v>
      </c>
      <c r="C12" s="14">
        <v>206.429993</v>
      </c>
      <c r="D12" s="14">
        <f t="shared" si="6"/>
        <v>-3.090809766573277E-3</v>
      </c>
      <c r="E12" s="14">
        <f t="shared" si="0"/>
        <v>-0.3090809766573277</v>
      </c>
      <c r="F12" s="14">
        <f t="shared" si="1"/>
        <v>9</v>
      </c>
      <c r="G12" s="14">
        <f t="shared" si="2"/>
        <v>2012</v>
      </c>
      <c r="I12" s="12">
        <v>41171</v>
      </c>
      <c r="J12" s="14">
        <v>1459.5</v>
      </c>
      <c r="K12" s="14">
        <v>1461.0500489999999</v>
      </c>
      <c r="L12" s="14">
        <f t="shared" si="7"/>
        <v>1.1855542746073144E-3</v>
      </c>
      <c r="M12" s="14">
        <f t="shared" si="3"/>
        <v>0.11855542746073144</v>
      </c>
      <c r="N12" s="14">
        <f t="shared" si="4"/>
        <v>9</v>
      </c>
      <c r="O12" s="14">
        <f t="shared" si="5"/>
        <v>2012</v>
      </c>
      <c r="P12" s="2"/>
      <c r="Q12" s="47">
        <v>-4.1698701988370727E-3</v>
      </c>
      <c r="R12" s="47">
        <v>-6.9918462203584779E-4</v>
      </c>
      <c r="S12">
        <v>4.4000000000000003E-3</v>
      </c>
      <c r="U12">
        <v>-8.5698701988370721E-3</v>
      </c>
      <c r="V12">
        <v>-5.0991846220358478E-3</v>
      </c>
    </row>
    <row r="13" spans="1:22" x14ac:dyDescent="0.25">
      <c r="A13" s="12">
        <v>41172</v>
      </c>
      <c r="B13" s="42">
        <v>205.85000600000001</v>
      </c>
      <c r="C13" s="14">
        <v>206.179993</v>
      </c>
      <c r="D13" s="14">
        <f t="shared" si="6"/>
        <v>-1.2110643243591346E-3</v>
      </c>
      <c r="E13" s="14">
        <f t="shared" si="0"/>
        <v>-0.12110643243591346</v>
      </c>
      <c r="F13" s="14">
        <f t="shared" si="1"/>
        <v>9</v>
      </c>
      <c r="G13" s="14">
        <f t="shared" si="2"/>
        <v>2012</v>
      </c>
      <c r="I13" s="12">
        <v>41172</v>
      </c>
      <c r="J13" s="14">
        <v>1461.0500489999999</v>
      </c>
      <c r="K13" s="14">
        <v>1460.26001</v>
      </c>
      <c r="L13" s="14">
        <f t="shared" si="7"/>
        <v>-5.4073370076590521E-4</v>
      </c>
      <c r="M13" s="14">
        <f t="shared" si="3"/>
        <v>-5.4073370076590521E-2</v>
      </c>
      <c r="N13" s="14">
        <f t="shared" si="4"/>
        <v>9</v>
      </c>
      <c r="O13" s="14">
        <f t="shared" si="5"/>
        <v>2012</v>
      </c>
      <c r="P13" s="2"/>
      <c r="Q13" s="47">
        <v>9.6323985661515713E-4</v>
      </c>
      <c r="R13" s="47">
        <v>2.2057884982750035E-3</v>
      </c>
      <c r="S13">
        <v>4.4000000000000003E-3</v>
      </c>
      <c r="U13">
        <v>-3.4367601433848431E-3</v>
      </c>
      <c r="V13">
        <v>-2.1942115017249968E-3</v>
      </c>
    </row>
    <row r="14" spans="1:22" x14ac:dyDescent="0.25">
      <c r="A14" s="12">
        <v>41173</v>
      </c>
      <c r="B14" s="42">
        <v>207.36000100000001</v>
      </c>
      <c r="C14" s="14">
        <v>205.979996</v>
      </c>
      <c r="D14" s="14">
        <f t="shared" si="6"/>
        <v>-9.7001167324706206E-4</v>
      </c>
      <c r="E14" s="14">
        <f t="shared" si="0"/>
        <v>-9.7001167324706206E-2</v>
      </c>
      <c r="F14" s="14">
        <f t="shared" si="1"/>
        <v>9</v>
      </c>
      <c r="G14" s="14">
        <f t="shared" si="2"/>
        <v>2012</v>
      </c>
      <c r="I14" s="12">
        <v>41173</v>
      </c>
      <c r="J14" s="14">
        <v>1460.339966</v>
      </c>
      <c r="K14" s="14">
        <v>1460.150024</v>
      </c>
      <c r="L14" s="14">
        <f t="shared" si="7"/>
        <v>-7.5319463141321208E-5</v>
      </c>
      <c r="M14" s="14">
        <f t="shared" si="3"/>
        <v>-7.5319463141321208E-3</v>
      </c>
      <c r="N14" s="14">
        <f t="shared" si="4"/>
        <v>9</v>
      </c>
      <c r="O14" s="14">
        <f t="shared" si="5"/>
        <v>2012</v>
      </c>
      <c r="P14" s="2"/>
      <c r="Q14" s="47">
        <v>-3.0525872953676499E-3</v>
      </c>
      <c r="R14" s="47">
        <v>-1.4236973417766892E-3</v>
      </c>
      <c r="S14">
        <v>4.4000000000000003E-3</v>
      </c>
      <c r="U14">
        <v>-7.4525872953676506E-3</v>
      </c>
      <c r="V14">
        <v>-5.8236973417766895E-3</v>
      </c>
    </row>
    <row r="15" spans="1:22" x14ac:dyDescent="0.25">
      <c r="A15" s="12">
        <v>41176</v>
      </c>
      <c r="B15" s="42">
        <v>205.020004</v>
      </c>
      <c r="C15" s="14">
        <v>205.28999300000001</v>
      </c>
      <c r="D15" s="14">
        <f t="shared" si="6"/>
        <v>-3.3498544198437008E-3</v>
      </c>
      <c r="E15" s="14">
        <f t="shared" si="0"/>
        <v>-0.33498544198437008</v>
      </c>
      <c r="F15" s="14">
        <f t="shared" si="1"/>
        <v>9</v>
      </c>
      <c r="G15" s="14">
        <f t="shared" si="2"/>
        <v>2012</v>
      </c>
      <c r="I15" s="12">
        <v>41176</v>
      </c>
      <c r="J15" s="14">
        <v>1459.76001</v>
      </c>
      <c r="K15" s="14">
        <v>1456.8900149999999</v>
      </c>
      <c r="L15" s="14">
        <f t="shared" si="7"/>
        <v>-2.2326534578066548E-3</v>
      </c>
      <c r="M15" s="14">
        <f t="shared" si="3"/>
        <v>-0.22326534578066548</v>
      </c>
      <c r="N15" s="14">
        <f t="shared" si="4"/>
        <v>9</v>
      </c>
      <c r="O15" s="14">
        <f t="shared" si="5"/>
        <v>2012</v>
      </c>
      <c r="P15" s="2"/>
      <c r="Q15" s="47">
        <v>8.391881244389388E-4</v>
      </c>
      <c r="R15" s="47">
        <v>1.4812805157909726E-3</v>
      </c>
      <c r="S15">
        <v>4.4000000000000003E-3</v>
      </c>
      <c r="U15">
        <v>-3.5608118755610617E-3</v>
      </c>
      <c r="V15">
        <v>-2.9187194842090276E-3</v>
      </c>
    </row>
    <row r="16" spans="1:22" x14ac:dyDescent="0.25">
      <c r="A16" s="12">
        <v>41177</v>
      </c>
      <c r="B16" s="42">
        <v>205.60000600000001</v>
      </c>
      <c r="C16" s="14">
        <v>204.979996</v>
      </c>
      <c r="D16" s="14">
        <f t="shared" si="6"/>
        <v>-1.510044379026354E-3</v>
      </c>
      <c r="E16" s="14">
        <f t="shared" si="0"/>
        <v>-0.1510044379026354</v>
      </c>
      <c r="F16" s="14">
        <f t="shared" si="1"/>
        <v>9</v>
      </c>
      <c r="G16" s="14">
        <f t="shared" si="2"/>
        <v>2012</v>
      </c>
      <c r="I16" s="12">
        <v>41177</v>
      </c>
      <c r="J16" s="14">
        <v>1456.9399410000001</v>
      </c>
      <c r="K16" s="14">
        <v>1441.589966</v>
      </c>
      <c r="L16" s="14">
        <f t="shared" si="7"/>
        <v>-1.0501855900220458E-2</v>
      </c>
      <c r="M16" s="14">
        <f t="shared" si="3"/>
        <v>-1.0501855900220458</v>
      </c>
      <c r="N16" s="14">
        <f t="shared" si="4"/>
        <v>9</v>
      </c>
      <c r="O16" s="14">
        <f t="shared" si="5"/>
        <v>2012</v>
      </c>
      <c r="P16" s="2"/>
      <c r="Q16" s="47">
        <v>-1.2721873083783078E-3</v>
      </c>
      <c r="R16" s="47">
        <v>1.9280615370115127E-3</v>
      </c>
      <c r="S16">
        <v>4.4000000000000003E-3</v>
      </c>
      <c r="U16">
        <v>-5.6721873083783077E-3</v>
      </c>
      <c r="V16">
        <v>-2.4719384629884877E-3</v>
      </c>
    </row>
    <row r="17" spans="1:22" x14ac:dyDescent="0.25">
      <c r="A17" s="12">
        <v>41178</v>
      </c>
      <c r="B17" s="42">
        <v>205.050003</v>
      </c>
      <c r="C17" s="14">
        <v>204</v>
      </c>
      <c r="D17" s="14">
        <f t="shared" si="6"/>
        <v>-4.78093481863473E-3</v>
      </c>
      <c r="E17" s="14">
        <f t="shared" si="0"/>
        <v>-0.478093481863473</v>
      </c>
      <c r="F17" s="14">
        <f t="shared" si="1"/>
        <v>9</v>
      </c>
      <c r="G17" s="14">
        <f t="shared" si="2"/>
        <v>2012</v>
      </c>
      <c r="I17" s="12">
        <v>41178</v>
      </c>
      <c r="J17" s="14">
        <v>1441.599976</v>
      </c>
      <c r="K17" s="14">
        <v>1433.3199460000001</v>
      </c>
      <c r="L17" s="14">
        <f t="shared" si="7"/>
        <v>-5.7367352680366412E-3</v>
      </c>
      <c r="M17" s="14">
        <f t="shared" si="3"/>
        <v>-0.57367352680366412</v>
      </c>
      <c r="N17" s="14">
        <f t="shared" si="4"/>
        <v>9</v>
      </c>
      <c r="O17" s="14">
        <f t="shared" si="5"/>
        <v>2012</v>
      </c>
      <c r="P17" s="2"/>
      <c r="Q17" s="47">
        <v>1.6427967839635071E-4</v>
      </c>
      <c r="R17" s="47">
        <v>1.3992499697715933E-3</v>
      </c>
      <c r="S17">
        <v>4.4000000000000003E-3</v>
      </c>
      <c r="U17">
        <v>-4.2357203216036492E-3</v>
      </c>
      <c r="V17">
        <v>-3.000750030228407E-3</v>
      </c>
    </row>
    <row r="18" spans="1:22" x14ac:dyDescent="0.25">
      <c r="A18" s="12">
        <v>41179</v>
      </c>
      <c r="B18" s="42">
        <v>204.36999499999999</v>
      </c>
      <c r="C18" s="14">
        <v>205.91000399999999</v>
      </c>
      <c r="D18" s="14">
        <f t="shared" si="6"/>
        <v>9.3627647058822649E-3</v>
      </c>
      <c r="E18" s="14">
        <f t="shared" si="0"/>
        <v>0.93627647058822649</v>
      </c>
      <c r="F18" s="14">
        <f t="shared" si="1"/>
        <v>9</v>
      </c>
      <c r="G18" s="14">
        <f t="shared" si="2"/>
        <v>2012</v>
      </c>
      <c r="I18" s="12">
        <v>41179</v>
      </c>
      <c r="J18" s="14">
        <v>1433.3599850000001</v>
      </c>
      <c r="K18" s="14">
        <v>1447.150024</v>
      </c>
      <c r="L18" s="14">
        <f t="shared" si="7"/>
        <v>9.6489817493965457E-3</v>
      </c>
      <c r="M18" s="14">
        <f t="shared" si="3"/>
        <v>0.96489817493965457</v>
      </c>
      <c r="N18" s="14">
        <f t="shared" si="4"/>
        <v>9</v>
      </c>
      <c r="O18" s="14">
        <f t="shared" si="5"/>
        <v>2012</v>
      </c>
      <c r="P18" s="2"/>
      <c r="Q18" s="47">
        <v>2.1006600450474765E-3</v>
      </c>
      <c r="R18" s="47">
        <v>1.1266942490322229E-3</v>
      </c>
      <c r="S18">
        <v>4.4000000000000003E-3</v>
      </c>
      <c r="U18">
        <v>-2.2993399549525238E-3</v>
      </c>
      <c r="V18">
        <v>-3.2733057509677773E-3</v>
      </c>
    </row>
    <row r="19" spans="1:22" x14ac:dyDescent="0.25">
      <c r="A19" s="12">
        <v>41180</v>
      </c>
      <c r="B19" s="42">
        <v>205.66000399999999</v>
      </c>
      <c r="C19" s="14">
        <v>207.449997</v>
      </c>
      <c r="D19" s="14">
        <f t="shared" si="6"/>
        <v>7.4789615370023377E-3</v>
      </c>
      <c r="E19" s="14">
        <f t="shared" si="0"/>
        <v>0.74789615370023377</v>
      </c>
      <c r="F19" s="14">
        <f t="shared" si="1"/>
        <v>9</v>
      </c>
      <c r="G19" s="14">
        <f t="shared" si="2"/>
        <v>2012</v>
      </c>
      <c r="I19" s="12">
        <v>41180</v>
      </c>
      <c r="J19" s="14">
        <v>1447.130005</v>
      </c>
      <c r="K19" s="14">
        <v>1440.670044</v>
      </c>
      <c r="L19" s="14">
        <f t="shared" si="7"/>
        <v>-4.4777527502567471E-3</v>
      </c>
      <c r="M19" s="14">
        <f t="shared" si="3"/>
        <v>-0.44777527502567471</v>
      </c>
      <c r="N19" s="14">
        <f t="shared" si="4"/>
        <v>9</v>
      </c>
      <c r="O19" s="14">
        <f t="shared" si="5"/>
        <v>2012</v>
      </c>
      <c r="P19" s="2"/>
      <c r="Q19" s="47">
        <v>-2.7803613606552872E-3</v>
      </c>
      <c r="R19" s="47">
        <v>-1.6940943438982965E-3</v>
      </c>
      <c r="S19">
        <v>4.4000000000000003E-3</v>
      </c>
      <c r="U19">
        <v>-7.1803613606552874E-3</v>
      </c>
      <c r="V19">
        <v>-6.0940943438982965E-3</v>
      </c>
    </row>
    <row r="20" spans="1:22" x14ac:dyDescent="0.25">
      <c r="A20" s="12">
        <v>41183</v>
      </c>
      <c r="B20" s="42">
        <v>208.009995</v>
      </c>
      <c r="C20" s="14">
        <v>210.470001</v>
      </c>
      <c r="D20" s="14">
        <f t="shared" si="6"/>
        <v>1.4557744245231374E-2</v>
      </c>
      <c r="E20" s="14">
        <f t="shared" si="0"/>
        <v>1.4557744245231374</v>
      </c>
      <c r="F20" s="14">
        <f t="shared" si="1"/>
        <v>10</v>
      </c>
      <c r="G20" s="14">
        <f t="shared" si="2"/>
        <v>2012</v>
      </c>
      <c r="I20" s="12">
        <v>41183</v>
      </c>
      <c r="J20" s="14">
        <v>1440.900024</v>
      </c>
      <c r="K20" s="14">
        <v>1444.48999</v>
      </c>
      <c r="L20" s="14">
        <f t="shared" si="7"/>
        <v>2.6515065097030277E-3</v>
      </c>
      <c r="M20" s="14">
        <f t="shared" si="3"/>
        <v>0.26515065097030277</v>
      </c>
      <c r="N20" s="14">
        <f t="shared" si="4"/>
        <v>10</v>
      </c>
      <c r="O20" s="14">
        <f t="shared" si="5"/>
        <v>2012</v>
      </c>
      <c r="P20" s="2"/>
      <c r="Q20" s="47">
        <v>2.5057892070297714E-3</v>
      </c>
      <c r="R20" s="47">
        <v>2.2548411265123254E-3</v>
      </c>
      <c r="S20">
        <v>4.4000000000000003E-3</v>
      </c>
      <c r="U20">
        <v>-1.8942107929702289E-3</v>
      </c>
      <c r="V20">
        <v>-2.1451588734876749E-3</v>
      </c>
    </row>
    <row r="21" spans="1:22" x14ac:dyDescent="0.25">
      <c r="A21" s="12">
        <v>41184</v>
      </c>
      <c r="B21" s="42">
        <v>210.96000699999999</v>
      </c>
      <c r="C21" s="14">
        <v>209.83999600000001</v>
      </c>
      <c r="D21" s="14">
        <f t="shared" si="6"/>
        <v>-2.9933244500720546E-3</v>
      </c>
      <c r="E21" s="14">
        <f t="shared" si="0"/>
        <v>-0.29933244500720546</v>
      </c>
      <c r="F21" s="14">
        <f t="shared" si="1"/>
        <v>10</v>
      </c>
      <c r="G21" s="14">
        <f t="shared" si="2"/>
        <v>2012</v>
      </c>
      <c r="I21" s="12">
        <v>41184</v>
      </c>
      <c r="J21" s="14">
        <v>1444.98999</v>
      </c>
      <c r="K21" s="14">
        <v>1445.75</v>
      </c>
      <c r="L21" s="14">
        <f t="shared" si="7"/>
        <v>8.7228711082998345E-4</v>
      </c>
      <c r="M21" s="14">
        <f t="shared" si="3"/>
        <v>8.7228711082998345E-2</v>
      </c>
      <c r="N21" s="14">
        <f t="shared" si="4"/>
        <v>10</v>
      </c>
      <c r="O21" s="14">
        <f t="shared" si="5"/>
        <v>2012</v>
      </c>
      <c r="P21" s="2"/>
      <c r="Q21" s="47">
        <v>1.9223387020422017E-3</v>
      </c>
      <c r="R21" s="47">
        <v>3.4961133764179121E-4</v>
      </c>
      <c r="S21">
        <v>4.4000000000000003E-3</v>
      </c>
      <c r="U21">
        <v>-2.4776612979577986E-3</v>
      </c>
      <c r="V21">
        <v>-4.0503886623582093E-3</v>
      </c>
    </row>
    <row r="22" spans="1:22" x14ac:dyDescent="0.25">
      <c r="A22" s="12">
        <v>41185</v>
      </c>
      <c r="B22" s="42">
        <v>209.94000199999999</v>
      </c>
      <c r="C22" s="14">
        <v>210.509995</v>
      </c>
      <c r="D22" s="14">
        <f t="shared" si="6"/>
        <v>3.1929041782863266E-3</v>
      </c>
      <c r="E22" s="14">
        <f t="shared" si="0"/>
        <v>0.31929041782863266</v>
      </c>
      <c r="F22" s="14">
        <f t="shared" si="1"/>
        <v>10</v>
      </c>
      <c r="G22" s="14">
        <f t="shared" si="2"/>
        <v>2012</v>
      </c>
      <c r="I22" s="12">
        <v>41185</v>
      </c>
      <c r="J22" s="14">
        <v>1446.0500489999999</v>
      </c>
      <c r="K22" s="14">
        <v>1450.98999</v>
      </c>
      <c r="L22" s="14">
        <f t="shared" si="7"/>
        <v>3.6244094760504719E-3</v>
      </c>
      <c r="M22" s="14">
        <f t="shared" si="3"/>
        <v>0.36244094760504719</v>
      </c>
      <c r="N22" s="14">
        <f t="shared" si="4"/>
        <v>10</v>
      </c>
      <c r="O22" s="14">
        <f t="shared" si="5"/>
        <v>2012</v>
      </c>
      <c r="P22" s="2"/>
      <c r="Q22" s="47">
        <v>1.039624426408629E-3</v>
      </c>
      <c r="R22" s="47">
        <v>3.2696607273440312E-4</v>
      </c>
      <c r="S22">
        <v>4.4000000000000003E-3</v>
      </c>
      <c r="U22">
        <v>-3.3603755735913711E-3</v>
      </c>
      <c r="V22">
        <v>-4.073033927265597E-3</v>
      </c>
    </row>
    <row r="23" spans="1:22" x14ac:dyDescent="0.25">
      <c r="A23" s="12">
        <v>41186</v>
      </c>
      <c r="B23" s="42">
        <v>210.279999</v>
      </c>
      <c r="C23" s="14">
        <v>210.38999899999999</v>
      </c>
      <c r="D23" s="14">
        <f t="shared" si="6"/>
        <v>-5.7002519049043077E-4</v>
      </c>
      <c r="E23" s="14">
        <f t="shared" si="0"/>
        <v>-5.7002519049043077E-2</v>
      </c>
      <c r="F23" s="14">
        <f t="shared" si="1"/>
        <v>10</v>
      </c>
      <c r="G23" s="14">
        <f t="shared" si="2"/>
        <v>2012</v>
      </c>
      <c r="I23" s="12">
        <v>41186</v>
      </c>
      <c r="J23" s="14">
        <v>1451.079956</v>
      </c>
      <c r="K23" s="14">
        <v>1461.400024</v>
      </c>
      <c r="L23" s="14">
        <f t="shared" si="7"/>
        <v>7.1744354349405626E-3</v>
      </c>
      <c r="M23" s="14">
        <f t="shared" si="3"/>
        <v>0.71744354349405626</v>
      </c>
      <c r="N23" s="14">
        <f t="shared" si="4"/>
        <v>10</v>
      </c>
      <c r="O23" s="14">
        <f t="shared" si="5"/>
        <v>2012</v>
      </c>
      <c r="P23" s="2"/>
      <c r="Q23" s="47">
        <v>-2.9947036563498378E-3</v>
      </c>
      <c r="R23" s="47">
        <v>1.0042722426273141E-3</v>
      </c>
      <c r="S23">
        <v>4.4000000000000003E-3</v>
      </c>
      <c r="U23">
        <v>-7.3947036563498381E-3</v>
      </c>
      <c r="V23">
        <v>-3.3957277573726861E-3</v>
      </c>
    </row>
    <row r="24" spans="1:22" x14ac:dyDescent="0.25">
      <c r="A24" s="12">
        <v>41187</v>
      </c>
      <c r="B24" s="42">
        <v>211.14999399999999</v>
      </c>
      <c r="C24" s="14">
        <v>210.58999600000001</v>
      </c>
      <c r="D24" s="14">
        <f t="shared" si="6"/>
        <v>9.5060126883694807E-4</v>
      </c>
      <c r="E24" s="14">
        <f t="shared" si="0"/>
        <v>9.5060126883694807E-2</v>
      </c>
      <c r="F24" s="14">
        <f t="shared" si="1"/>
        <v>10</v>
      </c>
      <c r="G24" s="14">
        <f t="shared" si="2"/>
        <v>2012</v>
      </c>
      <c r="I24" s="12">
        <v>41187</v>
      </c>
      <c r="J24" s="14">
        <v>1461.400024</v>
      </c>
      <c r="K24" s="14">
        <v>1460.9300539999999</v>
      </c>
      <c r="L24" s="14">
        <f t="shared" si="7"/>
        <v>-3.2158888208699832E-4</v>
      </c>
      <c r="M24" s="14">
        <f t="shared" si="3"/>
        <v>-3.2158888208699832E-2</v>
      </c>
      <c r="N24" s="14">
        <f t="shared" si="4"/>
        <v>10</v>
      </c>
      <c r="O24" s="14">
        <f t="shared" si="5"/>
        <v>2012</v>
      </c>
      <c r="P24" s="2"/>
      <c r="Q24" s="47">
        <v>-7.8738447195896076E-4</v>
      </c>
      <c r="R24" s="47">
        <v>9.0570871264260082E-4</v>
      </c>
      <c r="S24">
        <v>4.4000000000000003E-3</v>
      </c>
      <c r="U24">
        <v>-5.1873844719589612E-3</v>
      </c>
      <c r="V24">
        <v>-3.4942912873573992E-3</v>
      </c>
    </row>
    <row r="25" spans="1:22" x14ac:dyDescent="0.25">
      <c r="A25" s="12">
        <v>41190</v>
      </c>
      <c r="B25" s="42">
        <v>210.020004</v>
      </c>
      <c r="C25" s="14">
        <v>209.820007</v>
      </c>
      <c r="D25" s="14">
        <f t="shared" si="6"/>
        <v>-3.6563417760833161E-3</v>
      </c>
      <c r="E25" s="14">
        <f t="shared" si="0"/>
        <v>-0.36563417760833161</v>
      </c>
      <c r="F25" s="14">
        <f t="shared" si="1"/>
        <v>10</v>
      </c>
      <c r="G25" s="14">
        <f t="shared" si="2"/>
        <v>2012</v>
      </c>
      <c r="I25" s="12">
        <v>41190</v>
      </c>
      <c r="J25" s="14">
        <v>1460.9300539999999</v>
      </c>
      <c r="K25" s="14">
        <v>1455.880005</v>
      </c>
      <c r="L25" s="14">
        <f t="shared" si="7"/>
        <v>-3.4567356501243873E-3</v>
      </c>
      <c r="M25" s="14">
        <f t="shared" si="3"/>
        <v>-0.34567356501243873</v>
      </c>
      <c r="N25" s="14">
        <f t="shared" si="4"/>
        <v>10</v>
      </c>
      <c r="O25" s="14">
        <f t="shared" si="5"/>
        <v>2012</v>
      </c>
      <c r="P25" s="2"/>
      <c r="Q25" s="47">
        <v>2.5865829319125207E-3</v>
      </c>
      <c r="R25" s="47">
        <v>-6.6896721372139423E-4</v>
      </c>
      <c r="S25">
        <v>4.4000000000000003E-3</v>
      </c>
      <c r="U25">
        <v>-1.8134170680874796E-3</v>
      </c>
      <c r="V25">
        <v>-5.0689672137213945E-3</v>
      </c>
    </row>
    <row r="26" spans="1:22" x14ac:dyDescent="0.25">
      <c r="A26" s="12">
        <v>41191</v>
      </c>
      <c r="B26" s="42">
        <v>209.949997</v>
      </c>
      <c r="C26" s="14">
        <v>207.990005</v>
      </c>
      <c r="D26" s="14">
        <f t="shared" si="6"/>
        <v>-8.7217707508703279E-3</v>
      </c>
      <c r="E26" s="14">
        <f t="shared" si="0"/>
        <v>-0.87217707508703279</v>
      </c>
      <c r="F26" s="14">
        <f t="shared" si="1"/>
        <v>10</v>
      </c>
      <c r="G26" s="14">
        <f t="shared" si="2"/>
        <v>2012</v>
      </c>
      <c r="I26" s="12">
        <v>41191</v>
      </c>
      <c r="J26" s="14">
        <v>1455.900024</v>
      </c>
      <c r="K26" s="14">
        <v>1441.4799800000001</v>
      </c>
      <c r="L26" s="14">
        <f t="shared" si="7"/>
        <v>-9.8909422140184278E-3</v>
      </c>
      <c r="M26" s="14">
        <f t="shared" si="3"/>
        <v>-0.98909422140184278</v>
      </c>
      <c r="N26" s="14">
        <f t="shared" si="4"/>
        <v>10</v>
      </c>
      <c r="O26" s="14">
        <f t="shared" si="5"/>
        <v>2012</v>
      </c>
      <c r="P26" s="2"/>
      <c r="Q26" s="47">
        <v>1.7961611056463829E-4</v>
      </c>
      <c r="R26" s="47">
        <v>1.773145114134638E-3</v>
      </c>
      <c r="S26">
        <v>4.4000000000000003E-3</v>
      </c>
      <c r="U26">
        <v>-4.2203838894353616E-3</v>
      </c>
      <c r="V26">
        <v>-2.6268548858653625E-3</v>
      </c>
    </row>
    <row r="27" spans="1:22" x14ac:dyDescent="0.25">
      <c r="A27" s="12">
        <v>41192</v>
      </c>
      <c r="B27" s="42">
        <v>207.820007</v>
      </c>
      <c r="C27" s="14">
        <v>205.820007</v>
      </c>
      <c r="D27" s="14">
        <f t="shared" si="6"/>
        <v>-1.0433184036896304E-2</v>
      </c>
      <c r="E27" s="14">
        <f t="shared" si="0"/>
        <v>-1.0433184036896304</v>
      </c>
      <c r="F27" s="14">
        <f t="shared" si="1"/>
        <v>10</v>
      </c>
      <c r="G27" s="14">
        <f t="shared" si="2"/>
        <v>2012</v>
      </c>
      <c r="I27" s="12">
        <v>41192</v>
      </c>
      <c r="J27" s="14">
        <v>1441.4799800000001</v>
      </c>
      <c r="K27" s="14">
        <v>1432.5600589999999</v>
      </c>
      <c r="L27" s="14">
        <f t="shared" si="7"/>
        <v>-6.1880297498132508E-3</v>
      </c>
      <c r="M27" s="14">
        <f t="shared" si="3"/>
        <v>-0.61880297498132508</v>
      </c>
      <c r="N27" s="14">
        <f t="shared" si="4"/>
        <v>10</v>
      </c>
      <c r="O27" s="14">
        <f t="shared" si="5"/>
        <v>2012</v>
      </c>
      <c r="P27" s="2"/>
      <c r="Q27" s="47">
        <v>-5.9959096004122544E-4</v>
      </c>
      <c r="R27" s="47">
        <v>-7.2731796980454071E-4</v>
      </c>
      <c r="S27">
        <v>4.4000000000000003E-3</v>
      </c>
      <c r="U27">
        <v>-4.9995909600412253E-3</v>
      </c>
      <c r="V27">
        <v>-5.1273179698045407E-3</v>
      </c>
    </row>
    <row r="28" spans="1:22" x14ac:dyDescent="0.25">
      <c r="A28" s="12">
        <v>41193</v>
      </c>
      <c r="B28" s="42">
        <v>206.570007</v>
      </c>
      <c r="C28" s="14">
        <v>205.759995</v>
      </c>
      <c r="D28" s="14">
        <f t="shared" si="6"/>
        <v>-2.9157515284705671E-4</v>
      </c>
      <c r="E28" s="14">
        <f t="shared" si="0"/>
        <v>-2.9157515284705671E-2</v>
      </c>
      <c r="F28" s="14">
        <f t="shared" si="1"/>
        <v>10</v>
      </c>
      <c r="G28" s="14">
        <f t="shared" si="2"/>
        <v>2012</v>
      </c>
      <c r="I28" s="12">
        <v>41193</v>
      </c>
      <c r="J28" s="14">
        <v>1432.8199460000001</v>
      </c>
      <c r="K28" s="14">
        <v>1432.839966</v>
      </c>
      <c r="L28" s="14">
        <f t="shared" si="7"/>
        <v>1.9538936482388358E-4</v>
      </c>
      <c r="M28" s="14">
        <f t="shared" si="3"/>
        <v>1.9538936482388358E-2</v>
      </c>
      <c r="N28" s="14">
        <f t="shared" si="4"/>
        <v>10</v>
      </c>
      <c r="O28" s="14">
        <f t="shared" si="5"/>
        <v>2012</v>
      </c>
      <c r="P28" s="2"/>
      <c r="Q28" s="47">
        <v>-6.0669516272924559E-3</v>
      </c>
      <c r="R28" s="47">
        <v>1.061222402291692E-3</v>
      </c>
      <c r="S28">
        <v>4.4000000000000003E-3</v>
      </c>
      <c r="U28">
        <v>-1.0466951627292456E-2</v>
      </c>
      <c r="V28">
        <v>-3.3387775977083084E-3</v>
      </c>
    </row>
    <row r="29" spans="1:22" x14ac:dyDescent="0.25">
      <c r="A29" s="12">
        <v>41194</v>
      </c>
      <c r="B29" s="42">
        <v>205.63999899999999</v>
      </c>
      <c r="C29" s="14">
        <v>207.800003</v>
      </c>
      <c r="D29" s="14">
        <f t="shared" si="6"/>
        <v>9.9145025737388259E-3</v>
      </c>
      <c r="E29" s="14">
        <f t="shared" si="0"/>
        <v>0.99145025737388259</v>
      </c>
      <c r="F29" s="14">
        <f t="shared" si="1"/>
        <v>10</v>
      </c>
      <c r="G29" s="14">
        <f t="shared" si="2"/>
        <v>2012</v>
      </c>
      <c r="I29" s="12">
        <v>41194</v>
      </c>
      <c r="J29" s="14">
        <v>1432.839966</v>
      </c>
      <c r="K29" s="14">
        <v>1428.589966</v>
      </c>
      <c r="L29" s="14">
        <f t="shared" si="7"/>
        <v>-2.9661372524836249E-3</v>
      </c>
      <c r="M29" s="14">
        <f t="shared" si="3"/>
        <v>-0.29661372524836249</v>
      </c>
      <c r="N29" s="14">
        <f t="shared" si="4"/>
        <v>10</v>
      </c>
      <c r="O29" s="14">
        <f t="shared" si="5"/>
        <v>2012</v>
      </c>
      <c r="P29" s="2"/>
      <c r="Q29" s="47">
        <v>-7.0042683685881573E-4</v>
      </c>
      <c r="R29" s="47">
        <v>1.2796008232949941E-3</v>
      </c>
      <c r="S29">
        <v>4.4000000000000003E-3</v>
      </c>
      <c r="U29">
        <v>-5.1004268368588157E-3</v>
      </c>
      <c r="V29">
        <v>-3.1203991767050059E-3</v>
      </c>
    </row>
    <row r="30" spans="1:22" x14ac:dyDescent="0.25">
      <c r="A30" s="12">
        <v>41197</v>
      </c>
      <c r="B30" s="42">
        <v>208.88000500000001</v>
      </c>
      <c r="C30" s="14">
        <v>208.929993</v>
      </c>
      <c r="D30" s="14">
        <f t="shared" si="6"/>
        <v>5.4378728762578543E-3</v>
      </c>
      <c r="E30" s="14">
        <f t="shared" si="0"/>
        <v>0.54378728762578543</v>
      </c>
      <c r="F30" s="14">
        <f t="shared" si="1"/>
        <v>10</v>
      </c>
      <c r="G30" s="14">
        <f t="shared" si="2"/>
        <v>2012</v>
      </c>
      <c r="I30" s="12">
        <v>41197</v>
      </c>
      <c r="J30" s="14">
        <v>1428.75</v>
      </c>
      <c r="K30" s="14">
        <v>1440.130005</v>
      </c>
      <c r="L30" s="14">
        <f t="shared" si="7"/>
        <v>8.0779224792622006E-3</v>
      </c>
      <c r="M30" s="14">
        <f t="shared" si="3"/>
        <v>0.80779224792622006</v>
      </c>
      <c r="N30" s="14">
        <f t="shared" si="4"/>
        <v>10</v>
      </c>
      <c r="O30" s="14">
        <f t="shared" si="5"/>
        <v>2012</v>
      </c>
      <c r="P30" s="2"/>
      <c r="Q30" s="47">
        <v>-3.9271382931562533E-4</v>
      </c>
      <c r="R30" s="47">
        <v>-1.4566451930114743E-4</v>
      </c>
      <c r="S30">
        <v>4.4000000000000003E-3</v>
      </c>
      <c r="U30">
        <v>-4.7927138293156254E-3</v>
      </c>
      <c r="V30">
        <v>-4.5456645193011477E-3</v>
      </c>
    </row>
    <row r="31" spans="1:22" x14ac:dyDescent="0.25">
      <c r="A31" s="12">
        <v>41198</v>
      </c>
      <c r="B31" s="42">
        <v>209.94000199999999</v>
      </c>
      <c r="C31" s="14">
        <v>211</v>
      </c>
      <c r="D31" s="14">
        <f t="shared" si="6"/>
        <v>9.9076583992419032E-3</v>
      </c>
      <c r="E31" s="14">
        <f t="shared" si="0"/>
        <v>0.99076583992419032</v>
      </c>
      <c r="F31" s="14">
        <f t="shared" si="1"/>
        <v>10</v>
      </c>
      <c r="G31" s="14">
        <f t="shared" si="2"/>
        <v>2012</v>
      </c>
      <c r="I31" s="12">
        <v>41198</v>
      </c>
      <c r="J31" s="14">
        <v>1440.3100589999999</v>
      </c>
      <c r="K31" s="14">
        <v>1454.920044</v>
      </c>
      <c r="L31" s="14">
        <f t="shared" si="7"/>
        <v>1.0269933234256845E-2</v>
      </c>
      <c r="M31" s="14">
        <f t="shared" si="3"/>
        <v>1.0269933234256845</v>
      </c>
      <c r="N31" s="14">
        <f t="shared" si="4"/>
        <v>10</v>
      </c>
      <c r="O31" s="14">
        <f t="shared" si="5"/>
        <v>2012</v>
      </c>
      <c r="P31" s="2"/>
      <c r="Q31" s="47">
        <v>-2.1520970728425349E-3</v>
      </c>
      <c r="R31" s="47">
        <v>-1.5209363766385652E-3</v>
      </c>
      <c r="S31">
        <v>4.4000000000000003E-3</v>
      </c>
      <c r="U31">
        <v>-6.5520970728425356E-3</v>
      </c>
      <c r="V31">
        <v>-5.9209363766385657E-3</v>
      </c>
    </row>
    <row r="32" spans="1:22" x14ac:dyDescent="0.25">
      <c r="A32" s="12">
        <v>41199</v>
      </c>
      <c r="B32" s="42">
        <v>201.21000699999999</v>
      </c>
      <c r="C32" s="14">
        <v>200.63000500000001</v>
      </c>
      <c r="D32" s="14">
        <f t="shared" si="6"/>
        <v>-4.9146895734597074E-2</v>
      </c>
      <c r="E32" s="14">
        <f t="shared" si="0"/>
        <v>-4.9146895734597074</v>
      </c>
      <c r="F32" s="14">
        <f t="shared" si="1"/>
        <v>10</v>
      </c>
      <c r="G32" s="14">
        <f t="shared" si="2"/>
        <v>2012</v>
      </c>
      <c r="I32" s="12">
        <v>41199</v>
      </c>
      <c r="J32" s="14">
        <v>1454.219971</v>
      </c>
      <c r="K32" s="14">
        <v>1460.910034</v>
      </c>
      <c r="L32" s="14">
        <f t="shared" si="7"/>
        <v>4.1170578580604911E-3</v>
      </c>
      <c r="M32" s="14">
        <f t="shared" si="3"/>
        <v>0.41170578580604911</v>
      </c>
      <c r="N32" s="14">
        <f t="shared" si="4"/>
        <v>10</v>
      </c>
      <c r="O32" s="14">
        <f t="shared" si="5"/>
        <v>2012</v>
      </c>
      <c r="P32" s="2"/>
      <c r="Q32" s="47">
        <v>2.9361645815387397E-3</v>
      </c>
      <c r="R32" s="47">
        <v>2.8338337943653795E-3</v>
      </c>
      <c r="S32">
        <v>4.4000000000000003E-3</v>
      </c>
      <c r="U32">
        <v>-1.4638354184612606E-3</v>
      </c>
      <c r="V32">
        <v>-1.5661662056346208E-3</v>
      </c>
    </row>
    <row r="33" spans="1:22" x14ac:dyDescent="0.25">
      <c r="A33" s="12">
        <v>41200</v>
      </c>
      <c r="B33" s="42">
        <v>199.91000399999999</v>
      </c>
      <c r="C33" s="14">
        <v>194.96000699999999</v>
      </c>
      <c r="D33" s="14">
        <f t="shared" si="6"/>
        <v>-2.8260967246648949E-2</v>
      </c>
      <c r="E33" s="14">
        <f t="shared" si="0"/>
        <v>-2.8260967246648949</v>
      </c>
      <c r="F33" s="14">
        <f t="shared" si="1"/>
        <v>10</v>
      </c>
      <c r="G33" s="14">
        <f t="shared" si="2"/>
        <v>2012</v>
      </c>
      <c r="I33" s="12">
        <v>41200</v>
      </c>
      <c r="J33" s="14">
        <v>1460.9399410000001</v>
      </c>
      <c r="K33" s="14">
        <v>1457.339966</v>
      </c>
      <c r="L33" s="14">
        <f t="shared" si="7"/>
        <v>-2.4437288518205369E-3</v>
      </c>
      <c r="M33" s="14">
        <f t="shared" si="3"/>
        <v>-0.24437288518205369</v>
      </c>
      <c r="N33" s="14">
        <f t="shared" si="4"/>
        <v>10</v>
      </c>
      <c r="O33" s="14">
        <f t="shared" si="5"/>
        <v>2012</v>
      </c>
      <c r="P33" s="2"/>
      <c r="Q33" s="47">
        <v>-3.1435050342856508E-4</v>
      </c>
      <c r="R33" s="47">
        <v>-7.5854025810172634E-4</v>
      </c>
      <c r="S33">
        <v>4.4000000000000003E-3</v>
      </c>
      <c r="U33">
        <v>-4.7143505034285653E-3</v>
      </c>
      <c r="V33">
        <v>-5.1585402581017263E-3</v>
      </c>
    </row>
    <row r="34" spans="1:22" x14ac:dyDescent="0.25">
      <c r="A34" s="12">
        <v>41201</v>
      </c>
      <c r="B34" s="42">
        <v>195.28999300000001</v>
      </c>
      <c r="C34" s="14">
        <v>193.36000100000001</v>
      </c>
      <c r="D34" s="14">
        <f t="shared" si="6"/>
        <v>-8.20684213455114E-3</v>
      </c>
      <c r="E34" s="14">
        <f t="shared" si="0"/>
        <v>-0.820684213455114</v>
      </c>
      <c r="F34" s="14">
        <f t="shared" si="1"/>
        <v>10</v>
      </c>
      <c r="G34" s="14">
        <f t="shared" si="2"/>
        <v>2012</v>
      </c>
      <c r="I34" s="12">
        <v>41201</v>
      </c>
      <c r="J34" s="14">
        <v>1457.339966</v>
      </c>
      <c r="K34" s="14">
        <v>1433.1899410000001</v>
      </c>
      <c r="L34" s="14">
        <f t="shared" si="7"/>
        <v>-1.6571304955208976E-2</v>
      </c>
      <c r="M34" s="14">
        <f t="shared" si="3"/>
        <v>-1.6571304955208976</v>
      </c>
      <c r="N34" s="14">
        <f t="shared" si="4"/>
        <v>10</v>
      </c>
      <c r="O34" s="14">
        <f t="shared" si="5"/>
        <v>2012</v>
      </c>
      <c r="P34" s="2"/>
      <c r="Q34" s="47">
        <v>3.1825074594666616E-3</v>
      </c>
      <c r="R34" s="47">
        <v>4.1772710041490394E-4</v>
      </c>
      <c r="S34">
        <v>4.4000000000000003E-3</v>
      </c>
      <c r="U34">
        <v>-1.2174925405333387E-3</v>
      </c>
      <c r="V34">
        <v>-3.9822728995850959E-3</v>
      </c>
    </row>
    <row r="35" spans="1:22" x14ac:dyDescent="0.25">
      <c r="A35" s="12">
        <v>41204</v>
      </c>
      <c r="B35" s="42">
        <v>193.71000699999999</v>
      </c>
      <c r="C35" s="14">
        <v>194.39999399999999</v>
      </c>
      <c r="D35" s="14">
        <f t="shared" si="6"/>
        <v>5.3785322435946359E-3</v>
      </c>
      <c r="E35" s="14">
        <f t="shared" si="0"/>
        <v>0.53785322435946359</v>
      </c>
      <c r="F35" s="14">
        <f t="shared" si="1"/>
        <v>10</v>
      </c>
      <c r="G35" s="14">
        <f t="shared" si="2"/>
        <v>2012</v>
      </c>
      <c r="I35" s="12">
        <v>41204</v>
      </c>
      <c r="J35" s="14">
        <v>1433.209961</v>
      </c>
      <c r="K35" s="14">
        <v>1433.8199460000001</v>
      </c>
      <c r="L35" s="14">
        <f t="shared" si="7"/>
        <v>4.3958234842222943E-4</v>
      </c>
      <c r="M35" s="14">
        <f t="shared" si="3"/>
        <v>4.3958234842222943E-2</v>
      </c>
      <c r="N35" s="14">
        <f t="shared" si="4"/>
        <v>10</v>
      </c>
      <c r="O35" s="14">
        <f t="shared" si="5"/>
        <v>2012</v>
      </c>
      <c r="P35" s="2"/>
      <c r="Q35" s="47">
        <v>-4.4470155742389327E-4</v>
      </c>
      <c r="R35" s="47">
        <v>5.4396902660873718E-4</v>
      </c>
      <c r="S35">
        <v>4.4000000000000003E-3</v>
      </c>
      <c r="U35">
        <v>-4.8447015574238934E-3</v>
      </c>
      <c r="V35">
        <v>-3.8560309733912633E-3</v>
      </c>
    </row>
    <row r="36" spans="1:22" x14ac:dyDescent="0.25">
      <c r="A36" s="12">
        <v>41205</v>
      </c>
      <c r="B36" s="42">
        <v>193.529999</v>
      </c>
      <c r="C36" s="14">
        <v>191.25</v>
      </c>
      <c r="D36" s="14">
        <f t="shared" si="6"/>
        <v>-1.6203673339619473E-2</v>
      </c>
      <c r="E36" s="14">
        <f t="shared" si="0"/>
        <v>-1.6203673339619473</v>
      </c>
      <c r="F36" s="14">
        <f t="shared" si="1"/>
        <v>10</v>
      </c>
      <c r="G36" s="14">
        <f t="shared" si="2"/>
        <v>2012</v>
      </c>
      <c r="I36" s="12">
        <v>41205</v>
      </c>
      <c r="J36" s="14">
        <v>1433.73999</v>
      </c>
      <c r="K36" s="14">
        <v>1413.1099850000001</v>
      </c>
      <c r="L36" s="14">
        <f t="shared" si="7"/>
        <v>-1.4443906334108192E-2</v>
      </c>
      <c r="M36" s="14">
        <f t="shared" si="3"/>
        <v>-1.4443906334108192</v>
      </c>
      <c r="N36" s="14">
        <f t="shared" si="4"/>
        <v>10</v>
      </c>
      <c r="O36" s="14">
        <f t="shared" si="5"/>
        <v>2012</v>
      </c>
      <c r="P36" s="2"/>
      <c r="Q36" s="47">
        <v>-1.8820804356806664E-3</v>
      </c>
      <c r="R36" s="47">
        <v>-9.4121844452679543E-4</v>
      </c>
      <c r="S36">
        <v>4.4000000000000003E-3</v>
      </c>
      <c r="U36">
        <v>-6.2820804356806667E-3</v>
      </c>
      <c r="V36">
        <v>-5.3412184445267956E-3</v>
      </c>
    </row>
    <row r="37" spans="1:22" x14ac:dyDescent="0.25">
      <c r="A37" s="12">
        <v>41206</v>
      </c>
      <c r="B37" s="42">
        <v>192.44000199999999</v>
      </c>
      <c r="C37" s="14">
        <v>190.720001</v>
      </c>
      <c r="D37" s="14">
        <f t="shared" si="6"/>
        <v>-2.771236601307181E-3</v>
      </c>
      <c r="E37" s="14">
        <f t="shared" si="0"/>
        <v>-0.2771236601307181</v>
      </c>
      <c r="F37" s="14">
        <f t="shared" si="1"/>
        <v>10</v>
      </c>
      <c r="G37" s="14">
        <f t="shared" si="2"/>
        <v>2012</v>
      </c>
      <c r="I37" s="12">
        <v>41206</v>
      </c>
      <c r="J37" s="14">
        <v>1413.1999510000001</v>
      </c>
      <c r="K37" s="14">
        <v>1408.75</v>
      </c>
      <c r="L37" s="14">
        <f t="shared" si="7"/>
        <v>-3.0853826285857089E-3</v>
      </c>
      <c r="M37" s="14">
        <f t="shared" si="3"/>
        <v>-0.30853826285857089</v>
      </c>
      <c r="N37" s="14">
        <f t="shared" si="4"/>
        <v>10</v>
      </c>
      <c r="O37" s="14">
        <f t="shared" si="5"/>
        <v>2012</v>
      </c>
      <c r="P37" s="2"/>
      <c r="Q37" s="47">
        <v>-6.4881877738121041E-5</v>
      </c>
      <c r="R37" s="47">
        <v>9.1497766706078907E-4</v>
      </c>
      <c r="S37">
        <v>4.4000000000000003E-3</v>
      </c>
      <c r="U37">
        <v>-4.4648818777381213E-3</v>
      </c>
      <c r="V37">
        <v>-3.4850223329392113E-3</v>
      </c>
    </row>
    <row r="38" spans="1:22" x14ac:dyDescent="0.25">
      <c r="A38" s="12">
        <v>41207</v>
      </c>
      <c r="B38" s="42">
        <v>191.41000399999999</v>
      </c>
      <c r="C38" s="14">
        <v>191.60000600000001</v>
      </c>
      <c r="D38" s="14">
        <f t="shared" si="6"/>
        <v>4.6141201519813713E-3</v>
      </c>
      <c r="E38" s="14">
        <f t="shared" si="0"/>
        <v>0.46141201519813713</v>
      </c>
      <c r="F38" s="14">
        <f t="shared" si="1"/>
        <v>10</v>
      </c>
      <c r="G38" s="14">
        <f t="shared" si="2"/>
        <v>2012</v>
      </c>
      <c r="I38" s="12">
        <v>41207</v>
      </c>
      <c r="J38" s="14">
        <v>1409.73999</v>
      </c>
      <c r="K38" s="14">
        <v>1412.969971</v>
      </c>
      <c r="L38" s="14">
        <f t="shared" si="7"/>
        <v>2.9955428571428744E-3</v>
      </c>
      <c r="M38" s="14">
        <f t="shared" si="3"/>
        <v>0.29955428571428744</v>
      </c>
      <c r="N38" s="14">
        <f t="shared" si="4"/>
        <v>10</v>
      </c>
      <c r="O38" s="14">
        <f t="shared" si="5"/>
        <v>2012</v>
      </c>
      <c r="P38" s="2"/>
      <c r="Q38" s="47">
        <v>-4.2122514374500816E-3</v>
      </c>
      <c r="R38" s="47">
        <v>-2.9375734402455624E-3</v>
      </c>
      <c r="S38">
        <v>4.4000000000000003E-3</v>
      </c>
      <c r="U38">
        <v>-8.612251437450081E-3</v>
      </c>
      <c r="V38">
        <v>-7.3375734402455622E-3</v>
      </c>
    </row>
    <row r="39" spans="1:22" x14ac:dyDescent="0.25">
      <c r="A39" s="12">
        <v>41208</v>
      </c>
      <c r="B39" s="42">
        <v>191.490005</v>
      </c>
      <c r="C39" s="14">
        <v>193.270004</v>
      </c>
      <c r="D39" s="14">
        <f t="shared" si="6"/>
        <v>8.7160644452171088E-3</v>
      </c>
      <c r="E39" s="14">
        <f t="shared" si="0"/>
        <v>0.87160644452171088</v>
      </c>
      <c r="F39" s="14">
        <f t="shared" si="1"/>
        <v>10</v>
      </c>
      <c r="G39" s="14">
        <f t="shared" si="2"/>
        <v>2012</v>
      </c>
      <c r="I39" s="12">
        <v>41208</v>
      </c>
      <c r="J39" s="14">
        <v>1412.969971</v>
      </c>
      <c r="K39" s="14">
        <v>1411.9399410000001</v>
      </c>
      <c r="L39" s="14">
        <f t="shared" si="7"/>
        <v>-7.2898222972916926E-4</v>
      </c>
      <c r="M39" s="14">
        <f t="shared" si="3"/>
        <v>-7.2898222972916926E-2</v>
      </c>
      <c r="N39" s="14">
        <f t="shared" si="4"/>
        <v>10</v>
      </c>
      <c r="O39" s="14">
        <f t="shared" si="5"/>
        <v>2012</v>
      </c>
      <c r="P39" s="2"/>
      <c r="Q39" s="47">
        <v>-8.2536565997933951E-4</v>
      </c>
      <c r="R39" s="47">
        <v>-1.1792231093096875E-3</v>
      </c>
      <c r="S39">
        <v>4.4000000000000003E-3</v>
      </c>
      <c r="U39">
        <v>-5.2253656599793395E-3</v>
      </c>
      <c r="V39">
        <v>-5.5792231093096875E-3</v>
      </c>
    </row>
    <row r="40" spans="1:22" x14ac:dyDescent="0.25">
      <c r="A40" s="12">
        <v>41213</v>
      </c>
      <c r="B40" s="42">
        <v>194.800003</v>
      </c>
      <c r="C40" s="14">
        <v>194.529999</v>
      </c>
      <c r="D40" s="14">
        <f t="shared" si="6"/>
        <v>6.5193510318342085E-3</v>
      </c>
      <c r="E40" s="14">
        <f t="shared" si="0"/>
        <v>0.65193510318342085</v>
      </c>
      <c r="F40" s="14">
        <f t="shared" si="1"/>
        <v>10</v>
      </c>
      <c r="G40" s="14">
        <f t="shared" si="2"/>
        <v>2012</v>
      </c>
      <c r="I40" s="12">
        <v>41213</v>
      </c>
      <c r="J40" s="14">
        <v>1410.98999</v>
      </c>
      <c r="K40" s="14">
        <v>1412.160034</v>
      </c>
      <c r="L40" s="14">
        <f t="shared" si="7"/>
        <v>1.5587985976517338E-4</v>
      </c>
      <c r="M40" s="14">
        <f t="shared" si="3"/>
        <v>1.5587985976517338E-2</v>
      </c>
      <c r="N40" s="14">
        <f t="shared" si="4"/>
        <v>10</v>
      </c>
      <c r="O40" s="14">
        <f t="shared" si="5"/>
        <v>2012</v>
      </c>
      <c r="P40" s="2"/>
      <c r="Q40" s="47">
        <v>-1.3833331843551946E-3</v>
      </c>
      <c r="R40" s="47">
        <v>3.6600956642417067E-3</v>
      </c>
      <c r="S40">
        <v>4.4000000000000003E-3</v>
      </c>
      <c r="U40">
        <v>-5.783333184355195E-3</v>
      </c>
      <c r="V40">
        <v>-7.3990433575829356E-4</v>
      </c>
    </row>
    <row r="41" spans="1:22" x14ac:dyDescent="0.25">
      <c r="A41" s="12">
        <v>41214</v>
      </c>
      <c r="B41" s="42">
        <v>194.679993</v>
      </c>
      <c r="C41" s="14">
        <v>197.14999399999999</v>
      </c>
      <c r="D41" s="14">
        <f t="shared" si="6"/>
        <v>1.3468334002304738E-2</v>
      </c>
      <c r="E41" s="14">
        <f t="shared" si="0"/>
        <v>1.3468334002304738</v>
      </c>
      <c r="F41" s="14">
        <f t="shared" si="1"/>
        <v>11</v>
      </c>
      <c r="G41" s="14">
        <f t="shared" si="2"/>
        <v>2012</v>
      </c>
      <c r="I41" s="12">
        <v>41214</v>
      </c>
      <c r="J41" s="14">
        <v>1412.1999510000001</v>
      </c>
      <c r="K41" s="14">
        <v>1427.589966</v>
      </c>
      <c r="L41" s="14">
        <f t="shared" si="7"/>
        <v>1.0926475490383503E-2</v>
      </c>
      <c r="M41" s="14">
        <f t="shared" si="3"/>
        <v>1.0926475490383503</v>
      </c>
      <c r="N41" s="14">
        <f t="shared" si="4"/>
        <v>11</v>
      </c>
      <c r="O41" s="14">
        <f t="shared" si="5"/>
        <v>2012</v>
      </c>
      <c r="P41" s="2"/>
      <c r="Q41" s="47">
        <v>-1.8799373135150454E-4</v>
      </c>
      <c r="R41" s="47">
        <v>5.314173444518899E-5</v>
      </c>
      <c r="S41">
        <v>4.4000000000000003E-3</v>
      </c>
      <c r="U41">
        <v>-4.5879937313515048E-3</v>
      </c>
      <c r="V41">
        <v>-4.3468582655548111E-3</v>
      </c>
    </row>
    <row r="42" spans="1:22" x14ac:dyDescent="0.25">
      <c r="A42" s="12">
        <v>41215</v>
      </c>
      <c r="B42" s="42">
        <v>197.529999</v>
      </c>
      <c r="C42" s="14">
        <v>193.429993</v>
      </c>
      <c r="D42" s="14">
        <f t="shared" si="6"/>
        <v>-1.8868887208791874E-2</v>
      </c>
      <c r="E42" s="14">
        <f t="shared" si="0"/>
        <v>-1.8868887208791874</v>
      </c>
      <c r="F42" s="14">
        <f t="shared" si="1"/>
        <v>11</v>
      </c>
      <c r="G42" s="14">
        <f t="shared" si="2"/>
        <v>2012</v>
      </c>
      <c r="I42" s="12">
        <v>41215</v>
      </c>
      <c r="J42" s="14">
        <v>1427.589966</v>
      </c>
      <c r="K42" s="14">
        <v>1414.1999510000001</v>
      </c>
      <c r="L42" s="14">
        <f t="shared" si="7"/>
        <v>-9.3794544084095932E-3</v>
      </c>
      <c r="M42" s="14">
        <f t="shared" si="3"/>
        <v>-0.93794544084095932</v>
      </c>
      <c r="N42" s="14">
        <f t="shared" si="4"/>
        <v>11</v>
      </c>
      <c r="O42" s="14">
        <f t="shared" si="5"/>
        <v>2012</v>
      </c>
      <c r="P42" s="2"/>
      <c r="Q42" s="47">
        <v>-5.2929674768823691E-4</v>
      </c>
      <c r="R42" s="47">
        <v>-7.3930753598635342E-4</v>
      </c>
      <c r="S42">
        <v>4.4000000000000003E-3</v>
      </c>
      <c r="U42">
        <v>-4.9292967476882374E-3</v>
      </c>
      <c r="V42">
        <v>-5.1393075359863535E-3</v>
      </c>
    </row>
    <row r="43" spans="1:22" x14ac:dyDescent="0.25">
      <c r="A43" s="12">
        <v>41218</v>
      </c>
      <c r="B43" s="42">
        <v>192.36000100000001</v>
      </c>
      <c r="C43" s="14">
        <v>194.13999899999999</v>
      </c>
      <c r="D43" s="14">
        <f t="shared" si="6"/>
        <v>3.6706096556597956E-3</v>
      </c>
      <c r="E43" s="14">
        <f t="shared" si="0"/>
        <v>0.36706096556597956</v>
      </c>
      <c r="F43" s="14">
        <f t="shared" si="1"/>
        <v>11</v>
      </c>
      <c r="G43" s="14">
        <f t="shared" si="2"/>
        <v>2012</v>
      </c>
      <c r="I43" s="12">
        <v>41218</v>
      </c>
      <c r="J43" s="14">
        <v>1414.0200199999999</v>
      </c>
      <c r="K43" s="14">
        <v>1417.26001</v>
      </c>
      <c r="L43" s="14">
        <f t="shared" si="7"/>
        <v>2.1638092957336763E-3</v>
      </c>
      <c r="M43" s="14">
        <f t="shared" si="3"/>
        <v>0.21638092957336763</v>
      </c>
      <c r="N43" s="14">
        <f t="shared" si="4"/>
        <v>11</v>
      </c>
      <c r="O43" s="14">
        <f t="shared" si="5"/>
        <v>2012</v>
      </c>
      <c r="P43" s="2"/>
      <c r="Q43" s="47">
        <v>-5.0179074184877907E-3</v>
      </c>
      <c r="R43" s="47">
        <v>-2.6268170145710202E-3</v>
      </c>
      <c r="S43">
        <v>4.4000000000000003E-3</v>
      </c>
      <c r="U43">
        <v>-9.417907418487791E-3</v>
      </c>
      <c r="V43">
        <v>-7.0268170145710209E-3</v>
      </c>
    </row>
    <row r="44" spans="1:22" x14ac:dyDescent="0.25">
      <c r="A44" s="12">
        <v>41219</v>
      </c>
      <c r="B44" s="42">
        <v>195.259995</v>
      </c>
      <c r="C44" s="14">
        <v>195.070007</v>
      </c>
      <c r="D44" s="14">
        <f t="shared" si="6"/>
        <v>4.790398706038923E-3</v>
      </c>
      <c r="E44" s="14">
        <f t="shared" si="0"/>
        <v>0.4790398706038923</v>
      </c>
      <c r="F44" s="14">
        <f t="shared" si="1"/>
        <v>11</v>
      </c>
      <c r="G44" s="14">
        <f t="shared" si="2"/>
        <v>2012</v>
      </c>
      <c r="I44" s="12">
        <v>41219</v>
      </c>
      <c r="J44" s="14">
        <v>1417.26001</v>
      </c>
      <c r="K44" s="14">
        <v>1428.3900149999999</v>
      </c>
      <c r="L44" s="14">
        <f t="shared" si="7"/>
        <v>7.8531849635692375E-3</v>
      </c>
      <c r="M44" s="14">
        <f t="shared" si="3"/>
        <v>0.78531849635692375</v>
      </c>
      <c r="N44" s="14">
        <f t="shared" si="4"/>
        <v>11</v>
      </c>
      <c r="O44" s="14">
        <f t="shared" si="5"/>
        <v>2012</v>
      </c>
      <c r="P44" s="2"/>
      <c r="Q44" s="47">
        <v>2.6380844363407983E-3</v>
      </c>
      <c r="R44" s="47">
        <v>-1.418138758324028E-4</v>
      </c>
      <c r="S44">
        <v>4.4000000000000003E-3</v>
      </c>
      <c r="U44">
        <v>-1.761915563659202E-3</v>
      </c>
      <c r="V44">
        <v>-4.5418138758324027E-3</v>
      </c>
    </row>
    <row r="45" spans="1:22" x14ac:dyDescent="0.25">
      <c r="A45" s="12">
        <v>41220</v>
      </c>
      <c r="B45" s="42">
        <v>193.36000100000001</v>
      </c>
      <c r="C45" s="14">
        <v>191.16000399999999</v>
      </c>
      <c r="D45" s="14">
        <f t="shared" si="6"/>
        <v>-2.0044101397915126E-2</v>
      </c>
      <c r="E45" s="14">
        <f t="shared" si="0"/>
        <v>-2.0044101397915126</v>
      </c>
      <c r="F45" s="14">
        <f t="shared" si="1"/>
        <v>11</v>
      </c>
      <c r="G45" s="14">
        <f t="shared" si="2"/>
        <v>2012</v>
      </c>
      <c r="I45" s="12">
        <v>41220</v>
      </c>
      <c r="J45" s="14">
        <v>1428.2700199999999</v>
      </c>
      <c r="K45" s="14">
        <v>1394.530029</v>
      </c>
      <c r="L45" s="14">
        <f t="shared" si="7"/>
        <v>-2.37050004861592E-2</v>
      </c>
      <c r="M45" s="14">
        <f t="shared" si="3"/>
        <v>-2.37050004861592</v>
      </c>
      <c r="N45" s="14">
        <f t="shared" si="4"/>
        <v>11</v>
      </c>
      <c r="O45" s="14">
        <f t="shared" si="5"/>
        <v>2012</v>
      </c>
      <c r="P45" s="2"/>
      <c r="Q45" s="47">
        <v>6.6585323839643351E-3</v>
      </c>
      <c r="R45" s="47">
        <v>2.9334639088192268E-3</v>
      </c>
      <c r="S45">
        <v>4.4000000000000003E-3</v>
      </c>
      <c r="U45">
        <v>2.2585323839643349E-3</v>
      </c>
      <c r="V45">
        <v>-1.4665360911807735E-3</v>
      </c>
    </row>
    <row r="46" spans="1:22" x14ac:dyDescent="0.25">
      <c r="A46" s="12">
        <v>41221</v>
      </c>
      <c r="B46" s="42">
        <v>191.39999399999999</v>
      </c>
      <c r="C46" s="14">
        <v>190.10000600000001</v>
      </c>
      <c r="D46" s="14">
        <f t="shared" si="6"/>
        <v>-5.5450825372443946E-3</v>
      </c>
      <c r="E46" s="14">
        <f t="shared" si="0"/>
        <v>-0.55450825372443946</v>
      </c>
      <c r="F46" s="14">
        <f t="shared" si="1"/>
        <v>11</v>
      </c>
      <c r="G46" s="14">
        <f t="shared" si="2"/>
        <v>2012</v>
      </c>
      <c r="I46" s="12">
        <v>41221</v>
      </c>
      <c r="J46" s="14">
        <v>1394.530029</v>
      </c>
      <c r="K46" s="14">
        <v>1377.51001</v>
      </c>
      <c r="L46" s="14">
        <f t="shared" si="7"/>
        <v>-1.2204842237929392E-2</v>
      </c>
      <c r="M46" s="14">
        <f t="shared" si="3"/>
        <v>-1.2204842237929392</v>
      </c>
      <c r="N46" s="14">
        <f t="shared" si="4"/>
        <v>11</v>
      </c>
      <c r="O46" s="14">
        <f t="shared" si="5"/>
        <v>2012</v>
      </c>
      <c r="P46" s="2"/>
      <c r="Q46" s="47">
        <v>-1.6401042161899859E-3</v>
      </c>
      <c r="R46" s="47">
        <v>1.4784421601420403E-4</v>
      </c>
      <c r="S46">
        <v>4.4000000000000003E-3</v>
      </c>
      <c r="U46">
        <v>-6.0401042161899862E-3</v>
      </c>
      <c r="V46">
        <v>-4.2521557839857961E-3</v>
      </c>
    </row>
    <row r="47" spans="1:22" x14ac:dyDescent="0.25">
      <c r="A47" s="12">
        <v>41222</v>
      </c>
      <c r="B47" s="42">
        <v>189.85000600000001</v>
      </c>
      <c r="C47" s="14">
        <v>189.63999899999999</v>
      </c>
      <c r="D47" s="14">
        <f t="shared" si="6"/>
        <v>-2.419815810000614E-3</v>
      </c>
      <c r="E47" s="14">
        <f t="shared" si="0"/>
        <v>-0.2419815810000614</v>
      </c>
      <c r="F47" s="14">
        <f t="shared" si="1"/>
        <v>11</v>
      </c>
      <c r="G47" s="14">
        <f t="shared" si="2"/>
        <v>2012</v>
      </c>
      <c r="I47" s="12">
        <v>41222</v>
      </c>
      <c r="J47" s="14">
        <v>1377.5500489999999</v>
      </c>
      <c r="K47" s="14">
        <v>1379.849976</v>
      </c>
      <c r="L47" s="14">
        <f t="shared" si="7"/>
        <v>1.6986925561432997E-3</v>
      </c>
      <c r="M47" s="14">
        <f t="shared" si="3"/>
        <v>0.16986925561432997</v>
      </c>
      <c r="N47" s="14">
        <f t="shared" si="4"/>
        <v>11</v>
      </c>
      <c r="O47" s="14">
        <f t="shared" si="5"/>
        <v>2012</v>
      </c>
      <c r="P47" s="2"/>
      <c r="Q47" s="47">
        <v>2.5328103674396966E-3</v>
      </c>
      <c r="R47" s="47">
        <v>7.4786014999913707E-4</v>
      </c>
      <c r="S47">
        <v>4.4000000000000003E-3</v>
      </c>
      <c r="U47">
        <v>-1.8671896325603036E-3</v>
      </c>
      <c r="V47">
        <v>-3.6521398500008631E-3</v>
      </c>
    </row>
    <row r="48" spans="1:22" x14ac:dyDescent="0.25">
      <c r="A48" s="12">
        <v>41225</v>
      </c>
      <c r="B48" s="42">
        <v>190.029999</v>
      </c>
      <c r="C48" s="14">
        <v>189.25</v>
      </c>
      <c r="D48" s="14">
        <f t="shared" si="6"/>
        <v>-2.0565228963115301E-3</v>
      </c>
      <c r="E48" s="14">
        <f t="shared" si="0"/>
        <v>-0.20565228963115301</v>
      </c>
      <c r="F48" s="14">
        <f t="shared" si="1"/>
        <v>11</v>
      </c>
      <c r="G48" s="14">
        <f t="shared" si="2"/>
        <v>2012</v>
      </c>
      <c r="I48" s="12">
        <v>41225</v>
      </c>
      <c r="J48" s="14">
        <v>1379.8599850000001</v>
      </c>
      <c r="K48" s="14">
        <v>1380.030029</v>
      </c>
      <c r="L48" s="14">
        <f t="shared" si="7"/>
        <v>1.3048737408549727E-4</v>
      </c>
      <c r="M48" s="14">
        <f t="shared" si="3"/>
        <v>1.3048737408549727E-2</v>
      </c>
      <c r="N48" s="14">
        <f t="shared" si="4"/>
        <v>11</v>
      </c>
      <c r="O48" s="14">
        <f t="shared" si="5"/>
        <v>2012</v>
      </c>
      <c r="P48" s="2"/>
      <c r="Q48" s="47">
        <v>-4.5633483279677867E-4</v>
      </c>
      <c r="R48" s="47">
        <v>1.0708353591091438E-4</v>
      </c>
      <c r="S48">
        <v>4.4000000000000003E-3</v>
      </c>
      <c r="U48">
        <v>-4.8563348327967789E-3</v>
      </c>
      <c r="V48">
        <v>-4.2929164640890857E-3</v>
      </c>
    </row>
    <row r="49" spans="1:22" x14ac:dyDescent="0.25">
      <c r="A49" s="12">
        <v>41226</v>
      </c>
      <c r="B49" s="42">
        <v>188.38999899999999</v>
      </c>
      <c r="C49" s="14">
        <v>188.320007</v>
      </c>
      <c r="D49" s="14">
        <f t="shared" si="6"/>
        <v>-4.9140977542931896E-3</v>
      </c>
      <c r="E49" s="14">
        <f t="shared" si="0"/>
        <v>-0.49140977542931896</v>
      </c>
      <c r="F49" s="14">
        <f t="shared" si="1"/>
        <v>11</v>
      </c>
      <c r="G49" s="14">
        <f t="shared" si="2"/>
        <v>2012</v>
      </c>
      <c r="I49" s="12">
        <v>41226</v>
      </c>
      <c r="J49" s="14">
        <v>1380.030029</v>
      </c>
      <c r="K49" s="14">
        <v>1374.530029</v>
      </c>
      <c r="L49" s="14">
        <f t="shared" si="7"/>
        <v>-3.9854205230486217E-3</v>
      </c>
      <c r="M49" s="14">
        <f t="shared" si="3"/>
        <v>-0.39854205230486217</v>
      </c>
      <c r="N49" s="14">
        <f t="shared" si="4"/>
        <v>11</v>
      </c>
      <c r="O49" s="14">
        <f t="shared" si="5"/>
        <v>2012</v>
      </c>
      <c r="P49" s="2"/>
      <c r="Q49" s="47">
        <v>2.8535400268558052E-3</v>
      </c>
      <c r="R49" s="47">
        <v>1.7613967900240556E-3</v>
      </c>
      <c r="S49">
        <v>4.4000000000000003E-3</v>
      </c>
      <c r="U49">
        <v>-1.546459973144195E-3</v>
      </c>
      <c r="V49">
        <v>-2.6386032099759444E-3</v>
      </c>
    </row>
    <row r="50" spans="1:22" x14ac:dyDescent="0.25">
      <c r="A50" s="12">
        <v>41227</v>
      </c>
      <c r="B50" s="42">
        <v>189.13999899999999</v>
      </c>
      <c r="C50" s="14">
        <v>185.509995</v>
      </c>
      <c r="D50" s="14">
        <f t="shared" si="6"/>
        <v>-1.4921473532018337E-2</v>
      </c>
      <c r="E50" s="14">
        <f t="shared" si="0"/>
        <v>-1.4921473532018337</v>
      </c>
      <c r="F50" s="14">
        <f t="shared" si="1"/>
        <v>11</v>
      </c>
      <c r="G50" s="14">
        <f t="shared" si="2"/>
        <v>2012</v>
      </c>
      <c r="I50" s="12">
        <v>41227</v>
      </c>
      <c r="J50" s="14">
        <v>1374.6400149999999</v>
      </c>
      <c r="K50" s="14">
        <v>1355.48999</v>
      </c>
      <c r="L50" s="14">
        <f t="shared" si="7"/>
        <v>-1.3852035676406471E-2</v>
      </c>
      <c r="M50" s="14">
        <f t="shared" si="3"/>
        <v>-1.3852035676406471</v>
      </c>
      <c r="N50" s="14">
        <f t="shared" si="4"/>
        <v>11</v>
      </c>
      <c r="O50" s="14">
        <f t="shared" si="5"/>
        <v>2012</v>
      </c>
      <c r="P50" s="2"/>
      <c r="Q50" s="47">
        <v>-4.5595612446357604E-4</v>
      </c>
      <c r="R50" s="47">
        <v>-4.6978954027914092E-5</v>
      </c>
      <c r="S50">
        <v>4.4000000000000003E-3</v>
      </c>
      <c r="U50">
        <v>-4.8559561244635764E-3</v>
      </c>
      <c r="V50">
        <v>-4.4469789540279147E-3</v>
      </c>
    </row>
    <row r="51" spans="1:22" x14ac:dyDescent="0.25">
      <c r="A51" s="12">
        <v>41228</v>
      </c>
      <c r="B51" s="42">
        <v>185.83000200000001</v>
      </c>
      <c r="C51" s="14">
        <v>185.85000600000001</v>
      </c>
      <c r="D51" s="14">
        <f t="shared" si="6"/>
        <v>1.8328446399882292E-3</v>
      </c>
      <c r="E51" s="14">
        <f t="shared" si="0"/>
        <v>0.18328446399882292</v>
      </c>
      <c r="F51" s="14">
        <f t="shared" si="1"/>
        <v>11</v>
      </c>
      <c r="G51" s="14">
        <f t="shared" si="2"/>
        <v>2012</v>
      </c>
      <c r="I51" s="12">
        <v>41228</v>
      </c>
      <c r="J51" s="14">
        <v>1355.410034</v>
      </c>
      <c r="K51" s="14">
        <v>1353.329956</v>
      </c>
      <c r="L51" s="14">
        <f t="shared" si="7"/>
        <v>-1.593544781544276E-3</v>
      </c>
      <c r="M51" s="14">
        <f t="shared" si="3"/>
        <v>-0.1593544781544276</v>
      </c>
      <c r="N51" s="14">
        <f t="shared" si="4"/>
        <v>11</v>
      </c>
      <c r="O51" s="14">
        <f t="shared" si="5"/>
        <v>2012</v>
      </c>
      <c r="P51" s="2"/>
      <c r="Q51" s="47">
        <v>4.730433726945773E-5</v>
      </c>
      <c r="R51" s="47">
        <v>-1.8772621222190323E-5</v>
      </c>
      <c r="S51">
        <v>4.4000000000000003E-3</v>
      </c>
      <c r="U51">
        <v>-4.3526956627305425E-3</v>
      </c>
      <c r="V51">
        <v>-4.4187726212221905E-3</v>
      </c>
    </row>
    <row r="52" spans="1:22" x14ac:dyDescent="0.25">
      <c r="A52" s="12">
        <v>41229</v>
      </c>
      <c r="B52" s="42">
        <v>186.33000200000001</v>
      </c>
      <c r="C52" s="14">
        <v>186.94000199999999</v>
      </c>
      <c r="D52" s="14">
        <f t="shared" si="6"/>
        <v>5.864923135918465E-3</v>
      </c>
      <c r="E52" s="14">
        <f t="shared" si="0"/>
        <v>0.5864923135918465</v>
      </c>
      <c r="F52" s="14">
        <f t="shared" si="1"/>
        <v>11</v>
      </c>
      <c r="G52" s="14">
        <f t="shared" si="2"/>
        <v>2012</v>
      </c>
      <c r="I52" s="12">
        <v>41229</v>
      </c>
      <c r="J52" s="14">
        <v>1353.3599850000001</v>
      </c>
      <c r="K52" s="14">
        <v>1359.880005</v>
      </c>
      <c r="L52" s="14">
        <f t="shared" si="7"/>
        <v>4.8399497631455013E-3</v>
      </c>
      <c r="M52" s="14">
        <f t="shared" si="3"/>
        <v>0.48399497631455013</v>
      </c>
      <c r="N52" s="14">
        <f t="shared" si="4"/>
        <v>11</v>
      </c>
      <c r="O52" s="14">
        <f t="shared" si="5"/>
        <v>2012</v>
      </c>
      <c r="P52" s="2"/>
      <c r="Q52" s="47">
        <v>-1.533287141284185E-3</v>
      </c>
      <c r="R52" s="47">
        <v>-9.2543883519067389E-4</v>
      </c>
      <c r="S52">
        <v>4.4000000000000003E-3</v>
      </c>
      <c r="U52">
        <v>-5.9332871412841855E-3</v>
      </c>
      <c r="V52">
        <v>-5.3254388351906745E-3</v>
      </c>
    </row>
    <row r="53" spans="1:22" x14ac:dyDescent="0.25">
      <c r="A53" s="12">
        <v>41232</v>
      </c>
      <c r="B53" s="42">
        <v>188.61999499999999</v>
      </c>
      <c r="C53" s="14">
        <v>190.35000600000001</v>
      </c>
      <c r="D53" s="14">
        <f t="shared" si="6"/>
        <v>1.8241168094135451E-2</v>
      </c>
      <c r="E53" s="14">
        <f t="shared" si="0"/>
        <v>1.8241168094135451</v>
      </c>
      <c r="F53" s="14">
        <f t="shared" si="1"/>
        <v>11</v>
      </c>
      <c r="G53" s="14">
        <f t="shared" si="2"/>
        <v>2012</v>
      </c>
      <c r="I53" s="12">
        <v>41232</v>
      </c>
      <c r="J53" s="14">
        <v>1359.880005</v>
      </c>
      <c r="K53" s="14">
        <v>1386.8900149999999</v>
      </c>
      <c r="L53" s="14">
        <f t="shared" si="7"/>
        <v>1.9862053931736456E-2</v>
      </c>
      <c r="M53" s="14">
        <f t="shared" si="3"/>
        <v>1.9862053931736456</v>
      </c>
      <c r="N53" s="14">
        <f t="shared" si="4"/>
        <v>11</v>
      </c>
      <c r="O53" s="14">
        <f t="shared" si="5"/>
        <v>2012</v>
      </c>
      <c r="P53" s="2"/>
      <c r="Q53" s="47">
        <v>2.635460080241017E-3</v>
      </c>
      <c r="R53" s="47">
        <v>1.6225057066281783E-3</v>
      </c>
      <c r="S53">
        <v>4.4000000000000003E-3</v>
      </c>
      <c r="U53">
        <v>-1.7645399197589832E-3</v>
      </c>
      <c r="V53">
        <v>-2.7774942933718218E-3</v>
      </c>
    </row>
    <row r="54" spans="1:22" x14ac:dyDescent="0.25">
      <c r="A54" s="12">
        <v>41233</v>
      </c>
      <c r="B54" s="42">
        <v>189.88000500000001</v>
      </c>
      <c r="C54" s="14">
        <v>189.199997</v>
      </c>
      <c r="D54" s="14">
        <f t="shared" si="6"/>
        <v>-6.0415495862922164E-3</v>
      </c>
      <c r="E54" s="14">
        <f t="shared" si="0"/>
        <v>-0.60415495862922164</v>
      </c>
      <c r="F54" s="14">
        <f t="shared" si="1"/>
        <v>11</v>
      </c>
      <c r="G54" s="14">
        <f t="shared" si="2"/>
        <v>2012</v>
      </c>
      <c r="I54" s="12">
        <v>41233</v>
      </c>
      <c r="J54" s="14">
        <v>1386.8199460000001</v>
      </c>
      <c r="K54" s="14">
        <v>1387.8100589999999</v>
      </c>
      <c r="L54" s="14">
        <f t="shared" si="7"/>
        <v>6.6338641856900082E-4</v>
      </c>
      <c r="M54" s="14">
        <f t="shared" si="3"/>
        <v>6.6338641856900082E-2</v>
      </c>
      <c r="N54" s="14">
        <f t="shared" si="4"/>
        <v>11</v>
      </c>
      <c r="O54" s="14">
        <f t="shared" si="5"/>
        <v>2012</v>
      </c>
      <c r="P54" s="2"/>
      <c r="Q54" s="47">
        <v>1.1305438775352796E-3</v>
      </c>
      <c r="R54" s="47">
        <v>8.7135785528996961E-4</v>
      </c>
      <c r="S54">
        <v>4.4000000000000003E-3</v>
      </c>
      <c r="U54">
        <v>-3.2694561224647207E-3</v>
      </c>
      <c r="V54">
        <v>-3.5286421447100307E-3</v>
      </c>
    </row>
    <row r="55" spans="1:22" x14ac:dyDescent="0.25">
      <c r="A55" s="12">
        <v>41234</v>
      </c>
      <c r="B55" s="42">
        <v>189.300003</v>
      </c>
      <c r="C55" s="14">
        <v>190.28999300000001</v>
      </c>
      <c r="D55" s="14">
        <f t="shared" si="6"/>
        <v>5.7610783154504741E-3</v>
      </c>
      <c r="E55" s="14">
        <f t="shared" si="0"/>
        <v>0.57610783154504741</v>
      </c>
      <c r="F55" s="14">
        <f t="shared" si="1"/>
        <v>11</v>
      </c>
      <c r="G55" s="14">
        <f t="shared" si="2"/>
        <v>2012</v>
      </c>
      <c r="I55" s="12">
        <v>41234</v>
      </c>
      <c r="J55" s="14">
        <v>1387.790039</v>
      </c>
      <c r="K55" s="14">
        <v>1391.030029</v>
      </c>
      <c r="L55" s="14">
        <f t="shared" si="7"/>
        <v>2.3201806177426398E-3</v>
      </c>
      <c r="M55" s="14">
        <f t="shared" si="3"/>
        <v>0.23201806177426398</v>
      </c>
      <c r="N55" s="14">
        <f t="shared" si="4"/>
        <v>11</v>
      </c>
      <c r="O55" s="14">
        <f t="shared" si="5"/>
        <v>2012</v>
      </c>
      <c r="P55" s="2"/>
      <c r="Q55" s="47">
        <v>2.5666694327790727E-3</v>
      </c>
      <c r="R55" s="47">
        <v>8.9468277013140531E-4</v>
      </c>
      <c r="S55">
        <v>4.4000000000000003E-3</v>
      </c>
      <c r="U55">
        <v>-1.8333305672209275E-3</v>
      </c>
      <c r="V55">
        <v>-3.5053172298685951E-3</v>
      </c>
    </row>
    <row r="56" spans="1:22" x14ac:dyDescent="0.25">
      <c r="A56" s="12">
        <v>41236</v>
      </c>
      <c r="B56" s="42">
        <v>191</v>
      </c>
      <c r="C56" s="14">
        <v>193.490005</v>
      </c>
      <c r="D56" s="14">
        <f t="shared" si="6"/>
        <v>1.6816501748465384E-2</v>
      </c>
      <c r="E56" s="14">
        <f t="shared" si="0"/>
        <v>1.6816501748465384</v>
      </c>
      <c r="F56" s="14">
        <f t="shared" si="1"/>
        <v>11</v>
      </c>
      <c r="G56" s="14">
        <f t="shared" si="2"/>
        <v>2012</v>
      </c>
      <c r="I56" s="12">
        <v>41236</v>
      </c>
      <c r="J56" s="14">
        <v>1391.030029</v>
      </c>
      <c r="K56" s="14">
        <v>1409.150024</v>
      </c>
      <c r="L56" s="14">
        <f t="shared" si="7"/>
        <v>1.3026314761174662E-2</v>
      </c>
      <c r="M56" s="14">
        <f t="shared" si="3"/>
        <v>1.3026314761174662</v>
      </c>
      <c r="N56" s="14">
        <f t="shared" si="4"/>
        <v>11</v>
      </c>
      <c r="O56" s="14">
        <f t="shared" si="5"/>
        <v>2012</v>
      </c>
      <c r="P56" s="2"/>
      <c r="Q56" s="47">
        <v>1.5963721646346546E-3</v>
      </c>
      <c r="R56" s="47">
        <v>1.9281354572320509E-3</v>
      </c>
      <c r="S56">
        <v>4.4000000000000003E-3</v>
      </c>
      <c r="U56">
        <v>-2.8036278353653458E-3</v>
      </c>
      <c r="V56">
        <v>-2.4718645427679493E-3</v>
      </c>
    </row>
    <row r="57" spans="1:22" x14ac:dyDescent="0.25">
      <c r="A57" s="12">
        <v>41239</v>
      </c>
      <c r="B57" s="42">
        <v>192.449997</v>
      </c>
      <c r="C57" s="14">
        <v>192.88000500000001</v>
      </c>
      <c r="D57" s="14">
        <f t="shared" si="6"/>
        <v>-3.1526176248741766E-3</v>
      </c>
      <c r="E57" s="14">
        <f t="shared" si="0"/>
        <v>-0.31526176248741766</v>
      </c>
      <c r="F57" s="14">
        <f t="shared" si="1"/>
        <v>11</v>
      </c>
      <c r="G57" s="14">
        <f t="shared" si="2"/>
        <v>2012</v>
      </c>
      <c r="I57" s="12">
        <v>41239</v>
      </c>
      <c r="J57" s="14">
        <v>1409.150024</v>
      </c>
      <c r="K57" s="14">
        <v>1406.290039</v>
      </c>
      <c r="L57" s="14">
        <f t="shared" si="7"/>
        <v>-2.0295816281376E-3</v>
      </c>
      <c r="M57" s="14">
        <f t="shared" si="3"/>
        <v>-0.20295816281376</v>
      </c>
      <c r="N57" s="14">
        <f t="shared" si="4"/>
        <v>11</v>
      </c>
      <c r="O57" s="14">
        <f t="shared" si="5"/>
        <v>2012</v>
      </c>
      <c r="P57" s="2"/>
      <c r="Q57" s="47">
        <v>-1.3773017339531518E-3</v>
      </c>
      <c r="R57" s="47">
        <v>-4.4369974847338742E-6</v>
      </c>
      <c r="S57">
        <v>4.4000000000000003E-3</v>
      </c>
      <c r="U57">
        <v>-5.777301733953152E-3</v>
      </c>
      <c r="V57">
        <v>-4.404436997484734E-3</v>
      </c>
    </row>
    <row r="58" spans="1:22" x14ac:dyDescent="0.25">
      <c r="A58" s="12">
        <v>41240</v>
      </c>
      <c r="B58" s="42">
        <v>192.08000200000001</v>
      </c>
      <c r="C58" s="14">
        <v>191.229996</v>
      </c>
      <c r="D58" s="14">
        <f t="shared" si="6"/>
        <v>-8.5545881233257681E-3</v>
      </c>
      <c r="E58" s="14">
        <f t="shared" si="0"/>
        <v>-0.85545881233257681</v>
      </c>
      <c r="F58" s="14">
        <f t="shared" si="1"/>
        <v>11</v>
      </c>
      <c r="G58" s="14">
        <f t="shared" si="2"/>
        <v>2012</v>
      </c>
      <c r="I58" s="12">
        <v>41240</v>
      </c>
      <c r="J58" s="14">
        <v>1406.290039</v>
      </c>
      <c r="K58" s="14">
        <v>1398.9399410000001</v>
      </c>
      <c r="L58" s="14">
        <f t="shared" si="7"/>
        <v>-5.2265875432258024E-3</v>
      </c>
      <c r="M58" s="14">
        <f t="shared" si="3"/>
        <v>-0.52265875432258024</v>
      </c>
      <c r="N58" s="14">
        <f t="shared" si="4"/>
        <v>11</v>
      </c>
      <c r="O58" s="14">
        <f t="shared" si="5"/>
        <v>2012</v>
      </c>
      <c r="P58" s="2"/>
      <c r="Q58" s="47">
        <v>-4.2832959710904679E-3</v>
      </c>
      <c r="R58" s="47">
        <v>4.8656374805814009E-4</v>
      </c>
      <c r="S58">
        <v>4.4000000000000003E-3</v>
      </c>
      <c r="U58">
        <v>-8.6832959710904691E-3</v>
      </c>
      <c r="V58">
        <v>-3.9134362519418599E-3</v>
      </c>
    </row>
    <row r="59" spans="1:22" x14ac:dyDescent="0.25">
      <c r="A59" s="12">
        <v>41241</v>
      </c>
      <c r="B59" s="42">
        <v>190.979996</v>
      </c>
      <c r="C59" s="14">
        <v>191.979996</v>
      </c>
      <c r="D59" s="14">
        <f t="shared" si="6"/>
        <v>3.9219788510584941E-3</v>
      </c>
      <c r="E59" s="14">
        <f t="shared" si="0"/>
        <v>0.39219788510584941</v>
      </c>
      <c r="F59" s="14">
        <f t="shared" si="1"/>
        <v>11</v>
      </c>
      <c r="G59" s="14">
        <f t="shared" si="2"/>
        <v>2012</v>
      </c>
      <c r="I59" s="12">
        <v>41241</v>
      </c>
      <c r="J59" s="14">
        <v>1398.7700199999999</v>
      </c>
      <c r="K59" s="14">
        <v>1409.9300539999999</v>
      </c>
      <c r="L59" s="14">
        <f t="shared" si="7"/>
        <v>7.8560291817415528E-3</v>
      </c>
      <c r="M59" s="14">
        <f t="shared" si="3"/>
        <v>0.78560291817415528</v>
      </c>
      <c r="N59" s="14">
        <f t="shared" si="4"/>
        <v>11</v>
      </c>
      <c r="O59" s="14">
        <f t="shared" si="5"/>
        <v>2012</v>
      </c>
      <c r="P59" s="2"/>
      <c r="Q59" s="47">
        <v>-2.1849498959911518E-3</v>
      </c>
      <c r="R59" s="47">
        <v>5.3468552094666397E-4</v>
      </c>
      <c r="S59">
        <v>4.4000000000000003E-3</v>
      </c>
      <c r="U59">
        <v>-6.5849498959911525E-3</v>
      </c>
      <c r="V59">
        <v>-3.8653144790533364E-3</v>
      </c>
    </row>
    <row r="60" spans="1:22" x14ac:dyDescent="0.25">
      <c r="A60" s="12">
        <v>41242</v>
      </c>
      <c r="B60" s="42">
        <v>192.75</v>
      </c>
      <c r="C60" s="14">
        <v>191.529999</v>
      </c>
      <c r="D60" s="14">
        <f t="shared" si="6"/>
        <v>-2.3439785882691799E-3</v>
      </c>
      <c r="E60" s="14">
        <f t="shared" si="0"/>
        <v>-0.23439785882691799</v>
      </c>
      <c r="F60" s="14">
        <f t="shared" si="1"/>
        <v>11</v>
      </c>
      <c r="G60" s="14">
        <f t="shared" si="2"/>
        <v>2012</v>
      </c>
      <c r="I60" s="12">
        <v>41242</v>
      </c>
      <c r="J60" s="14">
        <v>1409.959961</v>
      </c>
      <c r="K60" s="14">
        <v>1415.9499510000001</v>
      </c>
      <c r="L60" s="14">
        <f t="shared" si="7"/>
        <v>4.2696423009933593E-3</v>
      </c>
      <c r="M60" s="14">
        <f t="shared" si="3"/>
        <v>0.42696423009933593</v>
      </c>
      <c r="N60" s="14">
        <f t="shared" si="4"/>
        <v>11</v>
      </c>
      <c r="O60" s="14">
        <f t="shared" si="5"/>
        <v>2012</v>
      </c>
      <c r="P60" s="2"/>
      <c r="Q60" s="47">
        <v>3.7222852267162283E-4</v>
      </c>
      <c r="R60" s="47">
        <v>2.2844981810985689E-4</v>
      </c>
      <c r="S60">
        <v>4.4000000000000003E-3</v>
      </c>
      <c r="U60">
        <v>-4.0277714773283776E-3</v>
      </c>
      <c r="V60">
        <v>-4.1715501818901431E-3</v>
      </c>
    </row>
    <row r="61" spans="1:22" x14ac:dyDescent="0.25">
      <c r="A61" s="12">
        <v>41243</v>
      </c>
      <c r="B61" s="42">
        <v>191.75</v>
      </c>
      <c r="C61" s="14">
        <v>190.070007</v>
      </c>
      <c r="D61" s="14">
        <f t="shared" si="6"/>
        <v>-7.6227849821061122E-3</v>
      </c>
      <c r="E61" s="14">
        <f t="shared" si="0"/>
        <v>-0.76227849821061122</v>
      </c>
      <c r="F61" s="14">
        <f t="shared" si="1"/>
        <v>11</v>
      </c>
      <c r="G61" s="14">
        <f t="shared" si="2"/>
        <v>2012</v>
      </c>
      <c r="I61" s="12">
        <v>41243</v>
      </c>
      <c r="J61" s="14">
        <v>1415.9499510000001</v>
      </c>
      <c r="K61" s="14">
        <v>1416.1800539999999</v>
      </c>
      <c r="L61" s="14">
        <f t="shared" si="7"/>
        <v>1.6250786253957372E-4</v>
      </c>
      <c r="M61" s="14">
        <f t="shared" si="3"/>
        <v>1.6250786253957372E-2</v>
      </c>
      <c r="N61" s="14">
        <f t="shared" si="4"/>
        <v>11</v>
      </c>
      <c r="O61" s="14">
        <f t="shared" si="5"/>
        <v>2012</v>
      </c>
      <c r="P61" s="2"/>
      <c r="Q61" s="47">
        <v>-3.0077825169046168E-3</v>
      </c>
      <c r="R61" s="47">
        <v>9.646699782091539E-4</v>
      </c>
      <c r="S61">
        <v>4.4000000000000003E-3</v>
      </c>
      <c r="U61">
        <v>-7.4077825169046171E-3</v>
      </c>
      <c r="V61">
        <v>-3.4353300217908464E-3</v>
      </c>
    </row>
    <row r="62" spans="1:22" x14ac:dyDescent="0.25">
      <c r="A62" s="12">
        <v>41246</v>
      </c>
      <c r="B62" s="42">
        <v>190.759995</v>
      </c>
      <c r="C62" s="14">
        <v>189.479996</v>
      </c>
      <c r="D62" s="14">
        <f t="shared" si="6"/>
        <v>-3.1041772940009205E-3</v>
      </c>
      <c r="E62" s="14">
        <f t="shared" si="0"/>
        <v>-0.31041772940009205</v>
      </c>
      <c r="F62" s="14">
        <f t="shared" si="1"/>
        <v>12</v>
      </c>
      <c r="G62" s="14">
        <f t="shared" si="2"/>
        <v>2012</v>
      </c>
      <c r="I62" s="12">
        <v>41246</v>
      </c>
      <c r="J62" s="14">
        <v>1416.339966</v>
      </c>
      <c r="K62" s="14">
        <v>1409.459961</v>
      </c>
      <c r="L62" s="14">
        <f t="shared" si="7"/>
        <v>-4.7452250023003462E-3</v>
      </c>
      <c r="M62" s="14">
        <f t="shared" si="3"/>
        <v>-0.47452250023003462</v>
      </c>
      <c r="N62" s="14">
        <f t="shared" si="4"/>
        <v>12</v>
      </c>
      <c r="O62" s="14">
        <f t="shared" si="5"/>
        <v>2012</v>
      </c>
      <c r="P62" s="2"/>
      <c r="Q62" s="47">
        <v>-4.7773064593182723E-4</v>
      </c>
      <c r="R62" s="47">
        <v>4.0195386543211804E-5</v>
      </c>
      <c r="S62">
        <v>4.4000000000000003E-3</v>
      </c>
      <c r="U62">
        <v>-4.8777306459318274E-3</v>
      </c>
      <c r="V62">
        <v>-4.3598046134567881E-3</v>
      </c>
    </row>
    <row r="63" spans="1:22" x14ac:dyDescent="0.25">
      <c r="A63" s="12">
        <v>41247</v>
      </c>
      <c r="B63" s="42">
        <v>189.71000699999999</v>
      </c>
      <c r="C63" s="14">
        <v>189.36000100000001</v>
      </c>
      <c r="D63" s="14">
        <f t="shared" si="6"/>
        <v>-6.3328584828548085E-4</v>
      </c>
      <c r="E63" s="14">
        <f t="shared" si="0"/>
        <v>-6.3328584828548085E-2</v>
      </c>
      <c r="F63" s="14">
        <f t="shared" si="1"/>
        <v>12</v>
      </c>
      <c r="G63" s="14">
        <f t="shared" si="2"/>
        <v>2012</v>
      </c>
      <c r="I63" s="12">
        <v>41247</v>
      </c>
      <c r="J63" s="14">
        <v>1409.459961</v>
      </c>
      <c r="K63" s="14">
        <v>1407.0500489999999</v>
      </c>
      <c r="L63" s="14">
        <f t="shared" si="7"/>
        <v>-1.7098123158392209E-3</v>
      </c>
      <c r="M63" s="14">
        <f t="shared" si="3"/>
        <v>-0.17098123158392209</v>
      </c>
      <c r="N63" s="14">
        <f t="shared" si="4"/>
        <v>12</v>
      </c>
      <c r="O63" s="14">
        <f t="shared" si="5"/>
        <v>2012</v>
      </c>
      <c r="P63" s="2"/>
      <c r="Q63" s="47">
        <v>-7.9358091235604E-6</v>
      </c>
      <c r="R63" s="47">
        <v>-2.7538686859380213E-3</v>
      </c>
      <c r="S63">
        <v>4.4000000000000003E-3</v>
      </c>
      <c r="U63">
        <v>-4.4079358091235607E-3</v>
      </c>
      <c r="V63">
        <v>-7.1538686859380215E-3</v>
      </c>
    </row>
    <row r="64" spans="1:22" x14ac:dyDescent="0.25">
      <c r="A64" s="12">
        <v>41248</v>
      </c>
      <c r="B64" s="42">
        <v>189.009995</v>
      </c>
      <c r="C64" s="14">
        <v>188.64999399999999</v>
      </c>
      <c r="D64" s="14">
        <f t="shared" si="6"/>
        <v>-3.7495088521890541E-3</v>
      </c>
      <c r="E64" s="14">
        <f t="shared" si="0"/>
        <v>-0.37495088521890541</v>
      </c>
      <c r="F64" s="14">
        <f t="shared" si="1"/>
        <v>12</v>
      </c>
      <c r="G64" s="14">
        <f t="shared" si="2"/>
        <v>2012</v>
      </c>
      <c r="I64" s="12">
        <v>41248</v>
      </c>
      <c r="J64" s="14">
        <v>1407.0500489999999</v>
      </c>
      <c r="K64" s="14">
        <v>1409.280029</v>
      </c>
      <c r="L64" s="14">
        <f t="shared" si="7"/>
        <v>1.5848618900122791E-3</v>
      </c>
      <c r="M64" s="14">
        <f t="shared" si="3"/>
        <v>0.15848618900122791</v>
      </c>
      <c r="N64" s="14">
        <f t="shared" si="4"/>
        <v>12</v>
      </c>
      <c r="O64" s="14">
        <f t="shared" si="5"/>
        <v>2012</v>
      </c>
      <c r="P64" s="2"/>
      <c r="T64" t="s">
        <v>71</v>
      </c>
      <c r="U64">
        <f>_xlfn.STDEV.S(U3:U62)</f>
        <v>2.4234220026484359E-3</v>
      </c>
      <c r="V64">
        <f>_xlfn.STDEV.S(V3:V62)</f>
        <v>1.3012698198360047E-3</v>
      </c>
    </row>
    <row r="65" spans="1:22" x14ac:dyDescent="0.25">
      <c r="A65" s="12">
        <v>41249</v>
      </c>
      <c r="B65" s="42">
        <v>189.16999799999999</v>
      </c>
      <c r="C65" s="14">
        <v>189.699997</v>
      </c>
      <c r="D65" s="14">
        <f t="shared" si="6"/>
        <v>5.5658787882071348E-3</v>
      </c>
      <c r="E65" s="14">
        <f t="shared" si="0"/>
        <v>0.55658787882071348</v>
      </c>
      <c r="F65" s="14">
        <f t="shared" si="1"/>
        <v>12</v>
      </c>
      <c r="G65" s="14">
        <f t="shared" si="2"/>
        <v>2012</v>
      </c>
      <c r="I65" s="12">
        <v>41249</v>
      </c>
      <c r="J65" s="14">
        <v>1409.4300539999999</v>
      </c>
      <c r="K65" s="14">
        <v>1413.9399410000001</v>
      </c>
      <c r="L65" s="14">
        <f t="shared" si="7"/>
        <v>3.3065905314124677E-3</v>
      </c>
      <c r="M65" s="14">
        <f t="shared" si="3"/>
        <v>0.33065905314124677</v>
      </c>
      <c r="N65" s="14">
        <f t="shared" si="4"/>
        <v>12</v>
      </c>
      <c r="O65" s="14">
        <f t="shared" si="5"/>
        <v>2012</v>
      </c>
      <c r="P65" s="2"/>
      <c r="T65" t="s">
        <v>73</v>
      </c>
      <c r="U65">
        <f>U64*SQRT(12)</f>
        <v>8.3949800735348187E-3</v>
      </c>
      <c r="V65">
        <f>V64*SQRT(12)</f>
        <v>4.507730884623919E-3</v>
      </c>
    </row>
    <row r="66" spans="1:22" x14ac:dyDescent="0.25">
      <c r="A66" s="12">
        <v>41250</v>
      </c>
      <c r="B66" s="42">
        <v>190.13999899999999</v>
      </c>
      <c r="C66" s="14">
        <v>191.949997</v>
      </c>
      <c r="D66" s="14">
        <f t="shared" si="6"/>
        <v>1.1860833081615674E-2</v>
      </c>
      <c r="E66" s="14">
        <f t="shared" si="0"/>
        <v>1.1860833081615674</v>
      </c>
      <c r="F66" s="14">
        <f t="shared" si="1"/>
        <v>12</v>
      </c>
      <c r="G66" s="14">
        <f t="shared" si="2"/>
        <v>2012</v>
      </c>
      <c r="I66" s="12">
        <v>41250</v>
      </c>
      <c r="J66" s="14">
        <v>1413.9499510000001</v>
      </c>
      <c r="K66" s="14">
        <v>1418.0699460000001</v>
      </c>
      <c r="L66" s="14">
        <f t="shared" si="7"/>
        <v>2.9209196799964143E-3</v>
      </c>
      <c r="M66" s="14">
        <f t="shared" si="3"/>
        <v>0.29209196799964143</v>
      </c>
      <c r="N66" s="14">
        <f t="shared" si="4"/>
        <v>12</v>
      </c>
      <c r="O66" s="14">
        <f t="shared" si="5"/>
        <v>2012</v>
      </c>
      <c r="P66" s="2"/>
      <c r="T66" t="s">
        <v>72</v>
      </c>
      <c r="U66">
        <f>_xlfn.VAR.S(U3:U62)</f>
        <v>5.8729742029205551E-6</v>
      </c>
      <c r="V66">
        <f>_xlfn.VAR.S(V3:V62)</f>
        <v>1.6933031440160283E-6</v>
      </c>
    </row>
    <row r="67" spans="1:22" x14ac:dyDescent="0.25">
      <c r="A67" s="12">
        <v>41253</v>
      </c>
      <c r="B67" s="42">
        <v>192.16999799999999</v>
      </c>
      <c r="C67" s="14">
        <v>192.61999499999999</v>
      </c>
      <c r="D67" s="14">
        <f t="shared" si="6"/>
        <v>3.4904819508800866E-3</v>
      </c>
      <c r="E67" s="14">
        <f t="shared" si="0"/>
        <v>0.34904819508800866</v>
      </c>
      <c r="F67" s="14">
        <f t="shared" si="1"/>
        <v>12</v>
      </c>
      <c r="G67" s="14">
        <f t="shared" si="2"/>
        <v>2012</v>
      </c>
      <c r="I67" s="12">
        <v>41253</v>
      </c>
      <c r="J67" s="14">
        <v>1418.0699460000001</v>
      </c>
      <c r="K67" s="14">
        <v>1418.5500489999999</v>
      </c>
      <c r="L67" s="14">
        <f t="shared" si="7"/>
        <v>3.3856087378070221E-4</v>
      </c>
      <c r="M67" s="14">
        <f t="shared" si="3"/>
        <v>3.3856087378070221E-2</v>
      </c>
      <c r="N67" s="14">
        <f t="shared" si="4"/>
        <v>12</v>
      </c>
      <c r="O67" s="14">
        <f t="shared" si="5"/>
        <v>2012</v>
      </c>
      <c r="P67" s="2"/>
      <c r="T67" t="s">
        <v>74</v>
      </c>
      <c r="U67">
        <f>U66*12</f>
        <v>7.0475690435046665E-5</v>
      </c>
      <c r="V67">
        <f>V66*12</f>
        <v>2.031963772819234E-5</v>
      </c>
    </row>
    <row r="68" spans="1:22" x14ac:dyDescent="0.25">
      <c r="A68" s="12">
        <v>41254</v>
      </c>
      <c r="B68" s="42">
        <v>193.179993</v>
      </c>
      <c r="C68" s="14">
        <v>194.199997</v>
      </c>
      <c r="D68" s="14">
        <f t="shared" si="6"/>
        <v>8.2026894456102006E-3</v>
      </c>
      <c r="E68" s="14">
        <f t="shared" ref="E68:E131" si="8">D68 * 100</f>
        <v>0.82026894456102006</v>
      </c>
      <c r="F68" s="14">
        <f t="shared" ref="F68:F131" si="9">MONTH(A68)</f>
        <v>12</v>
      </c>
      <c r="G68" s="14">
        <f t="shared" ref="G68:G131" si="10">YEAR(A68)</f>
        <v>2012</v>
      </c>
      <c r="I68" s="12">
        <v>41254</v>
      </c>
      <c r="J68" s="14">
        <v>1418.5500489999999</v>
      </c>
      <c r="K68" s="14">
        <v>1427.839966</v>
      </c>
      <c r="L68" s="14">
        <f t="shared" si="7"/>
        <v>6.5488820831869354E-3</v>
      </c>
      <c r="M68" s="14">
        <f t="shared" ref="M68:M131" si="11">L68*100</f>
        <v>0.65488820831869354</v>
      </c>
      <c r="N68" s="14">
        <f t="shared" ref="N68:N131" si="12">MONTH(I68)</f>
        <v>12</v>
      </c>
      <c r="O68" s="14">
        <f t="shared" ref="O68:O131" si="13">YEAR(I68)</f>
        <v>2012</v>
      </c>
      <c r="P68" s="2"/>
    </row>
    <row r="69" spans="1:22" x14ac:dyDescent="0.25">
      <c r="A69" s="12">
        <v>41255</v>
      </c>
      <c r="B69" s="42">
        <v>194.60000600000001</v>
      </c>
      <c r="C69" s="14">
        <v>192.949997</v>
      </c>
      <c r="D69" s="14">
        <f t="shared" ref="D69:D132" si="14">(C69/C68)-1</f>
        <v>-6.4366633332131329E-3</v>
      </c>
      <c r="E69" s="14">
        <f t="shared" si="8"/>
        <v>-0.64366633332131329</v>
      </c>
      <c r="F69" s="14">
        <f t="shared" si="9"/>
        <v>12</v>
      </c>
      <c r="G69" s="14">
        <f t="shared" si="10"/>
        <v>2012</v>
      </c>
      <c r="I69" s="12">
        <v>41255</v>
      </c>
      <c r="J69" s="14">
        <v>1427.839966</v>
      </c>
      <c r="K69" s="14">
        <v>1428.4799800000001</v>
      </c>
      <c r="L69" s="14">
        <f t="shared" ref="L69:L132" si="15">(K69/K68)-1</f>
        <v>4.4823930919446475E-4</v>
      </c>
      <c r="M69" s="14">
        <f t="shared" si="11"/>
        <v>4.4823930919446475E-2</v>
      </c>
      <c r="N69" s="14">
        <f t="shared" si="12"/>
        <v>12</v>
      </c>
      <c r="O69" s="14">
        <f t="shared" si="13"/>
        <v>2012</v>
      </c>
      <c r="P69" s="2"/>
    </row>
    <row r="70" spans="1:22" x14ac:dyDescent="0.25">
      <c r="A70" s="12">
        <v>41256</v>
      </c>
      <c r="B70" s="42">
        <v>192.179993</v>
      </c>
      <c r="C70" s="14">
        <v>191.990005</v>
      </c>
      <c r="D70" s="14">
        <f t="shared" si="14"/>
        <v>-4.975340839212361E-3</v>
      </c>
      <c r="E70" s="14">
        <f t="shared" si="8"/>
        <v>-0.4975340839212361</v>
      </c>
      <c r="F70" s="14">
        <f t="shared" si="9"/>
        <v>12</v>
      </c>
      <c r="G70" s="14">
        <f t="shared" si="10"/>
        <v>2012</v>
      </c>
      <c r="I70" s="12">
        <v>41256</v>
      </c>
      <c r="J70" s="14">
        <v>1428.4799800000001</v>
      </c>
      <c r="K70" s="14">
        <v>1419.4499510000001</v>
      </c>
      <c r="L70" s="14">
        <f t="shared" si="15"/>
        <v>-6.3214249596973415E-3</v>
      </c>
      <c r="M70" s="14">
        <f t="shared" si="11"/>
        <v>-0.63214249596973415</v>
      </c>
      <c r="N70" s="14">
        <f t="shared" si="12"/>
        <v>12</v>
      </c>
      <c r="O70" s="14">
        <f t="shared" si="13"/>
        <v>2012</v>
      </c>
      <c r="P70" s="2"/>
    </row>
    <row r="71" spans="1:22" x14ac:dyDescent="0.25">
      <c r="A71" s="12">
        <v>41257</v>
      </c>
      <c r="B71" s="42">
        <v>191.69000199999999</v>
      </c>
      <c r="C71" s="14">
        <v>191.759995</v>
      </c>
      <c r="D71" s="14">
        <f t="shared" si="14"/>
        <v>-1.1980311162551605E-3</v>
      </c>
      <c r="E71" s="14">
        <f t="shared" si="8"/>
        <v>-0.11980311162551605</v>
      </c>
      <c r="F71" s="14">
        <f t="shared" si="9"/>
        <v>12</v>
      </c>
      <c r="G71" s="14">
        <f t="shared" si="10"/>
        <v>2012</v>
      </c>
      <c r="I71" s="12">
        <v>41257</v>
      </c>
      <c r="J71" s="14">
        <v>1419.4499510000001</v>
      </c>
      <c r="K71" s="14">
        <v>1413.579956</v>
      </c>
      <c r="L71" s="14">
        <f t="shared" si="15"/>
        <v>-4.1354011783681921E-3</v>
      </c>
      <c r="M71" s="14">
        <f t="shared" si="11"/>
        <v>-0.41354011783681921</v>
      </c>
      <c r="N71" s="14">
        <f t="shared" si="12"/>
        <v>12</v>
      </c>
      <c r="O71" s="14">
        <f t="shared" si="13"/>
        <v>2012</v>
      </c>
      <c r="P71" s="2"/>
    </row>
    <row r="72" spans="1:22" x14ac:dyDescent="0.25">
      <c r="A72" s="12">
        <v>41260</v>
      </c>
      <c r="B72" s="42">
        <v>191.759995</v>
      </c>
      <c r="C72" s="14">
        <v>193.61999499999999</v>
      </c>
      <c r="D72" s="14">
        <f t="shared" si="14"/>
        <v>9.6996247835738902E-3</v>
      </c>
      <c r="E72" s="14">
        <f t="shared" si="8"/>
        <v>0.96996247835738902</v>
      </c>
      <c r="F72" s="14">
        <f t="shared" si="9"/>
        <v>12</v>
      </c>
      <c r="G72" s="14">
        <f t="shared" si="10"/>
        <v>2012</v>
      </c>
      <c r="I72" s="12">
        <v>41260</v>
      </c>
      <c r="J72" s="14">
        <v>1413.540039</v>
      </c>
      <c r="K72" s="14">
        <v>1430.3599850000001</v>
      </c>
      <c r="L72" s="14">
        <f t="shared" si="15"/>
        <v>1.1870590643830559E-2</v>
      </c>
      <c r="M72" s="14">
        <f t="shared" si="11"/>
        <v>1.1870590643830559</v>
      </c>
      <c r="N72" s="14">
        <f t="shared" si="12"/>
        <v>12</v>
      </c>
      <c r="O72" s="14">
        <f t="shared" si="13"/>
        <v>2012</v>
      </c>
      <c r="P72" s="2"/>
    </row>
    <row r="73" spans="1:22" x14ac:dyDescent="0.25">
      <c r="A73" s="12">
        <v>41261</v>
      </c>
      <c r="B73" s="42">
        <v>193.85000600000001</v>
      </c>
      <c r="C73" s="14">
        <v>195.69000199999999</v>
      </c>
      <c r="D73" s="14">
        <f t="shared" si="14"/>
        <v>1.0691080742978087E-2</v>
      </c>
      <c r="E73" s="14">
        <f t="shared" si="8"/>
        <v>1.0691080742978087</v>
      </c>
      <c r="F73" s="14">
        <f t="shared" si="9"/>
        <v>12</v>
      </c>
      <c r="G73" s="14">
        <f t="shared" si="10"/>
        <v>2012</v>
      </c>
      <c r="I73" s="12">
        <v>41261</v>
      </c>
      <c r="J73" s="14">
        <v>1430.469971</v>
      </c>
      <c r="K73" s="14">
        <v>1446.790039</v>
      </c>
      <c r="L73" s="14">
        <f t="shared" si="15"/>
        <v>1.1486656626513492E-2</v>
      </c>
      <c r="M73" s="14">
        <f t="shared" si="11"/>
        <v>1.1486656626513492</v>
      </c>
      <c r="N73" s="14">
        <f t="shared" si="12"/>
        <v>12</v>
      </c>
      <c r="O73" s="14">
        <f t="shared" si="13"/>
        <v>2012</v>
      </c>
      <c r="P73" s="2"/>
    </row>
    <row r="74" spans="1:22" x14ac:dyDescent="0.25">
      <c r="A74" s="12">
        <v>41262</v>
      </c>
      <c r="B74" s="42">
        <v>195.46000699999999</v>
      </c>
      <c r="C74" s="14">
        <v>195.08000200000001</v>
      </c>
      <c r="D74" s="14">
        <f t="shared" si="14"/>
        <v>-3.1171750920621077E-3</v>
      </c>
      <c r="E74" s="14">
        <f t="shared" si="8"/>
        <v>-0.31171750920621077</v>
      </c>
      <c r="F74" s="14">
        <f t="shared" si="9"/>
        <v>12</v>
      </c>
      <c r="G74" s="14">
        <f t="shared" si="10"/>
        <v>2012</v>
      </c>
      <c r="I74" s="12">
        <v>41262</v>
      </c>
      <c r="J74" s="14">
        <v>1446.790039</v>
      </c>
      <c r="K74" s="14">
        <v>1435.8100589999999</v>
      </c>
      <c r="L74" s="14">
        <f t="shared" si="15"/>
        <v>-7.5892007160827113E-3</v>
      </c>
      <c r="M74" s="14">
        <f t="shared" si="11"/>
        <v>-0.75892007160827113</v>
      </c>
      <c r="N74" s="14">
        <f t="shared" si="12"/>
        <v>12</v>
      </c>
      <c r="O74" s="14">
        <f t="shared" si="13"/>
        <v>2012</v>
      </c>
      <c r="P74" s="2"/>
    </row>
    <row r="75" spans="1:22" x14ac:dyDescent="0.25">
      <c r="A75" s="12">
        <v>41263</v>
      </c>
      <c r="B75" s="42">
        <v>194.470001</v>
      </c>
      <c r="C75" s="14">
        <v>194.770004</v>
      </c>
      <c r="D75" s="14">
        <f t="shared" si="14"/>
        <v>-1.5890813862099451E-3</v>
      </c>
      <c r="E75" s="14">
        <f t="shared" si="8"/>
        <v>-0.15890813862099451</v>
      </c>
      <c r="F75" s="14">
        <f t="shared" si="9"/>
        <v>12</v>
      </c>
      <c r="G75" s="14">
        <f t="shared" si="10"/>
        <v>2012</v>
      </c>
      <c r="I75" s="12">
        <v>41263</v>
      </c>
      <c r="J75" s="14">
        <v>1435.8100589999999</v>
      </c>
      <c r="K75" s="14">
        <v>1443.6899410000001</v>
      </c>
      <c r="L75" s="14">
        <f t="shared" si="15"/>
        <v>5.4881089254161797E-3</v>
      </c>
      <c r="M75" s="14">
        <f t="shared" si="11"/>
        <v>0.54881089254161797</v>
      </c>
      <c r="N75" s="14">
        <f t="shared" si="12"/>
        <v>12</v>
      </c>
      <c r="O75" s="14">
        <f t="shared" si="13"/>
        <v>2012</v>
      </c>
      <c r="P75" s="2"/>
    </row>
    <row r="76" spans="1:22" x14ac:dyDescent="0.25">
      <c r="A76" s="12">
        <v>41264</v>
      </c>
      <c r="B76" s="42">
        <v>193.10000600000001</v>
      </c>
      <c r="C76" s="14">
        <v>193.41999799999999</v>
      </c>
      <c r="D76" s="14">
        <f t="shared" si="14"/>
        <v>-6.9312829094566597E-3</v>
      </c>
      <c r="E76" s="14">
        <f t="shared" si="8"/>
        <v>-0.69312829094566597</v>
      </c>
      <c r="F76" s="14">
        <f t="shared" si="9"/>
        <v>12</v>
      </c>
      <c r="G76" s="14">
        <f t="shared" si="10"/>
        <v>2012</v>
      </c>
      <c r="I76" s="12">
        <v>41264</v>
      </c>
      <c r="J76" s="14">
        <v>1443.670044</v>
      </c>
      <c r="K76" s="14">
        <v>1430.150024</v>
      </c>
      <c r="L76" s="14">
        <f t="shared" si="15"/>
        <v>-9.3786876360871796E-3</v>
      </c>
      <c r="M76" s="14">
        <f t="shared" si="11"/>
        <v>-0.93786876360871796</v>
      </c>
      <c r="N76" s="14">
        <f t="shared" si="12"/>
        <v>12</v>
      </c>
      <c r="O76" s="14">
        <f t="shared" si="13"/>
        <v>2012</v>
      </c>
      <c r="P76" s="2"/>
    </row>
    <row r="77" spans="1:22" x14ac:dyDescent="0.25">
      <c r="A77" s="12">
        <v>41267</v>
      </c>
      <c r="B77" s="42">
        <v>193.050003</v>
      </c>
      <c r="C77" s="14">
        <v>192.39999399999999</v>
      </c>
      <c r="D77" s="14">
        <f t="shared" si="14"/>
        <v>-5.2735188219782403E-3</v>
      </c>
      <c r="E77" s="14">
        <f t="shared" si="8"/>
        <v>-0.52735188219782403</v>
      </c>
      <c r="F77" s="14">
        <f t="shared" si="9"/>
        <v>12</v>
      </c>
      <c r="G77" s="14">
        <f t="shared" si="10"/>
        <v>2012</v>
      </c>
      <c r="I77" s="12">
        <v>41267</v>
      </c>
      <c r="J77" s="14">
        <v>1430.150024</v>
      </c>
      <c r="K77" s="14">
        <v>1426.660034</v>
      </c>
      <c r="L77" s="14">
        <f t="shared" si="15"/>
        <v>-2.4402964314462761E-3</v>
      </c>
      <c r="M77" s="14">
        <f t="shared" si="11"/>
        <v>-0.24402964314462761</v>
      </c>
      <c r="N77" s="14">
        <f t="shared" si="12"/>
        <v>12</v>
      </c>
      <c r="O77" s="14">
        <f t="shared" si="13"/>
        <v>2012</v>
      </c>
      <c r="P77" s="2"/>
    </row>
    <row r="78" spans="1:22" x14ac:dyDescent="0.25">
      <c r="A78" s="12">
        <v>41269</v>
      </c>
      <c r="B78" s="42">
        <v>192.21000699999999</v>
      </c>
      <c r="C78" s="14">
        <v>191.949997</v>
      </c>
      <c r="D78" s="14">
        <f t="shared" si="14"/>
        <v>-2.3388618192992094E-3</v>
      </c>
      <c r="E78" s="14">
        <f t="shared" si="8"/>
        <v>-0.23388618192992094</v>
      </c>
      <c r="F78" s="14">
        <f t="shared" si="9"/>
        <v>12</v>
      </c>
      <c r="G78" s="14">
        <f t="shared" si="10"/>
        <v>2012</v>
      </c>
      <c r="I78" s="12">
        <v>41269</v>
      </c>
      <c r="J78" s="14">
        <v>1426.660034</v>
      </c>
      <c r="K78" s="14">
        <v>1419.829956</v>
      </c>
      <c r="L78" s="14">
        <f t="shared" si="15"/>
        <v>-4.7874601076824952E-3</v>
      </c>
      <c r="M78" s="14">
        <f t="shared" si="11"/>
        <v>-0.47874601076824952</v>
      </c>
      <c r="N78" s="14">
        <f t="shared" si="12"/>
        <v>12</v>
      </c>
      <c r="O78" s="14">
        <f t="shared" si="13"/>
        <v>2012</v>
      </c>
      <c r="P78" s="2"/>
    </row>
    <row r="79" spans="1:22" x14ac:dyDescent="0.25">
      <c r="A79" s="12">
        <v>41270</v>
      </c>
      <c r="B79" s="42">
        <v>191.529999</v>
      </c>
      <c r="C79" s="14">
        <v>192.71000699999999</v>
      </c>
      <c r="D79" s="14">
        <f t="shared" si="14"/>
        <v>3.9594165765992617E-3</v>
      </c>
      <c r="E79" s="14">
        <f t="shared" si="8"/>
        <v>0.39594165765992617</v>
      </c>
      <c r="F79" s="14">
        <f t="shared" si="9"/>
        <v>12</v>
      </c>
      <c r="G79" s="14">
        <f t="shared" si="10"/>
        <v>2012</v>
      </c>
      <c r="I79" s="12">
        <v>41270</v>
      </c>
      <c r="J79" s="14">
        <v>1419.829956</v>
      </c>
      <c r="K79" s="14">
        <v>1418.099976</v>
      </c>
      <c r="L79" s="14">
        <f t="shared" si="15"/>
        <v>-1.218441682181326E-3</v>
      </c>
      <c r="M79" s="14">
        <f t="shared" si="11"/>
        <v>-0.1218441682181326</v>
      </c>
      <c r="N79" s="14">
        <f t="shared" si="12"/>
        <v>12</v>
      </c>
      <c r="O79" s="14">
        <f t="shared" si="13"/>
        <v>2012</v>
      </c>
      <c r="P79" s="2"/>
    </row>
    <row r="80" spans="1:22" x14ac:dyDescent="0.25">
      <c r="A80" s="12">
        <v>41271</v>
      </c>
      <c r="B80" s="42">
        <v>191.11000100000001</v>
      </c>
      <c r="C80" s="14">
        <v>189.83000200000001</v>
      </c>
      <c r="D80" s="14">
        <f t="shared" si="14"/>
        <v>-1.4944761015965202E-2</v>
      </c>
      <c r="E80" s="14">
        <f t="shared" si="8"/>
        <v>-1.4944761015965202</v>
      </c>
      <c r="F80" s="14">
        <f t="shared" si="9"/>
        <v>12</v>
      </c>
      <c r="G80" s="14">
        <f t="shared" si="10"/>
        <v>2012</v>
      </c>
      <c r="I80" s="12">
        <v>41271</v>
      </c>
      <c r="J80" s="14">
        <v>1418.099976</v>
      </c>
      <c r="K80" s="14">
        <v>1402.4300539999999</v>
      </c>
      <c r="L80" s="14">
        <f t="shared" si="15"/>
        <v>-1.1049941657992113E-2</v>
      </c>
      <c r="M80" s="14">
        <f t="shared" si="11"/>
        <v>-1.1049941657992113</v>
      </c>
      <c r="N80" s="14">
        <f t="shared" si="12"/>
        <v>12</v>
      </c>
      <c r="O80" s="14">
        <f t="shared" si="13"/>
        <v>2012</v>
      </c>
      <c r="P80" s="2"/>
    </row>
    <row r="81" spans="1:16" x14ac:dyDescent="0.25">
      <c r="A81" s="12">
        <v>41274</v>
      </c>
      <c r="B81" s="42">
        <v>189.229996</v>
      </c>
      <c r="C81" s="14">
        <v>191.550003</v>
      </c>
      <c r="D81" s="14">
        <f t="shared" si="14"/>
        <v>9.0607437279592862E-3</v>
      </c>
      <c r="E81" s="14">
        <f t="shared" si="8"/>
        <v>0.90607437279592862</v>
      </c>
      <c r="F81" s="14">
        <f t="shared" si="9"/>
        <v>12</v>
      </c>
      <c r="G81" s="14">
        <f t="shared" si="10"/>
        <v>2012</v>
      </c>
      <c r="I81" s="12">
        <v>41274</v>
      </c>
      <c r="J81" s="14">
        <v>1402.4300539999999</v>
      </c>
      <c r="K81" s="14">
        <v>1426.1899410000001</v>
      </c>
      <c r="L81" s="14">
        <f t="shared" si="15"/>
        <v>1.6941940834933167E-2</v>
      </c>
      <c r="M81" s="14">
        <f t="shared" si="11"/>
        <v>1.6941940834933167</v>
      </c>
      <c r="N81" s="14">
        <f t="shared" si="12"/>
        <v>12</v>
      </c>
      <c r="O81" s="14">
        <f t="shared" si="13"/>
        <v>2012</v>
      </c>
      <c r="P81" s="2"/>
    </row>
    <row r="82" spans="1:16" x14ac:dyDescent="0.25">
      <c r="A82" s="12">
        <v>41276</v>
      </c>
      <c r="B82" s="42">
        <v>194.08999600000001</v>
      </c>
      <c r="C82" s="14">
        <v>196.35000600000001</v>
      </c>
      <c r="D82" s="14">
        <f t="shared" si="14"/>
        <v>2.505874667096708E-2</v>
      </c>
      <c r="E82" s="14">
        <f t="shared" si="8"/>
        <v>2.505874667096708</v>
      </c>
      <c r="F82" s="14">
        <f t="shared" si="9"/>
        <v>1</v>
      </c>
      <c r="G82" s="14">
        <f t="shared" si="10"/>
        <v>2013</v>
      </c>
      <c r="I82" s="12">
        <v>41276</v>
      </c>
      <c r="J82" s="14">
        <v>1426.1899410000001</v>
      </c>
      <c r="K82" s="14">
        <v>1462.420044</v>
      </c>
      <c r="L82" s="14">
        <f t="shared" si="15"/>
        <v>2.5403420651387121E-2</v>
      </c>
      <c r="M82" s="14">
        <f t="shared" si="11"/>
        <v>2.5403420651387121</v>
      </c>
      <c r="N82" s="14">
        <f t="shared" si="12"/>
        <v>1</v>
      </c>
      <c r="O82" s="14">
        <f t="shared" si="13"/>
        <v>2013</v>
      </c>
      <c r="P82" s="2"/>
    </row>
    <row r="83" spans="1:16" x14ac:dyDescent="0.25">
      <c r="A83" s="12">
        <v>41277</v>
      </c>
      <c r="B83" s="42">
        <v>195.66999799999999</v>
      </c>
      <c r="C83" s="14">
        <v>195.270004</v>
      </c>
      <c r="D83" s="14">
        <f t="shared" si="14"/>
        <v>-5.5003919887836039E-3</v>
      </c>
      <c r="E83" s="14">
        <f t="shared" si="8"/>
        <v>-0.55003919887836039</v>
      </c>
      <c r="F83" s="14">
        <f t="shared" si="9"/>
        <v>1</v>
      </c>
      <c r="G83" s="14">
        <f t="shared" si="10"/>
        <v>2013</v>
      </c>
      <c r="I83" s="12">
        <v>41277</v>
      </c>
      <c r="J83" s="14">
        <v>1462.420044</v>
      </c>
      <c r="K83" s="14">
        <v>1459.369995</v>
      </c>
      <c r="L83" s="14">
        <f t="shared" si="15"/>
        <v>-2.0856176120627179E-3</v>
      </c>
      <c r="M83" s="14">
        <f t="shared" si="11"/>
        <v>-0.20856176120627179</v>
      </c>
      <c r="N83" s="14">
        <f t="shared" si="12"/>
        <v>1</v>
      </c>
      <c r="O83" s="14">
        <f t="shared" si="13"/>
        <v>2013</v>
      </c>
      <c r="P83" s="2"/>
    </row>
    <row r="84" spans="1:16" x14ac:dyDescent="0.25">
      <c r="A84" s="12">
        <v>41278</v>
      </c>
      <c r="B84" s="42">
        <v>194.19000199999999</v>
      </c>
      <c r="C84" s="14">
        <v>193.990005</v>
      </c>
      <c r="D84" s="14">
        <f t="shared" si="14"/>
        <v>-6.5550211183484919E-3</v>
      </c>
      <c r="E84" s="14">
        <f t="shared" si="8"/>
        <v>-0.65550211183484919</v>
      </c>
      <c r="F84" s="14">
        <f t="shared" si="9"/>
        <v>1</v>
      </c>
      <c r="G84" s="14">
        <f t="shared" si="10"/>
        <v>2013</v>
      </c>
      <c r="I84" s="12">
        <v>41278</v>
      </c>
      <c r="J84" s="14">
        <v>1459.369995</v>
      </c>
      <c r="K84" s="14">
        <v>1466.469971</v>
      </c>
      <c r="L84" s="14">
        <f t="shared" si="15"/>
        <v>4.8650965994405659E-3</v>
      </c>
      <c r="M84" s="14">
        <f t="shared" si="11"/>
        <v>0.48650965994405659</v>
      </c>
      <c r="N84" s="14">
        <f t="shared" si="12"/>
        <v>1</v>
      </c>
      <c r="O84" s="14">
        <f t="shared" si="13"/>
        <v>2013</v>
      </c>
      <c r="P84" s="2"/>
    </row>
    <row r="85" spans="1:16" x14ac:dyDescent="0.25">
      <c r="A85" s="12">
        <v>41281</v>
      </c>
      <c r="B85" s="42">
        <v>193.39999399999999</v>
      </c>
      <c r="C85" s="14">
        <v>193.13999899999999</v>
      </c>
      <c r="D85" s="14">
        <f t="shared" si="14"/>
        <v>-4.381699974697173E-3</v>
      </c>
      <c r="E85" s="14">
        <f t="shared" si="8"/>
        <v>-0.4381699974697173</v>
      </c>
      <c r="F85" s="14">
        <f t="shared" si="9"/>
        <v>1</v>
      </c>
      <c r="G85" s="14">
        <f t="shared" si="10"/>
        <v>2013</v>
      </c>
      <c r="I85" s="12">
        <v>41281</v>
      </c>
      <c r="J85" s="14">
        <v>1466.469971</v>
      </c>
      <c r="K85" s="14">
        <v>1461.8900149999999</v>
      </c>
      <c r="L85" s="14">
        <f t="shared" si="15"/>
        <v>-3.123116115959057E-3</v>
      </c>
      <c r="M85" s="14">
        <f t="shared" si="11"/>
        <v>-0.3123116115959057</v>
      </c>
      <c r="N85" s="14">
        <f t="shared" si="12"/>
        <v>1</v>
      </c>
      <c r="O85" s="14">
        <f t="shared" si="13"/>
        <v>2013</v>
      </c>
      <c r="P85" s="2"/>
    </row>
    <row r="86" spans="1:16" x14ac:dyDescent="0.25">
      <c r="A86" s="12">
        <v>41282</v>
      </c>
      <c r="B86" s="42">
        <v>192.91999799999999</v>
      </c>
      <c r="C86" s="14">
        <v>192.86999499999999</v>
      </c>
      <c r="D86" s="14">
        <f t="shared" si="14"/>
        <v>-1.3979703914154262E-3</v>
      </c>
      <c r="E86" s="14">
        <f t="shared" si="8"/>
        <v>-0.13979703914154262</v>
      </c>
      <c r="F86" s="14">
        <f t="shared" si="9"/>
        <v>1</v>
      </c>
      <c r="G86" s="14">
        <f t="shared" si="10"/>
        <v>2013</v>
      </c>
      <c r="I86" s="12">
        <v>41282</v>
      </c>
      <c r="J86" s="14">
        <v>1461.8900149999999</v>
      </c>
      <c r="K86" s="14">
        <v>1457.150024</v>
      </c>
      <c r="L86" s="14">
        <f t="shared" si="15"/>
        <v>-3.2423718278149494E-3</v>
      </c>
      <c r="M86" s="14">
        <f t="shared" si="11"/>
        <v>-0.32423718278149494</v>
      </c>
      <c r="N86" s="14">
        <f t="shared" si="12"/>
        <v>1</v>
      </c>
      <c r="O86" s="14">
        <f t="shared" si="13"/>
        <v>2013</v>
      </c>
      <c r="P86" s="2"/>
    </row>
    <row r="87" spans="1:16" x14ac:dyDescent="0.25">
      <c r="A87" s="12">
        <v>41283</v>
      </c>
      <c r="B87" s="42">
        <v>193.479996</v>
      </c>
      <c r="C87" s="14">
        <v>192.320007</v>
      </c>
      <c r="D87" s="14">
        <f t="shared" si="14"/>
        <v>-2.8515995969201624E-3</v>
      </c>
      <c r="E87" s="14">
        <f t="shared" si="8"/>
        <v>-0.28515995969201624</v>
      </c>
      <c r="F87" s="14">
        <f t="shared" si="9"/>
        <v>1</v>
      </c>
      <c r="G87" s="14">
        <f t="shared" si="10"/>
        <v>2013</v>
      </c>
      <c r="I87" s="12">
        <v>41283</v>
      </c>
      <c r="J87" s="14">
        <v>1457.150024</v>
      </c>
      <c r="K87" s="14">
        <v>1461.0200199999999</v>
      </c>
      <c r="L87" s="14">
        <f t="shared" si="15"/>
        <v>2.6558665451457131E-3</v>
      </c>
      <c r="M87" s="14">
        <f t="shared" si="11"/>
        <v>0.26558665451457131</v>
      </c>
      <c r="N87" s="14">
        <f t="shared" si="12"/>
        <v>1</v>
      </c>
      <c r="O87" s="14">
        <f t="shared" si="13"/>
        <v>2013</v>
      </c>
      <c r="P87" s="2"/>
    </row>
    <row r="88" spans="1:16" x14ac:dyDescent="0.25">
      <c r="A88" s="12">
        <v>41284</v>
      </c>
      <c r="B88" s="42">
        <v>192.64999399999999</v>
      </c>
      <c r="C88" s="14">
        <v>192.88000500000001</v>
      </c>
      <c r="D88" s="14">
        <f t="shared" si="14"/>
        <v>2.9118031386095033E-3</v>
      </c>
      <c r="E88" s="14">
        <f t="shared" si="8"/>
        <v>0.29118031386095033</v>
      </c>
      <c r="F88" s="14">
        <f t="shared" si="9"/>
        <v>1</v>
      </c>
      <c r="G88" s="14">
        <f t="shared" si="10"/>
        <v>2013</v>
      </c>
      <c r="I88" s="12">
        <v>41284</v>
      </c>
      <c r="J88" s="14">
        <v>1461.0200199999999</v>
      </c>
      <c r="K88" s="14">
        <v>1472.119995</v>
      </c>
      <c r="L88" s="14">
        <f t="shared" si="15"/>
        <v>7.5974147157820138E-3</v>
      </c>
      <c r="M88" s="14">
        <f t="shared" si="11"/>
        <v>0.75974147157820138</v>
      </c>
      <c r="N88" s="14">
        <f t="shared" si="12"/>
        <v>1</v>
      </c>
      <c r="O88" s="14">
        <f t="shared" si="13"/>
        <v>2013</v>
      </c>
      <c r="P88" s="2"/>
    </row>
    <row r="89" spans="1:16" x14ac:dyDescent="0.25">
      <c r="A89" s="12">
        <v>41285</v>
      </c>
      <c r="B89" s="42">
        <v>194.14999399999999</v>
      </c>
      <c r="C89" s="14">
        <v>194.449997</v>
      </c>
      <c r="D89" s="14">
        <f t="shared" si="14"/>
        <v>8.1397343389739696E-3</v>
      </c>
      <c r="E89" s="14">
        <f t="shared" si="8"/>
        <v>0.81397343389739696</v>
      </c>
      <c r="F89" s="14">
        <f t="shared" si="9"/>
        <v>1</v>
      </c>
      <c r="G89" s="14">
        <f t="shared" si="10"/>
        <v>2013</v>
      </c>
      <c r="I89" s="12">
        <v>41285</v>
      </c>
      <c r="J89" s="14">
        <v>1472.119995</v>
      </c>
      <c r="K89" s="14">
        <v>1472.0500489999999</v>
      </c>
      <c r="L89" s="14">
        <f t="shared" si="15"/>
        <v>-4.7513789798170336E-5</v>
      </c>
      <c r="M89" s="14">
        <f t="shared" si="11"/>
        <v>-4.7513789798170336E-3</v>
      </c>
      <c r="N89" s="14">
        <f t="shared" si="12"/>
        <v>1</v>
      </c>
      <c r="O89" s="14">
        <f t="shared" si="13"/>
        <v>2013</v>
      </c>
      <c r="P89" s="2"/>
    </row>
    <row r="90" spans="1:16" x14ac:dyDescent="0.25">
      <c r="A90" s="12">
        <v>41288</v>
      </c>
      <c r="B90" s="42">
        <v>192.820007</v>
      </c>
      <c r="C90" s="14">
        <v>192.61999499999999</v>
      </c>
      <c r="D90" s="14">
        <f t="shared" si="14"/>
        <v>-9.4111701117691737E-3</v>
      </c>
      <c r="E90" s="14">
        <f t="shared" si="8"/>
        <v>-0.94111701117691737</v>
      </c>
      <c r="F90" s="14">
        <f t="shared" si="9"/>
        <v>1</v>
      </c>
      <c r="G90" s="14">
        <f t="shared" si="10"/>
        <v>2013</v>
      </c>
      <c r="I90" s="12">
        <v>41288</v>
      </c>
      <c r="J90" s="14">
        <v>1472.0500489999999</v>
      </c>
      <c r="K90" s="14">
        <v>1470.6800539999999</v>
      </c>
      <c r="L90" s="14">
        <f t="shared" si="15"/>
        <v>-9.3067148153735957E-4</v>
      </c>
      <c r="M90" s="14">
        <f t="shared" si="11"/>
        <v>-9.3067148153735957E-2</v>
      </c>
      <c r="N90" s="14">
        <f t="shared" si="12"/>
        <v>1</v>
      </c>
      <c r="O90" s="14">
        <f t="shared" si="13"/>
        <v>2013</v>
      </c>
      <c r="P90" s="2"/>
    </row>
    <row r="91" spans="1:16" x14ac:dyDescent="0.25">
      <c r="A91" s="12">
        <v>41289</v>
      </c>
      <c r="B91" s="42">
        <v>191.30999800000001</v>
      </c>
      <c r="C91" s="14">
        <v>192.5</v>
      </c>
      <c r="D91" s="14">
        <f t="shared" si="14"/>
        <v>-6.22962325380505E-4</v>
      </c>
      <c r="E91" s="14">
        <f t="shared" si="8"/>
        <v>-6.22962325380505E-2</v>
      </c>
      <c r="F91" s="14">
        <f t="shared" si="9"/>
        <v>1</v>
      </c>
      <c r="G91" s="14">
        <f t="shared" si="10"/>
        <v>2013</v>
      </c>
      <c r="I91" s="12">
        <v>41289</v>
      </c>
      <c r="J91" s="14">
        <v>1470.670044</v>
      </c>
      <c r="K91" s="14">
        <v>1472.339966</v>
      </c>
      <c r="L91" s="14">
        <f t="shared" si="15"/>
        <v>1.1286696895667081E-3</v>
      </c>
      <c r="M91" s="14">
        <f t="shared" si="11"/>
        <v>0.11286696895667081</v>
      </c>
      <c r="N91" s="14">
        <f t="shared" si="12"/>
        <v>1</v>
      </c>
      <c r="O91" s="14">
        <f t="shared" si="13"/>
        <v>2013</v>
      </c>
      <c r="P91" s="2"/>
    </row>
    <row r="92" spans="1:16" x14ac:dyDescent="0.25">
      <c r="A92" s="12">
        <v>41290</v>
      </c>
      <c r="B92" s="42">
        <v>192</v>
      </c>
      <c r="C92" s="14">
        <v>192.58999600000001</v>
      </c>
      <c r="D92" s="14">
        <f t="shared" si="14"/>
        <v>4.6751168831171697E-4</v>
      </c>
      <c r="E92" s="14">
        <f t="shared" si="8"/>
        <v>4.6751168831171697E-2</v>
      </c>
      <c r="F92" s="14">
        <f t="shared" si="9"/>
        <v>1</v>
      </c>
      <c r="G92" s="14">
        <f t="shared" si="10"/>
        <v>2013</v>
      </c>
      <c r="I92" s="12">
        <v>41290</v>
      </c>
      <c r="J92" s="14">
        <v>1472.329956</v>
      </c>
      <c r="K92" s="14">
        <v>1472.630005</v>
      </c>
      <c r="L92" s="14">
        <f t="shared" si="15"/>
        <v>1.9699186784150058E-4</v>
      </c>
      <c r="M92" s="14">
        <f t="shared" si="11"/>
        <v>1.9699186784150058E-2</v>
      </c>
      <c r="N92" s="14">
        <f t="shared" si="12"/>
        <v>1</v>
      </c>
      <c r="O92" s="14">
        <f t="shared" si="13"/>
        <v>2013</v>
      </c>
      <c r="P92" s="2"/>
    </row>
    <row r="93" spans="1:16" x14ac:dyDescent="0.25">
      <c r="A93" s="12">
        <v>41291</v>
      </c>
      <c r="B93" s="42">
        <v>193.85000600000001</v>
      </c>
      <c r="C93" s="14">
        <v>193.64999399999999</v>
      </c>
      <c r="D93" s="14">
        <f t="shared" si="14"/>
        <v>5.5039099746383435E-3</v>
      </c>
      <c r="E93" s="14">
        <f t="shared" si="8"/>
        <v>0.55039099746383435</v>
      </c>
      <c r="F93" s="14">
        <f t="shared" si="9"/>
        <v>1</v>
      </c>
      <c r="G93" s="14">
        <f t="shared" si="10"/>
        <v>2013</v>
      </c>
      <c r="I93" s="12">
        <v>41291</v>
      </c>
      <c r="J93" s="14">
        <v>1472.630005</v>
      </c>
      <c r="K93" s="14">
        <v>1480.9399410000001</v>
      </c>
      <c r="L93" s="14">
        <f t="shared" si="15"/>
        <v>5.6429218281479621E-3</v>
      </c>
      <c r="M93" s="14">
        <f t="shared" si="11"/>
        <v>0.56429218281479621</v>
      </c>
      <c r="N93" s="14">
        <f t="shared" si="12"/>
        <v>1</v>
      </c>
      <c r="O93" s="14">
        <f t="shared" si="13"/>
        <v>2013</v>
      </c>
      <c r="P93" s="2"/>
    </row>
    <row r="94" spans="1:16" x14ac:dyDescent="0.25">
      <c r="A94" s="12">
        <v>41292</v>
      </c>
      <c r="B94" s="42">
        <v>194.029999</v>
      </c>
      <c r="C94" s="14">
        <v>194.470001</v>
      </c>
      <c r="D94" s="14">
        <f t="shared" si="14"/>
        <v>4.2344798626743341E-3</v>
      </c>
      <c r="E94" s="14">
        <f t="shared" si="8"/>
        <v>0.42344798626743341</v>
      </c>
      <c r="F94" s="14">
        <f t="shared" si="9"/>
        <v>1</v>
      </c>
      <c r="G94" s="14">
        <f t="shared" si="10"/>
        <v>2013</v>
      </c>
      <c r="I94" s="12">
        <v>41292</v>
      </c>
      <c r="J94" s="14">
        <v>1480.9499510000001</v>
      </c>
      <c r="K94" s="14">
        <v>1485.9799800000001</v>
      </c>
      <c r="L94" s="14">
        <f t="shared" si="15"/>
        <v>3.4032703558501964E-3</v>
      </c>
      <c r="M94" s="14">
        <f t="shared" si="11"/>
        <v>0.34032703558501964</v>
      </c>
      <c r="N94" s="14">
        <f t="shared" si="12"/>
        <v>1</v>
      </c>
      <c r="O94" s="14">
        <f t="shared" si="13"/>
        <v>2013</v>
      </c>
      <c r="P94" s="2"/>
    </row>
    <row r="95" spans="1:16" x14ac:dyDescent="0.25">
      <c r="A95" s="12">
        <v>41296</v>
      </c>
      <c r="B95" s="42">
        <v>194.36000100000001</v>
      </c>
      <c r="C95" s="14">
        <v>196.08000200000001</v>
      </c>
      <c r="D95" s="14">
        <f t="shared" si="14"/>
        <v>8.2789170140438184E-3</v>
      </c>
      <c r="E95" s="14">
        <f t="shared" si="8"/>
        <v>0.82789170140438184</v>
      </c>
      <c r="F95" s="14">
        <f t="shared" si="9"/>
        <v>1</v>
      </c>
      <c r="G95" s="14">
        <f t="shared" si="10"/>
        <v>2013</v>
      </c>
      <c r="I95" s="12">
        <v>41296</v>
      </c>
      <c r="J95" s="14">
        <v>1485.9799800000001</v>
      </c>
      <c r="K95" s="14">
        <v>1492.5600589999999</v>
      </c>
      <c r="L95" s="14">
        <f t="shared" si="15"/>
        <v>4.4281074365482009E-3</v>
      </c>
      <c r="M95" s="14">
        <f t="shared" si="11"/>
        <v>0.44281074365482009</v>
      </c>
      <c r="N95" s="14">
        <f t="shared" si="12"/>
        <v>1</v>
      </c>
      <c r="O95" s="14">
        <f t="shared" si="13"/>
        <v>2013</v>
      </c>
      <c r="P95" s="2"/>
    </row>
    <row r="96" spans="1:16" x14ac:dyDescent="0.25">
      <c r="A96" s="12">
        <v>41297</v>
      </c>
      <c r="B96" s="42">
        <v>203.5</v>
      </c>
      <c r="C96" s="14">
        <v>204.720001</v>
      </c>
      <c r="D96" s="14">
        <f t="shared" si="14"/>
        <v>4.4063641941415321E-2</v>
      </c>
      <c r="E96" s="14">
        <f t="shared" si="8"/>
        <v>4.4063641941415321</v>
      </c>
      <c r="F96" s="14">
        <f t="shared" si="9"/>
        <v>1</v>
      </c>
      <c r="G96" s="14">
        <f t="shared" si="10"/>
        <v>2013</v>
      </c>
      <c r="I96" s="12">
        <v>41297</v>
      </c>
      <c r="J96" s="14">
        <v>1492.5600589999999</v>
      </c>
      <c r="K96" s="14">
        <v>1494.8100589999999</v>
      </c>
      <c r="L96" s="14">
        <f t="shared" si="15"/>
        <v>1.5074770267586857E-3</v>
      </c>
      <c r="M96" s="14">
        <f t="shared" si="11"/>
        <v>0.15074770267586857</v>
      </c>
      <c r="N96" s="14">
        <f t="shared" si="12"/>
        <v>1</v>
      </c>
      <c r="O96" s="14">
        <f t="shared" si="13"/>
        <v>2013</v>
      </c>
      <c r="P96" s="2"/>
    </row>
    <row r="97" spans="1:16" x14ac:dyDescent="0.25">
      <c r="A97" s="12">
        <v>41298</v>
      </c>
      <c r="B97" s="42">
        <v>203.91000399999999</v>
      </c>
      <c r="C97" s="14">
        <v>204.41999799999999</v>
      </c>
      <c r="D97" s="14">
        <f t="shared" si="14"/>
        <v>-1.4654308251982329E-3</v>
      </c>
      <c r="E97" s="14">
        <f t="shared" si="8"/>
        <v>-0.14654308251982329</v>
      </c>
      <c r="F97" s="14">
        <f t="shared" si="9"/>
        <v>1</v>
      </c>
      <c r="G97" s="14">
        <f t="shared" si="10"/>
        <v>2013</v>
      </c>
      <c r="I97" s="12">
        <v>41298</v>
      </c>
      <c r="J97" s="14">
        <v>1494.8100589999999</v>
      </c>
      <c r="K97" s="14">
        <v>1494.8199460000001</v>
      </c>
      <c r="L97" s="14">
        <f t="shared" si="15"/>
        <v>6.6142182684192363E-6</v>
      </c>
      <c r="M97" s="14">
        <f t="shared" si="11"/>
        <v>6.6142182684192363E-4</v>
      </c>
      <c r="N97" s="14">
        <f t="shared" si="12"/>
        <v>1</v>
      </c>
      <c r="O97" s="14">
        <f t="shared" si="13"/>
        <v>2013</v>
      </c>
      <c r="P97" s="2"/>
    </row>
    <row r="98" spans="1:16" x14ac:dyDescent="0.25">
      <c r="A98" s="12">
        <v>41299</v>
      </c>
      <c r="B98" s="42">
        <v>204.449997</v>
      </c>
      <c r="C98" s="14">
        <v>204.970001</v>
      </c>
      <c r="D98" s="14">
        <f t="shared" si="14"/>
        <v>2.6905537881867225E-3</v>
      </c>
      <c r="E98" s="14">
        <f t="shared" si="8"/>
        <v>0.26905537881867225</v>
      </c>
      <c r="F98" s="14">
        <f t="shared" si="9"/>
        <v>1</v>
      </c>
      <c r="G98" s="14">
        <f t="shared" si="10"/>
        <v>2013</v>
      </c>
      <c r="I98" s="12">
        <v>41299</v>
      </c>
      <c r="J98" s="14">
        <v>1494.8199460000001</v>
      </c>
      <c r="K98" s="14">
        <v>1502.959961</v>
      </c>
      <c r="L98" s="14">
        <f t="shared" si="15"/>
        <v>5.4454819269584842E-3</v>
      </c>
      <c r="M98" s="14">
        <f t="shared" si="11"/>
        <v>0.54454819269584842</v>
      </c>
      <c r="N98" s="14">
        <f t="shared" si="12"/>
        <v>1</v>
      </c>
      <c r="O98" s="14">
        <f t="shared" si="13"/>
        <v>2013</v>
      </c>
      <c r="P98" s="2"/>
    </row>
    <row r="99" spans="1:16" x14ac:dyDescent="0.25">
      <c r="A99" s="12">
        <v>41302</v>
      </c>
      <c r="B99" s="42">
        <v>204.85000600000001</v>
      </c>
      <c r="C99" s="14">
        <v>204.929993</v>
      </c>
      <c r="D99" s="14">
        <f t="shared" si="14"/>
        <v>-1.9518953898034486E-4</v>
      </c>
      <c r="E99" s="14">
        <f t="shared" si="8"/>
        <v>-1.9518953898034486E-2</v>
      </c>
      <c r="F99" s="14">
        <f t="shared" si="9"/>
        <v>1</v>
      </c>
      <c r="G99" s="14">
        <f t="shared" si="10"/>
        <v>2013</v>
      </c>
      <c r="I99" s="12">
        <v>41302</v>
      </c>
      <c r="J99" s="14">
        <v>1502.959961</v>
      </c>
      <c r="K99" s="14">
        <v>1500.1800539999999</v>
      </c>
      <c r="L99" s="14">
        <f t="shared" si="15"/>
        <v>-1.8496214617390594E-3</v>
      </c>
      <c r="M99" s="14">
        <f t="shared" si="11"/>
        <v>-0.18496214617390594</v>
      </c>
      <c r="N99" s="14">
        <f t="shared" si="12"/>
        <v>1</v>
      </c>
      <c r="O99" s="14">
        <f t="shared" si="13"/>
        <v>2013</v>
      </c>
      <c r="P99" s="2"/>
    </row>
    <row r="100" spans="1:16" x14ac:dyDescent="0.25">
      <c r="A100" s="12">
        <v>41303</v>
      </c>
      <c r="B100" s="42">
        <v>204.33999600000001</v>
      </c>
      <c r="C100" s="14">
        <v>203.89999399999999</v>
      </c>
      <c r="D100" s="14">
        <f t="shared" si="14"/>
        <v>-5.0261017673484121E-3</v>
      </c>
      <c r="E100" s="14">
        <f t="shared" si="8"/>
        <v>-0.50261017673484121</v>
      </c>
      <c r="F100" s="14">
        <f t="shared" si="9"/>
        <v>1</v>
      </c>
      <c r="G100" s="14">
        <f t="shared" si="10"/>
        <v>2013</v>
      </c>
      <c r="I100" s="12">
        <v>41303</v>
      </c>
      <c r="J100" s="14">
        <v>1500.1800539999999</v>
      </c>
      <c r="K100" s="14">
        <v>1507.839966</v>
      </c>
      <c r="L100" s="14">
        <f t="shared" si="15"/>
        <v>5.1059950967726753E-3</v>
      </c>
      <c r="M100" s="14">
        <f t="shared" si="11"/>
        <v>0.51059950967726753</v>
      </c>
      <c r="N100" s="14">
        <f t="shared" si="12"/>
        <v>1</v>
      </c>
      <c r="O100" s="14">
        <f t="shared" si="13"/>
        <v>2013</v>
      </c>
      <c r="P100" s="2"/>
    </row>
    <row r="101" spans="1:16" x14ac:dyDescent="0.25">
      <c r="A101" s="12">
        <v>41304</v>
      </c>
      <c r="B101" s="42">
        <v>203.69000199999999</v>
      </c>
      <c r="C101" s="14">
        <v>203.520004</v>
      </c>
      <c r="D101" s="14">
        <f t="shared" si="14"/>
        <v>-1.8636096673940727E-3</v>
      </c>
      <c r="E101" s="14">
        <f t="shared" si="8"/>
        <v>-0.18636096673940727</v>
      </c>
      <c r="F101" s="14">
        <f t="shared" si="9"/>
        <v>1</v>
      </c>
      <c r="G101" s="14">
        <f t="shared" si="10"/>
        <v>2013</v>
      </c>
      <c r="I101" s="12">
        <v>41304</v>
      </c>
      <c r="J101" s="14">
        <v>1507.839966</v>
      </c>
      <c r="K101" s="14">
        <v>1501.959961</v>
      </c>
      <c r="L101" s="14">
        <f t="shared" si="15"/>
        <v>-3.8996214005379004E-3</v>
      </c>
      <c r="M101" s="14">
        <f t="shared" si="11"/>
        <v>-0.38996214005379004</v>
      </c>
      <c r="N101" s="14">
        <f t="shared" si="12"/>
        <v>1</v>
      </c>
      <c r="O101" s="14">
        <f t="shared" si="13"/>
        <v>2013</v>
      </c>
      <c r="P101" s="2"/>
    </row>
    <row r="102" spans="1:16" x14ac:dyDescent="0.25">
      <c r="A102" s="12">
        <v>41305</v>
      </c>
      <c r="B102" s="42">
        <v>203.320007</v>
      </c>
      <c r="C102" s="14">
        <v>203.070007</v>
      </c>
      <c r="D102" s="14">
        <f t="shared" si="14"/>
        <v>-2.2110701216377926E-3</v>
      </c>
      <c r="E102" s="14">
        <f t="shared" si="8"/>
        <v>-0.22110701216377926</v>
      </c>
      <c r="F102" s="14">
        <f t="shared" si="9"/>
        <v>1</v>
      </c>
      <c r="G102" s="14">
        <f t="shared" si="10"/>
        <v>2013</v>
      </c>
      <c r="I102" s="12">
        <v>41305</v>
      </c>
      <c r="J102" s="14">
        <v>1501.959961</v>
      </c>
      <c r="K102" s="14">
        <v>1498.1099850000001</v>
      </c>
      <c r="L102" s="14">
        <f t="shared" si="15"/>
        <v>-2.5633013528780779E-3</v>
      </c>
      <c r="M102" s="14">
        <f t="shared" si="11"/>
        <v>-0.25633013528780779</v>
      </c>
      <c r="N102" s="14">
        <f t="shared" si="12"/>
        <v>1</v>
      </c>
      <c r="O102" s="14">
        <f t="shared" si="13"/>
        <v>2013</v>
      </c>
      <c r="P102" s="2"/>
    </row>
    <row r="103" spans="1:16" x14ac:dyDescent="0.25">
      <c r="A103" s="12">
        <v>41306</v>
      </c>
      <c r="B103" s="42">
        <v>204.64999399999999</v>
      </c>
      <c r="C103" s="14">
        <v>205.179993</v>
      </c>
      <c r="D103" s="14">
        <f t="shared" si="14"/>
        <v>1.0390436437026418E-2</v>
      </c>
      <c r="E103" s="14">
        <f t="shared" si="8"/>
        <v>1.0390436437026418</v>
      </c>
      <c r="F103" s="14">
        <f t="shared" si="9"/>
        <v>2</v>
      </c>
      <c r="G103" s="14">
        <f t="shared" si="10"/>
        <v>2013</v>
      </c>
      <c r="I103" s="12">
        <v>41306</v>
      </c>
      <c r="J103" s="14">
        <v>1498.1099850000001</v>
      </c>
      <c r="K103" s="14">
        <v>1513.170044</v>
      </c>
      <c r="L103" s="14">
        <f t="shared" si="15"/>
        <v>1.0052705843222709E-2</v>
      </c>
      <c r="M103" s="14">
        <f t="shared" si="11"/>
        <v>1.0052705843222709</v>
      </c>
      <c r="N103" s="14">
        <f t="shared" si="12"/>
        <v>2</v>
      </c>
      <c r="O103" s="14">
        <f t="shared" si="13"/>
        <v>2013</v>
      </c>
      <c r="P103" s="2"/>
    </row>
    <row r="104" spans="1:16" x14ac:dyDescent="0.25">
      <c r="A104" s="12">
        <v>41309</v>
      </c>
      <c r="B104" s="42">
        <v>204.19000199999999</v>
      </c>
      <c r="C104" s="14">
        <v>203.78999300000001</v>
      </c>
      <c r="D104" s="14">
        <f t="shared" si="14"/>
        <v>-6.7745396599169228E-3</v>
      </c>
      <c r="E104" s="14">
        <f t="shared" si="8"/>
        <v>-0.67745396599169228</v>
      </c>
      <c r="F104" s="14">
        <f t="shared" si="9"/>
        <v>2</v>
      </c>
      <c r="G104" s="14">
        <f t="shared" si="10"/>
        <v>2013</v>
      </c>
      <c r="I104" s="12">
        <v>41309</v>
      </c>
      <c r="J104" s="14">
        <v>1513.170044</v>
      </c>
      <c r="K104" s="14">
        <v>1495.709961</v>
      </c>
      <c r="L104" s="14">
        <f t="shared" si="15"/>
        <v>-1.1538744815384416E-2</v>
      </c>
      <c r="M104" s="14">
        <f t="shared" si="11"/>
        <v>-1.1538744815384416</v>
      </c>
      <c r="N104" s="14">
        <f t="shared" si="12"/>
        <v>2</v>
      </c>
      <c r="O104" s="14">
        <f t="shared" si="13"/>
        <v>2013</v>
      </c>
      <c r="P104" s="2"/>
    </row>
    <row r="105" spans="1:16" x14ac:dyDescent="0.25">
      <c r="A105" s="12">
        <v>41310</v>
      </c>
      <c r="B105" s="42">
        <v>204.30999800000001</v>
      </c>
      <c r="C105" s="14">
        <v>202.78999300000001</v>
      </c>
      <c r="D105" s="14">
        <f t="shared" si="14"/>
        <v>-4.9070122888713597E-3</v>
      </c>
      <c r="E105" s="14">
        <f t="shared" si="8"/>
        <v>-0.49070122888713597</v>
      </c>
      <c r="F105" s="14">
        <f t="shared" si="9"/>
        <v>2</v>
      </c>
      <c r="G105" s="14">
        <f t="shared" si="10"/>
        <v>2013</v>
      </c>
      <c r="I105" s="12">
        <v>41310</v>
      </c>
      <c r="J105" s="14">
        <v>1495.709961</v>
      </c>
      <c r="K105" s="14">
        <v>1511.290039</v>
      </c>
      <c r="L105" s="14">
        <f t="shared" si="15"/>
        <v>1.0416510156543657E-2</v>
      </c>
      <c r="M105" s="14">
        <f t="shared" si="11"/>
        <v>1.0416510156543657</v>
      </c>
      <c r="N105" s="14">
        <f t="shared" si="12"/>
        <v>2</v>
      </c>
      <c r="O105" s="14">
        <f t="shared" si="13"/>
        <v>2013</v>
      </c>
      <c r="P105" s="2"/>
    </row>
    <row r="106" spans="1:16" x14ac:dyDescent="0.25">
      <c r="A106" s="12">
        <v>41311</v>
      </c>
      <c r="B106" s="42">
        <v>200.38999899999999</v>
      </c>
      <c r="C106" s="14">
        <v>201.020004</v>
      </c>
      <c r="D106" s="14">
        <f t="shared" si="14"/>
        <v>-8.7281870955042695E-3</v>
      </c>
      <c r="E106" s="14">
        <f t="shared" si="8"/>
        <v>-0.87281870955042695</v>
      </c>
      <c r="F106" s="14">
        <f t="shared" si="9"/>
        <v>2</v>
      </c>
      <c r="G106" s="14">
        <f t="shared" si="10"/>
        <v>2013</v>
      </c>
      <c r="I106" s="12">
        <v>41311</v>
      </c>
      <c r="J106" s="14">
        <v>1511.290039</v>
      </c>
      <c r="K106" s="14">
        <v>1512.119995</v>
      </c>
      <c r="L106" s="14">
        <f t="shared" si="15"/>
        <v>5.4917056195868952E-4</v>
      </c>
      <c r="M106" s="14">
        <f t="shared" si="11"/>
        <v>5.4917056195868952E-2</v>
      </c>
      <c r="N106" s="14">
        <f t="shared" si="12"/>
        <v>2</v>
      </c>
      <c r="O106" s="14">
        <f t="shared" si="13"/>
        <v>2013</v>
      </c>
      <c r="P106" s="2"/>
    </row>
    <row r="107" spans="1:16" x14ac:dyDescent="0.25">
      <c r="A107" s="12">
        <v>41312</v>
      </c>
      <c r="B107" s="42">
        <v>200.61999499999999</v>
      </c>
      <c r="C107" s="14">
        <v>199.740005</v>
      </c>
      <c r="D107" s="14">
        <f t="shared" si="14"/>
        <v>-6.3675205180078187E-3</v>
      </c>
      <c r="E107" s="14">
        <f t="shared" si="8"/>
        <v>-0.63675205180078187</v>
      </c>
      <c r="F107" s="14">
        <f t="shared" si="9"/>
        <v>2</v>
      </c>
      <c r="G107" s="14">
        <f t="shared" si="10"/>
        <v>2013</v>
      </c>
      <c r="I107" s="12">
        <v>41312</v>
      </c>
      <c r="J107" s="14">
        <v>1512.119995</v>
      </c>
      <c r="K107" s="14">
        <v>1509.3900149999999</v>
      </c>
      <c r="L107" s="14">
        <f t="shared" si="15"/>
        <v>-1.8053990483738458E-3</v>
      </c>
      <c r="M107" s="14">
        <f t="shared" si="11"/>
        <v>-0.18053990483738458</v>
      </c>
      <c r="N107" s="14">
        <f t="shared" si="12"/>
        <v>2</v>
      </c>
      <c r="O107" s="14">
        <f t="shared" si="13"/>
        <v>2013</v>
      </c>
      <c r="P107" s="2"/>
    </row>
    <row r="108" spans="1:16" x14ac:dyDescent="0.25">
      <c r="A108" s="12">
        <v>41313</v>
      </c>
      <c r="B108" s="42">
        <v>199.970001</v>
      </c>
      <c r="C108" s="14">
        <v>201.679993</v>
      </c>
      <c r="D108" s="14">
        <f t="shared" si="14"/>
        <v>9.7125660931067781E-3</v>
      </c>
      <c r="E108" s="14">
        <f t="shared" si="8"/>
        <v>0.97125660931067781</v>
      </c>
      <c r="F108" s="14">
        <f t="shared" si="9"/>
        <v>2</v>
      </c>
      <c r="G108" s="14">
        <f t="shared" si="10"/>
        <v>2013</v>
      </c>
      <c r="I108" s="12">
        <v>41313</v>
      </c>
      <c r="J108" s="14">
        <v>1509.3900149999999</v>
      </c>
      <c r="K108" s="14">
        <v>1517.9300539999999</v>
      </c>
      <c r="L108" s="14">
        <f t="shared" si="15"/>
        <v>5.6579405687933182E-3</v>
      </c>
      <c r="M108" s="14">
        <f t="shared" si="11"/>
        <v>0.56579405687933182</v>
      </c>
      <c r="N108" s="14">
        <f t="shared" si="12"/>
        <v>2</v>
      </c>
      <c r="O108" s="14">
        <f t="shared" si="13"/>
        <v>2013</v>
      </c>
      <c r="P108" s="2"/>
    </row>
    <row r="109" spans="1:16" x14ac:dyDescent="0.25">
      <c r="A109" s="12">
        <v>41316</v>
      </c>
      <c r="B109" s="42">
        <v>200.979996</v>
      </c>
      <c r="C109" s="14">
        <v>200.16000399999999</v>
      </c>
      <c r="D109" s="14">
        <f t="shared" si="14"/>
        <v>-7.5366375087092541E-3</v>
      </c>
      <c r="E109" s="14">
        <f t="shared" si="8"/>
        <v>-0.75366375087092541</v>
      </c>
      <c r="F109" s="14">
        <f t="shared" si="9"/>
        <v>2</v>
      </c>
      <c r="G109" s="14">
        <f t="shared" si="10"/>
        <v>2013</v>
      </c>
      <c r="I109" s="12">
        <v>41316</v>
      </c>
      <c r="J109" s="14">
        <v>1517.9300539999999</v>
      </c>
      <c r="K109" s="14">
        <v>1517.01001</v>
      </c>
      <c r="L109" s="14">
        <f t="shared" si="15"/>
        <v>-6.0611752008965514E-4</v>
      </c>
      <c r="M109" s="14">
        <f t="shared" si="11"/>
        <v>-6.0611752008965514E-2</v>
      </c>
      <c r="N109" s="14">
        <f t="shared" si="12"/>
        <v>2</v>
      </c>
      <c r="O109" s="14">
        <f t="shared" si="13"/>
        <v>2013</v>
      </c>
      <c r="P109" s="2"/>
    </row>
    <row r="110" spans="1:16" x14ac:dyDescent="0.25">
      <c r="A110" s="12">
        <v>41317</v>
      </c>
      <c r="B110" s="42">
        <v>200.009995</v>
      </c>
      <c r="C110" s="14">
        <v>200.03999300000001</v>
      </c>
      <c r="D110" s="14">
        <f t="shared" si="14"/>
        <v>-5.9957532774612687E-4</v>
      </c>
      <c r="E110" s="14">
        <f t="shared" si="8"/>
        <v>-5.9957532774612687E-2</v>
      </c>
      <c r="F110" s="14">
        <f t="shared" si="9"/>
        <v>2</v>
      </c>
      <c r="G110" s="14">
        <f t="shared" si="10"/>
        <v>2013</v>
      </c>
      <c r="I110" s="12">
        <v>41317</v>
      </c>
      <c r="J110" s="14">
        <v>1517.01001</v>
      </c>
      <c r="K110" s="14">
        <v>1519.4300539999999</v>
      </c>
      <c r="L110" s="14">
        <f t="shared" si="15"/>
        <v>1.5952722685066423E-3</v>
      </c>
      <c r="M110" s="14">
        <f t="shared" si="11"/>
        <v>0.15952722685066423</v>
      </c>
      <c r="N110" s="14">
        <f t="shared" si="12"/>
        <v>2</v>
      </c>
      <c r="O110" s="14">
        <f t="shared" si="13"/>
        <v>2013</v>
      </c>
      <c r="P110" s="2"/>
    </row>
    <row r="111" spans="1:16" x14ac:dyDescent="0.25">
      <c r="A111" s="12">
        <v>41318</v>
      </c>
      <c r="B111" s="42">
        <v>200.64999399999999</v>
      </c>
      <c r="C111" s="14">
        <v>200.08999600000001</v>
      </c>
      <c r="D111" s="14">
        <f t="shared" si="14"/>
        <v>2.4996501574570118E-4</v>
      </c>
      <c r="E111" s="14">
        <f t="shared" si="8"/>
        <v>2.4996501574570118E-2</v>
      </c>
      <c r="F111" s="14">
        <f t="shared" si="9"/>
        <v>2</v>
      </c>
      <c r="G111" s="14">
        <f t="shared" si="10"/>
        <v>2013</v>
      </c>
      <c r="I111" s="12">
        <v>41318</v>
      </c>
      <c r="J111" s="14">
        <v>1519.4300539999999</v>
      </c>
      <c r="K111" s="14">
        <v>1520.329956</v>
      </c>
      <c r="L111" s="14">
        <f t="shared" si="15"/>
        <v>5.9226286700786446E-4</v>
      </c>
      <c r="M111" s="14">
        <f t="shared" si="11"/>
        <v>5.9226286700786446E-2</v>
      </c>
      <c r="N111" s="14">
        <f t="shared" si="12"/>
        <v>2</v>
      </c>
      <c r="O111" s="14">
        <f t="shared" si="13"/>
        <v>2013</v>
      </c>
      <c r="P111" s="2"/>
    </row>
    <row r="112" spans="1:16" x14ac:dyDescent="0.25">
      <c r="A112" s="12">
        <v>41319</v>
      </c>
      <c r="B112" s="42">
        <v>199.729996</v>
      </c>
      <c r="C112" s="14">
        <v>199.64999399999999</v>
      </c>
      <c r="D112" s="14">
        <f t="shared" si="14"/>
        <v>-2.1990204847623929E-3</v>
      </c>
      <c r="E112" s="14">
        <f t="shared" si="8"/>
        <v>-0.21990204847623929</v>
      </c>
      <c r="F112" s="14">
        <f t="shared" si="9"/>
        <v>2</v>
      </c>
      <c r="G112" s="14">
        <f t="shared" si="10"/>
        <v>2013</v>
      </c>
      <c r="I112" s="12">
        <v>41319</v>
      </c>
      <c r="J112" s="14">
        <v>1520.329956</v>
      </c>
      <c r="K112" s="14">
        <v>1521.380005</v>
      </c>
      <c r="L112" s="14">
        <f t="shared" si="15"/>
        <v>6.9067178204051949E-4</v>
      </c>
      <c r="M112" s="14">
        <f t="shared" si="11"/>
        <v>6.9067178204051949E-2</v>
      </c>
      <c r="N112" s="14">
        <f t="shared" si="12"/>
        <v>2</v>
      </c>
      <c r="O112" s="14">
        <f t="shared" si="13"/>
        <v>2013</v>
      </c>
      <c r="P112" s="2"/>
    </row>
    <row r="113" spans="1:16" x14ac:dyDescent="0.25">
      <c r="A113" s="12">
        <v>41320</v>
      </c>
      <c r="B113" s="42">
        <v>199.979996</v>
      </c>
      <c r="C113" s="14">
        <v>200.979996</v>
      </c>
      <c r="D113" s="14">
        <f t="shared" si="14"/>
        <v>6.6616681190583282E-3</v>
      </c>
      <c r="E113" s="14">
        <f t="shared" si="8"/>
        <v>0.66616681190583282</v>
      </c>
      <c r="F113" s="14">
        <f t="shared" si="9"/>
        <v>2</v>
      </c>
      <c r="G113" s="14">
        <f t="shared" si="10"/>
        <v>2013</v>
      </c>
      <c r="I113" s="12">
        <v>41320</v>
      </c>
      <c r="J113" s="14">
        <v>1521.380005</v>
      </c>
      <c r="K113" s="14">
        <v>1519.790039</v>
      </c>
      <c r="L113" s="14">
        <f t="shared" si="15"/>
        <v>-1.0450814357849669E-3</v>
      </c>
      <c r="M113" s="14">
        <f t="shared" si="11"/>
        <v>-0.10450814357849669</v>
      </c>
      <c r="N113" s="14">
        <f t="shared" si="12"/>
        <v>2</v>
      </c>
      <c r="O113" s="14">
        <f t="shared" si="13"/>
        <v>2013</v>
      </c>
      <c r="P113" s="2"/>
    </row>
    <row r="114" spans="1:16" x14ac:dyDescent="0.25">
      <c r="A114" s="12">
        <v>41324</v>
      </c>
      <c r="B114" s="42">
        <v>200.60000600000001</v>
      </c>
      <c r="C114" s="14">
        <v>200.320007</v>
      </c>
      <c r="D114" s="14">
        <f t="shared" si="14"/>
        <v>-3.2838541801940568E-3</v>
      </c>
      <c r="E114" s="14">
        <f t="shared" si="8"/>
        <v>-0.32838541801940568</v>
      </c>
      <c r="F114" s="14">
        <f t="shared" si="9"/>
        <v>2</v>
      </c>
      <c r="G114" s="14">
        <f t="shared" si="10"/>
        <v>2013</v>
      </c>
      <c r="I114" s="12">
        <v>41324</v>
      </c>
      <c r="J114" s="14">
        <v>1519.790039</v>
      </c>
      <c r="K114" s="14">
        <v>1530.9399410000001</v>
      </c>
      <c r="L114" s="14">
        <f t="shared" si="15"/>
        <v>7.3364752458415783E-3</v>
      </c>
      <c r="M114" s="14">
        <f t="shared" si="11"/>
        <v>0.73364752458415783</v>
      </c>
      <c r="N114" s="14">
        <f t="shared" si="12"/>
        <v>2</v>
      </c>
      <c r="O114" s="14">
        <f t="shared" si="13"/>
        <v>2013</v>
      </c>
      <c r="P114" s="2"/>
    </row>
    <row r="115" spans="1:16" x14ac:dyDescent="0.25">
      <c r="A115" s="12">
        <v>41325</v>
      </c>
      <c r="B115" s="42">
        <v>200.61999499999999</v>
      </c>
      <c r="C115" s="14">
        <v>199.30999800000001</v>
      </c>
      <c r="D115" s="14">
        <f t="shared" si="14"/>
        <v>-5.0419776592759424E-3</v>
      </c>
      <c r="E115" s="14">
        <f t="shared" si="8"/>
        <v>-0.50419776592759424</v>
      </c>
      <c r="F115" s="14">
        <f t="shared" si="9"/>
        <v>2</v>
      </c>
      <c r="G115" s="14">
        <f t="shared" si="10"/>
        <v>2013</v>
      </c>
      <c r="I115" s="12">
        <v>41325</v>
      </c>
      <c r="J115" s="14">
        <v>1530.9399410000001</v>
      </c>
      <c r="K115" s="14">
        <v>1511.9499510000001</v>
      </c>
      <c r="L115" s="14">
        <f t="shared" si="15"/>
        <v>-1.2404137805429483E-2</v>
      </c>
      <c r="M115" s="14">
        <f t="shared" si="11"/>
        <v>-1.2404137805429483</v>
      </c>
      <c r="N115" s="14">
        <f t="shared" si="12"/>
        <v>2</v>
      </c>
      <c r="O115" s="14">
        <f t="shared" si="13"/>
        <v>2013</v>
      </c>
      <c r="P115" s="2"/>
    </row>
    <row r="116" spans="1:16" x14ac:dyDescent="0.25">
      <c r="A116" s="12">
        <v>41326</v>
      </c>
      <c r="B116" s="42">
        <v>198.63000500000001</v>
      </c>
      <c r="C116" s="14">
        <v>198.33000200000001</v>
      </c>
      <c r="D116" s="14">
        <f t="shared" si="14"/>
        <v>-4.9169435042590859E-3</v>
      </c>
      <c r="E116" s="14">
        <f t="shared" si="8"/>
        <v>-0.49169435042590859</v>
      </c>
      <c r="F116" s="14">
        <f t="shared" si="9"/>
        <v>2</v>
      </c>
      <c r="G116" s="14">
        <f t="shared" si="10"/>
        <v>2013</v>
      </c>
      <c r="I116" s="12">
        <v>41326</v>
      </c>
      <c r="J116" s="14">
        <v>1511.9499510000001</v>
      </c>
      <c r="K116" s="14">
        <v>1502.420044</v>
      </c>
      <c r="L116" s="14">
        <f t="shared" si="15"/>
        <v>-6.3030571836700799E-3</v>
      </c>
      <c r="M116" s="14">
        <f t="shared" si="11"/>
        <v>-0.63030571836700799</v>
      </c>
      <c r="N116" s="14">
        <f t="shared" si="12"/>
        <v>2</v>
      </c>
      <c r="O116" s="14">
        <f t="shared" si="13"/>
        <v>2013</v>
      </c>
      <c r="P116" s="2"/>
    </row>
    <row r="117" spans="1:16" x14ac:dyDescent="0.25">
      <c r="A117" s="12">
        <v>41327</v>
      </c>
      <c r="B117" s="42">
        <v>199.229996</v>
      </c>
      <c r="C117" s="14">
        <v>201.08999600000001</v>
      </c>
      <c r="D117" s="14">
        <f t="shared" si="14"/>
        <v>1.3916169879330642E-2</v>
      </c>
      <c r="E117" s="14">
        <f t="shared" si="8"/>
        <v>1.3916169879330642</v>
      </c>
      <c r="F117" s="14">
        <f t="shared" si="9"/>
        <v>2</v>
      </c>
      <c r="G117" s="14">
        <f t="shared" si="10"/>
        <v>2013</v>
      </c>
      <c r="I117" s="12">
        <v>41327</v>
      </c>
      <c r="J117" s="14">
        <v>1502.420044</v>
      </c>
      <c r="K117" s="14">
        <v>1515.599976</v>
      </c>
      <c r="L117" s="14">
        <f t="shared" si="15"/>
        <v>8.7724681607084243E-3</v>
      </c>
      <c r="M117" s="14">
        <f t="shared" si="11"/>
        <v>0.87724681607084243</v>
      </c>
      <c r="N117" s="14">
        <f t="shared" si="12"/>
        <v>2</v>
      </c>
      <c r="O117" s="14">
        <f t="shared" si="13"/>
        <v>2013</v>
      </c>
      <c r="P117" s="2"/>
    </row>
    <row r="118" spans="1:16" x14ac:dyDescent="0.25">
      <c r="A118" s="12">
        <v>41330</v>
      </c>
      <c r="B118" s="42">
        <v>201.66999799999999</v>
      </c>
      <c r="C118" s="14">
        <v>197.509995</v>
      </c>
      <c r="D118" s="14">
        <f t="shared" si="14"/>
        <v>-1.7802979119856399E-2</v>
      </c>
      <c r="E118" s="14">
        <f t="shared" si="8"/>
        <v>-1.7802979119856399</v>
      </c>
      <c r="F118" s="14">
        <f t="shared" si="9"/>
        <v>2</v>
      </c>
      <c r="G118" s="14">
        <f t="shared" si="10"/>
        <v>2013</v>
      </c>
      <c r="I118" s="12">
        <v>41330</v>
      </c>
      <c r="J118" s="14">
        <v>1515.599976</v>
      </c>
      <c r="K118" s="14">
        <v>1487.849976</v>
      </c>
      <c r="L118" s="14">
        <f t="shared" si="15"/>
        <v>-1.8309580654150115E-2</v>
      </c>
      <c r="M118" s="14">
        <f t="shared" si="11"/>
        <v>-1.8309580654150115</v>
      </c>
      <c r="N118" s="14">
        <f t="shared" si="12"/>
        <v>2</v>
      </c>
      <c r="O118" s="14">
        <f t="shared" si="13"/>
        <v>2013</v>
      </c>
      <c r="P118" s="2"/>
    </row>
    <row r="119" spans="1:16" x14ac:dyDescent="0.25">
      <c r="A119" s="12">
        <v>41331</v>
      </c>
      <c r="B119" s="42">
        <v>198.63000500000001</v>
      </c>
      <c r="C119" s="14">
        <v>199.13999899999999</v>
      </c>
      <c r="D119" s="14">
        <f t="shared" si="14"/>
        <v>8.252767157429064E-3</v>
      </c>
      <c r="E119" s="14">
        <f t="shared" si="8"/>
        <v>0.8252767157429064</v>
      </c>
      <c r="F119" s="14">
        <f t="shared" si="9"/>
        <v>2</v>
      </c>
      <c r="G119" s="14">
        <f t="shared" si="10"/>
        <v>2013</v>
      </c>
      <c r="I119" s="12">
        <v>41331</v>
      </c>
      <c r="J119" s="14">
        <v>1487.849976</v>
      </c>
      <c r="K119" s="14">
        <v>1496.9399410000001</v>
      </c>
      <c r="L119" s="14">
        <f t="shared" si="15"/>
        <v>6.1094634181049212E-3</v>
      </c>
      <c r="M119" s="14">
        <f t="shared" si="11"/>
        <v>0.61094634181049212</v>
      </c>
      <c r="N119" s="14">
        <f t="shared" si="12"/>
        <v>2</v>
      </c>
      <c r="O119" s="14">
        <f t="shared" si="13"/>
        <v>2013</v>
      </c>
      <c r="P119" s="2"/>
    </row>
    <row r="120" spans="1:16" x14ac:dyDescent="0.25">
      <c r="A120" s="12">
        <v>41332</v>
      </c>
      <c r="B120" s="42">
        <v>198.88999899999999</v>
      </c>
      <c r="C120" s="14">
        <v>202.33000200000001</v>
      </c>
      <c r="D120" s="14">
        <f t="shared" si="14"/>
        <v>1.6018896334332178E-2</v>
      </c>
      <c r="E120" s="14">
        <f t="shared" si="8"/>
        <v>1.6018896334332178</v>
      </c>
      <c r="F120" s="14">
        <f t="shared" si="9"/>
        <v>2</v>
      </c>
      <c r="G120" s="14">
        <f t="shared" si="10"/>
        <v>2013</v>
      </c>
      <c r="I120" s="12">
        <v>41332</v>
      </c>
      <c r="J120" s="14">
        <v>1496.9399410000001</v>
      </c>
      <c r="K120" s="14">
        <v>1515.98999</v>
      </c>
      <c r="L120" s="14">
        <f t="shared" si="15"/>
        <v>1.2725994195381007E-2</v>
      </c>
      <c r="M120" s="14">
        <f t="shared" si="11"/>
        <v>1.2725994195381007</v>
      </c>
      <c r="N120" s="14">
        <f t="shared" si="12"/>
        <v>2</v>
      </c>
      <c r="O120" s="14">
        <f t="shared" si="13"/>
        <v>2013</v>
      </c>
      <c r="P120" s="2"/>
    </row>
    <row r="121" spans="1:16" x14ac:dyDescent="0.25">
      <c r="A121" s="12">
        <v>41333</v>
      </c>
      <c r="B121" s="42">
        <v>202.179993</v>
      </c>
      <c r="C121" s="14">
        <v>200.83000200000001</v>
      </c>
      <c r="D121" s="14">
        <f t="shared" si="14"/>
        <v>-7.4136311232775309E-3</v>
      </c>
      <c r="E121" s="14">
        <f t="shared" si="8"/>
        <v>-0.74136311232775309</v>
      </c>
      <c r="F121" s="14">
        <f t="shared" si="9"/>
        <v>2</v>
      </c>
      <c r="G121" s="14">
        <f t="shared" si="10"/>
        <v>2013</v>
      </c>
      <c r="I121" s="12">
        <v>41333</v>
      </c>
      <c r="J121" s="14">
        <v>1515.98999</v>
      </c>
      <c r="K121" s="14">
        <v>1514.6800539999999</v>
      </c>
      <c r="L121" s="14">
        <f t="shared" si="15"/>
        <v>-8.6407958406120589E-4</v>
      </c>
      <c r="M121" s="14">
        <f t="shared" si="11"/>
        <v>-8.6407958406120589E-2</v>
      </c>
      <c r="N121" s="14">
        <f t="shared" si="12"/>
        <v>2</v>
      </c>
      <c r="O121" s="14">
        <f t="shared" si="13"/>
        <v>2013</v>
      </c>
      <c r="P121" s="2"/>
    </row>
    <row r="122" spans="1:16" x14ac:dyDescent="0.25">
      <c r="A122" s="12">
        <v>41334</v>
      </c>
      <c r="B122" s="42">
        <v>200.64999399999999</v>
      </c>
      <c r="C122" s="14">
        <v>202.91000399999999</v>
      </c>
      <c r="D122" s="14">
        <f t="shared" si="14"/>
        <v>1.0357028229278198E-2</v>
      </c>
      <c r="E122" s="14">
        <f t="shared" si="8"/>
        <v>1.0357028229278198</v>
      </c>
      <c r="F122" s="14">
        <f t="shared" si="9"/>
        <v>3</v>
      </c>
      <c r="G122" s="14">
        <f t="shared" si="10"/>
        <v>2013</v>
      </c>
      <c r="I122" s="12">
        <v>41334</v>
      </c>
      <c r="J122" s="14">
        <v>1514.6800539999999</v>
      </c>
      <c r="K122" s="14">
        <v>1518.1999510000001</v>
      </c>
      <c r="L122" s="14">
        <f t="shared" si="15"/>
        <v>2.3238551208915048E-3</v>
      </c>
      <c r="M122" s="14">
        <f t="shared" si="11"/>
        <v>0.23238551208915048</v>
      </c>
      <c r="N122" s="14">
        <f t="shared" si="12"/>
        <v>3</v>
      </c>
      <c r="O122" s="14">
        <f t="shared" si="13"/>
        <v>2013</v>
      </c>
      <c r="P122" s="2"/>
    </row>
    <row r="123" spans="1:16" x14ac:dyDescent="0.25">
      <c r="A123" s="12">
        <v>41337</v>
      </c>
      <c r="B123" s="42">
        <v>202.58999600000001</v>
      </c>
      <c r="C123" s="14">
        <v>205.19000199999999</v>
      </c>
      <c r="D123" s="14">
        <f t="shared" si="14"/>
        <v>1.1236498718909971E-2</v>
      </c>
      <c r="E123" s="14">
        <f t="shared" si="8"/>
        <v>1.1236498718909971</v>
      </c>
      <c r="F123" s="14">
        <f t="shared" si="9"/>
        <v>3</v>
      </c>
      <c r="G123" s="14">
        <f t="shared" si="10"/>
        <v>2013</v>
      </c>
      <c r="I123" s="12">
        <v>41337</v>
      </c>
      <c r="J123" s="14">
        <v>1518.1999510000001</v>
      </c>
      <c r="K123" s="14">
        <v>1525.1999510000001</v>
      </c>
      <c r="L123" s="14">
        <f t="shared" si="15"/>
        <v>4.6107233736829567E-3</v>
      </c>
      <c r="M123" s="14">
        <f t="shared" si="11"/>
        <v>0.46107233736829567</v>
      </c>
      <c r="N123" s="14">
        <f t="shared" si="12"/>
        <v>3</v>
      </c>
      <c r="O123" s="14">
        <f t="shared" si="13"/>
        <v>2013</v>
      </c>
      <c r="P123" s="2"/>
    </row>
    <row r="124" spans="1:16" x14ac:dyDescent="0.25">
      <c r="A124" s="12">
        <v>41338</v>
      </c>
      <c r="B124" s="42">
        <v>205.86000100000001</v>
      </c>
      <c r="C124" s="14">
        <v>206.529999</v>
      </c>
      <c r="D124" s="14">
        <f t="shared" si="14"/>
        <v>6.5305179927821477E-3</v>
      </c>
      <c r="E124" s="14">
        <f t="shared" si="8"/>
        <v>0.65305179927821477</v>
      </c>
      <c r="F124" s="14">
        <f t="shared" si="9"/>
        <v>3</v>
      </c>
      <c r="G124" s="14">
        <f t="shared" si="10"/>
        <v>2013</v>
      </c>
      <c r="I124" s="12">
        <v>41338</v>
      </c>
      <c r="J124" s="14">
        <v>1525.1999510000001</v>
      </c>
      <c r="K124" s="14">
        <v>1539.790039</v>
      </c>
      <c r="L124" s="14">
        <f t="shared" si="15"/>
        <v>9.5660165674893438E-3</v>
      </c>
      <c r="M124" s="14">
        <f t="shared" si="11"/>
        <v>0.95660165674893438</v>
      </c>
      <c r="N124" s="14">
        <f t="shared" si="12"/>
        <v>3</v>
      </c>
      <c r="O124" s="14">
        <f t="shared" si="13"/>
        <v>2013</v>
      </c>
      <c r="P124" s="2"/>
    </row>
    <row r="125" spans="1:16" x14ac:dyDescent="0.25">
      <c r="A125" s="12">
        <v>41339</v>
      </c>
      <c r="B125" s="42">
        <v>207.029999</v>
      </c>
      <c r="C125" s="14">
        <v>208.38000500000001</v>
      </c>
      <c r="D125" s="14">
        <f t="shared" si="14"/>
        <v>8.9575655302260859E-3</v>
      </c>
      <c r="E125" s="14">
        <f t="shared" si="8"/>
        <v>0.89575655302260859</v>
      </c>
      <c r="F125" s="14">
        <f t="shared" si="9"/>
        <v>3</v>
      </c>
      <c r="G125" s="14">
        <f t="shared" si="10"/>
        <v>2013</v>
      </c>
      <c r="I125" s="12">
        <v>41339</v>
      </c>
      <c r="J125" s="14">
        <v>1539.790039</v>
      </c>
      <c r="K125" s="14">
        <v>1541.459961</v>
      </c>
      <c r="L125" s="14">
        <f t="shared" si="15"/>
        <v>1.0845127957084255E-3</v>
      </c>
      <c r="M125" s="14">
        <f t="shared" si="11"/>
        <v>0.10845127957084255</v>
      </c>
      <c r="N125" s="14">
        <f t="shared" si="12"/>
        <v>3</v>
      </c>
      <c r="O125" s="14">
        <f t="shared" si="13"/>
        <v>2013</v>
      </c>
      <c r="P125" s="2"/>
    </row>
    <row r="126" spans="1:16" x14ac:dyDescent="0.25">
      <c r="A126" s="12">
        <v>41340</v>
      </c>
      <c r="B126" s="42">
        <v>208.28999300000001</v>
      </c>
      <c r="C126" s="14">
        <v>209.41999799999999</v>
      </c>
      <c r="D126" s="14">
        <f t="shared" si="14"/>
        <v>4.9908483301934758E-3</v>
      </c>
      <c r="E126" s="14">
        <f t="shared" si="8"/>
        <v>0.49908483301934758</v>
      </c>
      <c r="F126" s="14">
        <f t="shared" si="9"/>
        <v>3</v>
      </c>
      <c r="G126" s="14">
        <f t="shared" si="10"/>
        <v>2013</v>
      </c>
      <c r="I126" s="12">
        <v>41340</v>
      </c>
      <c r="J126" s="14">
        <v>1541.459961</v>
      </c>
      <c r="K126" s="14">
        <v>1544.26001</v>
      </c>
      <c r="L126" s="14">
        <f t="shared" si="15"/>
        <v>1.8164915540093141E-3</v>
      </c>
      <c r="M126" s="14">
        <f t="shared" si="11"/>
        <v>0.18164915540093141</v>
      </c>
      <c r="N126" s="14">
        <f t="shared" si="12"/>
        <v>3</v>
      </c>
      <c r="O126" s="14">
        <f t="shared" si="13"/>
        <v>2013</v>
      </c>
      <c r="P126" s="2"/>
    </row>
    <row r="127" spans="1:16" x14ac:dyDescent="0.25">
      <c r="A127" s="12">
        <v>41341</v>
      </c>
      <c r="B127" s="42">
        <v>209.85000600000001</v>
      </c>
      <c r="C127" s="14">
        <v>210.38000500000001</v>
      </c>
      <c r="D127" s="14">
        <f t="shared" si="14"/>
        <v>4.5841228591743111E-3</v>
      </c>
      <c r="E127" s="14">
        <f t="shared" si="8"/>
        <v>0.45841228591743111</v>
      </c>
      <c r="F127" s="14">
        <f t="shared" si="9"/>
        <v>3</v>
      </c>
      <c r="G127" s="14">
        <f t="shared" si="10"/>
        <v>2013</v>
      </c>
      <c r="I127" s="12">
        <v>41341</v>
      </c>
      <c r="J127" s="14">
        <v>1544.26001</v>
      </c>
      <c r="K127" s="14">
        <v>1551.1800539999999</v>
      </c>
      <c r="L127" s="14">
        <f t="shared" si="15"/>
        <v>4.4811391573884585E-3</v>
      </c>
      <c r="M127" s="14">
        <f t="shared" si="11"/>
        <v>0.44811391573884585</v>
      </c>
      <c r="N127" s="14">
        <f t="shared" si="12"/>
        <v>3</v>
      </c>
      <c r="O127" s="14">
        <f t="shared" si="13"/>
        <v>2013</v>
      </c>
      <c r="P127" s="2"/>
    </row>
    <row r="128" spans="1:16" x14ac:dyDescent="0.25">
      <c r="A128" s="12">
        <v>41344</v>
      </c>
      <c r="B128" s="42">
        <v>210.03999300000001</v>
      </c>
      <c r="C128" s="14">
        <v>210.08000200000001</v>
      </c>
      <c r="D128" s="14">
        <f t="shared" si="14"/>
        <v>-1.4260052898088516E-3</v>
      </c>
      <c r="E128" s="14">
        <f t="shared" si="8"/>
        <v>-0.14260052898088516</v>
      </c>
      <c r="F128" s="14">
        <f t="shared" si="9"/>
        <v>3</v>
      </c>
      <c r="G128" s="14">
        <f t="shared" si="10"/>
        <v>2013</v>
      </c>
      <c r="I128" s="12">
        <v>41344</v>
      </c>
      <c r="J128" s="14">
        <v>1551.150024</v>
      </c>
      <c r="K128" s="14">
        <v>1556.219971</v>
      </c>
      <c r="L128" s="14">
        <f t="shared" si="15"/>
        <v>3.2490857441105359E-3</v>
      </c>
      <c r="M128" s="14">
        <f t="shared" si="11"/>
        <v>0.32490857441105359</v>
      </c>
      <c r="N128" s="14">
        <f t="shared" si="12"/>
        <v>3</v>
      </c>
      <c r="O128" s="14">
        <f t="shared" si="13"/>
        <v>2013</v>
      </c>
      <c r="P128" s="2"/>
    </row>
    <row r="129" spans="1:16" x14ac:dyDescent="0.25">
      <c r="A129" s="12">
        <v>41345</v>
      </c>
      <c r="B129" s="42">
        <v>209.39999399999999</v>
      </c>
      <c r="C129" s="14">
        <v>210.550003</v>
      </c>
      <c r="D129" s="14">
        <f t="shared" si="14"/>
        <v>2.2372476938570252E-3</v>
      </c>
      <c r="E129" s="14">
        <f t="shared" si="8"/>
        <v>0.22372476938570252</v>
      </c>
      <c r="F129" s="14">
        <f t="shared" si="9"/>
        <v>3</v>
      </c>
      <c r="G129" s="14">
        <f t="shared" si="10"/>
        <v>2013</v>
      </c>
      <c r="I129" s="12">
        <v>41345</v>
      </c>
      <c r="J129" s="14">
        <v>1556.219971</v>
      </c>
      <c r="K129" s="14">
        <v>1552.4799800000001</v>
      </c>
      <c r="L129" s="14">
        <f t="shared" si="15"/>
        <v>-2.403253440833697E-3</v>
      </c>
      <c r="M129" s="14">
        <f t="shared" si="11"/>
        <v>-0.2403253440833697</v>
      </c>
      <c r="N129" s="14">
        <f t="shared" si="12"/>
        <v>3</v>
      </c>
      <c r="O129" s="14">
        <f t="shared" si="13"/>
        <v>2013</v>
      </c>
      <c r="P129" s="2"/>
    </row>
    <row r="130" spans="1:16" x14ac:dyDescent="0.25">
      <c r="A130" s="12">
        <v>41346</v>
      </c>
      <c r="B130" s="42">
        <v>210.199997</v>
      </c>
      <c r="C130" s="14">
        <v>212.05999800000001</v>
      </c>
      <c r="D130" s="14">
        <f t="shared" si="14"/>
        <v>7.171669335003461E-3</v>
      </c>
      <c r="E130" s="14">
        <f t="shared" si="8"/>
        <v>0.7171669335003461</v>
      </c>
      <c r="F130" s="14">
        <f t="shared" si="9"/>
        <v>3</v>
      </c>
      <c r="G130" s="14">
        <f t="shared" si="10"/>
        <v>2013</v>
      </c>
      <c r="I130" s="12">
        <v>41346</v>
      </c>
      <c r="J130" s="14">
        <v>1552.4799800000001</v>
      </c>
      <c r="K130" s="14">
        <v>1554.5200199999999</v>
      </c>
      <c r="L130" s="14">
        <f t="shared" si="15"/>
        <v>1.3140523718702113E-3</v>
      </c>
      <c r="M130" s="14">
        <f t="shared" si="11"/>
        <v>0.13140523718702113</v>
      </c>
      <c r="N130" s="14">
        <f t="shared" si="12"/>
        <v>3</v>
      </c>
      <c r="O130" s="14">
        <f t="shared" si="13"/>
        <v>2013</v>
      </c>
      <c r="P130" s="2"/>
    </row>
    <row r="131" spans="1:16" x14ac:dyDescent="0.25">
      <c r="A131" s="12">
        <v>41347</v>
      </c>
      <c r="B131" s="42">
        <v>212.14999399999999</v>
      </c>
      <c r="C131" s="14">
        <v>215.800003</v>
      </c>
      <c r="D131" s="14">
        <f t="shared" si="14"/>
        <v>1.7636541711181231E-2</v>
      </c>
      <c r="E131" s="14">
        <f t="shared" si="8"/>
        <v>1.7636541711181231</v>
      </c>
      <c r="F131" s="14">
        <f t="shared" si="9"/>
        <v>3</v>
      </c>
      <c r="G131" s="14">
        <f t="shared" si="10"/>
        <v>2013</v>
      </c>
      <c r="I131" s="12">
        <v>41347</v>
      </c>
      <c r="J131" s="14">
        <v>1554.5200199999999</v>
      </c>
      <c r="K131" s="14">
        <v>1563.2299800000001</v>
      </c>
      <c r="L131" s="14">
        <f t="shared" si="15"/>
        <v>5.602989918393142E-3</v>
      </c>
      <c r="M131" s="14">
        <f t="shared" si="11"/>
        <v>0.5602989918393142</v>
      </c>
      <c r="N131" s="14">
        <f t="shared" si="12"/>
        <v>3</v>
      </c>
      <c r="O131" s="14">
        <f t="shared" si="13"/>
        <v>2013</v>
      </c>
      <c r="P131" s="2"/>
    </row>
    <row r="132" spans="1:16" x14ac:dyDescent="0.25">
      <c r="A132" s="12">
        <v>41348</v>
      </c>
      <c r="B132" s="42">
        <v>215.38000500000001</v>
      </c>
      <c r="C132" s="14">
        <v>214.91999799999999</v>
      </c>
      <c r="D132" s="14">
        <f t="shared" si="14"/>
        <v>-4.0778729738942809E-3</v>
      </c>
      <c r="E132" s="14">
        <f t="shared" ref="E132:E195" si="16">D132 * 100</f>
        <v>-0.40778729738942809</v>
      </c>
      <c r="F132" s="14">
        <f t="shared" ref="F132:F195" si="17">MONTH(A132)</f>
        <v>3</v>
      </c>
      <c r="G132" s="14">
        <f t="shared" ref="G132:G195" si="18">YEAR(A132)</f>
        <v>2013</v>
      </c>
      <c r="I132" s="12">
        <v>41348</v>
      </c>
      <c r="J132" s="14">
        <v>1563.209961</v>
      </c>
      <c r="K132" s="14">
        <v>1560.6999510000001</v>
      </c>
      <c r="L132" s="14">
        <f t="shared" si="15"/>
        <v>-1.6184624350666921E-3</v>
      </c>
      <c r="M132" s="14">
        <f t="shared" ref="M132:M195" si="19">L132*100</f>
        <v>-0.16184624350666921</v>
      </c>
      <c r="N132" s="14">
        <f t="shared" ref="N132:N195" si="20">MONTH(I132)</f>
        <v>3</v>
      </c>
      <c r="O132" s="14">
        <f t="shared" ref="O132:O195" si="21">YEAR(I132)</f>
        <v>2013</v>
      </c>
      <c r="P132" s="2"/>
    </row>
    <row r="133" spans="1:16" x14ac:dyDescent="0.25">
      <c r="A133" s="12">
        <v>41351</v>
      </c>
      <c r="B133" s="42">
        <v>212.89999399999999</v>
      </c>
      <c r="C133" s="14">
        <v>213.21000699999999</v>
      </c>
      <c r="D133" s="14">
        <f t="shared" ref="D133:D196" si="22">(C133/C132)-1</f>
        <v>-7.9564071092165234E-3</v>
      </c>
      <c r="E133" s="14">
        <f t="shared" si="16"/>
        <v>-0.79564071092165234</v>
      </c>
      <c r="F133" s="14">
        <f t="shared" si="17"/>
        <v>3</v>
      </c>
      <c r="G133" s="14">
        <f t="shared" si="18"/>
        <v>2013</v>
      </c>
      <c r="I133" s="12">
        <v>41351</v>
      </c>
      <c r="J133" s="14">
        <v>1560.6999510000001</v>
      </c>
      <c r="K133" s="14">
        <v>1552.099976</v>
      </c>
      <c r="L133" s="14">
        <f t="shared" ref="L133:L196" si="23">(K133/K132)-1</f>
        <v>-5.5103320753548957E-3</v>
      </c>
      <c r="M133" s="14">
        <f t="shared" si="19"/>
        <v>-0.55103320753548957</v>
      </c>
      <c r="N133" s="14">
        <f t="shared" si="20"/>
        <v>3</v>
      </c>
      <c r="O133" s="14">
        <f t="shared" si="21"/>
        <v>2013</v>
      </c>
      <c r="P133" s="2"/>
    </row>
    <row r="134" spans="1:16" x14ac:dyDescent="0.25">
      <c r="A134" s="12">
        <v>41352</v>
      </c>
      <c r="B134" s="42">
        <v>214.13000500000001</v>
      </c>
      <c r="C134" s="14">
        <v>213.44000199999999</v>
      </c>
      <c r="D134" s="14">
        <f t="shared" si="22"/>
        <v>1.0787251650903329E-3</v>
      </c>
      <c r="E134" s="14">
        <f t="shared" si="16"/>
        <v>0.10787251650903329</v>
      </c>
      <c r="F134" s="14">
        <f t="shared" si="17"/>
        <v>3</v>
      </c>
      <c r="G134" s="14">
        <f t="shared" si="18"/>
        <v>2013</v>
      </c>
      <c r="I134" s="12">
        <v>41352</v>
      </c>
      <c r="J134" s="14">
        <v>1552.099976</v>
      </c>
      <c r="K134" s="14">
        <v>1548.339966</v>
      </c>
      <c r="L134" s="14">
        <f t="shared" si="23"/>
        <v>-2.4225308022296499E-3</v>
      </c>
      <c r="M134" s="14">
        <f t="shared" si="19"/>
        <v>-0.24225308022296499</v>
      </c>
      <c r="N134" s="14">
        <f t="shared" si="20"/>
        <v>3</v>
      </c>
      <c r="O134" s="14">
        <f t="shared" si="21"/>
        <v>2013</v>
      </c>
      <c r="P134" s="2"/>
    </row>
    <row r="135" spans="1:16" x14ac:dyDescent="0.25">
      <c r="A135" s="12">
        <v>41353</v>
      </c>
      <c r="B135" s="42">
        <v>214.759995</v>
      </c>
      <c r="C135" s="14">
        <v>215.05999800000001</v>
      </c>
      <c r="D135" s="14">
        <f t="shared" si="22"/>
        <v>7.5899362107390012E-3</v>
      </c>
      <c r="E135" s="14">
        <f t="shared" si="16"/>
        <v>0.75899362107390012</v>
      </c>
      <c r="F135" s="14">
        <f t="shared" si="17"/>
        <v>3</v>
      </c>
      <c r="G135" s="14">
        <f t="shared" si="18"/>
        <v>2013</v>
      </c>
      <c r="I135" s="12">
        <v>41353</v>
      </c>
      <c r="J135" s="14">
        <v>1548.339966</v>
      </c>
      <c r="K135" s="14">
        <v>1558.709961</v>
      </c>
      <c r="L135" s="14">
        <f t="shared" si="23"/>
        <v>6.6974922999565312E-3</v>
      </c>
      <c r="M135" s="14">
        <f t="shared" si="19"/>
        <v>0.66974922999565312</v>
      </c>
      <c r="N135" s="14">
        <f t="shared" si="20"/>
        <v>3</v>
      </c>
      <c r="O135" s="14">
        <f t="shared" si="21"/>
        <v>2013</v>
      </c>
      <c r="P135" s="2"/>
    </row>
    <row r="136" spans="1:16" x14ac:dyDescent="0.25">
      <c r="A136" s="12">
        <v>41354</v>
      </c>
      <c r="B136" s="42">
        <v>212.96000699999999</v>
      </c>
      <c r="C136" s="14">
        <v>212.259995</v>
      </c>
      <c r="D136" s="14">
        <f t="shared" si="22"/>
        <v>-1.3019636501624077E-2</v>
      </c>
      <c r="E136" s="14">
        <f t="shared" si="16"/>
        <v>-1.3019636501624077</v>
      </c>
      <c r="F136" s="14">
        <f t="shared" si="17"/>
        <v>3</v>
      </c>
      <c r="G136" s="14">
        <f t="shared" si="18"/>
        <v>2013</v>
      </c>
      <c r="I136" s="12">
        <v>41354</v>
      </c>
      <c r="J136" s="14">
        <v>1558.709961</v>
      </c>
      <c r="K136" s="14">
        <v>1545.8000489999999</v>
      </c>
      <c r="L136" s="14">
        <f t="shared" si="23"/>
        <v>-8.2824337580531537E-3</v>
      </c>
      <c r="M136" s="14">
        <f t="shared" si="19"/>
        <v>-0.82824337580531537</v>
      </c>
      <c r="N136" s="14">
        <f t="shared" si="20"/>
        <v>3</v>
      </c>
      <c r="O136" s="14">
        <f t="shared" si="21"/>
        <v>2013</v>
      </c>
      <c r="P136" s="2"/>
    </row>
    <row r="137" spans="1:16" x14ac:dyDescent="0.25">
      <c r="A137" s="12">
        <v>41355</v>
      </c>
      <c r="B137" s="42">
        <v>212.21000699999999</v>
      </c>
      <c r="C137" s="14">
        <v>212.08000200000001</v>
      </c>
      <c r="D137" s="14">
        <f t="shared" si="22"/>
        <v>-8.4798362498783586E-4</v>
      </c>
      <c r="E137" s="14">
        <f t="shared" si="16"/>
        <v>-8.4798362498783586E-2</v>
      </c>
      <c r="F137" s="14">
        <f t="shared" si="17"/>
        <v>3</v>
      </c>
      <c r="G137" s="14">
        <f t="shared" si="18"/>
        <v>2013</v>
      </c>
      <c r="I137" s="12">
        <v>41355</v>
      </c>
      <c r="J137" s="14">
        <v>1545.900024</v>
      </c>
      <c r="K137" s="14">
        <v>1556.8900149999999</v>
      </c>
      <c r="L137" s="14">
        <f t="shared" si="23"/>
        <v>7.1742564681469556E-3</v>
      </c>
      <c r="M137" s="14">
        <f t="shared" si="19"/>
        <v>0.71742564681469556</v>
      </c>
      <c r="N137" s="14">
        <f t="shared" si="20"/>
        <v>3</v>
      </c>
      <c r="O137" s="14">
        <f t="shared" si="21"/>
        <v>2013</v>
      </c>
      <c r="P137" s="2"/>
    </row>
    <row r="138" spans="1:16" x14ac:dyDescent="0.25">
      <c r="A138" s="12">
        <v>41358</v>
      </c>
      <c r="B138" s="42">
        <v>212.53999300000001</v>
      </c>
      <c r="C138" s="14">
        <v>210.740005</v>
      </c>
      <c r="D138" s="14">
        <f t="shared" si="22"/>
        <v>-6.3183562210642474E-3</v>
      </c>
      <c r="E138" s="14">
        <f t="shared" si="16"/>
        <v>-0.63183562210642474</v>
      </c>
      <c r="F138" s="14">
        <f t="shared" si="17"/>
        <v>3</v>
      </c>
      <c r="G138" s="14">
        <f t="shared" si="18"/>
        <v>2013</v>
      </c>
      <c r="I138" s="12">
        <v>41358</v>
      </c>
      <c r="J138" s="14">
        <v>1556.8900149999999</v>
      </c>
      <c r="K138" s="14">
        <v>1551.6899410000001</v>
      </c>
      <c r="L138" s="14">
        <f t="shared" si="23"/>
        <v>-3.3400394054167171E-3</v>
      </c>
      <c r="M138" s="14">
        <f t="shared" si="19"/>
        <v>-0.33400394054167171</v>
      </c>
      <c r="N138" s="14">
        <f t="shared" si="20"/>
        <v>3</v>
      </c>
      <c r="O138" s="14">
        <f t="shared" si="21"/>
        <v>2013</v>
      </c>
      <c r="P138" s="2"/>
    </row>
    <row r="139" spans="1:16" x14ac:dyDescent="0.25">
      <c r="A139" s="12">
        <v>41359</v>
      </c>
      <c r="B139" s="42">
        <v>211.770004</v>
      </c>
      <c r="C139" s="14">
        <v>212.36000100000001</v>
      </c>
      <c r="D139" s="14">
        <f t="shared" si="22"/>
        <v>7.6871783314231834E-3</v>
      </c>
      <c r="E139" s="14">
        <f t="shared" si="16"/>
        <v>0.76871783314231834</v>
      </c>
      <c r="F139" s="14">
        <f t="shared" si="17"/>
        <v>3</v>
      </c>
      <c r="G139" s="14">
        <f t="shared" si="18"/>
        <v>2013</v>
      </c>
      <c r="I139" s="12">
        <v>41359</v>
      </c>
      <c r="J139" s="14">
        <v>1551.6899410000001</v>
      </c>
      <c r="K139" s="14">
        <v>1563.7700199999999</v>
      </c>
      <c r="L139" s="14">
        <f t="shared" si="23"/>
        <v>7.7851113684572759E-3</v>
      </c>
      <c r="M139" s="14">
        <f t="shared" si="19"/>
        <v>0.77851113684572759</v>
      </c>
      <c r="N139" s="14">
        <f t="shared" si="20"/>
        <v>3</v>
      </c>
      <c r="O139" s="14">
        <f t="shared" si="21"/>
        <v>2013</v>
      </c>
      <c r="P139" s="2"/>
    </row>
    <row r="140" spans="1:16" x14ac:dyDescent="0.25">
      <c r="A140" s="12">
        <v>41360</v>
      </c>
      <c r="B140" s="42">
        <v>210.96000699999999</v>
      </c>
      <c r="C140" s="14">
        <v>210.88999899999999</v>
      </c>
      <c r="D140" s="14">
        <f t="shared" si="22"/>
        <v>-6.9222169574204573E-3</v>
      </c>
      <c r="E140" s="14">
        <f t="shared" si="16"/>
        <v>-0.69222169574204573</v>
      </c>
      <c r="F140" s="14">
        <f t="shared" si="17"/>
        <v>3</v>
      </c>
      <c r="G140" s="14">
        <f t="shared" si="18"/>
        <v>2013</v>
      </c>
      <c r="I140" s="12">
        <v>41360</v>
      </c>
      <c r="J140" s="14">
        <v>1563.75</v>
      </c>
      <c r="K140" s="14">
        <v>1562.849976</v>
      </c>
      <c r="L140" s="14">
        <f t="shared" si="23"/>
        <v>-5.8834994163647902E-4</v>
      </c>
      <c r="M140" s="14">
        <f t="shared" si="19"/>
        <v>-5.8834994163647902E-2</v>
      </c>
      <c r="N140" s="14">
        <f t="shared" si="20"/>
        <v>3</v>
      </c>
      <c r="O140" s="14">
        <f t="shared" si="21"/>
        <v>2013</v>
      </c>
      <c r="P140" s="2"/>
    </row>
    <row r="141" spans="1:16" x14ac:dyDescent="0.25">
      <c r="A141" s="12">
        <v>41361</v>
      </c>
      <c r="B141" s="42">
        <v>209.83000200000001</v>
      </c>
      <c r="C141" s="14">
        <v>213.300003</v>
      </c>
      <c r="D141" s="14">
        <f t="shared" si="22"/>
        <v>1.1427777568532305E-2</v>
      </c>
      <c r="E141" s="14">
        <f t="shared" si="16"/>
        <v>1.1427777568532305</v>
      </c>
      <c r="F141" s="14">
        <f t="shared" si="17"/>
        <v>3</v>
      </c>
      <c r="G141" s="14">
        <f t="shared" si="18"/>
        <v>2013</v>
      </c>
      <c r="I141" s="12">
        <v>41361</v>
      </c>
      <c r="J141" s="14">
        <v>1562.8599850000001</v>
      </c>
      <c r="K141" s="14">
        <v>1569.1899410000001</v>
      </c>
      <c r="L141" s="14">
        <f t="shared" si="23"/>
        <v>4.0566689684615742E-3</v>
      </c>
      <c r="M141" s="14">
        <f t="shared" si="19"/>
        <v>0.40566689684615742</v>
      </c>
      <c r="N141" s="14">
        <f t="shared" si="20"/>
        <v>3</v>
      </c>
      <c r="O141" s="14">
        <f t="shared" si="21"/>
        <v>2013</v>
      </c>
      <c r="P141" s="2"/>
    </row>
    <row r="142" spans="1:16" x14ac:dyDescent="0.25">
      <c r="A142" s="12">
        <v>41365</v>
      </c>
      <c r="B142" s="42">
        <v>212.800003</v>
      </c>
      <c r="C142" s="14">
        <v>212.38000500000001</v>
      </c>
      <c r="D142" s="14">
        <f t="shared" si="22"/>
        <v>-4.3131644962985938E-3</v>
      </c>
      <c r="E142" s="14">
        <f t="shared" si="16"/>
        <v>-0.43131644962985938</v>
      </c>
      <c r="F142" s="14">
        <f t="shared" si="17"/>
        <v>4</v>
      </c>
      <c r="G142" s="14">
        <f t="shared" si="18"/>
        <v>2013</v>
      </c>
      <c r="I142" s="12">
        <v>41365</v>
      </c>
      <c r="J142" s="14">
        <v>1569.1800539999999</v>
      </c>
      <c r="K142" s="14">
        <v>1562.170044</v>
      </c>
      <c r="L142" s="14">
        <f t="shared" si="23"/>
        <v>-4.4735801680748644E-3</v>
      </c>
      <c r="M142" s="14">
        <f t="shared" si="19"/>
        <v>-0.44735801680748644</v>
      </c>
      <c r="N142" s="14">
        <f t="shared" si="20"/>
        <v>4</v>
      </c>
      <c r="O142" s="14">
        <f t="shared" si="21"/>
        <v>2013</v>
      </c>
      <c r="P142" s="2"/>
    </row>
    <row r="143" spans="1:16" x14ac:dyDescent="0.25">
      <c r="A143" s="12">
        <v>41366</v>
      </c>
      <c r="B143" s="42">
        <v>212.91999799999999</v>
      </c>
      <c r="C143" s="14">
        <v>214.36000100000001</v>
      </c>
      <c r="D143" s="14">
        <f t="shared" si="22"/>
        <v>9.3228927082849022E-3</v>
      </c>
      <c r="E143" s="14">
        <f t="shared" si="16"/>
        <v>0.93228927082849022</v>
      </c>
      <c r="F143" s="14">
        <f t="shared" si="17"/>
        <v>4</v>
      </c>
      <c r="G143" s="14">
        <f t="shared" si="18"/>
        <v>2013</v>
      </c>
      <c r="I143" s="12">
        <v>41366</v>
      </c>
      <c r="J143" s="14">
        <v>1562.170044</v>
      </c>
      <c r="K143" s="14">
        <v>1570.25</v>
      </c>
      <c r="L143" s="14">
        <f t="shared" si="23"/>
        <v>5.1722640765219374E-3</v>
      </c>
      <c r="M143" s="14">
        <f t="shared" si="19"/>
        <v>0.51722640765219374</v>
      </c>
      <c r="N143" s="14">
        <f t="shared" si="20"/>
        <v>4</v>
      </c>
      <c r="O143" s="14">
        <f t="shared" si="21"/>
        <v>2013</v>
      </c>
      <c r="P143" s="2"/>
    </row>
    <row r="144" spans="1:16" x14ac:dyDescent="0.25">
      <c r="A144" s="12">
        <v>41367</v>
      </c>
      <c r="B144" s="42">
        <v>214.320007</v>
      </c>
      <c r="C144" s="14">
        <v>212.66000399999999</v>
      </c>
      <c r="D144" s="14">
        <f t="shared" si="22"/>
        <v>-7.9305700320463357E-3</v>
      </c>
      <c r="E144" s="14">
        <f t="shared" si="16"/>
        <v>-0.79305700320463357</v>
      </c>
      <c r="F144" s="14">
        <f t="shared" si="17"/>
        <v>4</v>
      </c>
      <c r="G144" s="14">
        <f t="shared" si="18"/>
        <v>2013</v>
      </c>
      <c r="I144" s="12">
        <v>41367</v>
      </c>
      <c r="J144" s="14">
        <v>1570.25</v>
      </c>
      <c r="K144" s="14">
        <v>1553.6899410000001</v>
      </c>
      <c r="L144" s="14">
        <f t="shared" si="23"/>
        <v>-1.054612896035656E-2</v>
      </c>
      <c r="M144" s="14">
        <f t="shared" si="19"/>
        <v>-1.054612896035656</v>
      </c>
      <c r="N144" s="14">
        <f t="shared" si="20"/>
        <v>4</v>
      </c>
      <c r="O144" s="14">
        <f t="shared" si="21"/>
        <v>2013</v>
      </c>
      <c r="P144" s="2"/>
    </row>
    <row r="145" spans="1:16" x14ac:dyDescent="0.25">
      <c r="A145" s="12">
        <v>41368</v>
      </c>
      <c r="B145" s="42">
        <v>212.770004</v>
      </c>
      <c r="C145" s="14">
        <v>211.30999800000001</v>
      </c>
      <c r="D145" s="14">
        <f t="shared" si="22"/>
        <v>-6.3481894790144988E-3</v>
      </c>
      <c r="E145" s="14">
        <f t="shared" si="16"/>
        <v>-0.63481894790144988</v>
      </c>
      <c r="F145" s="14">
        <f t="shared" si="17"/>
        <v>4</v>
      </c>
      <c r="G145" s="14">
        <f t="shared" si="18"/>
        <v>2013</v>
      </c>
      <c r="I145" s="12">
        <v>41368</v>
      </c>
      <c r="J145" s="14">
        <v>1553.6899410000001</v>
      </c>
      <c r="K145" s="14">
        <v>1559.9799800000001</v>
      </c>
      <c r="L145" s="14">
        <f t="shared" si="23"/>
        <v>4.0484519040855371E-3</v>
      </c>
      <c r="M145" s="14">
        <f t="shared" si="19"/>
        <v>0.40484519040855371</v>
      </c>
      <c r="N145" s="14">
        <f t="shared" si="20"/>
        <v>4</v>
      </c>
      <c r="O145" s="14">
        <f t="shared" si="21"/>
        <v>2013</v>
      </c>
      <c r="P145" s="2"/>
    </row>
    <row r="146" spans="1:16" x14ac:dyDescent="0.25">
      <c r="A146" s="12">
        <v>41369</v>
      </c>
      <c r="B146" s="42">
        <v>209.10000600000001</v>
      </c>
      <c r="C146" s="14">
        <v>209.41000399999999</v>
      </c>
      <c r="D146" s="14">
        <f t="shared" si="22"/>
        <v>-8.9915007239743661E-3</v>
      </c>
      <c r="E146" s="14">
        <f t="shared" si="16"/>
        <v>-0.89915007239743661</v>
      </c>
      <c r="F146" s="14">
        <f t="shared" si="17"/>
        <v>4</v>
      </c>
      <c r="G146" s="14">
        <f t="shared" si="18"/>
        <v>2013</v>
      </c>
      <c r="I146" s="12">
        <v>41369</v>
      </c>
      <c r="J146" s="14">
        <v>1559.9799800000001</v>
      </c>
      <c r="K146" s="14">
        <v>1553.280029</v>
      </c>
      <c r="L146" s="14">
        <f t="shared" si="23"/>
        <v>-4.2948955024409985E-3</v>
      </c>
      <c r="M146" s="14">
        <f t="shared" si="19"/>
        <v>-0.42948955024409985</v>
      </c>
      <c r="N146" s="14">
        <f t="shared" si="20"/>
        <v>4</v>
      </c>
      <c r="O146" s="14">
        <f t="shared" si="21"/>
        <v>2013</v>
      </c>
      <c r="P146" s="2"/>
    </row>
    <row r="147" spans="1:16" x14ac:dyDescent="0.25">
      <c r="A147" s="12">
        <v>41372</v>
      </c>
      <c r="B147" s="42">
        <v>209.070007</v>
      </c>
      <c r="C147" s="14">
        <v>209.320007</v>
      </c>
      <c r="D147" s="14">
        <f t="shared" si="22"/>
        <v>-4.2976456845866817E-4</v>
      </c>
      <c r="E147" s="14">
        <f t="shared" si="16"/>
        <v>-4.2976456845866817E-2</v>
      </c>
      <c r="F147" s="14">
        <f t="shared" si="17"/>
        <v>4</v>
      </c>
      <c r="G147" s="14">
        <f t="shared" si="18"/>
        <v>2013</v>
      </c>
      <c r="I147" s="12">
        <v>41372</v>
      </c>
      <c r="J147" s="14">
        <v>1553.26001</v>
      </c>
      <c r="K147" s="14">
        <v>1563.0699460000001</v>
      </c>
      <c r="L147" s="14">
        <f t="shared" si="23"/>
        <v>6.30273795917069E-3</v>
      </c>
      <c r="M147" s="14">
        <f t="shared" si="19"/>
        <v>0.630273795917069</v>
      </c>
      <c r="N147" s="14">
        <f t="shared" si="20"/>
        <v>4</v>
      </c>
      <c r="O147" s="14">
        <f t="shared" si="21"/>
        <v>2013</v>
      </c>
      <c r="P147" s="2"/>
    </row>
    <row r="148" spans="1:16" x14ac:dyDescent="0.25">
      <c r="A148" s="12">
        <v>41373</v>
      </c>
      <c r="B148" s="42">
        <v>209.55999800000001</v>
      </c>
      <c r="C148" s="14">
        <v>209.220001</v>
      </c>
      <c r="D148" s="14">
        <f t="shared" si="22"/>
        <v>-4.7776608377436691E-4</v>
      </c>
      <c r="E148" s="14">
        <f t="shared" si="16"/>
        <v>-4.7776608377436691E-2</v>
      </c>
      <c r="F148" s="14">
        <f t="shared" si="17"/>
        <v>4</v>
      </c>
      <c r="G148" s="14">
        <f t="shared" si="18"/>
        <v>2013</v>
      </c>
      <c r="I148" s="12">
        <v>41373</v>
      </c>
      <c r="J148" s="14">
        <v>1563.1099850000001</v>
      </c>
      <c r="K148" s="14">
        <v>1568.6099850000001</v>
      </c>
      <c r="L148" s="14">
        <f t="shared" si="23"/>
        <v>3.5443321101382708E-3</v>
      </c>
      <c r="M148" s="14">
        <f t="shared" si="19"/>
        <v>0.35443321101382708</v>
      </c>
      <c r="N148" s="14">
        <f t="shared" si="20"/>
        <v>4</v>
      </c>
      <c r="O148" s="14">
        <f t="shared" si="21"/>
        <v>2013</v>
      </c>
      <c r="P148" s="2"/>
    </row>
    <row r="149" spans="1:16" x14ac:dyDescent="0.25">
      <c r="A149" s="12">
        <v>41374</v>
      </c>
      <c r="B149" s="42">
        <v>211.86000100000001</v>
      </c>
      <c r="C149" s="14">
        <v>212</v>
      </c>
      <c r="D149" s="14">
        <f t="shared" si="22"/>
        <v>1.328744377551172E-2</v>
      </c>
      <c r="E149" s="14">
        <f t="shared" si="16"/>
        <v>1.328744377551172</v>
      </c>
      <c r="F149" s="14">
        <f t="shared" si="17"/>
        <v>4</v>
      </c>
      <c r="G149" s="14">
        <f t="shared" si="18"/>
        <v>2013</v>
      </c>
      <c r="I149" s="12">
        <v>41374</v>
      </c>
      <c r="J149" s="14">
        <v>1568.6099850000001</v>
      </c>
      <c r="K149" s="14">
        <v>1587.7299800000001</v>
      </c>
      <c r="L149" s="14">
        <f t="shared" si="23"/>
        <v>1.2189132533158009E-2</v>
      </c>
      <c r="M149" s="14">
        <f t="shared" si="19"/>
        <v>1.2189132533158009</v>
      </c>
      <c r="N149" s="14">
        <f t="shared" si="20"/>
        <v>4</v>
      </c>
      <c r="O149" s="14">
        <f t="shared" si="21"/>
        <v>2013</v>
      </c>
      <c r="P149" s="2"/>
    </row>
    <row r="150" spans="1:16" x14ac:dyDescent="0.25">
      <c r="A150" s="12">
        <v>41375</v>
      </c>
      <c r="B150" s="42">
        <v>211.5</v>
      </c>
      <c r="C150" s="14">
        <v>212.91999799999999</v>
      </c>
      <c r="D150" s="14">
        <f t="shared" si="22"/>
        <v>4.339613207547055E-3</v>
      </c>
      <c r="E150" s="14">
        <f t="shared" si="16"/>
        <v>0.4339613207547055</v>
      </c>
      <c r="F150" s="14">
        <f t="shared" si="17"/>
        <v>4</v>
      </c>
      <c r="G150" s="14">
        <f t="shared" si="18"/>
        <v>2013</v>
      </c>
      <c r="I150" s="12">
        <v>41375</v>
      </c>
      <c r="J150" s="14">
        <v>1587.7299800000001</v>
      </c>
      <c r="K150" s="14">
        <v>1593.369995</v>
      </c>
      <c r="L150" s="14">
        <f t="shared" si="23"/>
        <v>3.5522507422829364E-3</v>
      </c>
      <c r="M150" s="14">
        <f t="shared" si="19"/>
        <v>0.35522507422829364</v>
      </c>
      <c r="N150" s="14">
        <f t="shared" si="20"/>
        <v>4</v>
      </c>
      <c r="O150" s="14">
        <f t="shared" si="21"/>
        <v>2013</v>
      </c>
      <c r="P150" s="2"/>
    </row>
    <row r="151" spans="1:16" x14ac:dyDescent="0.25">
      <c r="A151" s="12">
        <v>41376</v>
      </c>
      <c r="B151" s="42">
        <v>210.78999300000001</v>
      </c>
      <c r="C151" s="14">
        <v>211.38000500000001</v>
      </c>
      <c r="D151" s="14">
        <f t="shared" si="22"/>
        <v>-7.2327306709817352E-3</v>
      </c>
      <c r="E151" s="14">
        <f t="shared" si="16"/>
        <v>-0.72327306709817352</v>
      </c>
      <c r="F151" s="14">
        <f t="shared" si="17"/>
        <v>4</v>
      </c>
      <c r="G151" s="14">
        <f t="shared" si="18"/>
        <v>2013</v>
      </c>
      <c r="I151" s="12">
        <v>41376</v>
      </c>
      <c r="J151" s="14">
        <v>1593.3000489999999</v>
      </c>
      <c r="K151" s="14">
        <v>1588.849976</v>
      </c>
      <c r="L151" s="14">
        <f t="shared" si="23"/>
        <v>-2.8367667360272852E-3</v>
      </c>
      <c r="M151" s="14">
        <f t="shared" si="19"/>
        <v>-0.28367667360272852</v>
      </c>
      <c r="N151" s="14">
        <f t="shared" si="20"/>
        <v>4</v>
      </c>
      <c r="O151" s="14">
        <f t="shared" si="21"/>
        <v>2013</v>
      </c>
      <c r="P151" s="2"/>
    </row>
    <row r="152" spans="1:16" x14ac:dyDescent="0.25">
      <c r="A152" s="12">
        <v>41379</v>
      </c>
      <c r="B152" s="42">
        <v>210.44000199999999</v>
      </c>
      <c r="C152" s="14">
        <v>209.259995</v>
      </c>
      <c r="D152" s="14">
        <f t="shared" si="22"/>
        <v>-1.0029378133471045E-2</v>
      </c>
      <c r="E152" s="14">
        <f t="shared" si="16"/>
        <v>-1.0029378133471045</v>
      </c>
      <c r="F152" s="14">
        <f t="shared" si="17"/>
        <v>4</v>
      </c>
      <c r="G152" s="14">
        <f t="shared" si="18"/>
        <v>2013</v>
      </c>
      <c r="I152" s="12">
        <v>41379</v>
      </c>
      <c r="J152" s="14">
        <v>1588.839966</v>
      </c>
      <c r="K152" s="14">
        <v>1552.3599850000001</v>
      </c>
      <c r="L152" s="14">
        <f t="shared" si="23"/>
        <v>-2.2966291060320887E-2</v>
      </c>
      <c r="M152" s="14">
        <f t="shared" si="19"/>
        <v>-2.2966291060320887</v>
      </c>
      <c r="N152" s="14">
        <f t="shared" si="20"/>
        <v>4</v>
      </c>
      <c r="O152" s="14">
        <f t="shared" si="21"/>
        <v>2013</v>
      </c>
      <c r="P152" s="2"/>
    </row>
    <row r="153" spans="1:16" x14ac:dyDescent="0.25">
      <c r="A153" s="12">
        <v>41380</v>
      </c>
      <c r="B153" s="42">
        <v>210.83999600000001</v>
      </c>
      <c r="C153" s="14">
        <v>212</v>
      </c>
      <c r="D153" s="14">
        <f t="shared" si="22"/>
        <v>1.309378316672527E-2</v>
      </c>
      <c r="E153" s="14">
        <f t="shared" si="16"/>
        <v>1.309378316672527</v>
      </c>
      <c r="F153" s="14">
        <f t="shared" si="17"/>
        <v>4</v>
      </c>
      <c r="G153" s="14">
        <f t="shared" si="18"/>
        <v>2013</v>
      </c>
      <c r="I153" s="12">
        <v>41380</v>
      </c>
      <c r="J153" s="14">
        <v>1552.3599850000001</v>
      </c>
      <c r="K153" s="14">
        <v>1574.5699460000001</v>
      </c>
      <c r="L153" s="14">
        <f t="shared" si="23"/>
        <v>1.4307223333897001E-2</v>
      </c>
      <c r="M153" s="14">
        <f t="shared" si="19"/>
        <v>1.4307223333897001</v>
      </c>
      <c r="N153" s="14">
        <f t="shared" si="20"/>
        <v>4</v>
      </c>
      <c r="O153" s="14">
        <f t="shared" si="21"/>
        <v>2013</v>
      </c>
      <c r="P153" s="2"/>
    </row>
    <row r="154" spans="1:16" x14ac:dyDescent="0.25">
      <c r="A154" s="12">
        <v>41381</v>
      </c>
      <c r="B154" s="42">
        <v>210.529999</v>
      </c>
      <c r="C154" s="14">
        <v>209.66999799999999</v>
      </c>
      <c r="D154" s="14">
        <f t="shared" si="22"/>
        <v>-1.0990575471698127E-2</v>
      </c>
      <c r="E154" s="14">
        <f t="shared" si="16"/>
        <v>-1.0990575471698127</v>
      </c>
      <c r="F154" s="14">
        <f t="shared" si="17"/>
        <v>4</v>
      </c>
      <c r="G154" s="14">
        <f t="shared" si="18"/>
        <v>2013</v>
      </c>
      <c r="I154" s="12">
        <v>41381</v>
      </c>
      <c r="J154" s="14">
        <v>1574.5699460000001</v>
      </c>
      <c r="K154" s="14">
        <v>1552.01001</v>
      </c>
      <c r="L154" s="14">
        <f t="shared" si="23"/>
        <v>-1.4327681064477793E-2</v>
      </c>
      <c r="M154" s="14">
        <f t="shared" si="19"/>
        <v>-1.4327681064477793</v>
      </c>
      <c r="N154" s="14">
        <f t="shared" si="20"/>
        <v>4</v>
      </c>
      <c r="O154" s="14">
        <f t="shared" si="21"/>
        <v>2013</v>
      </c>
      <c r="P154" s="2"/>
    </row>
    <row r="155" spans="1:16" x14ac:dyDescent="0.25">
      <c r="A155" s="12">
        <v>41382</v>
      </c>
      <c r="B155" s="42">
        <v>210.11000100000001</v>
      </c>
      <c r="C155" s="14">
        <v>207.14999399999999</v>
      </c>
      <c r="D155" s="14">
        <f t="shared" si="22"/>
        <v>-1.2018906014393149E-2</v>
      </c>
      <c r="E155" s="14">
        <f t="shared" si="16"/>
        <v>-1.2018906014393149</v>
      </c>
      <c r="F155" s="14">
        <f t="shared" si="17"/>
        <v>4</v>
      </c>
      <c r="G155" s="14">
        <f t="shared" si="18"/>
        <v>2013</v>
      </c>
      <c r="I155" s="12">
        <v>41382</v>
      </c>
      <c r="J155" s="14">
        <v>1552.030029</v>
      </c>
      <c r="K155" s="14">
        <v>1541.6099850000001</v>
      </c>
      <c r="L155" s="14">
        <f t="shared" si="23"/>
        <v>-6.7010038163348717E-3</v>
      </c>
      <c r="M155" s="14">
        <f t="shared" si="19"/>
        <v>-0.67010038163348717</v>
      </c>
      <c r="N155" s="14">
        <f t="shared" si="20"/>
        <v>4</v>
      </c>
      <c r="O155" s="14">
        <f t="shared" si="21"/>
        <v>2013</v>
      </c>
      <c r="P155" s="2"/>
    </row>
    <row r="156" spans="1:16" x14ac:dyDescent="0.25">
      <c r="A156" s="12">
        <v>41383</v>
      </c>
      <c r="B156" s="42">
        <v>195.740005</v>
      </c>
      <c r="C156" s="14">
        <v>190</v>
      </c>
      <c r="D156" s="14">
        <f t="shared" si="22"/>
        <v>-8.2790222045577289E-2</v>
      </c>
      <c r="E156" s="14">
        <f t="shared" si="16"/>
        <v>-8.2790222045577284</v>
      </c>
      <c r="F156" s="14">
        <f t="shared" si="17"/>
        <v>4</v>
      </c>
      <c r="G156" s="14">
        <f t="shared" si="18"/>
        <v>2013</v>
      </c>
      <c r="I156" s="12">
        <v>41383</v>
      </c>
      <c r="J156" s="14">
        <v>1541.6099850000001</v>
      </c>
      <c r="K156" s="14">
        <v>1555.25</v>
      </c>
      <c r="L156" s="14">
        <f t="shared" si="23"/>
        <v>8.8479026035888086E-3</v>
      </c>
      <c r="M156" s="14">
        <f t="shared" si="19"/>
        <v>0.88479026035888086</v>
      </c>
      <c r="N156" s="14">
        <f t="shared" si="20"/>
        <v>4</v>
      </c>
      <c r="O156" s="14">
        <f t="shared" si="21"/>
        <v>2013</v>
      </c>
      <c r="P156" s="2"/>
    </row>
    <row r="157" spans="1:16" x14ac:dyDescent="0.25">
      <c r="A157" s="12">
        <v>41386</v>
      </c>
      <c r="B157" s="42">
        <v>191.14999399999999</v>
      </c>
      <c r="C157" s="14">
        <v>187.83000200000001</v>
      </c>
      <c r="D157" s="14">
        <f t="shared" si="22"/>
        <v>-1.1421042105263068E-2</v>
      </c>
      <c r="E157" s="14">
        <f t="shared" si="16"/>
        <v>-1.1421042105263068</v>
      </c>
      <c r="F157" s="14">
        <f t="shared" si="17"/>
        <v>4</v>
      </c>
      <c r="G157" s="14">
        <f t="shared" si="18"/>
        <v>2013</v>
      </c>
      <c r="I157" s="12">
        <v>41386</v>
      </c>
      <c r="J157" s="14">
        <v>1555.25</v>
      </c>
      <c r="K157" s="14">
        <v>1562.5</v>
      </c>
      <c r="L157" s="14">
        <f t="shared" si="23"/>
        <v>4.6616299630284352E-3</v>
      </c>
      <c r="M157" s="14">
        <f t="shared" si="19"/>
        <v>0.46616299630284352</v>
      </c>
      <c r="N157" s="14">
        <f t="shared" si="20"/>
        <v>4</v>
      </c>
      <c r="O157" s="14">
        <f t="shared" si="21"/>
        <v>2013</v>
      </c>
      <c r="P157" s="2"/>
    </row>
    <row r="158" spans="1:16" x14ac:dyDescent="0.25">
      <c r="A158" s="12">
        <v>41387</v>
      </c>
      <c r="B158" s="42">
        <v>189.270004</v>
      </c>
      <c r="C158" s="14">
        <v>191.61000100000001</v>
      </c>
      <c r="D158" s="14">
        <f t="shared" si="22"/>
        <v>2.012457519965305E-2</v>
      </c>
      <c r="E158" s="14">
        <f t="shared" si="16"/>
        <v>2.012457519965305</v>
      </c>
      <c r="F158" s="14">
        <f t="shared" si="17"/>
        <v>4</v>
      </c>
      <c r="G158" s="14">
        <f t="shared" si="18"/>
        <v>2013</v>
      </c>
      <c r="I158" s="12">
        <v>41387</v>
      </c>
      <c r="J158" s="14">
        <v>1562.5</v>
      </c>
      <c r="K158" s="14">
        <v>1578.780029</v>
      </c>
      <c r="L158" s="14">
        <f t="shared" si="23"/>
        <v>1.0419218560000054E-2</v>
      </c>
      <c r="M158" s="14">
        <f t="shared" si="19"/>
        <v>1.0419218560000054</v>
      </c>
      <c r="N158" s="14">
        <f t="shared" si="20"/>
        <v>4</v>
      </c>
      <c r="O158" s="14">
        <f t="shared" si="21"/>
        <v>2013</v>
      </c>
      <c r="P158" s="2"/>
    </row>
    <row r="159" spans="1:16" x14ac:dyDescent="0.25">
      <c r="A159" s="12">
        <v>41388</v>
      </c>
      <c r="B159" s="42">
        <v>192.16000399999999</v>
      </c>
      <c r="C159" s="14">
        <v>191.71000699999999</v>
      </c>
      <c r="D159" s="14">
        <f t="shared" si="22"/>
        <v>5.2192474024348456E-4</v>
      </c>
      <c r="E159" s="14">
        <f t="shared" si="16"/>
        <v>5.2192474024348456E-2</v>
      </c>
      <c r="F159" s="14">
        <f t="shared" si="17"/>
        <v>4</v>
      </c>
      <c r="G159" s="14">
        <f t="shared" si="18"/>
        <v>2013</v>
      </c>
      <c r="I159" s="12">
        <v>41388</v>
      </c>
      <c r="J159" s="14">
        <v>1578.780029</v>
      </c>
      <c r="K159" s="14">
        <v>1578.790039</v>
      </c>
      <c r="L159" s="14">
        <f t="shared" si="23"/>
        <v>6.3403386261207118E-6</v>
      </c>
      <c r="M159" s="14">
        <f t="shared" si="19"/>
        <v>6.3403386261207118E-4</v>
      </c>
      <c r="N159" s="14">
        <f t="shared" si="20"/>
        <v>4</v>
      </c>
      <c r="O159" s="14">
        <f t="shared" si="21"/>
        <v>2013</v>
      </c>
      <c r="P159" s="2"/>
    </row>
    <row r="160" spans="1:16" x14ac:dyDescent="0.25">
      <c r="A160" s="12">
        <v>41389</v>
      </c>
      <c r="B160" s="42">
        <v>192.69000199999999</v>
      </c>
      <c r="C160" s="14">
        <v>193.949997</v>
      </c>
      <c r="D160" s="14">
        <f t="shared" si="22"/>
        <v>1.1684262261802525E-2</v>
      </c>
      <c r="E160" s="14">
        <f t="shared" si="16"/>
        <v>1.1684262261802525</v>
      </c>
      <c r="F160" s="14">
        <f t="shared" si="17"/>
        <v>4</v>
      </c>
      <c r="G160" s="14">
        <f t="shared" si="18"/>
        <v>2013</v>
      </c>
      <c r="I160" s="12">
        <v>41389</v>
      </c>
      <c r="J160" s="14">
        <v>1578.9300539999999</v>
      </c>
      <c r="K160" s="14">
        <v>1585.160034</v>
      </c>
      <c r="L160" s="14">
        <f t="shared" si="23"/>
        <v>4.0347321953175808E-3</v>
      </c>
      <c r="M160" s="14">
        <f t="shared" si="19"/>
        <v>0.40347321953175808</v>
      </c>
      <c r="N160" s="14">
        <f t="shared" si="20"/>
        <v>4</v>
      </c>
      <c r="O160" s="14">
        <f t="shared" si="21"/>
        <v>2013</v>
      </c>
      <c r="P160" s="2"/>
    </row>
    <row r="161" spans="1:16" x14ac:dyDescent="0.25">
      <c r="A161" s="12">
        <v>41390</v>
      </c>
      <c r="B161" s="42">
        <v>194.16000399999999</v>
      </c>
      <c r="C161" s="14">
        <v>194.30999800000001</v>
      </c>
      <c r="D161" s="14">
        <f t="shared" si="22"/>
        <v>1.8561536765582254E-3</v>
      </c>
      <c r="E161" s="14">
        <f t="shared" si="16"/>
        <v>0.18561536765582254</v>
      </c>
      <c r="F161" s="14">
        <f t="shared" si="17"/>
        <v>4</v>
      </c>
      <c r="G161" s="14">
        <f t="shared" si="18"/>
        <v>2013</v>
      </c>
      <c r="I161" s="12">
        <v>41390</v>
      </c>
      <c r="J161" s="14">
        <v>1585.160034</v>
      </c>
      <c r="K161" s="14">
        <v>1582.23999</v>
      </c>
      <c r="L161" s="14">
        <f t="shared" si="23"/>
        <v>-1.8421130594817869E-3</v>
      </c>
      <c r="M161" s="14">
        <f t="shared" si="19"/>
        <v>-0.18421130594817869</v>
      </c>
      <c r="N161" s="14">
        <f t="shared" si="20"/>
        <v>4</v>
      </c>
      <c r="O161" s="14">
        <f t="shared" si="21"/>
        <v>2013</v>
      </c>
      <c r="P161" s="2"/>
    </row>
    <row r="162" spans="1:16" x14ac:dyDescent="0.25">
      <c r="A162" s="12">
        <v>41393</v>
      </c>
      <c r="B162" s="42">
        <v>194.779999</v>
      </c>
      <c r="C162" s="14">
        <v>199.14999399999999</v>
      </c>
      <c r="D162" s="14">
        <f t="shared" si="22"/>
        <v>2.4908630795209996E-2</v>
      </c>
      <c r="E162" s="14">
        <f t="shared" si="16"/>
        <v>2.4908630795209996</v>
      </c>
      <c r="F162" s="14">
        <f t="shared" si="17"/>
        <v>4</v>
      </c>
      <c r="G162" s="14">
        <f t="shared" si="18"/>
        <v>2013</v>
      </c>
      <c r="I162" s="12">
        <v>41393</v>
      </c>
      <c r="J162" s="14">
        <v>1582.339966</v>
      </c>
      <c r="K162" s="14">
        <v>1593.6099850000001</v>
      </c>
      <c r="L162" s="14">
        <f t="shared" si="23"/>
        <v>7.1860116492188375E-3</v>
      </c>
      <c r="M162" s="14">
        <f t="shared" si="19"/>
        <v>0.71860116492188375</v>
      </c>
      <c r="N162" s="14">
        <f t="shared" si="20"/>
        <v>4</v>
      </c>
      <c r="O162" s="14">
        <f t="shared" si="21"/>
        <v>2013</v>
      </c>
      <c r="P162" s="2"/>
    </row>
    <row r="163" spans="1:16" x14ac:dyDescent="0.25">
      <c r="A163" s="12">
        <v>41394</v>
      </c>
      <c r="B163" s="42">
        <v>199.13000500000001</v>
      </c>
      <c r="C163" s="14">
        <v>202.53999300000001</v>
      </c>
      <c r="D163" s="14">
        <f t="shared" si="22"/>
        <v>1.7022340457615082E-2</v>
      </c>
      <c r="E163" s="14">
        <f t="shared" si="16"/>
        <v>1.7022340457615082</v>
      </c>
      <c r="F163" s="14">
        <f t="shared" si="17"/>
        <v>4</v>
      </c>
      <c r="G163" s="14">
        <f t="shared" si="18"/>
        <v>2013</v>
      </c>
      <c r="I163" s="12">
        <v>41394</v>
      </c>
      <c r="J163" s="14">
        <v>1593.579956</v>
      </c>
      <c r="K163" s="14">
        <v>1597.5699460000001</v>
      </c>
      <c r="L163" s="14">
        <f t="shared" si="23"/>
        <v>2.4848997165389797E-3</v>
      </c>
      <c r="M163" s="14">
        <f t="shared" si="19"/>
        <v>0.24848997165389797</v>
      </c>
      <c r="N163" s="14">
        <f t="shared" si="20"/>
        <v>4</v>
      </c>
      <c r="O163" s="14">
        <f t="shared" si="21"/>
        <v>2013</v>
      </c>
      <c r="P163" s="2"/>
    </row>
    <row r="164" spans="1:16" x14ac:dyDescent="0.25">
      <c r="A164" s="12">
        <v>41395</v>
      </c>
      <c r="B164" s="42">
        <v>201.86999499999999</v>
      </c>
      <c r="C164" s="14">
        <v>199.63000500000001</v>
      </c>
      <c r="D164" s="14">
        <f t="shared" si="22"/>
        <v>-1.4367473588290269E-2</v>
      </c>
      <c r="E164" s="14">
        <f t="shared" si="16"/>
        <v>-1.4367473588290269</v>
      </c>
      <c r="F164" s="14">
        <f t="shared" si="17"/>
        <v>5</v>
      </c>
      <c r="G164" s="14">
        <f t="shared" si="18"/>
        <v>2013</v>
      </c>
      <c r="I164" s="12">
        <v>41395</v>
      </c>
      <c r="J164" s="14">
        <v>1597.5500489999999</v>
      </c>
      <c r="K164" s="14">
        <v>1582.6999510000001</v>
      </c>
      <c r="L164" s="14">
        <f t="shared" si="23"/>
        <v>-9.3078835372633062E-3</v>
      </c>
      <c r="M164" s="14">
        <f t="shared" si="19"/>
        <v>-0.93078835372633062</v>
      </c>
      <c r="N164" s="14">
        <f t="shared" si="20"/>
        <v>5</v>
      </c>
      <c r="O164" s="14">
        <f t="shared" si="21"/>
        <v>2013</v>
      </c>
      <c r="P164" s="2"/>
    </row>
    <row r="165" spans="1:16" x14ac:dyDescent="0.25">
      <c r="A165" s="12">
        <v>41396</v>
      </c>
      <c r="B165" s="42">
        <v>200.11999499999999</v>
      </c>
      <c r="C165" s="14">
        <v>202.38999899999999</v>
      </c>
      <c r="D165" s="14">
        <f t="shared" si="22"/>
        <v>1.3825546916156117E-2</v>
      </c>
      <c r="E165" s="14">
        <f t="shared" si="16"/>
        <v>1.3825546916156117</v>
      </c>
      <c r="F165" s="14">
        <f t="shared" si="17"/>
        <v>5</v>
      </c>
      <c r="G165" s="14">
        <f t="shared" si="18"/>
        <v>2013</v>
      </c>
      <c r="I165" s="12">
        <v>41396</v>
      </c>
      <c r="J165" s="14">
        <v>1582.7700199999999</v>
      </c>
      <c r="K165" s="14">
        <v>1597.589966</v>
      </c>
      <c r="L165" s="14">
        <f t="shared" si="23"/>
        <v>9.4079834845461896E-3</v>
      </c>
      <c r="M165" s="14">
        <f t="shared" si="19"/>
        <v>0.94079834845461896</v>
      </c>
      <c r="N165" s="14">
        <f t="shared" si="20"/>
        <v>5</v>
      </c>
      <c r="O165" s="14">
        <f t="shared" si="21"/>
        <v>2013</v>
      </c>
      <c r="P165" s="2"/>
    </row>
    <row r="166" spans="1:16" x14ac:dyDescent="0.25">
      <c r="A166" s="12">
        <v>41397</v>
      </c>
      <c r="B166" s="42">
        <v>203.94000199999999</v>
      </c>
      <c r="C166" s="14">
        <v>204.509995</v>
      </c>
      <c r="D166" s="14">
        <f t="shared" si="22"/>
        <v>1.0474806119249003E-2</v>
      </c>
      <c r="E166" s="14">
        <f t="shared" si="16"/>
        <v>1.0474806119249003</v>
      </c>
      <c r="F166" s="14">
        <f t="shared" si="17"/>
        <v>5</v>
      </c>
      <c r="G166" s="14">
        <f t="shared" si="18"/>
        <v>2013</v>
      </c>
      <c r="I166" s="12">
        <v>41397</v>
      </c>
      <c r="J166" s="14">
        <v>1597.599976</v>
      </c>
      <c r="K166" s="14">
        <v>1614.420044</v>
      </c>
      <c r="L166" s="14">
        <f t="shared" si="23"/>
        <v>1.053466681575288E-2</v>
      </c>
      <c r="M166" s="14">
        <f t="shared" si="19"/>
        <v>1.053466681575288</v>
      </c>
      <c r="N166" s="14">
        <f t="shared" si="20"/>
        <v>5</v>
      </c>
      <c r="O166" s="14">
        <f t="shared" si="21"/>
        <v>2013</v>
      </c>
      <c r="P166" s="2"/>
    </row>
    <row r="167" spans="1:16" x14ac:dyDescent="0.25">
      <c r="A167" s="12">
        <v>41400</v>
      </c>
      <c r="B167" s="42">
        <v>203.78999300000001</v>
      </c>
      <c r="C167" s="14">
        <v>202.779999</v>
      </c>
      <c r="D167" s="14">
        <f t="shared" si="22"/>
        <v>-8.459224694617018E-3</v>
      </c>
      <c r="E167" s="14">
        <f t="shared" si="16"/>
        <v>-0.8459224694617018</v>
      </c>
      <c r="F167" s="14">
        <f t="shared" si="17"/>
        <v>5</v>
      </c>
      <c r="G167" s="14">
        <f t="shared" si="18"/>
        <v>2013</v>
      </c>
      <c r="I167" s="12">
        <v>41400</v>
      </c>
      <c r="J167" s="14">
        <v>1614.400024</v>
      </c>
      <c r="K167" s="14">
        <v>1617.5</v>
      </c>
      <c r="L167" s="14">
        <f t="shared" si="23"/>
        <v>1.907778592967091E-3</v>
      </c>
      <c r="M167" s="14">
        <f t="shared" si="19"/>
        <v>0.1907778592967091</v>
      </c>
      <c r="N167" s="14">
        <f t="shared" si="20"/>
        <v>5</v>
      </c>
      <c r="O167" s="14">
        <f t="shared" si="21"/>
        <v>2013</v>
      </c>
      <c r="P167" s="2"/>
    </row>
    <row r="168" spans="1:16" x14ac:dyDescent="0.25">
      <c r="A168" s="12">
        <v>41401</v>
      </c>
      <c r="B168" s="42">
        <v>202.80999800000001</v>
      </c>
      <c r="C168" s="14">
        <v>203.63000500000001</v>
      </c>
      <c r="D168" s="14">
        <f t="shared" si="22"/>
        <v>4.1917644944855503E-3</v>
      </c>
      <c r="E168" s="14">
        <f t="shared" si="16"/>
        <v>0.41917644944855503</v>
      </c>
      <c r="F168" s="14">
        <f t="shared" si="17"/>
        <v>5</v>
      </c>
      <c r="G168" s="14">
        <f t="shared" si="18"/>
        <v>2013</v>
      </c>
      <c r="I168" s="12">
        <v>41401</v>
      </c>
      <c r="J168" s="14">
        <v>1617.5500489999999</v>
      </c>
      <c r="K168" s="14">
        <v>1625.959961</v>
      </c>
      <c r="L168" s="14">
        <f t="shared" si="23"/>
        <v>5.2302695517774112E-3</v>
      </c>
      <c r="M168" s="14">
        <f t="shared" si="19"/>
        <v>0.52302695517774112</v>
      </c>
      <c r="N168" s="14">
        <f t="shared" si="20"/>
        <v>5</v>
      </c>
      <c r="O168" s="14">
        <f t="shared" si="21"/>
        <v>2013</v>
      </c>
      <c r="P168" s="2"/>
    </row>
    <row r="169" spans="1:16" x14ac:dyDescent="0.25">
      <c r="A169" s="12">
        <v>41402</v>
      </c>
      <c r="B169" s="42">
        <v>202.94000199999999</v>
      </c>
      <c r="C169" s="14">
        <v>204.820007</v>
      </c>
      <c r="D169" s="14">
        <f t="shared" si="22"/>
        <v>5.8439423011358294E-3</v>
      </c>
      <c r="E169" s="14">
        <f t="shared" si="16"/>
        <v>0.58439423011358294</v>
      </c>
      <c r="F169" s="14">
        <f t="shared" si="17"/>
        <v>5</v>
      </c>
      <c r="G169" s="14">
        <f t="shared" si="18"/>
        <v>2013</v>
      </c>
      <c r="I169" s="12">
        <v>41402</v>
      </c>
      <c r="J169" s="14">
        <v>1625.9499510000001</v>
      </c>
      <c r="K169" s="14">
        <v>1632.6899410000001</v>
      </c>
      <c r="L169" s="14">
        <f t="shared" si="23"/>
        <v>4.1390810114789733E-3</v>
      </c>
      <c r="M169" s="14">
        <f t="shared" si="19"/>
        <v>0.41390810114789733</v>
      </c>
      <c r="N169" s="14">
        <f t="shared" si="20"/>
        <v>5</v>
      </c>
      <c r="O169" s="14">
        <f t="shared" si="21"/>
        <v>2013</v>
      </c>
      <c r="P169" s="2"/>
    </row>
    <row r="170" spans="1:16" x14ac:dyDescent="0.25">
      <c r="A170" s="12">
        <v>41403</v>
      </c>
      <c r="B170" s="42">
        <v>204.69000199999999</v>
      </c>
      <c r="C170" s="14">
        <v>203.240005</v>
      </c>
      <c r="D170" s="14">
        <f t="shared" si="22"/>
        <v>-7.7140999218889839E-3</v>
      </c>
      <c r="E170" s="14">
        <f t="shared" si="16"/>
        <v>-0.77140999218889839</v>
      </c>
      <c r="F170" s="14">
        <f t="shared" si="17"/>
        <v>5</v>
      </c>
      <c r="G170" s="14">
        <f t="shared" si="18"/>
        <v>2013</v>
      </c>
      <c r="I170" s="12">
        <v>41403</v>
      </c>
      <c r="J170" s="14">
        <v>1632.6899410000001</v>
      </c>
      <c r="K170" s="14">
        <v>1626.670044</v>
      </c>
      <c r="L170" s="14">
        <f t="shared" si="23"/>
        <v>-3.6871036250232248E-3</v>
      </c>
      <c r="M170" s="14">
        <f t="shared" si="19"/>
        <v>-0.36871036250232248</v>
      </c>
      <c r="N170" s="14">
        <f t="shared" si="20"/>
        <v>5</v>
      </c>
      <c r="O170" s="14">
        <f t="shared" si="21"/>
        <v>2013</v>
      </c>
      <c r="P170" s="2"/>
    </row>
    <row r="171" spans="1:16" x14ac:dyDescent="0.25">
      <c r="A171" s="12">
        <v>41404</v>
      </c>
      <c r="B171" s="42">
        <v>203.36999499999999</v>
      </c>
      <c r="C171" s="14">
        <v>204.470001</v>
      </c>
      <c r="D171" s="14">
        <f t="shared" si="22"/>
        <v>6.0519384458783687E-3</v>
      </c>
      <c r="E171" s="14">
        <f t="shared" si="16"/>
        <v>0.60519384458783687</v>
      </c>
      <c r="F171" s="14">
        <f t="shared" si="17"/>
        <v>5</v>
      </c>
      <c r="G171" s="14">
        <f t="shared" si="18"/>
        <v>2013</v>
      </c>
      <c r="I171" s="12">
        <v>41404</v>
      </c>
      <c r="J171" s="14">
        <v>1626.6899410000001</v>
      </c>
      <c r="K171" s="14">
        <v>1633.6999510000001</v>
      </c>
      <c r="L171" s="14">
        <f t="shared" si="23"/>
        <v>4.3216551665963276E-3</v>
      </c>
      <c r="M171" s="14">
        <f t="shared" si="19"/>
        <v>0.43216551665963276</v>
      </c>
      <c r="N171" s="14">
        <f t="shared" si="20"/>
        <v>5</v>
      </c>
      <c r="O171" s="14">
        <f t="shared" si="21"/>
        <v>2013</v>
      </c>
      <c r="P171" s="2"/>
    </row>
    <row r="172" spans="1:16" x14ac:dyDescent="0.25">
      <c r="A172" s="12">
        <v>41407</v>
      </c>
      <c r="B172" s="42">
        <v>204.179993</v>
      </c>
      <c r="C172" s="14">
        <v>202.470001</v>
      </c>
      <c r="D172" s="14">
        <f t="shared" si="22"/>
        <v>-9.7813859745615739E-3</v>
      </c>
      <c r="E172" s="14">
        <f t="shared" si="16"/>
        <v>-0.97813859745615739</v>
      </c>
      <c r="F172" s="14">
        <f t="shared" si="17"/>
        <v>5</v>
      </c>
      <c r="G172" s="14">
        <f t="shared" si="18"/>
        <v>2013</v>
      </c>
      <c r="I172" s="12">
        <v>41407</v>
      </c>
      <c r="J172" s="14">
        <v>1632.099976</v>
      </c>
      <c r="K172" s="14">
        <v>1633.7700199999999</v>
      </c>
      <c r="L172" s="14">
        <f t="shared" si="23"/>
        <v>4.2889760728082038E-5</v>
      </c>
      <c r="M172" s="14">
        <f t="shared" si="19"/>
        <v>4.2889760728082038E-3</v>
      </c>
      <c r="N172" s="14">
        <f t="shared" si="20"/>
        <v>5</v>
      </c>
      <c r="O172" s="14">
        <f t="shared" si="21"/>
        <v>2013</v>
      </c>
      <c r="P172" s="2"/>
    </row>
    <row r="173" spans="1:16" x14ac:dyDescent="0.25">
      <c r="A173" s="12">
        <v>41408</v>
      </c>
      <c r="B173" s="42">
        <v>202.08999600000001</v>
      </c>
      <c r="C173" s="14">
        <v>203.21000699999999</v>
      </c>
      <c r="D173" s="14">
        <f t="shared" si="22"/>
        <v>3.654892064726134E-3</v>
      </c>
      <c r="E173" s="14">
        <f t="shared" si="16"/>
        <v>0.3654892064726134</v>
      </c>
      <c r="F173" s="14">
        <f t="shared" si="17"/>
        <v>5</v>
      </c>
      <c r="G173" s="14">
        <f t="shared" si="18"/>
        <v>2013</v>
      </c>
      <c r="I173" s="12">
        <v>41408</v>
      </c>
      <c r="J173" s="14">
        <v>1633.75</v>
      </c>
      <c r="K173" s="14">
        <v>1650.339966</v>
      </c>
      <c r="L173" s="14">
        <f t="shared" si="23"/>
        <v>1.0142153300132239E-2</v>
      </c>
      <c r="M173" s="14">
        <f t="shared" si="19"/>
        <v>1.0142153300132239</v>
      </c>
      <c r="N173" s="14">
        <f t="shared" si="20"/>
        <v>5</v>
      </c>
      <c r="O173" s="14">
        <f t="shared" si="21"/>
        <v>2013</v>
      </c>
      <c r="P173" s="2"/>
    </row>
    <row r="174" spans="1:16" x14ac:dyDescent="0.25">
      <c r="A174" s="12">
        <v>41409</v>
      </c>
      <c r="B174" s="42">
        <v>202.25</v>
      </c>
      <c r="C174" s="14">
        <v>203.320007</v>
      </c>
      <c r="D174" s="14">
        <f t="shared" si="22"/>
        <v>5.4131192466333466E-4</v>
      </c>
      <c r="E174" s="14">
        <f t="shared" si="16"/>
        <v>5.4131192466333466E-2</v>
      </c>
      <c r="F174" s="14">
        <f t="shared" si="17"/>
        <v>5</v>
      </c>
      <c r="G174" s="14">
        <f t="shared" si="18"/>
        <v>2013</v>
      </c>
      <c r="I174" s="12">
        <v>41409</v>
      </c>
      <c r="J174" s="14">
        <v>1649.130005</v>
      </c>
      <c r="K174" s="14">
        <v>1658.780029</v>
      </c>
      <c r="L174" s="14">
        <f t="shared" si="23"/>
        <v>5.1141359803923425E-3</v>
      </c>
      <c r="M174" s="14">
        <f t="shared" si="19"/>
        <v>0.51141359803923425</v>
      </c>
      <c r="N174" s="14">
        <f t="shared" si="20"/>
        <v>5</v>
      </c>
      <c r="O174" s="14">
        <f t="shared" si="21"/>
        <v>2013</v>
      </c>
      <c r="P174" s="2"/>
    </row>
    <row r="175" spans="1:16" x14ac:dyDescent="0.25">
      <c r="A175" s="12">
        <v>41410</v>
      </c>
      <c r="B175" s="42">
        <v>204</v>
      </c>
      <c r="C175" s="14">
        <v>204.69000199999999</v>
      </c>
      <c r="D175" s="14">
        <f t="shared" si="22"/>
        <v>6.7381219399622605E-3</v>
      </c>
      <c r="E175" s="14">
        <f t="shared" si="16"/>
        <v>0.67381219399622605</v>
      </c>
      <c r="F175" s="14">
        <f t="shared" si="17"/>
        <v>5</v>
      </c>
      <c r="G175" s="14">
        <f t="shared" si="18"/>
        <v>2013</v>
      </c>
      <c r="I175" s="12">
        <v>41410</v>
      </c>
      <c r="J175" s="14">
        <v>1658.0699460000001</v>
      </c>
      <c r="K175" s="14">
        <v>1650.469971</v>
      </c>
      <c r="L175" s="14">
        <f t="shared" si="23"/>
        <v>-5.0097408063261017E-3</v>
      </c>
      <c r="M175" s="14">
        <f t="shared" si="19"/>
        <v>-0.50097408063261017</v>
      </c>
      <c r="N175" s="14">
        <f t="shared" si="20"/>
        <v>5</v>
      </c>
      <c r="O175" s="14">
        <f t="shared" si="21"/>
        <v>2013</v>
      </c>
      <c r="P175" s="2"/>
    </row>
    <row r="176" spans="1:16" x14ac:dyDescent="0.25">
      <c r="A176" s="12">
        <v>41411</v>
      </c>
      <c r="B176" s="42">
        <v>205.25</v>
      </c>
      <c r="C176" s="14">
        <v>208.44000199999999</v>
      </c>
      <c r="D176" s="14">
        <f t="shared" si="22"/>
        <v>1.8320386747565642E-2</v>
      </c>
      <c r="E176" s="14">
        <f t="shared" si="16"/>
        <v>1.8320386747565642</v>
      </c>
      <c r="F176" s="14">
        <f t="shared" si="17"/>
        <v>5</v>
      </c>
      <c r="G176" s="14">
        <f t="shared" si="18"/>
        <v>2013</v>
      </c>
      <c r="I176" s="12">
        <v>41411</v>
      </c>
      <c r="J176" s="14">
        <v>1652.4499510000001</v>
      </c>
      <c r="K176" s="14">
        <v>1667.469971</v>
      </c>
      <c r="L176" s="14">
        <f t="shared" si="23"/>
        <v>1.0300096517175561E-2</v>
      </c>
      <c r="M176" s="14">
        <f t="shared" si="19"/>
        <v>1.0300096517175561</v>
      </c>
      <c r="N176" s="14">
        <f t="shared" si="20"/>
        <v>5</v>
      </c>
      <c r="O176" s="14">
        <f t="shared" si="21"/>
        <v>2013</v>
      </c>
      <c r="P176" s="2"/>
    </row>
    <row r="177" spans="1:16" x14ac:dyDescent="0.25">
      <c r="A177" s="12">
        <v>41414</v>
      </c>
      <c r="B177" s="42">
        <v>208.020004</v>
      </c>
      <c r="C177" s="14">
        <v>207.60000600000001</v>
      </c>
      <c r="D177" s="14">
        <f t="shared" si="22"/>
        <v>-4.0299174435816099E-3</v>
      </c>
      <c r="E177" s="14">
        <f t="shared" si="16"/>
        <v>-0.40299174435816099</v>
      </c>
      <c r="F177" s="14">
        <f t="shared" si="17"/>
        <v>5</v>
      </c>
      <c r="G177" s="14">
        <f t="shared" si="18"/>
        <v>2013</v>
      </c>
      <c r="I177" s="12">
        <v>41414</v>
      </c>
      <c r="J177" s="14">
        <v>1665.709961</v>
      </c>
      <c r="K177" s="14">
        <v>1666.290039</v>
      </c>
      <c r="L177" s="14">
        <f t="shared" si="23"/>
        <v>-7.0761814036890414E-4</v>
      </c>
      <c r="M177" s="14">
        <f t="shared" si="19"/>
        <v>-7.0761814036890414E-2</v>
      </c>
      <c r="N177" s="14">
        <f t="shared" si="20"/>
        <v>5</v>
      </c>
      <c r="O177" s="14">
        <f t="shared" si="21"/>
        <v>2013</v>
      </c>
      <c r="P177" s="2"/>
    </row>
    <row r="178" spans="1:16" x14ac:dyDescent="0.25">
      <c r="A178" s="12">
        <v>41415</v>
      </c>
      <c r="B178" s="42">
        <v>207.240005</v>
      </c>
      <c r="C178" s="14">
        <v>208.64999399999999</v>
      </c>
      <c r="D178" s="14">
        <f t="shared" si="22"/>
        <v>5.0577455185620845E-3</v>
      </c>
      <c r="E178" s="14">
        <f t="shared" si="16"/>
        <v>0.50577455185620845</v>
      </c>
      <c r="F178" s="14">
        <f t="shared" si="17"/>
        <v>5</v>
      </c>
      <c r="G178" s="14">
        <f t="shared" si="18"/>
        <v>2013</v>
      </c>
      <c r="I178" s="12">
        <v>41415</v>
      </c>
      <c r="J178" s="14">
        <v>1666.1999510000001</v>
      </c>
      <c r="K178" s="14">
        <v>1669.160034</v>
      </c>
      <c r="L178" s="14">
        <f t="shared" si="23"/>
        <v>1.7223862189816863E-3</v>
      </c>
      <c r="M178" s="14">
        <f t="shared" si="19"/>
        <v>0.17223862189816863</v>
      </c>
      <c r="N178" s="14">
        <f t="shared" si="20"/>
        <v>5</v>
      </c>
      <c r="O178" s="14">
        <f t="shared" si="21"/>
        <v>2013</v>
      </c>
      <c r="P178" s="2"/>
    </row>
    <row r="179" spans="1:16" x14ac:dyDescent="0.25">
      <c r="A179" s="12">
        <v>41416</v>
      </c>
      <c r="B179" s="42">
        <v>208.5</v>
      </c>
      <c r="C179" s="14">
        <v>206.990005</v>
      </c>
      <c r="D179" s="14">
        <f t="shared" si="22"/>
        <v>-7.955854530242612E-3</v>
      </c>
      <c r="E179" s="14">
        <f t="shared" si="16"/>
        <v>-0.7955854530242612</v>
      </c>
      <c r="F179" s="14">
        <f t="shared" si="17"/>
        <v>5</v>
      </c>
      <c r="G179" s="14">
        <f t="shared" si="18"/>
        <v>2013</v>
      </c>
      <c r="I179" s="12">
        <v>41416</v>
      </c>
      <c r="J179" s="14">
        <v>1669.3900149999999</v>
      </c>
      <c r="K179" s="14">
        <v>1655.349976</v>
      </c>
      <c r="L179" s="14">
        <f t="shared" si="23"/>
        <v>-8.2736572399864095E-3</v>
      </c>
      <c r="M179" s="14">
        <f t="shared" si="19"/>
        <v>-0.82736572399864095</v>
      </c>
      <c r="N179" s="14">
        <f t="shared" si="20"/>
        <v>5</v>
      </c>
      <c r="O179" s="14">
        <f t="shared" si="21"/>
        <v>2013</v>
      </c>
      <c r="P179" s="2"/>
    </row>
    <row r="180" spans="1:16" x14ac:dyDescent="0.25">
      <c r="A180" s="12">
        <v>41417</v>
      </c>
      <c r="B180" s="42">
        <v>205.479996</v>
      </c>
      <c r="C180" s="14">
        <v>206.16000399999999</v>
      </c>
      <c r="D180" s="14">
        <f t="shared" si="22"/>
        <v>-4.0098602828673169E-3</v>
      </c>
      <c r="E180" s="14">
        <f t="shared" si="16"/>
        <v>-0.40098602828673169</v>
      </c>
      <c r="F180" s="14">
        <f t="shared" si="17"/>
        <v>5</v>
      </c>
      <c r="G180" s="14">
        <f t="shared" si="18"/>
        <v>2013</v>
      </c>
      <c r="I180" s="12">
        <v>41417</v>
      </c>
      <c r="J180" s="14">
        <v>1651.619995</v>
      </c>
      <c r="K180" s="14">
        <v>1650.51001</v>
      </c>
      <c r="L180" s="14">
        <f t="shared" si="23"/>
        <v>-2.9238324645374236E-3</v>
      </c>
      <c r="M180" s="14">
        <f t="shared" si="19"/>
        <v>-0.29238324645374236</v>
      </c>
      <c r="N180" s="14">
        <f t="shared" si="20"/>
        <v>5</v>
      </c>
      <c r="O180" s="14">
        <f t="shared" si="21"/>
        <v>2013</v>
      </c>
      <c r="P180" s="2"/>
    </row>
    <row r="181" spans="1:16" x14ac:dyDescent="0.25">
      <c r="A181" s="12">
        <v>41418</v>
      </c>
      <c r="B181" s="42">
        <v>204.69000199999999</v>
      </c>
      <c r="C181" s="14">
        <v>205.720001</v>
      </c>
      <c r="D181" s="14">
        <f t="shared" si="22"/>
        <v>-2.1342791592107169E-3</v>
      </c>
      <c r="E181" s="14">
        <f t="shared" si="16"/>
        <v>-0.21342791592107169</v>
      </c>
      <c r="F181" s="14">
        <f t="shared" si="17"/>
        <v>5</v>
      </c>
      <c r="G181" s="14">
        <f t="shared" si="18"/>
        <v>2013</v>
      </c>
      <c r="I181" s="12">
        <v>41418</v>
      </c>
      <c r="J181" s="14">
        <v>1646.670044</v>
      </c>
      <c r="K181" s="14">
        <v>1649.599976</v>
      </c>
      <c r="L181" s="14">
        <f t="shared" si="23"/>
        <v>-5.5136533222233108E-4</v>
      </c>
      <c r="M181" s="14">
        <f t="shared" si="19"/>
        <v>-5.5136533222233108E-2</v>
      </c>
      <c r="N181" s="14">
        <f t="shared" si="20"/>
        <v>5</v>
      </c>
      <c r="O181" s="14">
        <f t="shared" si="21"/>
        <v>2013</v>
      </c>
      <c r="P181" s="2"/>
    </row>
    <row r="182" spans="1:16" x14ac:dyDescent="0.25">
      <c r="A182" s="12">
        <v>41422</v>
      </c>
      <c r="B182" s="42">
        <v>207.44000199999999</v>
      </c>
      <c r="C182" s="14">
        <v>207.779999</v>
      </c>
      <c r="D182" s="14">
        <f t="shared" si="22"/>
        <v>1.0013600962407221E-2</v>
      </c>
      <c r="E182" s="14">
        <f t="shared" si="16"/>
        <v>1.0013600962407221</v>
      </c>
      <c r="F182" s="14">
        <f t="shared" si="17"/>
        <v>5</v>
      </c>
      <c r="G182" s="14">
        <f t="shared" si="18"/>
        <v>2013</v>
      </c>
      <c r="I182" s="12">
        <v>41422</v>
      </c>
      <c r="J182" s="14">
        <v>1652.630005</v>
      </c>
      <c r="K182" s="14">
        <v>1660.0600589999999</v>
      </c>
      <c r="L182" s="14">
        <f t="shared" si="23"/>
        <v>6.3409815423032256E-3</v>
      </c>
      <c r="M182" s="14">
        <f t="shared" si="19"/>
        <v>0.63409815423032256</v>
      </c>
      <c r="N182" s="14">
        <f t="shared" si="20"/>
        <v>5</v>
      </c>
      <c r="O182" s="14">
        <f t="shared" si="21"/>
        <v>2013</v>
      </c>
      <c r="P182" s="2"/>
    </row>
    <row r="183" spans="1:16" x14ac:dyDescent="0.25">
      <c r="A183" s="12">
        <v>41423</v>
      </c>
      <c r="B183" s="42">
        <v>206.220001</v>
      </c>
      <c r="C183" s="14">
        <v>207.91999799999999</v>
      </c>
      <c r="D183" s="14">
        <f t="shared" si="22"/>
        <v>6.7378477559820737E-4</v>
      </c>
      <c r="E183" s="14">
        <f t="shared" si="16"/>
        <v>6.7378477559820737E-2</v>
      </c>
      <c r="F183" s="14">
        <f t="shared" si="17"/>
        <v>5</v>
      </c>
      <c r="G183" s="14">
        <f t="shared" si="18"/>
        <v>2013</v>
      </c>
      <c r="I183" s="12">
        <v>41423</v>
      </c>
      <c r="J183" s="14">
        <v>1656.5699460000001</v>
      </c>
      <c r="K183" s="14">
        <v>1648.3599850000001</v>
      </c>
      <c r="L183" s="14">
        <f t="shared" si="23"/>
        <v>-7.0479823525468888E-3</v>
      </c>
      <c r="M183" s="14">
        <f t="shared" si="19"/>
        <v>-0.70479823525468888</v>
      </c>
      <c r="N183" s="14">
        <f t="shared" si="20"/>
        <v>5</v>
      </c>
      <c r="O183" s="14">
        <f t="shared" si="21"/>
        <v>2013</v>
      </c>
      <c r="P183" s="2"/>
    </row>
    <row r="184" spans="1:16" x14ac:dyDescent="0.25">
      <c r="A184" s="12">
        <v>41424</v>
      </c>
      <c r="B184" s="42">
        <v>206.970001</v>
      </c>
      <c r="C184" s="14">
        <v>209.36000100000001</v>
      </c>
      <c r="D184" s="14">
        <f t="shared" si="22"/>
        <v>6.9257551647341487E-3</v>
      </c>
      <c r="E184" s="14">
        <f t="shared" si="16"/>
        <v>0.69257551647341487</v>
      </c>
      <c r="F184" s="14">
        <f t="shared" si="17"/>
        <v>5</v>
      </c>
      <c r="G184" s="14">
        <f t="shared" si="18"/>
        <v>2013</v>
      </c>
      <c r="I184" s="12">
        <v>41424</v>
      </c>
      <c r="J184" s="14">
        <v>1649.1400149999999</v>
      </c>
      <c r="K184" s="14">
        <v>1654.410034</v>
      </c>
      <c r="L184" s="14">
        <f t="shared" si="23"/>
        <v>3.6703444969878873E-3</v>
      </c>
      <c r="M184" s="14">
        <f t="shared" si="19"/>
        <v>0.36703444969878873</v>
      </c>
      <c r="N184" s="14">
        <f t="shared" si="20"/>
        <v>5</v>
      </c>
      <c r="O184" s="14">
        <f t="shared" si="21"/>
        <v>2013</v>
      </c>
      <c r="P184" s="2"/>
    </row>
    <row r="185" spans="1:16" x14ac:dyDescent="0.25">
      <c r="A185" s="12">
        <v>41425</v>
      </c>
      <c r="B185" s="42">
        <v>208.58999600000001</v>
      </c>
      <c r="C185" s="14">
        <v>208.020004</v>
      </c>
      <c r="D185" s="14">
        <f t="shared" si="22"/>
        <v>-6.4004441803571233E-3</v>
      </c>
      <c r="E185" s="14">
        <f t="shared" si="16"/>
        <v>-0.64004441803571233</v>
      </c>
      <c r="F185" s="14">
        <f t="shared" si="17"/>
        <v>5</v>
      </c>
      <c r="G185" s="14">
        <f t="shared" si="18"/>
        <v>2013</v>
      </c>
      <c r="I185" s="12">
        <v>41425</v>
      </c>
      <c r="J185" s="14">
        <v>1652.130005</v>
      </c>
      <c r="K185" s="14">
        <v>1630.73999</v>
      </c>
      <c r="L185" s="14">
        <f t="shared" si="23"/>
        <v>-1.430724156258345E-2</v>
      </c>
      <c r="M185" s="14">
        <f t="shared" si="19"/>
        <v>-1.430724156258345</v>
      </c>
      <c r="N185" s="14">
        <f t="shared" si="20"/>
        <v>5</v>
      </c>
      <c r="O185" s="14">
        <f t="shared" si="21"/>
        <v>2013</v>
      </c>
      <c r="P185" s="2"/>
    </row>
    <row r="186" spans="1:16" x14ac:dyDescent="0.25">
      <c r="A186" s="12">
        <v>41428</v>
      </c>
      <c r="B186" s="42">
        <v>208.25</v>
      </c>
      <c r="C186" s="14">
        <v>208.949997</v>
      </c>
      <c r="D186" s="14">
        <f t="shared" si="22"/>
        <v>4.4706902322719788E-3</v>
      </c>
      <c r="E186" s="14">
        <f t="shared" si="16"/>
        <v>0.44706902322719788</v>
      </c>
      <c r="F186" s="14">
        <f t="shared" si="17"/>
        <v>6</v>
      </c>
      <c r="G186" s="14">
        <f t="shared" si="18"/>
        <v>2013</v>
      </c>
      <c r="I186" s="12">
        <v>41428</v>
      </c>
      <c r="J186" s="14">
        <v>1631.709961</v>
      </c>
      <c r="K186" s="14">
        <v>1640.420044</v>
      </c>
      <c r="L186" s="14">
        <f t="shared" si="23"/>
        <v>5.935988606007081E-3</v>
      </c>
      <c r="M186" s="14">
        <f t="shared" si="19"/>
        <v>0.5935988606007081</v>
      </c>
      <c r="N186" s="14">
        <f t="shared" si="20"/>
        <v>6</v>
      </c>
      <c r="O186" s="14">
        <f t="shared" si="21"/>
        <v>2013</v>
      </c>
      <c r="P186" s="2"/>
    </row>
    <row r="187" spans="1:16" x14ac:dyDescent="0.25">
      <c r="A187" s="12">
        <v>41429</v>
      </c>
      <c r="B187" s="42">
        <v>208.60000600000001</v>
      </c>
      <c r="C187" s="14">
        <v>206.19000199999999</v>
      </c>
      <c r="D187" s="14">
        <f t="shared" si="22"/>
        <v>-1.3208877911589534E-2</v>
      </c>
      <c r="E187" s="14">
        <f t="shared" si="16"/>
        <v>-1.3208877911589534</v>
      </c>
      <c r="F187" s="14">
        <f t="shared" si="17"/>
        <v>6</v>
      </c>
      <c r="G187" s="14">
        <f t="shared" si="18"/>
        <v>2013</v>
      </c>
      <c r="I187" s="12">
        <v>41429</v>
      </c>
      <c r="J187" s="14">
        <v>1640.7299800000001</v>
      </c>
      <c r="K187" s="14">
        <v>1631.380005</v>
      </c>
      <c r="L187" s="14">
        <f t="shared" si="23"/>
        <v>-5.5108074502410176E-3</v>
      </c>
      <c r="M187" s="14">
        <f t="shared" si="19"/>
        <v>-0.55108074502410176</v>
      </c>
      <c r="N187" s="14">
        <f t="shared" si="20"/>
        <v>6</v>
      </c>
      <c r="O187" s="14">
        <f t="shared" si="21"/>
        <v>2013</v>
      </c>
      <c r="P187" s="2"/>
    </row>
    <row r="188" spans="1:16" x14ac:dyDescent="0.25">
      <c r="A188" s="12">
        <v>41430</v>
      </c>
      <c r="B188" s="42">
        <v>205.16000399999999</v>
      </c>
      <c r="C188" s="14">
        <v>202.740005</v>
      </c>
      <c r="D188" s="14">
        <f t="shared" si="22"/>
        <v>-1.6732125546999099E-2</v>
      </c>
      <c r="E188" s="14">
        <f t="shared" si="16"/>
        <v>-1.6732125546999099</v>
      </c>
      <c r="F188" s="14">
        <f t="shared" si="17"/>
        <v>6</v>
      </c>
      <c r="G188" s="14">
        <f t="shared" si="18"/>
        <v>2013</v>
      </c>
      <c r="I188" s="12">
        <v>41430</v>
      </c>
      <c r="J188" s="14">
        <v>1629.0500489999999</v>
      </c>
      <c r="K188" s="14">
        <v>1608.900024</v>
      </c>
      <c r="L188" s="14">
        <f t="shared" si="23"/>
        <v>-1.3779733067158628E-2</v>
      </c>
      <c r="M188" s="14">
        <f t="shared" si="19"/>
        <v>-1.3779733067158628</v>
      </c>
      <c r="N188" s="14">
        <f t="shared" si="20"/>
        <v>6</v>
      </c>
      <c r="O188" s="14">
        <f t="shared" si="21"/>
        <v>2013</v>
      </c>
      <c r="P188" s="2"/>
    </row>
    <row r="189" spans="1:16" x14ac:dyDescent="0.25">
      <c r="A189" s="12">
        <v>41431</v>
      </c>
      <c r="B189" s="42">
        <v>203</v>
      </c>
      <c r="C189" s="14">
        <v>203.800003</v>
      </c>
      <c r="D189" s="14">
        <f t="shared" si="22"/>
        <v>5.228361319217667E-3</v>
      </c>
      <c r="E189" s="14">
        <f t="shared" si="16"/>
        <v>0.5228361319217667</v>
      </c>
      <c r="F189" s="14">
        <f t="shared" si="17"/>
        <v>6</v>
      </c>
      <c r="G189" s="14">
        <f t="shared" si="18"/>
        <v>2013</v>
      </c>
      <c r="I189" s="12">
        <v>41431</v>
      </c>
      <c r="J189" s="14">
        <v>1609.290039</v>
      </c>
      <c r="K189" s="14">
        <v>1622.5600589999999</v>
      </c>
      <c r="L189" s="14">
        <f t="shared" si="23"/>
        <v>8.4902944845750561E-3</v>
      </c>
      <c r="M189" s="14">
        <f t="shared" si="19"/>
        <v>0.84902944845750561</v>
      </c>
      <c r="N189" s="14">
        <f t="shared" si="20"/>
        <v>6</v>
      </c>
      <c r="O189" s="14">
        <f t="shared" si="21"/>
        <v>2013</v>
      </c>
      <c r="P189" s="2"/>
    </row>
    <row r="190" spans="1:16" x14ac:dyDescent="0.25">
      <c r="A190" s="12">
        <v>41432</v>
      </c>
      <c r="B190" s="42">
        <v>204.85000600000001</v>
      </c>
      <c r="C190" s="14">
        <v>206.35000600000001</v>
      </c>
      <c r="D190" s="14">
        <f t="shared" si="22"/>
        <v>1.251228146449046E-2</v>
      </c>
      <c r="E190" s="14">
        <f t="shared" si="16"/>
        <v>1.251228146449046</v>
      </c>
      <c r="F190" s="14">
        <f t="shared" si="17"/>
        <v>6</v>
      </c>
      <c r="G190" s="14">
        <f t="shared" si="18"/>
        <v>2013</v>
      </c>
      <c r="I190" s="12">
        <v>41432</v>
      </c>
      <c r="J190" s="14">
        <v>1625.2700199999999</v>
      </c>
      <c r="K190" s="14">
        <v>1643.380005</v>
      </c>
      <c r="L190" s="14">
        <f t="shared" si="23"/>
        <v>1.2831541048059281E-2</v>
      </c>
      <c r="M190" s="14">
        <f t="shared" si="19"/>
        <v>1.2831541048059281</v>
      </c>
      <c r="N190" s="14">
        <f t="shared" si="20"/>
        <v>6</v>
      </c>
      <c r="O190" s="14">
        <f t="shared" si="21"/>
        <v>2013</v>
      </c>
      <c r="P190" s="2"/>
    </row>
    <row r="191" spans="1:16" x14ac:dyDescent="0.25">
      <c r="A191" s="12">
        <v>41435</v>
      </c>
      <c r="B191" s="42">
        <v>206.970001</v>
      </c>
      <c r="C191" s="14">
        <v>205.020004</v>
      </c>
      <c r="D191" s="14">
        <f t="shared" si="22"/>
        <v>-6.4453693303987425E-3</v>
      </c>
      <c r="E191" s="14">
        <f t="shared" si="16"/>
        <v>-0.64453693303987425</v>
      </c>
      <c r="F191" s="14">
        <f t="shared" si="17"/>
        <v>6</v>
      </c>
      <c r="G191" s="14">
        <f t="shared" si="18"/>
        <v>2013</v>
      </c>
      <c r="I191" s="12">
        <v>41435</v>
      </c>
      <c r="J191" s="14">
        <v>1644.670044</v>
      </c>
      <c r="K191" s="14">
        <v>1642.8100589999999</v>
      </c>
      <c r="L191" s="14">
        <f t="shared" si="23"/>
        <v>-3.4681327402430462E-4</v>
      </c>
      <c r="M191" s="14">
        <f t="shared" si="19"/>
        <v>-3.4681327402430462E-2</v>
      </c>
      <c r="N191" s="14">
        <f t="shared" si="20"/>
        <v>6</v>
      </c>
      <c r="O191" s="14">
        <f t="shared" si="21"/>
        <v>2013</v>
      </c>
      <c r="P191" s="2"/>
    </row>
    <row r="192" spans="1:16" x14ac:dyDescent="0.25">
      <c r="A192" s="12">
        <v>41436</v>
      </c>
      <c r="B192" s="42">
        <v>203.16999799999999</v>
      </c>
      <c r="C192" s="14">
        <v>203.979996</v>
      </c>
      <c r="D192" s="14">
        <f t="shared" si="22"/>
        <v>-5.0727147581169918E-3</v>
      </c>
      <c r="E192" s="14">
        <f t="shared" si="16"/>
        <v>-0.50727147581169918</v>
      </c>
      <c r="F192" s="14">
        <f t="shared" si="17"/>
        <v>6</v>
      </c>
      <c r="G192" s="14">
        <f t="shared" si="18"/>
        <v>2013</v>
      </c>
      <c r="I192" s="12">
        <v>41436</v>
      </c>
      <c r="J192" s="14">
        <v>1638.6400149999999</v>
      </c>
      <c r="K192" s="14">
        <v>1626.130005</v>
      </c>
      <c r="L192" s="14">
        <f t="shared" si="23"/>
        <v>-1.0153367340685282E-2</v>
      </c>
      <c r="M192" s="14">
        <f t="shared" si="19"/>
        <v>-1.0153367340685282</v>
      </c>
      <c r="N192" s="14">
        <f t="shared" si="20"/>
        <v>6</v>
      </c>
      <c r="O192" s="14">
        <f t="shared" si="21"/>
        <v>2013</v>
      </c>
      <c r="P192" s="2"/>
    </row>
    <row r="193" spans="1:16" x14ac:dyDescent="0.25">
      <c r="A193" s="12">
        <v>41437</v>
      </c>
      <c r="B193" s="42">
        <v>204.58999600000001</v>
      </c>
      <c r="C193" s="14">
        <v>201.199997</v>
      </c>
      <c r="D193" s="14">
        <f t="shared" si="22"/>
        <v>-1.3628782500809566E-2</v>
      </c>
      <c r="E193" s="14">
        <f t="shared" si="16"/>
        <v>-1.3628782500809566</v>
      </c>
      <c r="F193" s="14">
        <f t="shared" si="17"/>
        <v>6</v>
      </c>
      <c r="G193" s="14">
        <f t="shared" si="18"/>
        <v>2013</v>
      </c>
      <c r="I193" s="12">
        <v>41437</v>
      </c>
      <c r="J193" s="14">
        <v>1629.9399410000001</v>
      </c>
      <c r="K193" s="14">
        <v>1612.5200199999999</v>
      </c>
      <c r="L193" s="14">
        <f t="shared" si="23"/>
        <v>-8.3695552988705124E-3</v>
      </c>
      <c r="M193" s="14">
        <f t="shared" si="19"/>
        <v>-0.83695552988705124</v>
      </c>
      <c r="N193" s="14">
        <f t="shared" si="20"/>
        <v>6</v>
      </c>
      <c r="O193" s="14">
        <f t="shared" si="21"/>
        <v>2013</v>
      </c>
      <c r="P193" s="2"/>
    </row>
    <row r="194" spans="1:16" x14ac:dyDescent="0.25">
      <c r="A194" s="12">
        <v>41438</v>
      </c>
      <c r="B194" s="42">
        <v>201.009995</v>
      </c>
      <c r="C194" s="14">
        <v>203.770004</v>
      </c>
      <c r="D194" s="14">
        <f t="shared" si="22"/>
        <v>1.277339482266493E-2</v>
      </c>
      <c r="E194" s="14">
        <f t="shared" si="16"/>
        <v>1.277339482266493</v>
      </c>
      <c r="F194" s="14">
        <f t="shared" si="17"/>
        <v>6</v>
      </c>
      <c r="G194" s="14">
        <f t="shared" si="18"/>
        <v>2013</v>
      </c>
      <c r="I194" s="12">
        <v>41438</v>
      </c>
      <c r="J194" s="14">
        <v>1612.150024</v>
      </c>
      <c r="K194" s="14">
        <v>1636.3599850000001</v>
      </c>
      <c r="L194" s="14">
        <f t="shared" si="23"/>
        <v>1.4784290864184202E-2</v>
      </c>
      <c r="M194" s="14">
        <f t="shared" si="19"/>
        <v>1.4784290864184202</v>
      </c>
      <c r="N194" s="14">
        <f t="shared" si="20"/>
        <v>6</v>
      </c>
      <c r="O194" s="14">
        <f t="shared" si="21"/>
        <v>2013</v>
      </c>
      <c r="P194" s="2"/>
    </row>
    <row r="195" spans="1:16" x14ac:dyDescent="0.25">
      <c r="A195" s="12">
        <v>41439</v>
      </c>
      <c r="B195" s="42">
        <v>203.970001</v>
      </c>
      <c r="C195" s="14">
        <v>202.199997</v>
      </c>
      <c r="D195" s="14">
        <f t="shared" si="22"/>
        <v>-7.7047993776355739E-3</v>
      </c>
      <c r="E195" s="14">
        <f t="shared" si="16"/>
        <v>-0.77047993776355739</v>
      </c>
      <c r="F195" s="14">
        <f t="shared" si="17"/>
        <v>6</v>
      </c>
      <c r="G195" s="14">
        <f t="shared" si="18"/>
        <v>2013</v>
      </c>
      <c r="I195" s="12">
        <v>41439</v>
      </c>
      <c r="J195" s="14">
        <v>1635.5200199999999</v>
      </c>
      <c r="K195" s="14">
        <v>1626.7299800000001</v>
      </c>
      <c r="L195" s="14">
        <f t="shared" si="23"/>
        <v>-5.8850161873152951E-3</v>
      </c>
      <c r="M195" s="14">
        <f t="shared" si="19"/>
        <v>-0.58850161873152951</v>
      </c>
      <c r="N195" s="14">
        <f t="shared" si="20"/>
        <v>6</v>
      </c>
      <c r="O195" s="14">
        <f t="shared" si="21"/>
        <v>2013</v>
      </c>
      <c r="P195" s="2"/>
    </row>
    <row r="196" spans="1:16" x14ac:dyDescent="0.25">
      <c r="A196" s="12">
        <v>41442</v>
      </c>
      <c r="B196" s="42">
        <v>203.44000199999999</v>
      </c>
      <c r="C196" s="14">
        <v>203.03999300000001</v>
      </c>
      <c r="D196" s="14">
        <f t="shared" si="22"/>
        <v>4.1542829498657508E-3</v>
      </c>
      <c r="E196" s="14">
        <f t="shared" ref="E196:E259" si="24">D196 * 100</f>
        <v>0.41542829498657508</v>
      </c>
      <c r="F196" s="14">
        <f t="shared" ref="F196:F259" si="25">MONTH(A196)</f>
        <v>6</v>
      </c>
      <c r="G196" s="14">
        <f t="shared" ref="G196:G259" si="26">YEAR(A196)</f>
        <v>2013</v>
      </c>
      <c r="I196" s="12">
        <v>41442</v>
      </c>
      <c r="J196" s="14">
        <v>1630.6400149999999</v>
      </c>
      <c r="K196" s="14">
        <v>1639.040039</v>
      </c>
      <c r="L196" s="14">
        <f t="shared" si="23"/>
        <v>7.5673646833507302E-3</v>
      </c>
      <c r="M196" s="14">
        <f t="shared" ref="M196:M259" si="27">L196*100</f>
        <v>0.75673646833507302</v>
      </c>
      <c r="N196" s="14">
        <f t="shared" ref="N196:N259" si="28">MONTH(I196)</f>
        <v>6</v>
      </c>
      <c r="O196" s="14">
        <f t="shared" ref="O196:O259" si="29">YEAR(I196)</f>
        <v>2013</v>
      </c>
      <c r="P196" s="2"/>
    </row>
    <row r="197" spans="1:16" x14ac:dyDescent="0.25">
      <c r="A197" s="12">
        <v>41443</v>
      </c>
      <c r="B197" s="42">
        <v>203.020004</v>
      </c>
      <c r="C197" s="14">
        <v>204.86999499999999</v>
      </c>
      <c r="D197" s="14">
        <f t="shared" ref="D197:D260" si="30">(C197/C196)-1</f>
        <v>9.0130125250742488E-3</v>
      </c>
      <c r="E197" s="14">
        <f t="shared" si="24"/>
        <v>0.90130125250742488</v>
      </c>
      <c r="F197" s="14">
        <f t="shared" si="25"/>
        <v>6</v>
      </c>
      <c r="G197" s="14">
        <f t="shared" si="26"/>
        <v>2013</v>
      </c>
      <c r="I197" s="12">
        <v>41443</v>
      </c>
      <c r="J197" s="14">
        <v>1639.7700199999999</v>
      </c>
      <c r="K197" s="14">
        <v>1651.8100589999999</v>
      </c>
      <c r="L197" s="14">
        <f t="shared" ref="L197:L260" si="31">(K197/K196)-1</f>
        <v>7.7911580535829916E-3</v>
      </c>
      <c r="M197" s="14">
        <f t="shared" si="27"/>
        <v>0.77911580535829916</v>
      </c>
      <c r="N197" s="14">
        <f t="shared" si="28"/>
        <v>6</v>
      </c>
      <c r="O197" s="14">
        <f t="shared" si="29"/>
        <v>2013</v>
      </c>
      <c r="P197" s="2"/>
    </row>
    <row r="198" spans="1:16" x14ac:dyDescent="0.25">
      <c r="A198" s="12">
        <v>41444</v>
      </c>
      <c r="B198" s="42">
        <v>204.44000199999999</v>
      </c>
      <c r="C198" s="14">
        <v>201.94000199999999</v>
      </c>
      <c r="D198" s="14">
        <f t="shared" si="30"/>
        <v>-1.4301718511781081E-2</v>
      </c>
      <c r="E198" s="14">
        <f t="shared" si="24"/>
        <v>-1.4301718511781081</v>
      </c>
      <c r="F198" s="14">
        <f t="shared" si="25"/>
        <v>6</v>
      </c>
      <c r="G198" s="14">
        <f t="shared" si="26"/>
        <v>2013</v>
      </c>
      <c r="I198" s="12">
        <v>41444</v>
      </c>
      <c r="J198" s="14">
        <v>1651.829956</v>
      </c>
      <c r="K198" s="14">
        <v>1628.9300539999999</v>
      </c>
      <c r="L198" s="14">
        <f t="shared" si="31"/>
        <v>-1.3851474553830623E-2</v>
      </c>
      <c r="M198" s="14">
        <f t="shared" si="27"/>
        <v>-1.3851474553830623</v>
      </c>
      <c r="N198" s="14">
        <f t="shared" si="28"/>
        <v>6</v>
      </c>
      <c r="O198" s="14">
        <f t="shared" si="29"/>
        <v>2013</v>
      </c>
      <c r="P198" s="2"/>
    </row>
    <row r="199" spans="1:16" x14ac:dyDescent="0.25">
      <c r="A199" s="12">
        <v>41445</v>
      </c>
      <c r="B199" s="42">
        <v>200.66999799999999</v>
      </c>
      <c r="C199" s="14">
        <v>197.35000600000001</v>
      </c>
      <c r="D199" s="14">
        <f t="shared" si="30"/>
        <v>-2.2729503587902267E-2</v>
      </c>
      <c r="E199" s="14">
        <f t="shared" si="24"/>
        <v>-2.2729503587902267</v>
      </c>
      <c r="F199" s="14">
        <f t="shared" si="25"/>
        <v>6</v>
      </c>
      <c r="G199" s="14">
        <f t="shared" si="26"/>
        <v>2013</v>
      </c>
      <c r="I199" s="12">
        <v>41445</v>
      </c>
      <c r="J199" s="14">
        <v>1624.619995</v>
      </c>
      <c r="K199" s="14">
        <v>1588.1899410000001</v>
      </c>
      <c r="L199" s="14">
        <f t="shared" si="31"/>
        <v>-2.5010351365277073E-2</v>
      </c>
      <c r="M199" s="14">
        <f t="shared" si="27"/>
        <v>-2.5010351365277073</v>
      </c>
      <c r="N199" s="14">
        <f t="shared" si="28"/>
        <v>6</v>
      </c>
      <c r="O199" s="14">
        <f t="shared" si="29"/>
        <v>2013</v>
      </c>
      <c r="P199" s="2"/>
    </row>
    <row r="200" spans="1:16" x14ac:dyDescent="0.25">
      <c r="A200" s="12">
        <v>41446</v>
      </c>
      <c r="B200" s="42">
        <v>198.5</v>
      </c>
      <c r="C200" s="14">
        <v>195.46000699999999</v>
      </c>
      <c r="D200" s="14">
        <f t="shared" si="30"/>
        <v>-9.5768884851212821E-3</v>
      </c>
      <c r="E200" s="14">
        <f t="shared" si="24"/>
        <v>-0.95768884851212821</v>
      </c>
      <c r="F200" s="14">
        <f t="shared" si="25"/>
        <v>6</v>
      </c>
      <c r="G200" s="14">
        <f t="shared" si="26"/>
        <v>2013</v>
      </c>
      <c r="I200" s="12">
        <v>41446</v>
      </c>
      <c r="J200" s="14">
        <v>1588.619995</v>
      </c>
      <c r="K200" s="14">
        <v>1592.4300539999999</v>
      </c>
      <c r="L200" s="14">
        <f t="shared" si="31"/>
        <v>2.6697770150401201E-3</v>
      </c>
      <c r="M200" s="14">
        <f t="shared" si="27"/>
        <v>0.26697770150401201</v>
      </c>
      <c r="N200" s="14">
        <f t="shared" si="28"/>
        <v>6</v>
      </c>
      <c r="O200" s="14">
        <f t="shared" si="29"/>
        <v>2013</v>
      </c>
      <c r="P200" s="2"/>
    </row>
    <row r="201" spans="1:16" x14ac:dyDescent="0.25">
      <c r="A201" s="12">
        <v>41449</v>
      </c>
      <c r="B201" s="42">
        <v>193.990005</v>
      </c>
      <c r="C201" s="14">
        <v>193.53999300000001</v>
      </c>
      <c r="D201" s="14">
        <f t="shared" si="30"/>
        <v>-9.8230529583475112E-3</v>
      </c>
      <c r="E201" s="14">
        <f t="shared" si="24"/>
        <v>-0.98230529583475112</v>
      </c>
      <c r="F201" s="14">
        <f t="shared" si="25"/>
        <v>6</v>
      </c>
      <c r="G201" s="14">
        <f t="shared" si="26"/>
        <v>2013</v>
      </c>
      <c r="I201" s="12">
        <v>41449</v>
      </c>
      <c r="J201" s="14">
        <v>1588.7700199999999</v>
      </c>
      <c r="K201" s="14">
        <v>1573.089966</v>
      </c>
      <c r="L201" s="14">
        <f t="shared" si="31"/>
        <v>-1.2145015695615546E-2</v>
      </c>
      <c r="M201" s="14">
        <f t="shared" si="27"/>
        <v>-1.2145015695615546</v>
      </c>
      <c r="N201" s="14">
        <f t="shared" si="28"/>
        <v>6</v>
      </c>
      <c r="O201" s="14">
        <f t="shared" si="29"/>
        <v>2013</v>
      </c>
      <c r="P201" s="2"/>
    </row>
    <row r="202" spans="1:16" x14ac:dyDescent="0.25">
      <c r="A202" s="12">
        <v>41450</v>
      </c>
      <c r="B202" s="42">
        <v>195.30999800000001</v>
      </c>
      <c r="C202" s="14">
        <v>194.979996</v>
      </c>
      <c r="D202" s="14">
        <f t="shared" si="30"/>
        <v>7.4403381837468974E-3</v>
      </c>
      <c r="E202" s="14">
        <f t="shared" si="24"/>
        <v>0.74403381837468974</v>
      </c>
      <c r="F202" s="14">
        <f t="shared" si="25"/>
        <v>6</v>
      </c>
      <c r="G202" s="14">
        <f t="shared" si="26"/>
        <v>2013</v>
      </c>
      <c r="I202" s="12">
        <v>41450</v>
      </c>
      <c r="J202" s="14">
        <v>1577.5200199999999</v>
      </c>
      <c r="K202" s="14">
        <v>1588.030029</v>
      </c>
      <c r="L202" s="14">
        <f t="shared" si="31"/>
        <v>9.4972718171923987E-3</v>
      </c>
      <c r="M202" s="14">
        <f t="shared" si="27"/>
        <v>0.94972718171923987</v>
      </c>
      <c r="N202" s="14">
        <f t="shared" si="28"/>
        <v>6</v>
      </c>
      <c r="O202" s="14">
        <f t="shared" si="29"/>
        <v>2013</v>
      </c>
      <c r="P202" s="2"/>
    </row>
    <row r="203" spans="1:16" x14ac:dyDescent="0.25">
      <c r="A203" s="12">
        <v>41451</v>
      </c>
      <c r="B203" s="42">
        <v>195.970001</v>
      </c>
      <c r="C203" s="14">
        <v>194.86000100000001</v>
      </c>
      <c r="D203" s="14">
        <f t="shared" si="30"/>
        <v>-6.1542210719911505E-4</v>
      </c>
      <c r="E203" s="14">
        <f t="shared" si="24"/>
        <v>-6.1542210719911505E-2</v>
      </c>
      <c r="F203" s="14">
        <f t="shared" si="25"/>
        <v>6</v>
      </c>
      <c r="G203" s="14">
        <f t="shared" si="26"/>
        <v>2013</v>
      </c>
      <c r="I203" s="12">
        <v>41451</v>
      </c>
      <c r="J203" s="14">
        <v>1592.2700199999999</v>
      </c>
      <c r="K203" s="14">
        <v>1603.26001</v>
      </c>
      <c r="L203" s="14">
        <f t="shared" si="31"/>
        <v>9.5904867803981997E-3</v>
      </c>
      <c r="M203" s="14">
        <f t="shared" si="27"/>
        <v>0.95904867803981997</v>
      </c>
      <c r="N203" s="14">
        <f t="shared" si="28"/>
        <v>6</v>
      </c>
      <c r="O203" s="14">
        <f t="shared" si="29"/>
        <v>2013</v>
      </c>
      <c r="P203" s="2"/>
    </row>
    <row r="204" spans="1:16" x14ac:dyDescent="0.25">
      <c r="A204" s="12">
        <v>41452</v>
      </c>
      <c r="B204" s="42">
        <v>196.050003</v>
      </c>
      <c r="C204" s="14">
        <v>195.64999399999999</v>
      </c>
      <c r="D204" s="14">
        <f t="shared" si="30"/>
        <v>4.0541568097394176E-3</v>
      </c>
      <c r="E204" s="14">
        <f t="shared" si="24"/>
        <v>0.40541568097394176</v>
      </c>
      <c r="F204" s="14">
        <f t="shared" si="25"/>
        <v>6</v>
      </c>
      <c r="G204" s="14">
        <f t="shared" si="26"/>
        <v>2013</v>
      </c>
      <c r="I204" s="12">
        <v>41452</v>
      </c>
      <c r="J204" s="14">
        <v>1606.4399410000001</v>
      </c>
      <c r="K204" s="14">
        <v>1613.1999510000001</v>
      </c>
      <c r="L204" s="14">
        <f t="shared" si="31"/>
        <v>6.1998309307298438E-3</v>
      </c>
      <c r="M204" s="14">
        <f t="shared" si="27"/>
        <v>0.61998309307298438</v>
      </c>
      <c r="N204" s="14">
        <f t="shared" si="28"/>
        <v>6</v>
      </c>
      <c r="O204" s="14">
        <f t="shared" si="29"/>
        <v>2013</v>
      </c>
      <c r="P204" s="2"/>
    </row>
    <row r="205" spans="1:16" x14ac:dyDescent="0.25">
      <c r="A205" s="12">
        <v>41453</v>
      </c>
      <c r="B205" s="42">
        <v>191.729996</v>
      </c>
      <c r="C205" s="14">
        <v>191.11000100000001</v>
      </c>
      <c r="D205" s="14">
        <f t="shared" si="30"/>
        <v>-2.3204667207912033E-2</v>
      </c>
      <c r="E205" s="14">
        <f t="shared" si="24"/>
        <v>-2.3204667207912033</v>
      </c>
      <c r="F205" s="14">
        <f t="shared" si="25"/>
        <v>6</v>
      </c>
      <c r="G205" s="14">
        <f t="shared" si="26"/>
        <v>2013</v>
      </c>
      <c r="I205" s="12">
        <v>41453</v>
      </c>
      <c r="J205" s="14">
        <v>1611.119995</v>
      </c>
      <c r="K205" s="14">
        <v>1606.280029</v>
      </c>
      <c r="L205" s="14">
        <f t="shared" si="31"/>
        <v>-4.289562490818577E-3</v>
      </c>
      <c r="M205" s="14">
        <f t="shared" si="27"/>
        <v>-0.4289562490818577</v>
      </c>
      <c r="N205" s="14">
        <f t="shared" si="28"/>
        <v>6</v>
      </c>
      <c r="O205" s="14">
        <f t="shared" si="29"/>
        <v>2013</v>
      </c>
      <c r="P205" s="2"/>
    </row>
    <row r="206" spans="1:16" x14ac:dyDescent="0.25">
      <c r="A206" s="12">
        <v>41456</v>
      </c>
      <c r="B206" s="42">
        <v>192.14999399999999</v>
      </c>
      <c r="C206" s="14">
        <v>191.279999</v>
      </c>
      <c r="D206" s="14">
        <f t="shared" si="30"/>
        <v>8.8952958563370821E-4</v>
      </c>
      <c r="E206" s="14">
        <f t="shared" si="24"/>
        <v>8.8952958563370821E-2</v>
      </c>
      <c r="F206" s="14">
        <f t="shared" si="25"/>
        <v>7</v>
      </c>
      <c r="G206" s="14">
        <f t="shared" si="26"/>
        <v>2013</v>
      </c>
      <c r="I206" s="12">
        <v>41456</v>
      </c>
      <c r="J206" s="14">
        <v>1609.780029</v>
      </c>
      <c r="K206" s="14">
        <v>1614.959961</v>
      </c>
      <c r="L206" s="14">
        <f t="shared" si="31"/>
        <v>5.4037476923645134E-3</v>
      </c>
      <c r="M206" s="14">
        <f t="shared" si="27"/>
        <v>0.54037476923645134</v>
      </c>
      <c r="N206" s="14">
        <f t="shared" si="28"/>
        <v>7</v>
      </c>
      <c r="O206" s="14">
        <f t="shared" si="29"/>
        <v>2013</v>
      </c>
      <c r="P206" s="2"/>
    </row>
    <row r="207" spans="1:16" x14ac:dyDescent="0.25">
      <c r="A207" s="12">
        <v>41457</v>
      </c>
      <c r="B207" s="42">
        <v>190.779999</v>
      </c>
      <c r="C207" s="14">
        <v>191.5</v>
      </c>
      <c r="D207" s="14">
        <f t="shared" si="30"/>
        <v>1.1501516162177872E-3</v>
      </c>
      <c r="E207" s="14">
        <f t="shared" si="24"/>
        <v>0.11501516162177872</v>
      </c>
      <c r="F207" s="14">
        <f t="shared" si="25"/>
        <v>7</v>
      </c>
      <c r="G207" s="14">
        <f t="shared" si="26"/>
        <v>2013</v>
      </c>
      <c r="I207" s="12">
        <v>41457</v>
      </c>
      <c r="J207" s="14">
        <v>1614.290039</v>
      </c>
      <c r="K207" s="14">
        <v>1614.079956</v>
      </c>
      <c r="L207" s="14">
        <f t="shared" si="31"/>
        <v>-5.4490824618036449E-4</v>
      </c>
      <c r="M207" s="14">
        <f t="shared" si="27"/>
        <v>-5.4490824618036449E-2</v>
      </c>
      <c r="N207" s="14">
        <f t="shared" si="28"/>
        <v>7</v>
      </c>
      <c r="O207" s="14">
        <f t="shared" si="29"/>
        <v>2013</v>
      </c>
      <c r="P207" s="2"/>
    </row>
    <row r="208" spans="1:16" x14ac:dyDescent="0.25">
      <c r="A208" s="12">
        <v>41458</v>
      </c>
      <c r="B208" s="42">
        <v>190.979996</v>
      </c>
      <c r="C208" s="14">
        <v>193.25</v>
      </c>
      <c r="D208" s="14">
        <f t="shared" si="30"/>
        <v>9.1383812010443766E-3</v>
      </c>
      <c r="E208" s="14">
        <f t="shared" si="24"/>
        <v>0.91383812010443766</v>
      </c>
      <c r="F208" s="14">
        <f t="shared" si="25"/>
        <v>7</v>
      </c>
      <c r="G208" s="14">
        <f t="shared" si="26"/>
        <v>2013</v>
      </c>
      <c r="I208" s="12">
        <v>41458</v>
      </c>
      <c r="J208" s="14">
        <v>1611.4799800000001</v>
      </c>
      <c r="K208" s="14">
        <v>1615.410034</v>
      </c>
      <c r="L208" s="14">
        <f t="shared" si="31"/>
        <v>8.2404715767370185E-4</v>
      </c>
      <c r="M208" s="14">
        <f t="shared" si="27"/>
        <v>8.2404715767370185E-2</v>
      </c>
      <c r="N208" s="14">
        <f t="shared" si="28"/>
        <v>7</v>
      </c>
      <c r="O208" s="14">
        <f t="shared" si="29"/>
        <v>2013</v>
      </c>
      <c r="P208" s="2"/>
    </row>
    <row r="209" spans="1:16" x14ac:dyDescent="0.25">
      <c r="A209" s="12">
        <v>41460</v>
      </c>
      <c r="B209" s="42">
        <v>194.490005</v>
      </c>
      <c r="C209" s="14">
        <v>194.929993</v>
      </c>
      <c r="D209" s="14">
        <f t="shared" si="30"/>
        <v>8.6933661060801803E-3</v>
      </c>
      <c r="E209" s="14">
        <f t="shared" si="24"/>
        <v>0.86933661060801803</v>
      </c>
      <c r="F209" s="14">
        <f t="shared" si="25"/>
        <v>7</v>
      </c>
      <c r="G209" s="14">
        <f t="shared" si="26"/>
        <v>2013</v>
      </c>
      <c r="I209" s="12">
        <v>41460</v>
      </c>
      <c r="J209" s="14">
        <v>1618.650024</v>
      </c>
      <c r="K209" s="14">
        <v>1631.8900149999999</v>
      </c>
      <c r="L209" s="14">
        <f t="shared" si="31"/>
        <v>1.0201732472338909E-2</v>
      </c>
      <c r="M209" s="14">
        <f t="shared" si="27"/>
        <v>1.0201732472338909</v>
      </c>
      <c r="N209" s="14">
        <f t="shared" si="28"/>
        <v>7</v>
      </c>
      <c r="O209" s="14">
        <f t="shared" si="29"/>
        <v>2013</v>
      </c>
      <c r="P209" s="2"/>
    </row>
    <row r="210" spans="1:16" x14ac:dyDescent="0.25">
      <c r="A210" s="12">
        <v>41463</v>
      </c>
      <c r="B210" s="42">
        <v>195.60000600000001</v>
      </c>
      <c r="C210" s="14">
        <v>194.979996</v>
      </c>
      <c r="D210" s="14">
        <f t="shared" si="30"/>
        <v>2.5651773352297624E-4</v>
      </c>
      <c r="E210" s="14">
        <f t="shared" si="24"/>
        <v>2.5651773352297624E-2</v>
      </c>
      <c r="F210" s="14">
        <f t="shared" si="25"/>
        <v>7</v>
      </c>
      <c r="G210" s="14">
        <f t="shared" si="26"/>
        <v>2013</v>
      </c>
      <c r="I210" s="12">
        <v>41463</v>
      </c>
      <c r="J210" s="14">
        <v>1634.1999510000001</v>
      </c>
      <c r="K210" s="14">
        <v>1640.459961</v>
      </c>
      <c r="L210" s="14">
        <f t="shared" si="31"/>
        <v>5.2515463182118971E-3</v>
      </c>
      <c r="M210" s="14">
        <f t="shared" si="27"/>
        <v>0.52515463182118971</v>
      </c>
      <c r="N210" s="14">
        <f t="shared" si="28"/>
        <v>7</v>
      </c>
      <c r="O210" s="14">
        <f t="shared" si="29"/>
        <v>2013</v>
      </c>
      <c r="P210" s="2"/>
    </row>
    <row r="211" spans="1:16" x14ac:dyDescent="0.25">
      <c r="A211" s="12">
        <v>41464</v>
      </c>
      <c r="B211" s="42">
        <v>191.88000500000001</v>
      </c>
      <c r="C211" s="14">
        <v>191.300003</v>
      </c>
      <c r="D211" s="14">
        <f t="shared" si="30"/>
        <v>-1.8873695125114276E-2</v>
      </c>
      <c r="E211" s="14">
        <f t="shared" si="24"/>
        <v>-1.8873695125114276</v>
      </c>
      <c r="F211" s="14">
        <f t="shared" si="25"/>
        <v>7</v>
      </c>
      <c r="G211" s="14">
        <f t="shared" si="26"/>
        <v>2013</v>
      </c>
      <c r="I211" s="12">
        <v>41464</v>
      </c>
      <c r="J211" s="14">
        <v>1642.8900149999999</v>
      </c>
      <c r="K211" s="14">
        <v>1652.3199460000001</v>
      </c>
      <c r="L211" s="14">
        <f t="shared" si="31"/>
        <v>7.2296705082459667E-3</v>
      </c>
      <c r="M211" s="14">
        <f t="shared" si="27"/>
        <v>0.72296705082459667</v>
      </c>
      <c r="N211" s="14">
        <f t="shared" si="28"/>
        <v>7</v>
      </c>
      <c r="O211" s="14">
        <f t="shared" si="29"/>
        <v>2013</v>
      </c>
      <c r="P211" s="2"/>
    </row>
    <row r="212" spans="1:16" x14ac:dyDescent="0.25">
      <c r="A212" s="12">
        <v>41465</v>
      </c>
      <c r="B212" s="42">
        <v>191.509995</v>
      </c>
      <c r="C212" s="14">
        <v>192.25</v>
      </c>
      <c r="D212" s="14">
        <f t="shared" si="30"/>
        <v>4.9660061949921008E-3</v>
      </c>
      <c r="E212" s="14">
        <f t="shared" si="24"/>
        <v>0.49660061949921008</v>
      </c>
      <c r="F212" s="14">
        <f t="shared" si="25"/>
        <v>7</v>
      </c>
      <c r="G212" s="14">
        <f t="shared" si="26"/>
        <v>2013</v>
      </c>
      <c r="I212" s="12">
        <v>41465</v>
      </c>
      <c r="J212" s="14">
        <v>1651.5600589999999</v>
      </c>
      <c r="K212" s="14">
        <v>1652.619995</v>
      </c>
      <c r="L212" s="14">
        <f t="shared" si="31"/>
        <v>1.8159255459360146E-4</v>
      </c>
      <c r="M212" s="14">
        <f t="shared" si="27"/>
        <v>1.8159255459360146E-2</v>
      </c>
      <c r="N212" s="14">
        <f t="shared" si="28"/>
        <v>7</v>
      </c>
      <c r="O212" s="14">
        <f t="shared" si="29"/>
        <v>2013</v>
      </c>
      <c r="P212" s="2"/>
    </row>
    <row r="213" spans="1:16" x14ac:dyDescent="0.25">
      <c r="A213" s="12">
        <v>41466</v>
      </c>
      <c r="B213" s="42">
        <v>193.779999</v>
      </c>
      <c r="C213" s="14">
        <v>192.800003</v>
      </c>
      <c r="D213" s="14">
        <f t="shared" si="30"/>
        <v>2.8608738621587193E-3</v>
      </c>
      <c r="E213" s="14">
        <f t="shared" si="24"/>
        <v>0.28608738621587193</v>
      </c>
      <c r="F213" s="14">
        <f t="shared" si="25"/>
        <v>7</v>
      </c>
      <c r="G213" s="14">
        <f t="shared" si="26"/>
        <v>2013</v>
      </c>
      <c r="I213" s="12">
        <v>41466</v>
      </c>
      <c r="J213" s="14">
        <v>1657.410034</v>
      </c>
      <c r="K213" s="14">
        <v>1675.0200199999999</v>
      </c>
      <c r="L213" s="14">
        <f t="shared" si="31"/>
        <v>1.3554250261869738E-2</v>
      </c>
      <c r="M213" s="14">
        <f t="shared" si="27"/>
        <v>1.3554250261869738</v>
      </c>
      <c r="N213" s="14">
        <f t="shared" si="28"/>
        <v>7</v>
      </c>
      <c r="O213" s="14">
        <f t="shared" si="29"/>
        <v>2013</v>
      </c>
      <c r="P213" s="2"/>
    </row>
    <row r="214" spans="1:16" x14ac:dyDescent="0.25">
      <c r="A214" s="12">
        <v>41467</v>
      </c>
      <c r="B214" s="42">
        <v>193.070007</v>
      </c>
      <c r="C214" s="14">
        <v>192.070007</v>
      </c>
      <c r="D214" s="14">
        <f t="shared" si="30"/>
        <v>-3.7862862481387038E-3</v>
      </c>
      <c r="E214" s="14">
        <f t="shared" si="24"/>
        <v>-0.37862862481387038</v>
      </c>
      <c r="F214" s="14">
        <f t="shared" si="25"/>
        <v>7</v>
      </c>
      <c r="G214" s="14">
        <f t="shared" si="26"/>
        <v>2013</v>
      </c>
      <c r="I214" s="12">
        <v>41467</v>
      </c>
      <c r="J214" s="14">
        <v>1675.26001</v>
      </c>
      <c r="K214" s="14">
        <v>1680.1899410000001</v>
      </c>
      <c r="L214" s="14">
        <f t="shared" si="31"/>
        <v>3.0864831096168999E-3</v>
      </c>
      <c r="M214" s="14">
        <f t="shared" si="27"/>
        <v>0.30864831096168999</v>
      </c>
      <c r="N214" s="14">
        <f t="shared" si="28"/>
        <v>7</v>
      </c>
      <c r="O214" s="14">
        <f t="shared" si="29"/>
        <v>2013</v>
      </c>
      <c r="P214" s="2"/>
    </row>
    <row r="215" spans="1:16" x14ac:dyDescent="0.25">
      <c r="A215" s="12">
        <v>41470</v>
      </c>
      <c r="B215" s="42">
        <v>192.41999799999999</v>
      </c>
      <c r="C215" s="14">
        <v>194</v>
      </c>
      <c r="D215" s="14">
        <f t="shared" si="30"/>
        <v>1.0048383035671016E-2</v>
      </c>
      <c r="E215" s="14">
        <f t="shared" si="24"/>
        <v>1.0048383035671016</v>
      </c>
      <c r="F215" s="14">
        <f t="shared" si="25"/>
        <v>7</v>
      </c>
      <c r="G215" s="14">
        <f t="shared" si="26"/>
        <v>2013</v>
      </c>
      <c r="I215" s="12">
        <v>41470</v>
      </c>
      <c r="J215" s="14">
        <v>1679.589966</v>
      </c>
      <c r="K215" s="14">
        <v>1682.5</v>
      </c>
      <c r="L215" s="14">
        <f t="shared" si="31"/>
        <v>1.3748796749877279E-3</v>
      </c>
      <c r="M215" s="14">
        <f t="shared" si="27"/>
        <v>0.13748796749877279</v>
      </c>
      <c r="N215" s="14">
        <f t="shared" si="28"/>
        <v>7</v>
      </c>
      <c r="O215" s="14">
        <f t="shared" si="29"/>
        <v>2013</v>
      </c>
      <c r="P215" s="2"/>
    </row>
    <row r="216" spans="1:16" x14ac:dyDescent="0.25">
      <c r="A216" s="12">
        <v>41471</v>
      </c>
      <c r="B216" s="42">
        <v>194.03999300000001</v>
      </c>
      <c r="C216" s="14">
        <v>193.85000600000001</v>
      </c>
      <c r="D216" s="14">
        <f t="shared" si="30"/>
        <v>-7.731649484535863E-4</v>
      </c>
      <c r="E216" s="14">
        <f t="shared" si="24"/>
        <v>-7.731649484535863E-2</v>
      </c>
      <c r="F216" s="14">
        <f t="shared" si="25"/>
        <v>7</v>
      </c>
      <c r="G216" s="14">
        <f t="shared" si="26"/>
        <v>2013</v>
      </c>
      <c r="I216" s="12">
        <v>41471</v>
      </c>
      <c r="J216" s="14">
        <v>1682.6999510000001</v>
      </c>
      <c r="K216" s="14">
        <v>1676.26001</v>
      </c>
      <c r="L216" s="14">
        <f t="shared" si="31"/>
        <v>-3.7087607726598026E-3</v>
      </c>
      <c r="M216" s="14">
        <f t="shared" si="27"/>
        <v>-0.37087607726598026</v>
      </c>
      <c r="N216" s="14">
        <f t="shared" si="28"/>
        <v>7</v>
      </c>
      <c r="O216" s="14">
        <f t="shared" si="29"/>
        <v>2013</v>
      </c>
      <c r="P216" s="2"/>
    </row>
    <row r="217" spans="1:16" x14ac:dyDescent="0.25">
      <c r="A217" s="12">
        <v>41472</v>
      </c>
      <c r="B217" s="42">
        <v>194.720001</v>
      </c>
      <c r="C217" s="14">
        <v>194.550003</v>
      </c>
      <c r="D217" s="14">
        <f t="shared" si="30"/>
        <v>3.611023875851771E-3</v>
      </c>
      <c r="E217" s="14">
        <f t="shared" si="24"/>
        <v>0.3611023875851771</v>
      </c>
      <c r="F217" s="14">
        <f t="shared" si="25"/>
        <v>7</v>
      </c>
      <c r="G217" s="14">
        <f t="shared" si="26"/>
        <v>2013</v>
      </c>
      <c r="I217" s="12">
        <v>41472</v>
      </c>
      <c r="J217" s="14">
        <v>1677.910034</v>
      </c>
      <c r="K217" s="14">
        <v>1680.910034</v>
      </c>
      <c r="L217" s="14">
        <f t="shared" si="31"/>
        <v>2.7740469690020753E-3</v>
      </c>
      <c r="M217" s="14">
        <f t="shared" si="27"/>
        <v>0.27740469690020753</v>
      </c>
      <c r="N217" s="14">
        <f t="shared" si="28"/>
        <v>7</v>
      </c>
      <c r="O217" s="14">
        <f t="shared" si="29"/>
        <v>2013</v>
      </c>
      <c r="P217" s="2"/>
    </row>
    <row r="218" spans="1:16" x14ac:dyDescent="0.25">
      <c r="A218" s="12">
        <v>41473</v>
      </c>
      <c r="B218" s="42">
        <v>198.270004</v>
      </c>
      <c r="C218" s="14">
        <v>197.990005</v>
      </c>
      <c r="D218" s="14">
        <f t="shared" si="30"/>
        <v>1.7681839871264371E-2</v>
      </c>
      <c r="E218" s="14">
        <f t="shared" si="24"/>
        <v>1.7681839871264371</v>
      </c>
      <c r="F218" s="14">
        <f t="shared" si="25"/>
        <v>7</v>
      </c>
      <c r="G218" s="14">
        <f t="shared" si="26"/>
        <v>2013</v>
      </c>
      <c r="I218" s="12">
        <v>41473</v>
      </c>
      <c r="J218" s="14">
        <v>1681.0500489999999</v>
      </c>
      <c r="K218" s="14">
        <v>1689.369995</v>
      </c>
      <c r="L218" s="14">
        <f t="shared" si="31"/>
        <v>5.0329647803148969E-3</v>
      </c>
      <c r="M218" s="14">
        <f t="shared" si="27"/>
        <v>0.50329647803148969</v>
      </c>
      <c r="N218" s="14">
        <f t="shared" si="28"/>
        <v>7</v>
      </c>
      <c r="O218" s="14">
        <f t="shared" si="29"/>
        <v>2013</v>
      </c>
      <c r="P218" s="2"/>
    </row>
    <row r="219" spans="1:16" x14ac:dyDescent="0.25">
      <c r="A219" s="12">
        <v>41474</v>
      </c>
      <c r="B219" s="42">
        <v>197.91000399999999</v>
      </c>
      <c r="C219" s="14">
        <v>193.53999300000001</v>
      </c>
      <c r="D219" s="14">
        <f t="shared" si="30"/>
        <v>-2.2475942661853043E-2</v>
      </c>
      <c r="E219" s="14">
        <f t="shared" si="24"/>
        <v>-2.2475942661853043</v>
      </c>
      <c r="F219" s="14">
        <f t="shared" si="25"/>
        <v>7</v>
      </c>
      <c r="G219" s="14">
        <f t="shared" si="26"/>
        <v>2013</v>
      </c>
      <c r="I219" s="12">
        <v>41474</v>
      </c>
      <c r="J219" s="14">
        <v>1686.150024</v>
      </c>
      <c r="K219" s="14">
        <v>1692.089966</v>
      </c>
      <c r="L219" s="14">
        <f t="shared" si="31"/>
        <v>1.6100504969605023E-3</v>
      </c>
      <c r="M219" s="14">
        <f t="shared" si="27"/>
        <v>0.16100504969605023</v>
      </c>
      <c r="N219" s="14">
        <f t="shared" si="28"/>
        <v>7</v>
      </c>
      <c r="O219" s="14">
        <f t="shared" si="29"/>
        <v>2013</v>
      </c>
      <c r="P219" s="2"/>
    </row>
    <row r="220" spans="1:16" x14ac:dyDescent="0.25">
      <c r="A220" s="12">
        <v>41477</v>
      </c>
      <c r="B220" s="42">
        <v>193.39999399999999</v>
      </c>
      <c r="C220" s="14">
        <v>194.08999600000001</v>
      </c>
      <c r="D220" s="14">
        <f t="shared" si="30"/>
        <v>2.8418054143466431E-3</v>
      </c>
      <c r="E220" s="14">
        <f t="shared" si="24"/>
        <v>0.28418054143466431</v>
      </c>
      <c r="F220" s="14">
        <f t="shared" si="25"/>
        <v>7</v>
      </c>
      <c r="G220" s="14">
        <f t="shared" si="26"/>
        <v>2013</v>
      </c>
      <c r="I220" s="12">
        <v>41477</v>
      </c>
      <c r="J220" s="14">
        <v>1694.410034</v>
      </c>
      <c r="K220" s="14">
        <v>1695.530029</v>
      </c>
      <c r="L220" s="14">
        <f t="shared" si="31"/>
        <v>2.033026061925236E-3</v>
      </c>
      <c r="M220" s="14">
        <f t="shared" si="27"/>
        <v>0.2033026061925236</v>
      </c>
      <c r="N220" s="14">
        <f t="shared" si="28"/>
        <v>7</v>
      </c>
      <c r="O220" s="14">
        <f t="shared" si="29"/>
        <v>2013</v>
      </c>
      <c r="P220" s="2"/>
    </row>
    <row r="221" spans="1:16" x14ac:dyDescent="0.25">
      <c r="A221" s="12">
        <v>41478</v>
      </c>
      <c r="B221" s="42">
        <v>194.21000699999999</v>
      </c>
      <c r="C221" s="14">
        <v>194.979996</v>
      </c>
      <c r="D221" s="14">
        <f t="shared" si="30"/>
        <v>4.5855016659384074E-3</v>
      </c>
      <c r="E221" s="14">
        <f t="shared" si="24"/>
        <v>0.45855016659384074</v>
      </c>
      <c r="F221" s="14">
        <f t="shared" si="25"/>
        <v>7</v>
      </c>
      <c r="G221" s="14">
        <f t="shared" si="26"/>
        <v>2013</v>
      </c>
      <c r="I221" s="12">
        <v>41478</v>
      </c>
      <c r="J221" s="14">
        <v>1696.630005</v>
      </c>
      <c r="K221" s="14">
        <v>1692.3900149999999</v>
      </c>
      <c r="L221" s="14">
        <f t="shared" si="31"/>
        <v>-1.8519365309336289E-3</v>
      </c>
      <c r="M221" s="14">
        <f t="shared" si="27"/>
        <v>-0.18519365309336289</v>
      </c>
      <c r="N221" s="14">
        <f t="shared" si="28"/>
        <v>7</v>
      </c>
      <c r="O221" s="14">
        <f t="shared" si="29"/>
        <v>2013</v>
      </c>
      <c r="P221" s="2"/>
    </row>
    <row r="222" spans="1:16" x14ac:dyDescent="0.25">
      <c r="A222" s="12">
        <v>41479</v>
      </c>
      <c r="B222" s="42">
        <v>195.949997</v>
      </c>
      <c r="C222" s="14">
        <v>196.61000100000001</v>
      </c>
      <c r="D222" s="14">
        <f t="shared" si="30"/>
        <v>8.35985759277591E-3</v>
      </c>
      <c r="E222" s="14">
        <f t="shared" si="24"/>
        <v>0.835985759277591</v>
      </c>
      <c r="F222" s="14">
        <f t="shared" si="25"/>
        <v>7</v>
      </c>
      <c r="G222" s="14">
        <f t="shared" si="26"/>
        <v>2013</v>
      </c>
      <c r="I222" s="12">
        <v>41479</v>
      </c>
      <c r="J222" s="14">
        <v>1696.0600589999999</v>
      </c>
      <c r="K222" s="14">
        <v>1685.9399410000001</v>
      </c>
      <c r="L222" s="14">
        <f t="shared" si="31"/>
        <v>-3.8112219658775759E-3</v>
      </c>
      <c r="M222" s="14">
        <f t="shared" si="27"/>
        <v>-0.38112219658775759</v>
      </c>
      <c r="N222" s="14">
        <f t="shared" si="28"/>
        <v>7</v>
      </c>
      <c r="O222" s="14">
        <f t="shared" si="29"/>
        <v>2013</v>
      </c>
      <c r="P222" s="2"/>
    </row>
    <row r="223" spans="1:16" x14ac:dyDescent="0.25">
      <c r="A223" s="12">
        <v>41480</v>
      </c>
      <c r="B223" s="42">
        <v>196.300003</v>
      </c>
      <c r="C223" s="14">
        <v>197.220001</v>
      </c>
      <c r="D223" s="14">
        <f t="shared" si="30"/>
        <v>3.1025888657616463E-3</v>
      </c>
      <c r="E223" s="14">
        <f t="shared" si="24"/>
        <v>0.31025888657616463</v>
      </c>
      <c r="F223" s="14">
        <f t="shared" si="25"/>
        <v>7</v>
      </c>
      <c r="G223" s="14">
        <f t="shared" si="26"/>
        <v>2013</v>
      </c>
      <c r="I223" s="12">
        <v>41480</v>
      </c>
      <c r="J223" s="14">
        <v>1685.209961</v>
      </c>
      <c r="K223" s="14">
        <v>1690.25</v>
      </c>
      <c r="L223" s="14">
        <f t="shared" si="31"/>
        <v>2.5564724431663688E-3</v>
      </c>
      <c r="M223" s="14">
        <f t="shared" si="27"/>
        <v>0.25564724431663688</v>
      </c>
      <c r="N223" s="14">
        <f t="shared" si="28"/>
        <v>7</v>
      </c>
      <c r="O223" s="14">
        <f t="shared" si="29"/>
        <v>2013</v>
      </c>
      <c r="P223" s="2"/>
    </row>
    <row r="224" spans="1:16" x14ac:dyDescent="0.25">
      <c r="A224" s="12">
        <v>41481</v>
      </c>
      <c r="B224" s="42">
        <v>196.58999600000001</v>
      </c>
      <c r="C224" s="14">
        <v>197.35000600000001</v>
      </c>
      <c r="D224" s="14">
        <f t="shared" si="30"/>
        <v>6.5918770581485653E-4</v>
      </c>
      <c r="E224" s="14">
        <f t="shared" si="24"/>
        <v>6.5918770581485653E-2</v>
      </c>
      <c r="F224" s="14">
        <f t="shared" si="25"/>
        <v>7</v>
      </c>
      <c r="G224" s="14">
        <f t="shared" si="26"/>
        <v>2013</v>
      </c>
      <c r="I224" s="12">
        <v>41481</v>
      </c>
      <c r="J224" s="14">
        <v>1687.3100589999999</v>
      </c>
      <c r="K224" s="14">
        <v>1691.650024</v>
      </c>
      <c r="L224" s="14">
        <f t="shared" si="31"/>
        <v>8.2829403934336909E-4</v>
      </c>
      <c r="M224" s="14">
        <f t="shared" si="27"/>
        <v>8.2829403934336909E-2</v>
      </c>
      <c r="N224" s="14">
        <f t="shared" si="28"/>
        <v>7</v>
      </c>
      <c r="O224" s="14">
        <f t="shared" si="29"/>
        <v>2013</v>
      </c>
      <c r="P224" s="2"/>
    </row>
    <row r="225" spans="1:16" x14ac:dyDescent="0.25">
      <c r="A225" s="12">
        <v>41484</v>
      </c>
      <c r="B225" s="42">
        <v>196.83000200000001</v>
      </c>
      <c r="C225" s="14">
        <v>196.21000699999999</v>
      </c>
      <c r="D225" s="14">
        <f t="shared" si="30"/>
        <v>-5.7765339008908345E-3</v>
      </c>
      <c r="E225" s="14">
        <f t="shared" si="24"/>
        <v>-0.57765339008908345</v>
      </c>
      <c r="F225" s="14">
        <f t="shared" si="25"/>
        <v>7</v>
      </c>
      <c r="G225" s="14">
        <f t="shared" si="26"/>
        <v>2013</v>
      </c>
      <c r="I225" s="12">
        <v>41484</v>
      </c>
      <c r="J225" s="14">
        <v>1690.3199460000001</v>
      </c>
      <c r="K225" s="14">
        <v>1685.329956</v>
      </c>
      <c r="L225" s="14">
        <f t="shared" si="31"/>
        <v>-3.7360375434251081E-3</v>
      </c>
      <c r="M225" s="14">
        <f t="shared" si="27"/>
        <v>-0.37360375434251081</v>
      </c>
      <c r="N225" s="14">
        <f t="shared" si="28"/>
        <v>7</v>
      </c>
      <c r="O225" s="14">
        <f t="shared" si="29"/>
        <v>2013</v>
      </c>
      <c r="P225" s="2"/>
    </row>
    <row r="226" spans="1:16" x14ac:dyDescent="0.25">
      <c r="A226" s="12">
        <v>41485</v>
      </c>
      <c r="B226" s="42">
        <v>196.990005</v>
      </c>
      <c r="C226" s="14">
        <v>196.009995</v>
      </c>
      <c r="D226" s="14">
        <f t="shared" si="30"/>
        <v>-1.0193771615327751E-3</v>
      </c>
      <c r="E226" s="14">
        <f t="shared" si="24"/>
        <v>-0.10193771615327751</v>
      </c>
      <c r="F226" s="14">
        <f t="shared" si="25"/>
        <v>7</v>
      </c>
      <c r="G226" s="14">
        <f t="shared" si="26"/>
        <v>2013</v>
      </c>
      <c r="I226" s="12">
        <v>41485</v>
      </c>
      <c r="J226" s="14">
        <v>1687.920044</v>
      </c>
      <c r="K226" s="14">
        <v>1685.959961</v>
      </c>
      <c r="L226" s="14">
        <f t="shared" si="31"/>
        <v>3.7381700702421305E-4</v>
      </c>
      <c r="M226" s="14">
        <f t="shared" si="27"/>
        <v>3.7381700702421305E-2</v>
      </c>
      <c r="N226" s="14">
        <f t="shared" si="28"/>
        <v>7</v>
      </c>
      <c r="O226" s="14">
        <f t="shared" si="29"/>
        <v>2013</v>
      </c>
      <c r="P226" s="2"/>
    </row>
    <row r="227" spans="1:16" x14ac:dyDescent="0.25">
      <c r="A227" s="12">
        <v>41486</v>
      </c>
      <c r="B227" s="42">
        <v>194.490005</v>
      </c>
      <c r="C227" s="14">
        <v>195.03999300000001</v>
      </c>
      <c r="D227" s="14">
        <f t="shared" si="30"/>
        <v>-4.9487374355577929E-3</v>
      </c>
      <c r="E227" s="14">
        <f t="shared" si="24"/>
        <v>-0.49487374355577929</v>
      </c>
      <c r="F227" s="14">
        <f t="shared" si="25"/>
        <v>7</v>
      </c>
      <c r="G227" s="14">
        <f t="shared" si="26"/>
        <v>2013</v>
      </c>
      <c r="I227" s="12">
        <v>41486</v>
      </c>
      <c r="J227" s="14">
        <v>1687.76001</v>
      </c>
      <c r="K227" s="14">
        <v>1685.7299800000001</v>
      </c>
      <c r="L227" s="14">
        <f t="shared" si="31"/>
        <v>-1.3640952651305938E-4</v>
      </c>
      <c r="M227" s="14">
        <f t="shared" si="27"/>
        <v>-1.3640952651305938E-2</v>
      </c>
      <c r="N227" s="14">
        <f t="shared" si="28"/>
        <v>7</v>
      </c>
      <c r="O227" s="14">
        <f t="shared" si="29"/>
        <v>2013</v>
      </c>
      <c r="P227" s="2"/>
    </row>
    <row r="228" spans="1:16" x14ac:dyDescent="0.25">
      <c r="A228" s="12">
        <v>41487</v>
      </c>
      <c r="B228" s="42">
        <v>196.64999399999999</v>
      </c>
      <c r="C228" s="14">
        <v>195.80999800000001</v>
      </c>
      <c r="D228" s="14">
        <f t="shared" si="30"/>
        <v>3.9479338988697155E-3</v>
      </c>
      <c r="E228" s="14">
        <f t="shared" si="24"/>
        <v>0.39479338988697155</v>
      </c>
      <c r="F228" s="14">
        <f t="shared" si="25"/>
        <v>8</v>
      </c>
      <c r="G228" s="14">
        <f t="shared" si="26"/>
        <v>2013</v>
      </c>
      <c r="I228" s="12">
        <v>41487</v>
      </c>
      <c r="J228" s="14">
        <v>1689.420044</v>
      </c>
      <c r="K228" s="14">
        <v>1706.869995</v>
      </c>
      <c r="L228" s="14">
        <f t="shared" si="31"/>
        <v>1.2540570109573546E-2</v>
      </c>
      <c r="M228" s="14">
        <f t="shared" si="27"/>
        <v>1.2540570109573546</v>
      </c>
      <c r="N228" s="14">
        <f t="shared" si="28"/>
        <v>8</v>
      </c>
      <c r="O228" s="14">
        <f t="shared" si="29"/>
        <v>2013</v>
      </c>
      <c r="P228" s="2"/>
    </row>
    <row r="229" spans="1:16" x14ac:dyDescent="0.25">
      <c r="A229" s="12">
        <v>41488</v>
      </c>
      <c r="B229" s="42">
        <v>195.5</v>
      </c>
      <c r="C229" s="14">
        <v>195.16000399999999</v>
      </c>
      <c r="D229" s="14">
        <f t="shared" si="30"/>
        <v>-3.3195138483175235E-3</v>
      </c>
      <c r="E229" s="14">
        <f t="shared" si="24"/>
        <v>-0.33195138483175235</v>
      </c>
      <c r="F229" s="14">
        <f t="shared" si="25"/>
        <v>8</v>
      </c>
      <c r="G229" s="14">
        <f t="shared" si="26"/>
        <v>2013</v>
      </c>
      <c r="I229" s="12">
        <v>41488</v>
      </c>
      <c r="J229" s="14">
        <v>1706.099976</v>
      </c>
      <c r="K229" s="14">
        <v>1709.670044</v>
      </c>
      <c r="L229" s="14">
        <f t="shared" si="31"/>
        <v>1.6404582705198401E-3</v>
      </c>
      <c r="M229" s="14">
        <f t="shared" si="27"/>
        <v>0.16404582705198401</v>
      </c>
      <c r="N229" s="14">
        <f t="shared" si="28"/>
        <v>8</v>
      </c>
      <c r="O229" s="14">
        <f t="shared" si="29"/>
        <v>2013</v>
      </c>
      <c r="P229" s="2"/>
    </row>
    <row r="230" spans="1:16" x14ac:dyDescent="0.25">
      <c r="A230" s="12">
        <v>41491</v>
      </c>
      <c r="B230" s="42">
        <v>195.16000399999999</v>
      </c>
      <c r="C230" s="14">
        <v>195.5</v>
      </c>
      <c r="D230" s="14">
        <f t="shared" si="30"/>
        <v>1.7421397470356315E-3</v>
      </c>
      <c r="E230" s="14">
        <f t="shared" si="24"/>
        <v>0.17421397470356315</v>
      </c>
      <c r="F230" s="14">
        <f t="shared" si="25"/>
        <v>8</v>
      </c>
      <c r="G230" s="14">
        <f t="shared" si="26"/>
        <v>2013</v>
      </c>
      <c r="I230" s="12">
        <v>41491</v>
      </c>
      <c r="J230" s="14">
        <v>1708.01001</v>
      </c>
      <c r="K230" s="14">
        <v>1707.1400149999999</v>
      </c>
      <c r="L230" s="14">
        <f t="shared" si="31"/>
        <v>-1.479834666858082E-3</v>
      </c>
      <c r="M230" s="14">
        <f t="shared" si="27"/>
        <v>-0.1479834666858082</v>
      </c>
      <c r="N230" s="14">
        <f t="shared" si="28"/>
        <v>8</v>
      </c>
      <c r="O230" s="14">
        <f t="shared" si="29"/>
        <v>2013</v>
      </c>
      <c r="P230" s="2"/>
    </row>
    <row r="231" spans="1:16" x14ac:dyDescent="0.25">
      <c r="A231" s="12">
        <v>41492</v>
      </c>
      <c r="B231" s="42">
        <v>192.259995</v>
      </c>
      <c r="C231" s="14">
        <v>190.990005</v>
      </c>
      <c r="D231" s="14">
        <f t="shared" si="30"/>
        <v>-2.3069028132992386E-2</v>
      </c>
      <c r="E231" s="14">
        <f t="shared" si="24"/>
        <v>-2.3069028132992386</v>
      </c>
      <c r="F231" s="14">
        <f t="shared" si="25"/>
        <v>8</v>
      </c>
      <c r="G231" s="14">
        <f t="shared" si="26"/>
        <v>2013</v>
      </c>
      <c r="I231" s="12">
        <v>41492</v>
      </c>
      <c r="J231" s="14">
        <v>1705.790039</v>
      </c>
      <c r="K231" s="14">
        <v>1697.369995</v>
      </c>
      <c r="L231" s="14">
        <f t="shared" si="31"/>
        <v>-5.7230337957955291E-3</v>
      </c>
      <c r="M231" s="14">
        <f t="shared" si="27"/>
        <v>-0.57230337957955291</v>
      </c>
      <c r="N231" s="14">
        <f t="shared" si="28"/>
        <v>8</v>
      </c>
      <c r="O231" s="14">
        <f t="shared" si="29"/>
        <v>2013</v>
      </c>
      <c r="P231" s="2"/>
    </row>
    <row r="232" spans="1:16" x14ac:dyDescent="0.25">
      <c r="A232" s="12">
        <v>41493</v>
      </c>
      <c r="B232" s="42">
        <v>189.60000600000001</v>
      </c>
      <c r="C232" s="14">
        <v>188.55999800000001</v>
      </c>
      <c r="D232" s="14">
        <f t="shared" si="30"/>
        <v>-1.2723215542090771E-2</v>
      </c>
      <c r="E232" s="14">
        <f t="shared" si="24"/>
        <v>-1.2723215542090771</v>
      </c>
      <c r="F232" s="14">
        <f t="shared" si="25"/>
        <v>8</v>
      </c>
      <c r="G232" s="14">
        <f t="shared" si="26"/>
        <v>2013</v>
      </c>
      <c r="I232" s="12">
        <v>41493</v>
      </c>
      <c r="J232" s="14">
        <v>1695.3000489999999</v>
      </c>
      <c r="K232" s="14">
        <v>1690.910034</v>
      </c>
      <c r="L232" s="14">
        <f t="shared" si="31"/>
        <v>-3.8058649669956424E-3</v>
      </c>
      <c r="M232" s="14">
        <f t="shared" si="27"/>
        <v>-0.38058649669956424</v>
      </c>
      <c r="N232" s="14">
        <f t="shared" si="28"/>
        <v>8</v>
      </c>
      <c r="O232" s="14">
        <f t="shared" si="29"/>
        <v>2013</v>
      </c>
      <c r="P232" s="2"/>
    </row>
    <row r="233" spans="1:16" x14ac:dyDescent="0.25">
      <c r="A233" s="12">
        <v>41494</v>
      </c>
      <c r="B233" s="42">
        <v>189.449997</v>
      </c>
      <c r="C233" s="14">
        <v>187.929993</v>
      </c>
      <c r="D233" s="14">
        <f t="shared" si="30"/>
        <v>-3.3411381347172586E-3</v>
      </c>
      <c r="E233" s="14">
        <f t="shared" si="24"/>
        <v>-0.33411381347172586</v>
      </c>
      <c r="F233" s="14">
        <f t="shared" si="25"/>
        <v>8</v>
      </c>
      <c r="G233" s="14">
        <f t="shared" si="26"/>
        <v>2013</v>
      </c>
      <c r="I233" s="12">
        <v>41494</v>
      </c>
      <c r="J233" s="14">
        <v>1693.349976</v>
      </c>
      <c r="K233" s="14">
        <v>1697.4799800000001</v>
      </c>
      <c r="L233" s="14">
        <f t="shared" si="31"/>
        <v>3.8854497684055467E-3</v>
      </c>
      <c r="M233" s="14">
        <f t="shared" si="27"/>
        <v>0.38854497684055467</v>
      </c>
      <c r="N233" s="14">
        <f t="shared" si="28"/>
        <v>8</v>
      </c>
      <c r="O233" s="14">
        <f t="shared" si="29"/>
        <v>2013</v>
      </c>
      <c r="P233" s="2"/>
    </row>
    <row r="234" spans="1:16" x14ac:dyDescent="0.25">
      <c r="A234" s="12">
        <v>41495</v>
      </c>
      <c r="B234" s="42">
        <v>188</v>
      </c>
      <c r="C234" s="14">
        <v>187.820007</v>
      </c>
      <c r="D234" s="14">
        <f t="shared" si="30"/>
        <v>-5.8524984886254572E-4</v>
      </c>
      <c r="E234" s="14">
        <f t="shared" si="24"/>
        <v>-5.8524984886254572E-2</v>
      </c>
      <c r="F234" s="14">
        <f t="shared" si="25"/>
        <v>8</v>
      </c>
      <c r="G234" s="14">
        <f t="shared" si="26"/>
        <v>2013</v>
      </c>
      <c r="I234" s="12">
        <v>41495</v>
      </c>
      <c r="J234" s="14">
        <v>1696.099976</v>
      </c>
      <c r="K234" s="14">
        <v>1691.420044</v>
      </c>
      <c r="L234" s="14">
        <f t="shared" si="31"/>
        <v>-3.5699602183232315E-3</v>
      </c>
      <c r="M234" s="14">
        <f t="shared" si="27"/>
        <v>-0.35699602183232315</v>
      </c>
      <c r="N234" s="14">
        <f t="shared" si="28"/>
        <v>8</v>
      </c>
      <c r="O234" s="14">
        <f t="shared" si="29"/>
        <v>2013</v>
      </c>
      <c r="P234" s="2"/>
    </row>
    <row r="235" spans="1:16" x14ac:dyDescent="0.25">
      <c r="A235" s="12">
        <v>41498</v>
      </c>
      <c r="B235" s="42">
        <v>186.970001</v>
      </c>
      <c r="C235" s="14">
        <v>189.08999600000001</v>
      </c>
      <c r="D235" s="14">
        <f t="shared" si="30"/>
        <v>6.7617343875405744E-3</v>
      </c>
      <c r="E235" s="14">
        <f t="shared" si="24"/>
        <v>0.67617343875405744</v>
      </c>
      <c r="F235" s="14">
        <f t="shared" si="25"/>
        <v>8</v>
      </c>
      <c r="G235" s="14">
        <f t="shared" si="26"/>
        <v>2013</v>
      </c>
      <c r="I235" s="12">
        <v>41498</v>
      </c>
      <c r="J235" s="14">
        <v>1688.369995</v>
      </c>
      <c r="K235" s="14">
        <v>1689.469971</v>
      </c>
      <c r="L235" s="14">
        <f t="shared" si="31"/>
        <v>-1.1529205929168285E-3</v>
      </c>
      <c r="M235" s="14">
        <f t="shared" si="27"/>
        <v>-0.11529205929168285</v>
      </c>
      <c r="N235" s="14">
        <f t="shared" si="28"/>
        <v>8</v>
      </c>
      <c r="O235" s="14">
        <f t="shared" si="29"/>
        <v>2013</v>
      </c>
      <c r="P235" s="2"/>
    </row>
    <row r="236" spans="1:16" x14ac:dyDescent="0.25">
      <c r="A236" s="12">
        <v>41499</v>
      </c>
      <c r="B236" s="42">
        <v>189.53999300000001</v>
      </c>
      <c r="C236" s="14">
        <v>188.41999799999999</v>
      </c>
      <c r="D236" s="14">
        <f t="shared" si="30"/>
        <v>-3.543275763779774E-3</v>
      </c>
      <c r="E236" s="14">
        <f t="shared" si="24"/>
        <v>-0.3543275763779774</v>
      </c>
      <c r="F236" s="14">
        <f t="shared" si="25"/>
        <v>8</v>
      </c>
      <c r="G236" s="14">
        <f t="shared" si="26"/>
        <v>2013</v>
      </c>
      <c r="I236" s="12">
        <v>41499</v>
      </c>
      <c r="J236" s="14">
        <v>1690.650024</v>
      </c>
      <c r="K236" s="14">
        <v>1694.160034</v>
      </c>
      <c r="L236" s="14">
        <f t="shared" si="31"/>
        <v>2.7760558521343626E-3</v>
      </c>
      <c r="M236" s="14">
        <f t="shared" si="27"/>
        <v>0.27760558521343626</v>
      </c>
      <c r="N236" s="14">
        <f t="shared" si="28"/>
        <v>8</v>
      </c>
      <c r="O236" s="14">
        <f t="shared" si="29"/>
        <v>2013</v>
      </c>
      <c r="P236" s="2"/>
    </row>
    <row r="237" spans="1:16" x14ac:dyDescent="0.25">
      <c r="A237" s="12">
        <v>41500</v>
      </c>
      <c r="B237" s="42">
        <v>188.58000200000001</v>
      </c>
      <c r="C237" s="14">
        <v>187.529999</v>
      </c>
      <c r="D237" s="14">
        <f t="shared" si="30"/>
        <v>-4.7234848182090561E-3</v>
      </c>
      <c r="E237" s="14">
        <f t="shared" si="24"/>
        <v>-0.47234848182090561</v>
      </c>
      <c r="F237" s="14">
        <f t="shared" si="25"/>
        <v>8</v>
      </c>
      <c r="G237" s="14">
        <f t="shared" si="26"/>
        <v>2013</v>
      </c>
      <c r="I237" s="12">
        <v>41500</v>
      </c>
      <c r="J237" s="14">
        <v>1693.880005</v>
      </c>
      <c r="K237" s="14">
        <v>1685.3900149999999</v>
      </c>
      <c r="L237" s="14">
        <f t="shared" si="31"/>
        <v>-5.1766178070519198E-3</v>
      </c>
      <c r="M237" s="14">
        <f t="shared" si="27"/>
        <v>-0.51766178070519198</v>
      </c>
      <c r="N237" s="14">
        <f t="shared" si="28"/>
        <v>8</v>
      </c>
      <c r="O237" s="14">
        <f t="shared" si="29"/>
        <v>2013</v>
      </c>
      <c r="P237" s="2"/>
    </row>
    <row r="238" spans="1:16" x14ac:dyDescent="0.25">
      <c r="A238" s="12">
        <v>41501</v>
      </c>
      <c r="B238" s="42">
        <v>186.229996</v>
      </c>
      <c r="C238" s="14">
        <v>185.78999300000001</v>
      </c>
      <c r="D238" s="14">
        <f t="shared" si="30"/>
        <v>-9.2785474818884994E-3</v>
      </c>
      <c r="E238" s="14">
        <f t="shared" si="24"/>
        <v>-0.92785474818884994</v>
      </c>
      <c r="F238" s="14">
        <f t="shared" si="25"/>
        <v>8</v>
      </c>
      <c r="G238" s="14">
        <f t="shared" si="26"/>
        <v>2013</v>
      </c>
      <c r="I238" s="12">
        <v>41501</v>
      </c>
      <c r="J238" s="14">
        <v>1679.6099850000001</v>
      </c>
      <c r="K238" s="14">
        <v>1661.3199460000001</v>
      </c>
      <c r="L238" s="14">
        <f t="shared" si="31"/>
        <v>-1.4281601757323736E-2</v>
      </c>
      <c r="M238" s="14">
        <f t="shared" si="27"/>
        <v>-1.4281601757323736</v>
      </c>
      <c r="N238" s="14">
        <f t="shared" si="28"/>
        <v>8</v>
      </c>
      <c r="O238" s="14">
        <f t="shared" si="29"/>
        <v>2013</v>
      </c>
      <c r="P238" s="2"/>
    </row>
    <row r="239" spans="1:16" x14ac:dyDescent="0.25">
      <c r="A239" s="12">
        <v>41502</v>
      </c>
      <c r="B239" s="42">
        <v>185.53999300000001</v>
      </c>
      <c r="C239" s="14">
        <v>185.33999600000001</v>
      </c>
      <c r="D239" s="14">
        <f t="shared" si="30"/>
        <v>-2.4220733998304711E-3</v>
      </c>
      <c r="E239" s="14">
        <f t="shared" si="24"/>
        <v>-0.24220733998304711</v>
      </c>
      <c r="F239" s="14">
        <f t="shared" si="25"/>
        <v>8</v>
      </c>
      <c r="G239" s="14">
        <f t="shared" si="26"/>
        <v>2013</v>
      </c>
      <c r="I239" s="12">
        <v>41502</v>
      </c>
      <c r="J239" s="14">
        <v>1661.219971</v>
      </c>
      <c r="K239" s="14">
        <v>1655.829956</v>
      </c>
      <c r="L239" s="14">
        <f t="shared" si="31"/>
        <v>-3.304595248626474E-3</v>
      </c>
      <c r="M239" s="14">
        <f t="shared" si="27"/>
        <v>-0.3304595248626474</v>
      </c>
      <c r="N239" s="14">
        <f t="shared" si="28"/>
        <v>8</v>
      </c>
      <c r="O239" s="14">
        <f t="shared" si="29"/>
        <v>2013</v>
      </c>
      <c r="P239" s="2"/>
    </row>
    <row r="240" spans="1:16" x14ac:dyDescent="0.25">
      <c r="A240" s="12">
        <v>41505</v>
      </c>
      <c r="B240" s="42">
        <v>185.300003</v>
      </c>
      <c r="C240" s="14">
        <v>184.229996</v>
      </c>
      <c r="D240" s="14">
        <f t="shared" si="30"/>
        <v>-5.9889933309377197E-3</v>
      </c>
      <c r="E240" s="14">
        <f t="shared" si="24"/>
        <v>-0.59889933309377197</v>
      </c>
      <c r="F240" s="14">
        <f t="shared" si="25"/>
        <v>8</v>
      </c>
      <c r="G240" s="14">
        <f t="shared" si="26"/>
        <v>2013</v>
      </c>
      <c r="I240" s="12">
        <v>41505</v>
      </c>
      <c r="J240" s="14">
        <v>1655.25</v>
      </c>
      <c r="K240" s="14">
        <v>1646.0600589999999</v>
      </c>
      <c r="L240" s="14">
        <f t="shared" si="31"/>
        <v>-5.9003021201532446E-3</v>
      </c>
      <c r="M240" s="14">
        <f t="shared" si="27"/>
        <v>-0.59003021201532446</v>
      </c>
      <c r="N240" s="14">
        <f t="shared" si="28"/>
        <v>8</v>
      </c>
      <c r="O240" s="14">
        <f t="shared" si="29"/>
        <v>2013</v>
      </c>
      <c r="P240" s="2"/>
    </row>
    <row r="241" spans="1:16" x14ac:dyDescent="0.25">
      <c r="A241" s="12">
        <v>41506</v>
      </c>
      <c r="B241" s="42">
        <v>184.36999499999999</v>
      </c>
      <c r="C241" s="14">
        <v>184.55999800000001</v>
      </c>
      <c r="D241" s="14">
        <f t="shared" si="30"/>
        <v>1.7912501067416375E-3</v>
      </c>
      <c r="E241" s="14">
        <f t="shared" si="24"/>
        <v>0.17912501067416375</v>
      </c>
      <c r="F241" s="14">
        <f t="shared" si="25"/>
        <v>8</v>
      </c>
      <c r="G241" s="14">
        <f t="shared" si="26"/>
        <v>2013</v>
      </c>
      <c r="I241" s="12">
        <v>41506</v>
      </c>
      <c r="J241" s="14">
        <v>1646.8100589999999</v>
      </c>
      <c r="K241" s="14">
        <v>1652.349976</v>
      </c>
      <c r="L241" s="14">
        <f t="shared" si="31"/>
        <v>3.8211953237121676E-3</v>
      </c>
      <c r="M241" s="14">
        <f t="shared" si="27"/>
        <v>0.38211953237121676</v>
      </c>
      <c r="N241" s="14">
        <f t="shared" si="28"/>
        <v>8</v>
      </c>
      <c r="O241" s="14">
        <f t="shared" si="29"/>
        <v>2013</v>
      </c>
      <c r="P241" s="2"/>
    </row>
    <row r="242" spans="1:16" x14ac:dyDescent="0.25">
      <c r="A242" s="12">
        <v>41507</v>
      </c>
      <c r="B242" s="42">
        <v>184.66999799999999</v>
      </c>
      <c r="C242" s="14">
        <v>184.86000100000001</v>
      </c>
      <c r="D242" s="14">
        <f t="shared" si="30"/>
        <v>1.6255039187853537E-3</v>
      </c>
      <c r="E242" s="14">
        <f t="shared" si="24"/>
        <v>0.16255039187853537</v>
      </c>
      <c r="F242" s="14">
        <f t="shared" si="25"/>
        <v>8</v>
      </c>
      <c r="G242" s="14">
        <f t="shared" si="26"/>
        <v>2013</v>
      </c>
      <c r="I242" s="12">
        <v>41507</v>
      </c>
      <c r="J242" s="14">
        <v>1650.660034</v>
      </c>
      <c r="K242" s="14">
        <v>1642.8000489999999</v>
      </c>
      <c r="L242" s="14">
        <f t="shared" si="31"/>
        <v>-5.7796030736287918E-3</v>
      </c>
      <c r="M242" s="14">
        <f t="shared" si="27"/>
        <v>-0.57796030736287918</v>
      </c>
      <c r="N242" s="14">
        <f t="shared" si="28"/>
        <v>8</v>
      </c>
      <c r="O242" s="14">
        <f t="shared" si="29"/>
        <v>2013</v>
      </c>
      <c r="P242" s="2"/>
    </row>
    <row r="243" spans="1:16" x14ac:dyDescent="0.25">
      <c r="A243" s="12">
        <v>41508</v>
      </c>
      <c r="B243" s="42">
        <v>185.64999399999999</v>
      </c>
      <c r="C243" s="14">
        <v>185.19000199999999</v>
      </c>
      <c r="D243" s="14">
        <f t="shared" si="30"/>
        <v>1.7851400963693198E-3</v>
      </c>
      <c r="E243" s="14">
        <f t="shared" si="24"/>
        <v>0.17851400963693198</v>
      </c>
      <c r="F243" s="14">
        <f t="shared" si="25"/>
        <v>8</v>
      </c>
      <c r="G243" s="14">
        <f t="shared" si="26"/>
        <v>2013</v>
      </c>
      <c r="I243" s="12">
        <v>41508</v>
      </c>
      <c r="J243" s="14">
        <v>1645.030029</v>
      </c>
      <c r="K243" s="14">
        <v>1656.959961</v>
      </c>
      <c r="L243" s="14">
        <f t="shared" si="31"/>
        <v>8.6193764168800424E-3</v>
      </c>
      <c r="M243" s="14">
        <f t="shared" si="27"/>
        <v>0.86193764168800424</v>
      </c>
      <c r="N243" s="14">
        <f t="shared" si="28"/>
        <v>8</v>
      </c>
      <c r="O243" s="14">
        <f t="shared" si="29"/>
        <v>2013</v>
      </c>
      <c r="P243" s="2"/>
    </row>
    <row r="244" spans="1:16" x14ac:dyDescent="0.25">
      <c r="A244" s="12">
        <v>41509</v>
      </c>
      <c r="B244" s="42">
        <v>185.33999600000001</v>
      </c>
      <c r="C244" s="14">
        <v>185.41999799999999</v>
      </c>
      <c r="D244" s="14">
        <f t="shared" si="30"/>
        <v>1.2419460959884887E-3</v>
      </c>
      <c r="E244" s="14">
        <f t="shared" si="24"/>
        <v>0.12419460959884887</v>
      </c>
      <c r="F244" s="14">
        <f t="shared" si="25"/>
        <v>8</v>
      </c>
      <c r="G244" s="14">
        <f t="shared" si="26"/>
        <v>2013</v>
      </c>
      <c r="I244" s="12">
        <v>41509</v>
      </c>
      <c r="J244" s="14">
        <v>1659.920044</v>
      </c>
      <c r="K244" s="14">
        <v>1663.5</v>
      </c>
      <c r="L244" s="14">
        <f t="shared" si="31"/>
        <v>3.9470108837469375E-3</v>
      </c>
      <c r="M244" s="14">
        <f t="shared" si="27"/>
        <v>0.39470108837469375</v>
      </c>
      <c r="N244" s="14">
        <f t="shared" si="28"/>
        <v>8</v>
      </c>
      <c r="O244" s="14">
        <f t="shared" si="29"/>
        <v>2013</v>
      </c>
      <c r="P244" s="2"/>
    </row>
    <row r="245" spans="1:16" x14ac:dyDescent="0.25">
      <c r="A245" s="12">
        <v>41512</v>
      </c>
      <c r="B245" s="42">
        <v>185.270004</v>
      </c>
      <c r="C245" s="14">
        <v>184.740005</v>
      </c>
      <c r="D245" s="14">
        <f t="shared" si="30"/>
        <v>-3.6673120878795151E-3</v>
      </c>
      <c r="E245" s="14">
        <f t="shared" si="24"/>
        <v>-0.36673120878795151</v>
      </c>
      <c r="F245" s="14">
        <f t="shared" si="25"/>
        <v>8</v>
      </c>
      <c r="G245" s="14">
        <f t="shared" si="26"/>
        <v>2013</v>
      </c>
      <c r="I245" s="12">
        <v>41512</v>
      </c>
      <c r="J245" s="14">
        <v>1664.290039</v>
      </c>
      <c r="K245" s="14">
        <v>1656.780029</v>
      </c>
      <c r="L245" s="14">
        <f t="shared" si="31"/>
        <v>-4.039657950105191E-3</v>
      </c>
      <c r="M245" s="14">
        <f t="shared" si="27"/>
        <v>-0.4039657950105191</v>
      </c>
      <c r="N245" s="14">
        <f t="shared" si="28"/>
        <v>8</v>
      </c>
      <c r="O245" s="14">
        <f t="shared" si="29"/>
        <v>2013</v>
      </c>
      <c r="P245" s="2"/>
    </row>
    <row r="246" spans="1:16" x14ac:dyDescent="0.25">
      <c r="A246" s="12">
        <v>41513</v>
      </c>
      <c r="B246" s="42">
        <v>183.63000500000001</v>
      </c>
      <c r="C246" s="14">
        <v>182.740005</v>
      </c>
      <c r="D246" s="14">
        <f t="shared" si="30"/>
        <v>-1.0826025472934209E-2</v>
      </c>
      <c r="E246" s="14">
        <f t="shared" si="24"/>
        <v>-1.0826025472934209</v>
      </c>
      <c r="F246" s="14">
        <f t="shared" si="25"/>
        <v>8</v>
      </c>
      <c r="G246" s="14">
        <f t="shared" si="26"/>
        <v>2013</v>
      </c>
      <c r="I246" s="12">
        <v>41513</v>
      </c>
      <c r="J246" s="14">
        <v>1652.540039</v>
      </c>
      <c r="K246" s="14">
        <v>1630.4799800000001</v>
      </c>
      <c r="L246" s="14">
        <f t="shared" si="31"/>
        <v>-1.5874194847625089E-2</v>
      </c>
      <c r="M246" s="14">
        <f t="shared" si="27"/>
        <v>-1.5874194847625089</v>
      </c>
      <c r="N246" s="14">
        <f t="shared" si="28"/>
        <v>8</v>
      </c>
      <c r="O246" s="14">
        <f t="shared" si="29"/>
        <v>2013</v>
      </c>
      <c r="P246" s="2"/>
    </row>
    <row r="247" spans="1:16" x14ac:dyDescent="0.25">
      <c r="A247" s="12">
        <v>41514</v>
      </c>
      <c r="B247" s="42">
        <v>182.679993</v>
      </c>
      <c r="C247" s="14">
        <v>182.16000399999999</v>
      </c>
      <c r="D247" s="14">
        <f t="shared" si="30"/>
        <v>-3.1739136704084236E-3</v>
      </c>
      <c r="E247" s="14">
        <f t="shared" si="24"/>
        <v>-0.31739136704084236</v>
      </c>
      <c r="F247" s="14">
        <f t="shared" si="25"/>
        <v>8</v>
      </c>
      <c r="G247" s="14">
        <f t="shared" si="26"/>
        <v>2013</v>
      </c>
      <c r="I247" s="12">
        <v>41514</v>
      </c>
      <c r="J247" s="14">
        <v>1630.25</v>
      </c>
      <c r="K247" s="14">
        <v>1634.959961</v>
      </c>
      <c r="L247" s="14">
        <f t="shared" si="31"/>
        <v>2.7476455123356391E-3</v>
      </c>
      <c r="M247" s="14">
        <f t="shared" si="27"/>
        <v>0.27476455123356391</v>
      </c>
      <c r="N247" s="14">
        <f t="shared" si="28"/>
        <v>8</v>
      </c>
      <c r="O247" s="14">
        <f t="shared" si="29"/>
        <v>2013</v>
      </c>
      <c r="P247" s="2"/>
    </row>
    <row r="248" spans="1:16" x14ac:dyDescent="0.25">
      <c r="A248" s="12">
        <v>41515</v>
      </c>
      <c r="B248" s="42">
        <v>181.96000699999999</v>
      </c>
      <c r="C248" s="14">
        <v>182.63999899999999</v>
      </c>
      <c r="D248" s="14">
        <f t="shared" si="30"/>
        <v>2.6350186070482895E-3</v>
      </c>
      <c r="E248" s="14">
        <f t="shared" si="24"/>
        <v>0.26350186070482895</v>
      </c>
      <c r="F248" s="14">
        <f t="shared" si="25"/>
        <v>8</v>
      </c>
      <c r="G248" s="14">
        <f t="shared" si="26"/>
        <v>2013</v>
      </c>
      <c r="I248" s="12">
        <v>41515</v>
      </c>
      <c r="J248" s="14">
        <v>1633.5</v>
      </c>
      <c r="K248" s="14">
        <v>1638.170044</v>
      </c>
      <c r="L248" s="14">
        <f t="shared" si="31"/>
        <v>1.9634015979428376E-3</v>
      </c>
      <c r="M248" s="14">
        <f t="shared" si="27"/>
        <v>0.19634015979428376</v>
      </c>
      <c r="N248" s="14">
        <f t="shared" si="28"/>
        <v>8</v>
      </c>
      <c r="O248" s="14">
        <f t="shared" si="29"/>
        <v>2013</v>
      </c>
      <c r="P248" s="2"/>
    </row>
    <row r="249" spans="1:16" x14ac:dyDescent="0.25">
      <c r="A249" s="12">
        <v>41516</v>
      </c>
      <c r="B249" s="42">
        <v>182.75</v>
      </c>
      <c r="C249" s="14">
        <v>182.270004</v>
      </c>
      <c r="D249" s="14">
        <f t="shared" si="30"/>
        <v>-2.0258158236191592E-3</v>
      </c>
      <c r="E249" s="14">
        <f t="shared" si="24"/>
        <v>-0.20258158236191592</v>
      </c>
      <c r="F249" s="14">
        <f t="shared" si="25"/>
        <v>8</v>
      </c>
      <c r="G249" s="14">
        <f t="shared" si="26"/>
        <v>2013</v>
      </c>
      <c r="I249" s="12">
        <v>41516</v>
      </c>
      <c r="J249" s="14">
        <v>1638.8900149999999</v>
      </c>
      <c r="K249" s="14">
        <v>1632.969971</v>
      </c>
      <c r="L249" s="14">
        <f t="shared" si="31"/>
        <v>-3.1743182089343236E-3</v>
      </c>
      <c r="M249" s="14">
        <f t="shared" si="27"/>
        <v>-0.31743182089343236</v>
      </c>
      <c r="N249" s="14">
        <f t="shared" si="28"/>
        <v>8</v>
      </c>
      <c r="O249" s="14">
        <f t="shared" si="29"/>
        <v>2013</v>
      </c>
      <c r="P249" s="2"/>
    </row>
    <row r="250" spans="1:16" x14ac:dyDescent="0.25">
      <c r="A250" s="12">
        <v>41520</v>
      </c>
      <c r="B250" s="42">
        <v>183.63000500000001</v>
      </c>
      <c r="C250" s="14">
        <v>183.96000699999999</v>
      </c>
      <c r="D250" s="14">
        <f t="shared" si="30"/>
        <v>9.2719754370553797E-3</v>
      </c>
      <c r="E250" s="14">
        <f t="shared" si="24"/>
        <v>0.92719754370553797</v>
      </c>
      <c r="F250" s="14">
        <f t="shared" si="25"/>
        <v>9</v>
      </c>
      <c r="G250" s="14">
        <f t="shared" si="26"/>
        <v>2013</v>
      </c>
      <c r="I250" s="12">
        <v>41520</v>
      </c>
      <c r="J250" s="14">
        <v>1635.9499510000001</v>
      </c>
      <c r="K250" s="14">
        <v>1639.7700199999999</v>
      </c>
      <c r="L250" s="14">
        <f t="shared" si="31"/>
        <v>4.1642217069282061E-3</v>
      </c>
      <c r="M250" s="14">
        <f t="shared" si="27"/>
        <v>0.41642217069282061</v>
      </c>
      <c r="N250" s="14">
        <f t="shared" si="28"/>
        <v>9</v>
      </c>
      <c r="O250" s="14">
        <f t="shared" si="29"/>
        <v>2013</v>
      </c>
      <c r="P250" s="2"/>
    </row>
    <row r="251" spans="1:16" x14ac:dyDescent="0.25">
      <c r="A251" s="12">
        <v>41521</v>
      </c>
      <c r="B251" s="42">
        <v>183.58000200000001</v>
      </c>
      <c r="C251" s="14">
        <v>183.13000500000001</v>
      </c>
      <c r="D251" s="14">
        <f t="shared" si="30"/>
        <v>-4.5118611025056765E-3</v>
      </c>
      <c r="E251" s="14">
        <f t="shared" si="24"/>
        <v>-0.45118611025056765</v>
      </c>
      <c r="F251" s="14">
        <f t="shared" si="25"/>
        <v>9</v>
      </c>
      <c r="G251" s="14">
        <f t="shared" si="26"/>
        <v>2013</v>
      </c>
      <c r="I251" s="12">
        <v>41521</v>
      </c>
      <c r="J251" s="14">
        <v>1640.719971</v>
      </c>
      <c r="K251" s="14">
        <v>1653.079956</v>
      </c>
      <c r="L251" s="14">
        <f t="shared" si="31"/>
        <v>8.1169528883080488E-3</v>
      </c>
      <c r="M251" s="14">
        <f t="shared" si="27"/>
        <v>0.81169528883080488</v>
      </c>
      <c r="N251" s="14">
        <f t="shared" si="28"/>
        <v>9</v>
      </c>
      <c r="O251" s="14">
        <f t="shared" si="29"/>
        <v>2013</v>
      </c>
      <c r="P251" s="2"/>
    </row>
    <row r="252" spans="1:16" x14ac:dyDescent="0.25">
      <c r="A252" s="12">
        <v>41522</v>
      </c>
      <c r="B252" s="42">
        <v>183.35000600000001</v>
      </c>
      <c r="C252" s="14">
        <v>184.14999399999999</v>
      </c>
      <c r="D252" s="14">
        <f t="shared" si="30"/>
        <v>5.5697535747896154E-3</v>
      </c>
      <c r="E252" s="14">
        <f t="shared" si="24"/>
        <v>0.55697535747896154</v>
      </c>
      <c r="F252" s="14">
        <f t="shared" si="25"/>
        <v>9</v>
      </c>
      <c r="G252" s="14">
        <f t="shared" si="26"/>
        <v>2013</v>
      </c>
      <c r="I252" s="12">
        <v>41522</v>
      </c>
      <c r="J252" s="14">
        <v>1653.280029</v>
      </c>
      <c r="K252" s="14">
        <v>1655.079956</v>
      </c>
      <c r="L252" s="14">
        <f t="shared" si="31"/>
        <v>1.2098628337611217E-3</v>
      </c>
      <c r="M252" s="14">
        <f t="shared" si="27"/>
        <v>0.12098628337611217</v>
      </c>
      <c r="N252" s="14">
        <f t="shared" si="28"/>
        <v>9</v>
      </c>
      <c r="O252" s="14">
        <f t="shared" si="29"/>
        <v>2013</v>
      </c>
      <c r="P252" s="2"/>
    </row>
    <row r="253" spans="1:16" x14ac:dyDescent="0.25">
      <c r="A253" s="12">
        <v>41523</v>
      </c>
      <c r="B253" s="42">
        <v>184.64999399999999</v>
      </c>
      <c r="C253" s="14">
        <v>183.029999</v>
      </c>
      <c r="D253" s="14">
        <f t="shared" si="30"/>
        <v>-6.0819714172783979E-3</v>
      </c>
      <c r="E253" s="14">
        <f t="shared" si="24"/>
        <v>-0.60819714172783979</v>
      </c>
      <c r="F253" s="14">
        <f t="shared" si="25"/>
        <v>9</v>
      </c>
      <c r="G253" s="14">
        <f t="shared" si="26"/>
        <v>2013</v>
      </c>
      <c r="I253" s="12">
        <v>41523</v>
      </c>
      <c r="J253" s="14">
        <v>1657.4399410000001</v>
      </c>
      <c r="K253" s="14">
        <v>1655.170044</v>
      </c>
      <c r="L253" s="14">
        <f t="shared" si="31"/>
        <v>5.4431207189287178E-5</v>
      </c>
      <c r="M253" s="14">
        <f t="shared" si="27"/>
        <v>5.4431207189287178E-3</v>
      </c>
      <c r="N253" s="14">
        <f t="shared" si="28"/>
        <v>9</v>
      </c>
      <c r="O253" s="14">
        <f t="shared" si="29"/>
        <v>2013</v>
      </c>
      <c r="P253" s="2"/>
    </row>
    <row r="254" spans="1:16" x14ac:dyDescent="0.25">
      <c r="A254" s="12">
        <v>41526</v>
      </c>
      <c r="B254" s="42">
        <v>183.679993</v>
      </c>
      <c r="C254" s="14">
        <v>184.979996</v>
      </c>
      <c r="D254" s="14">
        <f t="shared" si="30"/>
        <v>1.0653974816445144E-2</v>
      </c>
      <c r="E254" s="14">
        <f t="shared" si="24"/>
        <v>1.0653974816445144</v>
      </c>
      <c r="F254" s="14">
        <f t="shared" si="25"/>
        <v>9</v>
      </c>
      <c r="G254" s="14">
        <f t="shared" si="26"/>
        <v>2013</v>
      </c>
      <c r="I254" s="12">
        <v>41526</v>
      </c>
      <c r="J254" s="14">
        <v>1656.849976</v>
      </c>
      <c r="K254" s="14">
        <v>1671.709961</v>
      </c>
      <c r="L254" s="14">
        <f t="shared" si="31"/>
        <v>9.9928808281404269E-3</v>
      </c>
      <c r="M254" s="14">
        <f t="shared" si="27"/>
        <v>0.99928808281404269</v>
      </c>
      <c r="N254" s="14">
        <f t="shared" si="28"/>
        <v>9</v>
      </c>
      <c r="O254" s="14">
        <f t="shared" si="29"/>
        <v>2013</v>
      </c>
      <c r="P254" s="2"/>
    </row>
    <row r="255" spans="1:16" x14ac:dyDescent="0.25">
      <c r="A255" s="12">
        <v>41527</v>
      </c>
      <c r="B255" s="42">
        <v>187.199997</v>
      </c>
      <c r="C255" s="14">
        <v>186.60000600000001</v>
      </c>
      <c r="D255" s="14">
        <f t="shared" si="30"/>
        <v>8.7577577847932631E-3</v>
      </c>
      <c r="E255" s="14">
        <f t="shared" si="24"/>
        <v>0.87577577847932631</v>
      </c>
      <c r="F255" s="14">
        <f t="shared" si="25"/>
        <v>9</v>
      </c>
      <c r="G255" s="14">
        <f t="shared" si="26"/>
        <v>2013</v>
      </c>
      <c r="I255" s="12">
        <v>41527</v>
      </c>
      <c r="J255" s="14">
        <v>1675.1099850000001</v>
      </c>
      <c r="K255" s="14">
        <v>1683.98999</v>
      </c>
      <c r="L255" s="14">
        <f t="shared" si="31"/>
        <v>7.3457892137307468E-3</v>
      </c>
      <c r="M255" s="14">
        <f t="shared" si="27"/>
        <v>0.73457892137307468</v>
      </c>
      <c r="N255" s="14">
        <f t="shared" si="28"/>
        <v>9</v>
      </c>
      <c r="O255" s="14">
        <f t="shared" si="29"/>
        <v>2013</v>
      </c>
      <c r="P255" s="2"/>
    </row>
    <row r="256" spans="1:16" x14ac:dyDescent="0.25">
      <c r="A256" s="12">
        <v>41528</v>
      </c>
      <c r="B256" s="42">
        <v>186.83000200000001</v>
      </c>
      <c r="C256" s="14">
        <v>190.699997</v>
      </c>
      <c r="D256" s="14">
        <f t="shared" si="30"/>
        <v>2.1972083966599554E-2</v>
      </c>
      <c r="E256" s="14">
        <f t="shared" si="24"/>
        <v>2.1972083966599554</v>
      </c>
      <c r="F256" s="14">
        <f t="shared" si="25"/>
        <v>9</v>
      </c>
      <c r="G256" s="14">
        <f t="shared" si="26"/>
        <v>2013</v>
      </c>
      <c r="I256" s="12">
        <v>41528</v>
      </c>
      <c r="J256" s="14">
        <v>1681.040039</v>
      </c>
      <c r="K256" s="14">
        <v>1689.130005</v>
      </c>
      <c r="L256" s="14">
        <f t="shared" si="31"/>
        <v>3.0522835827544448E-3</v>
      </c>
      <c r="M256" s="14">
        <f t="shared" si="27"/>
        <v>0.30522835827544448</v>
      </c>
      <c r="N256" s="14">
        <f t="shared" si="28"/>
        <v>9</v>
      </c>
      <c r="O256" s="14">
        <f t="shared" si="29"/>
        <v>2013</v>
      </c>
      <c r="P256" s="2"/>
    </row>
    <row r="257" spans="1:16" x14ac:dyDescent="0.25">
      <c r="A257" s="12">
        <v>41529</v>
      </c>
      <c r="B257" s="42">
        <v>190.96000699999999</v>
      </c>
      <c r="C257" s="14">
        <v>190.729996</v>
      </c>
      <c r="D257" s="14">
        <f t="shared" si="30"/>
        <v>1.5730991332940647E-4</v>
      </c>
      <c r="E257" s="14">
        <f t="shared" si="24"/>
        <v>1.5730991332940647E-2</v>
      </c>
      <c r="F257" s="14">
        <f t="shared" si="25"/>
        <v>9</v>
      </c>
      <c r="G257" s="14">
        <f t="shared" si="26"/>
        <v>2013</v>
      </c>
      <c r="I257" s="12">
        <v>41529</v>
      </c>
      <c r="J257" s="14">
        <v>1689.209961</v>
      </c>
      <c r="K257" s="14">
        <v>1683.420044</v>
      </c>
      <c r="L257" s="14">
        <f t="shared" si="31"/>
        <v>-3.3804153517479341E-3</v>
      </c>
      <c r="M257" s="14">
        <f t="shared" si="27"/>
        <v>-0.33804153517479341</v>
      </c>
      <c r="N257" s="14">
        <f t="shared" si="28"/>
        <v>9</v>
      </c>
      <c r="O257" s="14">
        <f t="shared" si="29"/>
        <v>2013</v>
      </c>
      <c r="P257" s="2"/>
    </row>
    <row r="258" spans="1:16" x14ac:dyDescent="0.25">
      <c r="A258" s="12">
        <v>41530</v>
      </c>
      <c r="B258" s="42">
        <v>191.21000699999999</v>
      </c>
      <c r="C258" s="14">
        <v>192.16999799999999</v>
      </c>
      <c r="D258" s="14">
        <f t="shared" si="30"/>
        <v>7.5499503497078457E-3</v>
      </c>
      <c r="E258" s="14">
        <f t="shared" si="24"/>
        <v>0.75499503497078457</v>
      </c>
      <c r="F258" s="14">
        <f t="shared" si="25"/>
        <v>9</v>
      </c>
      <c r="G258" s="14">
        <f t="shared" si="26"/>
        <v>2013</v>
      </c>
      <c r="I258" s="12">
        <v>41530</v>
      </c>
      <c r="J258" s="14">
        <v>1685.040039</v>
      </c>
      <c r="K258" s="14">
        <v>1687.98999</v>
      </c>
      <c r="L258" s="14">
        <f t="shared" si="31"/>
        <v>2.7146795693018255E-3</v>
      </c>
      <c r="M258" s="14">
        <f t="shared" si="27"/>
        <v>0.27146795693018255</v>
      </c>
      <c r="N258" s="14">
        <f t="shared" si="28"/>
        <v>9</v>
      </c>
      <c r="O258" s="14">
        <f t="shared" si="29"/>
        <v>2013</v>
      </c>
      <c r="P258" s="2"/>
    </row>
    <row r="259" spans="1:16" x14ac:dyDescent="0.25">
      <c r="A259" s="12">
        <v>41533</v>
      </c>
      <c r="B259" s="42">
        <v>193.699997</v>
      </c>
      <c r="C259" s="14">
        <v>193.14999399999999</v>
      </c>
      <c r="D259" s="14">
        <f t="shared" si="30"/>
        <v>5.0996305885375737E-3</v>
      </c>
      <c r="E259" s="14">
        <f t="shared" si="24"/>
        <v>0.50996305885375737</v>
      </c>
      <c r="F259" s="14">
        <f t="shared" si="25"/>
        <v>9</v>
      </c>
      <c r="G259" s="14">
        <f t="shared" si="26"/>
        <v>2013</v>
      </c>
      <c r="I259" s="12">
        <v>41533</v>
      </c>
      <c r="J259" s="14">
        <v>1691.6999510000001</v>
      </c>
      <c r="K259" s="14">
        <v>1697.599976</v>
      </c>
      <c r="L259" s="14">
        <f t="shared" si="31"/>
        <v>5.6931534291859709E-3</v>
      </c>
      <c r="M259" s="14">
        <f t="shared" si="27"/>
        <v>0.56931534291859709</v>
      </c>
      <c r="N259" s="14">
        <f t="shared" si="28"/>
        <v>9</v>
      </c>
      <c r="O259" s="14">
        <f t="shared" si="29"/>
        <v>2013</v>
      </c>
      <c r="P259" s="2"/>
    </row>
    <row r="260" spans="1:16" x14ac:dyDescent="0.25">
      <c r="A260" s="12">
        <v>41534</v>
      </c>
      <c r="B260" s="42">
        <v>193.41999799999999</v>
      </c>
      <c r="C260" s="14">
        <v>192.16000399999999</v>
      </c>
      <c r="D260" s="14">
        <f t="shared" si="30"/>
        <v>-5.1254984765881639E-3</v>
      </c>
      <c r="E260" s="14">
        <f t="shared" ref="E260:E323" si="32">D260 * 100</f>
        <v>-0.51254984765881639</v>
      </c>
      <c r="F260" s="14">
        <f t="shared" ref="F260:F323" si="33">MONTH(A260)</f>
        <v>9</v>
      </c>
      <c r="G260" s="14">
        <f t="shared" ref="G260:G323" si="34">YEAR(A260)</f>
        <v>2013</v>
      </c>
      <c r="I260" s="12">
        <v>41534</v>
      </c>
      <c r="J260" s="14">
        <v>1697.7299800000001</v>
      </c>
      <c r="K260" s="14">
        <v>1704.76001</v>
      </c>
      <c r="L260" s="14">
        <f t="shared" si="31"/>
        <v>4.2177392207973785E-3</v>
      </c>
      <c r="M260" s="14">
        <f t="shared" ref="M260:M323" si="35">L260*100</f>
        <v>0.42177392207973785</v>
      </c>
      <c r="N260" s="14">
        <f t="shared" ref="N260:N323" si="36">MONTH(I260)</f>
        <v>9</v>
      </c>
      <c r="O260" s="14">
        <f t="shared" ref="O260:O323" si="37">YEAR(I260)</f>
        <v>2013</v>
      </c>
      <c r="P260" s="2"/>
    </row>
    <row r="261" spans="1:16" x14ac:dyDescent="0.25">
      <c r="A261" s="12">
        <v>41535</v>
      </c>
      <c r="B261" s="42">
        <v>192.60000600000001</v>
      </c>
      <c r="C261" s="14">
        <v>194.41999799999999</v>
      </c>
      <c r="D261" s="14">
        <f t="shared" ref="D261:D324" si="38">(C261/C260)-1</f>
        <v>1.1761001004142457E-2</v>
      </c>
      <c r="E261" s="14">
        <f t="shared" si="32"/>
        <v>1.1761001004142457</v>
      </c>
      <c r="F261" s="14">
        <f t="shared" si="33"/>
        <v>9</v>
      </c>
      <c r="G261" s="14">
        <f t="shared" si="34"/>
        <v>2013</v>
      </c>
      <c r="I261" s="12">
        <v>41535</v>
      </c>
      <c r="J261" s="14">
        <v>1705.73999</v>
      </c>
      <c r="K261" s="14">
        <v>1725.5200199999999</v>
      </c>
      <c r="L261" s="14">
        <f t="shared" ref="L261:L324" si="39">(K261/K260)-1</f>
        <v>1.2177673032111924E-2</v>
      </c>
      <c r="M261" s="14">
        <f t="shared" si="35"/>
        <v>1.2177673032111924</v>
      </c>
      <c r="N261" s="14">
        <f t="shared" si="36"/>
        <v>9</v>
      </c>
      <c r="O261" s="14">
        <f t="shared" si="37"/>
        <v>2013</v>
      </c>
      <c r="P261" s="2"/>
    </row>
    <row r="262" spans="1:16" x14ac:dyDescent="0.25">
      <c r="A262" s="12">
        <v>41536</v>
      </c>
      <c r="B262" s="42">
        <v>194.179993</v>
      </c>
      <c r="C262" s="14">
        <v>193.38999899999999</v>
      </c>
      <c r="D262" s="14">
        <f t="shared" si="38"/>
        <v>-5.2978037783952825E-3</v>
      </c>
      <c r="E262" s="14">
        <f t="shared" si="32"/>
        <v>-0.52978037783952825</v>
      </c>
      <c r="F262" s="14">
        <f t="shared" si="33"/>
        <v>9</v>
      </c>
      <c r="G262" s="14">
        <f t="shared" si="34"/>
        <v>2013</v>
      </c>
      <c r="I262" s="12">
        <v>41536</v>
      </c>
      <c r="J262" s="14">
        <v>1727.339966</v>
      </c>
      <c r="K262" s="14">
        <v>1722.339966</v>
      </c>
      <c r="L262" s="14">
        <f t="shared" si="39"/>
        <v>-1.8429539867059752E-3</v>
      </c>
      <c r="M262" s="14">
        <f t="shared" si="35"/>
        <v>-0.18429539867059752</v>
      </c>
      <c r="N262" s="14">
        <f t="shared" si="36"/>
        <v>9</v>
      </c>
      <c r="O262" s="14">
        <f t="shared" si="37"/>
        <v>2013</v>
      </c>
      <c r="P262" s="2"/>
    </row>
    <row r="263" spans="1:16" x14ac:dyDescent="0.25">
      <c r="A263" s="12">
        <v>41537</v>
      </c>
      <c r="B263" s="42">
        <v>193.96000699999999</v>
      </c>
      <c r="C263" s="14">
        <v>190.020004</v>
      </c>
      <c r="D263" s="14">
        <f t="shared" si="38"/>
        <v>-1.7425901119116238E-2</v>
      </c>
      <c r="E263" s="14">
        <f t="shared" si="32"/>
        <v>-1.7425901119116238</v>
      </c>
      <c r="F263" s="14">
        <f t="shared" si="33"/>
        <v>9</v>
      </c>
      <c r="G263" s="14">
        <f t="shared" si="34"/>
        <v>2013</v>
      </c>
      <c r="I263" s="12">
        <v>41537</v>
      </c>
      <c r="J263" s="14">
        <v>1722.4399410000001</v>
      </c>
      <c r="K263" s="14">
        <v>1709.910034</v>
      </c>
      <c r="L263" s="14">
        <f t="shared" si="39"/>
        <v>-7.2168864715295156E-3</v>
      </c>
      <c r="M263" s="14">
        <f t="shared" si="35"/>
        <v>-0.72168864715295156</v>
      </c>
      <c r="N263" s="14">
        <f t="shared" si="36"/>
        <v>9</v>
      </c>
      <c r="O263" s="14">
        <f t="shared" si="37"/>
        <v>2013</v>
      </c>
      <c r="P263" s="2"/>
    </row>
    <row r="264" spans="1:16" x14ac:dyDescent="0.25">
      <c r="A264" s="12">
        <v>41540</v>
      </c>
      <c r="B264" s="42">
        <v>190.05999800000001</v>
      </c>
      <c r="C264" s="14">
        <v>190.990005</v>
      </c>
      <c r="D264" s="14">
        <f t="shared" si="38"/>
        <v>5.1047309734821855E-3</v>
      </c>
      <c r="E264" s="14">
        <f t="shared" si="32"/>
        <v>0.51047309734821855</v>
      </c>
      <c r="F264" s="14">
        <f t="shared" si="33"/>
        <v>9</v>
      </c>
      <c r="G264" s="14">
        <f t="shared" si="34"/>
        <v>2013</v>
      </c>
      <c r="I264" s="12">
        <v>41540</v>
      </c>
      <c r="J264" s="14">
        <v>1711.4399410000001</v>
      </c>
      <c r="K264" s="14">
        <v>1701.839966</v>
      </c>
      <c r="L264" s="14">
        <f t="shared" si="39"/>
        <v>-4.719586317135982E-3</v>
      </c>
      <c r="M264" s="14">
        <f t="shared" si="35"/>
        <v>-0.4719586317135982</v>
      </c>
      <c r="N264" s="14">
        <f t="shared" si="36"/>
        <v>9</v>
      </c>
      <c r="O264" s="14">
        <f t="shared" si="37"/>
        <v>2013</v>
      </c>
      <c r="P264" s="2"/>
    </row>
    <row r="265" spans="1:16" x14ac:dyDescent="0.25">
      <c r="A265" s="12">
        <v>41541</v>
      </c>
      <c r="B265" s="42">
        <v>190.929993</v>
      </c>
      <c r="C265" s="14">
        <v>189.970001</v>
      </c>
      <c r="D265" s="14">
        <f t="shared" si="38"/>
        <v>-5.340614552054701E-3</v>
      </c>
      <c r="E265" s="14">
        <f t="shared" si="32"/>
        <v>-0.5340614552054701</v>
      </c>
      <c r="F265" s="14">
        <f t="shared" si="33"/>
        <v>9</v>
      </c>
      <c r="G265" s="14">
        <f t="shared" si="34"/>
        <v>2013</v>
      </c>
      <c r="I265" s="12">
        <v>41541</v>
      </c>
      <c r="J265" s="14">
        <v>1702.599976</v>
      </c>
      <c r="K265" s="14">
        <v>1697.420044</v>
      </c>
      <c r="L265" s="14">
        <f t="shared" si="39"/>
        <v>-2.597143144069336E-3</v>
      </c>
      <c r="M265" s="14">
        <f t="shared" si="35"/>
        <v>-0.2597143144069336</v>
      </c>
      <c r="N265" s="14">
        <f t="shared" si="36"/>
        <v>9</v>
      </c>
      <c r="O265" s="14">
        <f t="shared" si="37"/>
        <v>2013</v>
      </c>
      <c r="P265" s="2"/>
    </row>
    <row r="266" spans="1:16" x14ac:dyDescent="0.25">
      <c r="A266" s="12">
        <v>41542</v>
      </c>
      <c r="B266" s="42">
        <v>190.13999899999999</v>
      </c>
      <c r="C266" s="14">
        <v>189.470001</v>
      </c>
      <c r="D266" s="14">
        <f t="shared" si="38"/>
        <v>-2.6319945115965693E-3</v>
      </c>
      <c r="E266" s="14">
        <f t="shared" si="32"/>
        <v>-0.26319945115965693</v>
      </c>
      <c r="F266" s="14">
        <f t="shared" si="33"/>
        <v>9</v>
      </c>
      <c r="G266" s="14">
        <f t="shared" si="34"/>
        <v>2013</v>
      </c>
      <c r="I266" s="12">
        <v>41542</v>
      </c>
      <c r="J266" s="14">
        <v>1698.0200199999999</v>
      </c>
      <c r="K266" s="14">
        <v>1692.7700199999999</v>
      </c>
      <c r="L266" s="14">
        <f t="shared" si="39"/>
        <v>-2.7394657064624406E-3</v>
      </c>
      <c r="M266" s="14">
        <f t="shared" si="35"/>
        <v>-0.27394657064624406</v>
      </c>
      <c r="N266" s="14">
        <f t="shared" si="36"/>
        <v>9</v>
      </c>
      <c r="O266" s="14">
        <f t="shared" si="37"/>
        <v>2013</v>
      </c>
      <c r="P266" s="2"/>
    </row>
    <row r="267" spans="1:16" x14ac:dyDescent="0.25">
      <c r="A267" s="12">
        <v>41543</v>
      </c>
      <c r="B267" s="42">
        <v>190.10000600000001</v>
      </c>
      <c r="C267" s="14">
        <v>190.220001</v>
      </c>
      <c r="D267" s="14">
        <f t="shared" si="38"/>
        <v>3.9584102815304334E-3</v>
      </c>
      <c r="E267" s="14">
        <f t="shared" si="32"/>
        <v>0.39584102815304334</v>
      </c>
      <c r="F267" s="14">
        <f t="shared" si="33"/>
        <v>9</v>
      </c>
      <c r="G267" s="14">
        <f t="shared" si="34"/>
        <v>2013</v>
      </c>
      <c r="I267" s="12">
        <v>41543</v>
      </c>
      <c r="J267" s="14">
        <v>1694.0500489999999</v>
      </c>
      <c r="K267" s="14">
        <v>1698.670044</v>
      </c>
      <c r="L267" s="14">
        <f t="shared" si="39"/>
        <v>3.4854256220817614E-3</v>
      </c>
      <c r="M267" s="14">
        <f t="shared" si="35"/>
        <v>0.34854256220817614</v>
      </c>
      <c r="N267" s="14">
        <f t="shared" si="36"/>
        <v>9</v>
      </c>
      <c r="O267" s="14">
        <f t="shared" si="37"/>
        <v>2013</v>
      </c>
      <c r="P267" s="2"/>
    </row>
    <row r="268" spans="1:16" x14ac:dyDescent="0.25">
      <c r="A268" s="12">
        <v>41544</v>
      </c>
      <c r="B268" s="42">
        <v>188.86999499999999</v>
      </c>
      <c r="C268" s="14">
        <v>186.91999799999999</v>
      </c>
      <c r="D268" s="14">
        <f t="shared" si="38"/>
        <v>-1.7348349188579859E-2</v>
      </c>
      <c r="E268" s="14">
        <f t="shared" si="32"/>
        <v>-1.7348349188579859</v>
      </c>
      <c r="F268" s="14">
        <f t="shared" si="33"/>
        <v>9</v>
      </c>
      <c r="G268" s="14">
        <f t="shared" si="34"/>
        <v>2013</v>
      </c>
      <c r="I268" s="12">
        <v>41544</v>
      </c>
      <c r="J268" s="14">
        <v>1695.5200199999999</v>
      </c>
      <c r="K268" s="14">
        <v>1691.75</v>
      </c>
      <c r="L268" s="14">
        <f t="shared" si="39"/>
        <v>-4.0738011625287562E-3</v>
      </c>
      <c r="M268" s="14">
        <f t="shared" si="35"/>
        <v>-0.40738011625287562</v>
      </c>
      <c r="N268" s="14">
        <f t="shared" si="36"/>
        <v>9</v>
      </c>
      <c r="O268" s="14">
        <f t="shared" si="37"/>
        <v>2013</v>
      </c>
      <c r="P268" s="2"/>
    </row>
    <row r="269" spans="1:16" x14ac:dyDescent="0.25">
      <c r="A269" s="12">
        <v>41547</v>
      </c>
      <c r="B269" s="42">
        <v>185.55999800000001</v>
      </c>
      <c r="C269" s="14">
        <v>185.179993</v>
      </c>
      <c r="D269" s="14">
        <f t="shared" si="38"/>
        <v>-9.3088220555191947E-3</v>
      </c>
      <c r="E269" s="14">
        <f t="shared" si="32"/>
        <v>-0.93088220555191947</v>
      </c>
      <c r="F269" s="14">
        <f t="shared" si="33"/>
        <v>9</v>
      </c>
      <c r="G269" s="14">
        <f t="shared" si="34"/>
        <v>2013</v>
      </c>
      <c r="I269" s="12">
        <v>41547</v>
      </c>
      <c r="J269" s="14">
        <v>1687.26001</v>
      </c>
      <c r="K269" s="14">
        <v>1681.5500489999999</v>
      </c>
      <c r="L269" s="14">
        <f t="shared" si="39"/>
        <v>-6.0292306782917526E-3</v>
      </c>
      <c r="M269" s="14">
        <f t="shared" si="35"/>
        <v>-0.60292306782917526</v>
      </c>
      <c r="N269" s="14">
        <f t="shared" si="36"/>
        <v>9</v>
      </c>
      <c r="O269" s="14">
        <f t="shared" si="37"/>
        <v>2013</v>
      </c>
      <c r="P269" s="2"/>
    </row>
    <row r="270" spans="1:16" x14ac:dyDescent="0.25">
      <c r="A270" s="12">
        <v>41548</v>
      </c>
      <c r="B270" s="42">
        <v>185.33999600000001</v>
      </c>
      <c r="C270" s="14">
        <v>186.38000500000001</v>
      </c>
      <c r="D270" s="14">
        <f t="shared" si="38"/>
        <v>6.4802464918551905E-3</v>
      </c>
      <c r="E270" s="14">
        <f t="shared" si="32"/>
        <v>0.64802464918551905</v>
      </c>
      <c r="F270" s="14">
        <f t="shared" si="33"/>
        <v>10</v>
      </c>
      <c r="G270" s="14">
        <f t="shared" si="34"/>
        <v>2013</v>
      </c>
      <c r="I270" s="12">
        <v>41548</v>
      </c>
      <c r="J270" s="14">
        <v>1682.410034</v>
      </c>
      <c r="K270" s="14">
        <v>1695</v>
      </c>
      <c r="L270" s="14">
        <f t="shared" si="39"/>
        <v>7.9985433725262567E-3</v>
      </c>
      <c r="M270" s="14">
        <f t="shared" si="35"/>
        <v>0.79985433725262567</v>
      </c>
      <c r="N270" s="14">
        <f t="shared" si="36"/>
        <v>10</v>
      </c>
      <c r="O270" s="14">
        <f t="shared" si="37"/>
        <v>2013</v>
      </c>
      <c r="P270" s="2"/>
    </row>
    <row r="271" spans="1:16" x14ac:dyDescent="0.25">
      <c r="A271" s="12">
        <v>41549</v>
      </c>
      <c r="B271" s="42">
        <v>185.53999300000001</v>
      </c>
      <c r="C271" s="14">
        <v>184.96000699999999</v>
      </c>
      <c r="D271" s="14">
        <f t="shared" si="38"/>
        <v>-7.6188322883671278E-3</v>
      </c>
      <c r="E271" s="14">
        <f t="shared" si="32"/>
        <v>-0.76188322883671278</v>
      </c>
      <c r="F271" s="14">
        <f t="shared" si="33"/>
        <v>10</v>
      </c>
      <c r="G271" s="14">
        <f t="shared" si="34"/>
        <v>2013</v>
      </c>
      <c r="I271" s="12">
        <v>41549</v>
      </c>
      <c r="J271" s="14">
        <v>1691.900024</v>
      </c>
      <c r="K271" s="14">
        <v>1693.869995</v>
      </c>
      <c r="L271" s="14">
        <f t="shared" si="39"/>
        <v>-6.6666961651917767E-4</v>
      </c>
      <c r="M271" s="14">
        <f t="shared" si="35"/>
        <v>-6.6666961651917767E-2</v>
      </c>
      <c r="N271" s="14">
        <f t="shared" si="36"/>
        <v>10</v>
      </c>
      <c r="O271" s="14">
        <f t="shared" si="37"/>
        <v>2013</v>
      </c>
      <c r="P271" s="2"/>
    </row>
    <row r="272" spans="1:16" x14ac:dyDescent="0.25">
      <c r="A272" s="12">
        <v>41550</v>
      </c>
      <c r="B272" s="42">
        <v>184.699997</v>
      </c>
      <c r="C272" s="14">
        <v>183.86000100000001</v>
      </c>
      <c r="D272" s="14">
        <f t="shared" si="38"/>
        <v>-5.9472640482760575E-3</v>
      </c>
      <c r="E272" s="14">
        <f t="shared" si="32"/>
        <v>-0.59472640482760575</v>
      </c>
      <c r="F272" s="14">
        <f t="shared" si="33"/>
        <v>10</v>
      </c>
      <c r="G272" s="14">
        <f t="shared" si="34"/>
        <v>2013</v>
      </c>
      <c r="I272" s="12">
        <v>41550</v>
      </c>
      <c r="J272" s="14">
        <v>1692.349976</v>
      </c>
      <c r="K272" s="14">
        <v>1678.660034</v>
      </c>
      <c r="L272" s="14">
        <f t="shared" si="39"/>
        <v>-8.9794146214863257E-3</v>
      </c>
      <c r="M272" s="14">
        <f t="shared" si="35"/>
        <v>-0.89794146214863257</v>
      </c>
      <c r="N272" s="14">
        <f t="shared" si="36"/>
        <v>10</v>
      </c>
      <c r="O272" s="14">
        <f t="shared" si="37"/>
        <v>2013</v>
      </c>
      <c r="P272" s="2"/>
    </row>
    <row r="273" spans="1:16" x14ac:dyDescent="0.25">
      <c r="A273" s="12">
        <v>41551</v>
      </c>
      <c r="B273" s="42">
        <v>184.16999799999999</v>
      </c>
      <c r="C273" s="14">
        <v>184.10000600000001</v>
      </c>
      <c r="D273" s="14">
        <f t="shared" si="38"/>
        <v>1.3053682078463247E-3</v>
      </c>
      <c r="E273" s="14">
        <f t="shared" si="32"/>
        <v>0.13053682078463247</v>
      </c>
      <c r="F273" s="14">
        <f t="shared" si="33"/>
        <v>10</v>
      </c>
      <c r="G273" s="14">
        <f t="shared" si="34"/>
        <v>2013</v>
      </c>
      <c r="I273" s="12">
        <v>41551</v>
      </c>
      <c r="J273" s="14">
        <v>1678.790039</v>
      </c>
      <c r="K273" s="14">
        <v>1690.5</v>
      </c>
      <c r="L273" s="14">
        <f t="shared" si="39"/>
        <v>7.0532244529508681E-3</v>
      </c>
      <c r="M273" s="14">
        <f t="shared" si="35"/>
        <v>0.70532244529508681</v>
      </c>
      <c r="N273" s="14">
        <f t="shared" si="36"/>
        <v>10</v>
      </c>
      <c r="O273" s="14">
        <f t="shared" si="37"/>
        <v>2013</v>
      </c>
      <c r="P273" s="2"/>
    </row>
    <row r="274" spans="1:16" x14ac:dyDescent="0.25">
      <c r="A274" s="12">
        <v>41554</v>
      </c>
      <c r="B274" s="42">
        <v>181.85000600000001</v>
      </c>
      <c r="C274" s="14">
        <v>182.009995</v>
      </c>
      <c r="D274" s="14">
        <f t="shared" si="38"/>
        <v>-1.1352585181338859E-2</v>
      </c>
      <c r="E274" s="14">
        <f t="shared" si="32"/>
        <v>-1.1352585181338859</v>
      </c>
      <c r="F274" s="14">
        <f t="shared" si="33"/>
        <v>10</v>
      </c>
      <c r="G274" s="14">
        <f t="shared" si="34"/>
        <v>2013</v>
      </c>
      <c r="I274" s="12">
        <v>41554</v>
      </c>
      <c r="J274" s="14">
        <v>1687.150024</v>
      </c>
      <c r="K274" s="14">
        <v>1676.119995</v>
      </c>
      <c r="L274" s="14">
        <f t="shared" si="39"/>
        <v>-8.5063620230700909E-3</v>
      </c>
      <c r="M274" s="14">
        <f t="shared" si="35"/>
        <v>-0.85063620230700909</v>
      </c>
      <c r="N274" s="14">
        <f t="shared" si="36"/>
        <v>10</v>
      </c>
      <c r="O274" s="14">
        <f t="shared" si="37"/>
        <v>2013</v>
      </c>
      <c r="P274" s="2"/>
    </row>
    <row r="275" spans="1:16" x14ac:dyDescent="0.25">
      <c r="A275" s="12">
        <v>41555</v>
      </c>
      <c r="B275" s="42">
        <v>181.88999899999999</v>
      </c>
      <c r="C275" s="14">
        <v>178.720001</v>
      </c>
      <c r="D275" s="14">
        <f t="shared" si="38"/>
        <v>-1.8075897425303578E-2</v>
      </c>
      <c r="E275" s="14">
        <f t="shared" si="32"/>
        <v>-1.8075897425303578</v>
      </c>
      <c r="F275" s="14">
        <f t="shared" si="33"/>
        <v>10</v>
      </c>
      <c r="G275" s="14">
        <f t="shared" si="34"/>
        <v>2013</v>
      </c>
      <c r="I275" s="12">
        <v>41555</v>
      </c>
      <c r="J275" s="14">
        <v>1676.219971</v>
      </c>
      <c r="K275" s="14">
        <v>1655.4499510000001</v>
      </c>
      <c r="L275" s="14">
        <f t="shared" si="39"/>
        <v>-1.2332078885557318E-2</v>
      </c>
      <c r="M275" s="14">
        <f t="shared" si="35"/>
        <v>-1.2332078885557318</v>
      </c>
      <c r="N275" s="14">
        <f t="shared" si="36"/>
        <v>10</v>
      </c>
      <c r="O275" s="14">
        <f t="shared" si="37"/>
        <v>2013</v>
      </c>
      <c r="P275" s="2"/>
    </row>
    <row r="276" spans="1:16" x14ac:dyDescent="0.25">
      <c r="A276" s="12">
        <v>41556</v>
      </c>
      <c r="B276" s="42">
        <v>179.36999499999999</v>
      </c>
      <c r="C276" s="14">
        <v>181.320007</v>
      </c>
      <c r="D276" s="14">
        <f t="shared" si="38"/>
        <v>1.4547929641070212E-2</v>
      </c>
      <c r="E276" s="14">
        <f t="shared" si="32"/>
        <v>1.4547929641070212</v>
      </c>
      <c r="F276" s="14">
        <f t="shared" si="33"/>
        <v>10</v>
      </c>
      <c r="G276" s="14">
        <f t="shared" si="34"/>
        <v>2013</v>
      </c>
      <c r="I276" s="12">
        <v>41556</v>
      </c>
      <c r="J276" s="14">
        <v>1656.98999</v>
      </c>
      <c r="K276" s="14">
        <v>1656.400024</v>
      </c>
      <c r="L276" s="14">
        <f t="shared" si="39"/>
        <v>5.7390620563668726E-4</v>
      </c>
      <c r="M276" s="14">
        <f t="shared" si="35"/>
        <v>5.7390620563668726E-2</v>
      </c>
      <c r="N276" s="14">
        <f t="shared" si="36"/>
        <v>10</v>
      </c>
      <c r="O276" s="14">
        <f t="shared" si="37"/>
        <v>2013</v>
      </c>
      <c r="P276" s="2"/>
    </row>
    <row r="277" spans="1:16" x14ac:dyDescent="0.25">
      <c r="A277" s="12">
        <v>41557</v>
      </c>
      <c r="B277" s="42">
        <v>183.16999799999999</v>
      </c>
      <c r="C277" s="14">
        <v>184.770004</v>
      </c>
      <c r="D277" s="14">
        <f t="shared" si="38"/>
        <v>1.9027117068222799E-2</v>
      </c>
      <c r="E277" s="14">
        <f t="shared" si="32"/>
        <v>1.9027117068222799</v>
      </c>
      <c r="F277" s="14">
        <f t="shared" si="33"/>
        <v>10</v>
      </c>
      <c r="G277" s="14">
        <f t="shared" si="34"/>
        <v>2013</v>
      </c>
      <c r="I277" s="12">
        <v>41557</v>
      </c>
      <c r="J277" s="14">
        <v>1660.880005</v>
      </c>
      <c r="K277" s="14">
        <v>1692.5600589999999</v>
      </c>
      <c r="L277" s="14">
        <f t="shared" si="39"/>
        <v>2.1830496544354094E-2</v>
      </c>
      <c r="M277" s="14">
        <f t="shared" si="35"/>
        <v>2.1830496544354094</v>
      </c>
      <c r="N277" s="14">
        <f t="shared" si="36"/>
        <v>10</v>
      </c>
      <c r="O277" s="14">
        <f t="shared" si="37"/>
        <v>2013</v>
      </c>
      <c r="P277" s="2"/>
    </row>
    <row r="278" spans="1:16" x14ac:dyDescent="0.25">
      <c r="A278" s="12">
        <v>41558</v>
      </c>
      <c r="B278" s="42">
        <v>185.25</v>
      </c>
      <c r="C278" s="14">
        <v>186.16000399999999</v>
      </c>
      <c r="D278" s="14">
        <f t="shared" si="38"/>
        <v>7.5228661033095445E-3</v>
      </c>
      <c r="E278" s="14">
        <f t="shared" si="32"/>
        <v>0.75228661033095445</v>
      </c>
      <c r="F278" s="14">
        <f t="shared" si="33"/>
        <v>10</v>
      </c>
      <c r="G278" s="14">
        <f t="shared" si="34"/>
        <v>2013</v>
      </c>
      <c r="I278" s="12">
        <v>41558</v>
      </c>
      <c r="J278" s="14">
        <v>1691.089966</v>
      </c>
      <c r="K278" s="14">
        <v>1703.1999510000001</v>
      </c>
      <c r="L278" s="14">
        <f t="shared" si="39"/>
        <v>6.2862714640012918E-3</v>
      </c>
      <c r="M278" s="14">
        <f t="shared" si="35"/>
        <v>0.62862714640012918</v>
      </c>
      <c r="N278" s="14">
        <f t="shared" si="36"/>
        <v>10</v>
      </c>
      <c r="O278" s="14">
        <f t="shared" si="37"/>
        <v>2013</v>
      </c>
      <c r="P278" s="2"/>
    </row>
    <row r="279" spans="1:16" x14ac:dyDescent="0.25">
      <c r="A279" s="12">
        <v>41561</v>
      </c>
      <c r="B279" s="42">
        <v>185.41000399999999</v>
      </c>
      <c r="C279" s="14">
        <v>186.970001</v>
      </c>
      <c r="D279" s="14">
        <f t="shared" si="38"/>
        <v>4.3510796228818371E-3</v>
      </c>
      <c r="E279" s="14">
        <f t="shared" si="32"/>
        <v>0.43510796228818371</v>
      </c>
      <c r="F279" s="14">
        <f t="shared" si="33"/>
        <v>10</v>
      </c>
      <c r="G279" s="14">
        <f t="shared" si="34"/>
        <v>2013</v>
      </c>
      <c r="I279" s="12">
        <v>41561</v>
      </c>
      <c r="J279" s="14">
        <v>1699.8599850000001</v>
      </c>
      <c r="K279" s="14">
        <v>1710.1400149999999</v>
      </c>
      <c r="L279" s="14">
        <f t="shared" si="39"/>
        <v>4.0747206432956151E-3</v>
      </c>
      <c r="M279" s="14">
        <f t="shared" si="35"/>
        <v>0.40747206432956151</v>
      </c>
      <c r="N279" s="14">
        <f t="shared" si="36"/>
        <v>10</v>
      </c>
      <c r="O279" s="14">
        <f t="shared" si="37"/>
        <v>2013</v>
      </c>
      <c r="P279" s="2"/>
    </row>
    <row r="280" spans="1:16" x14ac:dyDescent="0.25">
      <c r="A280" s="12">
        <v>41562</v>
      </c>
      <c r="B280" s="42">
        <v>185.740005</v>
      </c>
      <c r="C280" s="14">
        <v>184.66000399999999</v>
      </c>
      <c r="D280" s="14">
        <f t="shared" si="38"/>
        <v>-1.2354907138284799E-2</v>
      </c>
      <c r="E280" s="14">
        <f t="shared" si="32"/>
        <v>-1.2354907138284799</v>
      </c>
      <c r="F280" s="14">
        <f t="shared" si="33"/>
        <v>10</v>
      </c>
      <c r="G280" s="14">
        <f t="shared" si="34"/>
        <v>2013</v>
      </c>
      <c r="I280" s="12">
        <v>41562</v>
      </c>
      <c r="J280" s="14">
        <v>1709.170044</v>
      </c>
      <c r="K280" s="14">
        <v>1698.0600589999999</v>
      </c>
      <c r="L280" s="14">
        <f t="shared" si="39"/>
        <v>-7.0637233758897855E-3</v>
      </c>
      <c r="M280" s="14">
        <f t="shared" si="35"/>
        <v>-0.70637233758897855</v>
      </c>
      <c r="N280" s="14">
        <f t="shared" si="36"/>
        <v>10</v>
      </c>
      <c r="O280" s="14">
        <f t="shared" si="37"/>
        <v>2013</v>
      </c>
      <c r="P280" s="2"/>
    </row>
    <row r="281" spans="1:16" x14ac:dyDescent="0.25">
      <c r="A281" s="12">
        <v>41563</v>
      </c>
      <c r="B281" s="42">
        <v>185.41999799999999</v>
      </c>
      <c r="C281" s="14">
        <v>186.729996</v>
      </c>
      <c r="D281" s="14">
        <f t="shared" si="38"/>
        <v>1.120974740150027E-2</v>
      </c>
      <c r="E281" s="14">
        <f t="shared" si="32"/>
        <v>1.120974740150027</v>
      </c>
      <c r="F281" s="14">
        <f t="shared" si="33"/>
        <v>10</v>
      </c>
      <c r="G281" s="14">
        <f t="shared" si="34"/>
        <v>2013</v>
      </c>
      <c r="I281" s="12">
        <v>41563</v>
      </c>
      <c r="J281" s="14">
        <v>1700.48999</v>
      </c>
      <c r="K281" s="14">
        <v>1721.540039</v>
      </c>
      <c r="L281" s="14">
        <f t="shared" si="39"/>
        <v>1.3827532115576302E-2</v>
      </c>
      <c r="M281" s="14">
        <f t="shared" si="35"/>
        <v>1.3827532115576302</v>
      </c>
      <c r="N281" s="14">
        <f t="shared" si="36"/>
        <v>10</v>
      </c>
      <c r="O281" s="14">
        <f t="shared" si="37"/>
        <v>2013</v>
      </c>
      <c r="P281" s="2"/>
    </row>
    <row r="282" spans="1:16" x14ac:dyDescent="0.25">
      <c r="A282" s="12">
        <v>41564</v>
      </c>
      <c r="B282" s="42">
        <v>173.83999600000001</v>
      </c>
      <c r="C282" s="14">
        <v>174.83000200000001</v>
      </c>
      <c r="D282" s="14">
        <f t="shared" si="38"/>
        <v>-6.3728347104982541E-2</v>
      </c>
      <c r="E282" s="14">
        <f t="shared" si="32"/>
        <v>-6.3728347104982541</v>
      </c>
      <c r="F282" s="14">
        <f t="shared" si="33"/>
        <v>10</v>
      </c>
      <c r="G282" s="14">
        <f t="shared" si="34"/>
        <v>2013</v>
      </c>
      <c r="I282" s="12">
        <v>41564</v>
      </c>
      <c r="J282" s="14">
        <v>1720.170044</v>
      </c>
      <c r="K282" s="14">
        <v>1733.150024</v>
      </c>
      <c r="L282" s="14">
        <f t="shared" si="39"/>
        <v>6.7439529357353756E-3</v>
      </c>
      <c r="M282" s="14">
        <f t="shared" si="35"/>
        <v>0.67439529357353756</v>
      </c>
      <c r="N282" s="14">
        <f t="shared" si="36"/>
        <v>10</v>
      </c>
      <c r="O282" s="14">
        <f t="shared" si="37"/>
        <v>2013</v>
      </c>
      <c r="P282" s="2"/>
    </row>
    <row r="283" spans="1:16" x14ac:dyDescent="0.25">
      <c r="A283" s="12">
        <v>41565</v>
      </c>
      <c r="B283" s="42">
        <v>174.800003</v>
      </c>
      <c r="C283" s="14">
        <v>173.779999</v>
      </c>
      <c r="D283" s="14">
        <f t="shared" si="38"/>
        <v>-6.0058513297963634E-3</v>
      </c>
      <c r="E283" s="14">
        <f t="shared" si="32"/>
        <v>-0.60058513297963634</v>
      </c>
      <c r="F283" s="14">
        <f t="shared" si="33"/>
        <v>10</v>
      </c>
      <c r="G283" s="14">
        <f t="shared" si="34"/>
        <v>2013</v>
      </c>
      <c r="I283" s="12">
        <v>41565</v>
      </c>
      <c r="J283" s="14">
        <v>1736.719971</v>
      </c>
      <c r="K283" s="14">
        <v>1744.5</v>
      </c>
      <c r="L283" s="14">
        <f t="shared" si="39"/>
        <v>6.5487556430947613E-3</v>
      </c>
      <c r="M283" s="14">
        <f t="shared" si="35"/>
        <v>0.65487556430947613</v>
      </c>
      <c r="N283" s="14">
        <f t="shared" si="36"/>
        <v>10</v>
      </c>
      <c r="O283" s="14">
        <f t="shared" si="37"/>
        <v>2013</v>
      </c>
      <c r="P283" s="2"/>
    </row>
    <row r="284" spans="1:16" x14ac:dyDescent="0.25">
      <c r="A284" s="12">
        <v>41568</v>
      </c>
      <c r="B284" s="42">
        <v>174.41999799999999</v>
      </c>
      <c r="C284" s="14">
        <v>172.86000100000001</v>
      </c>
      <c r="D284" s="14">
        <f t="shared" si="38"/>
        <v>-5.2940384698700882E-3</v>
      </c>
      <c r="E284" s="14">
        <f t="shared" si="32"/>
        <v>-0.52940384698700882</v>
      </c>
      <c r="F284" s="14">
        <f t="shared" si="33"/>
        <v>10</v>
      </c>
      <c r="G284" s="14">
        <f t="shared" si="34"/>
        <v>2013</v>
      </c>
      <c r="I284" s="12">
        <v>41568</v>
      </c>
      <c r="J284" s="14">
        <v>1745.1999510000001</v>
      </c>
      <c r="K284" s="14">
        <v>1744.660034</v>
      </c>
      <c r="L284" s="14">
        <f t="shared" si="39"/>
        <v>9.1736314130175245E-5</v>
      </c>
      <c r="M284" s="14">
        <f t="shared" si="35"/>
        <v>9.1736314130175245E-3</v>
      </c>
      <c r="N284" s="14">
        <f t="shared" si="36"/>
        <v>10</v>
      </c>
      <c r="O284" s="14">
        <f t="shared" si="37"/>
        <v>2013</v>
      </c>
      <c r="P284" s="2"/>
    </row>
    <row r="285" spans="1:16" x14ac:dyDescent="0.25">
      <c r="A285" s="12">
        <v>41569</v>
      </c>
      <c r="B285" s="42">
        <v>173.35000600000001</v>
      </c>
      <c r="C285" s="14">
        <v>174.970001</v>
      </c>
      <c r="D285" s="14">
        <f t="shared" si="38"/>
        <v>1.2206409740793456E-2</v>
      </c>
      <c r="E285" s="14">
        <f t="shared" si="32"/>
        <v>1.2206409740793456</v>
      </c>
      <c r="F285" s="14">
        <f t="shared" si="33"/>
        <v>10</v>
      </c>
      <c r="G285" s="14">
        <f t="shared" si="34"/>
        <v>2013</v>
      </c>
      <c r="I285" s="12">
        <v>41569</v>
      </c>
      <c r="J285" s="14">
        <v>1746.4799800000001</v>
      </c>
      <c r="K285" s="14">
        <v>1754.670044</v>
      </c>
      <c r="L285" s="14">
        <f t="shared" si="39"/>
        <v>5.737513214565837E-3</v>
      </c>
      <c r="M285" s="14">
        <f t="shared" si="35"/>
        <v>0.5737513214565837</v>
      </c>
      <c r="N285" s="14">
        <f t="shared" si="36"/>
        <v>10</v>
      </c>
      <c r="O285" s="14">
        <f t="shared" si="37"/>
        <v>2013</v>
      </c>
      <c r="P285" s="2"/>
    </row>
    <row r="286" spans="1:16" x14ac:dyDescent="0.25">
      <c r="A286" s="12">
        <v>41570</v>
      </c>
      <c r="B286" s="42">
        <v>175.08999600000001</v>
      </c>
      <c r="C286" s="14">
        <v>175.770004</v>
      </c>
      <c r="D286" s="14">
        <f t="shared" si="38"/>
        <v>4.5722294989298806E-3</v>
      </c>
      <c r="E286" s="14">
        <f t="shared" si="32"/>
        <v>0.45722294989298806</v>
      </c>
      <c r="F286" s="14">
        <f t="shared" si="33"/>
        <v>10</v>
      </c>
      <c r="G286" s="14">
        <f t="shared" si="34"/>
        <v>2013</v>
      </c>
      <c r="I286" s="12">
        <v>41570</v>
      </c>
      <c r="J286" s="14">
        <v>1752.2700199999999</v>
      </c>
      <c r="K286" s="14">
        <v>1746.380005</v>
      </c>
      <c r="L286" s="14">
        <f t="shared" si="39"/>
        <v>-4.7245572056965335E-3</v>
      </c>
      <c r="M286" s="14">
        <f t="shared" si="35"/>
        <v>-0.47245572056965335</v>
      </c>
      <c r="N286" s="14">
        <f t="shared" si="36"/>
        <v>10</v>
      </c>
      <c r="O286" s="14">
        <f t="shared" si="37"/>
        <v>2013</v>
      </c>
      <c r="P286" s="2"/>
    </row>
    <row r="287" spans="1:16" x14ac:dyDescent="0.25">
      <c r="A287" s="12">
        <v>41571</v>
      </c>
      <c r="B287" s="42">
        <v>176.429993</v>
      </c>
      <c r="C287" s="14">
        <v>177.800003</v>
      </c>
      <c r="D287" s="14">
        <f t="shared" si="38"/>
        <v>1.1549177640116648E-2</v>
      </c>
      <c r="E287" s="14">
        <f t="shared" si="32"/>
        <v>1.1549177640116648</v>
      </c>
      <c r="F287" s="14">
        <f t="shared" si="33"/>
        <v>10</v>
      </c>
      <c r="G287" s="14">
        <f t="shared" si="34"/>
        <v>2013</v>
      </c>
      <c r="I287" s="12">
        <v>41571</v>
      </c>
      <c r="J287" s="14">
        <v>1747.4799800000001</v>
      </c>
      <c r="K287" s="14">
        <v>1752.0699460000001</v>
      </c>
      <c r="L287" s="14">
        <f t="shared" si="39"/>
        <v>3.258134531836987E-3</v>
      </c>
      <c r="M287" s="14">
        <f t="shared" si="35"/>
        <v>0.3258134531836987</v>
      </c>
      <c r="N287" s="14">
        <f t="shared" si="36"/>
        <v>10</v>
      </c>
      <c r="O287" s="14">
        <f t="shared" si="37"/>
        <v>2013</v>
      </c>
      <c r="P287" s="2"/>
    </row>
    <row r="288" spans="1:16" x14ac:dyDescent="0.25">
      <c r="A288" s="12">
        <v>41572</v>
      </c>
      <c r="B288" s="42">
        <v>178.429993</v>
      </c>
      <c r="C288" s="14">
        <v>176.85000600000001</v>
      </c>
      <c r="D288" s="14">
        <f t="shared" si="38"/>
        <v>-5.343065151691806E-3</v>
      </c>
      <c r="E288" s="14">
        <f t="shared" si="32"/>
        <v>-0.5343065151691806</v>
      </c>
      <c r="F288" s="14">
        <f t="shared" si="33"/>
        <v>10</v>
      </c>
      <c r="G288" s="14">
        <f t="shared" si="34"/>
        <v>2013</v>
      </c>
      <c r="I288" s="12">
        <v>41572</v>
      </c>
      <c r="J288" s="14">
        <v>1756.01001</v>
      </c>
      <c r="K288" s="14">
        <v>1759.7700199999999</v>
      </c>
      <c r="L288" s="14">
        <f t="shared" si="39"/>
        <v>4.3948439487699886E-3</v>
      </c>
      <c r="M288" s="14">
        <f t="shared" si="35"/>
        <v>0.43948439487699886</v>
      </c>
      <c r="N288" s="14">
        <f t="shared" si="36"/>
        <v>10</v>
      </c>
      <c r="O288" s="14">
        <f t="shared" si="37"/>
        <v>2013</v>
      </c>
      <c r="P288" s="2"/>
    </row>
    <row r="289" spans="1:16" x14ac:dyDescent="0.25">
      <c r="A289" s="12">
        <v>41575</v>
      </c>
      <c r="B289" s="42">
        <v>177.03999300000001</v>
      </c>
      <c r="C289" s="14">
        <v>177.35000600000001</v>
      </c>
      <c r="D289" s="14">
        <f t="shared" si="38"/>
        <v>2.8272546397312137E-3</v>
      </c>
      <c r="E289" s="14">
        <f t="shared" si="32"/>
        <v>0.28272546397312137</v>
      </c>
      <c r="F289" s="14">
        <f t="shared" si="33"/>
        <v>10</v>
      </c>
      <c r="G289" s="14">
        <f t="shared" si="34"/>
        <v>2013</v>
      </c>
      <c r="I289" s="12">
        <v>41575</v>
      </c>
      <c r="J289" s="14">
        <v>1759.420044</v>
      </c>
      <c r="K289" s="14">
        <v>1762.1099850000001</v>
      </c>
      <c r="L289" s="14">
        <f t="shared" si="39"/>
        <v>1.3296993205964558E-3</v>
      </c>
      <c r="M289" s="14">
        <f t="shared" si="35"/>
        <v>0.13296993205964558</v>
      </c>
      <c r="N289" s="14">
        <f t="shared" si="36"/>
        <v>10</v>
      </c>
      <c r="O289" s="14">
        <f t="shared" si="37"/>
        <v>2013</v>
      </c>
      <c r="P289" s="2"/>
    </row>
    <row r="290" spans="1:16" x14ac:dyDescent="0.25">
      <c r="A290" s="12">
        <v>41576</v>
      </c>
      <c r="B290" s="42">
        <v>177.61999499999999</v>
      </c>
      <c r="C290" s="14">
        <v>182.11999499999999</v>
      </c>
      <c r="D290" s="14">
        <f t="shared" si="38"/>
        <v>2.6895905489848104E-2</v>
      </c>
      <c r="E290" s="14">
        <f t="shared" si="32"/>
        <v>2.6895905489848104</v>
      </c>
      <c r="F290" s="14">
        <f t="shared" si="33"/>
        <v>10</v>
      </c>
      <c r="G290" s="14">
        <f t="shared" si="34"/>
        <v>2013</v>
      </c>
      <c r="I290" s="12">
        <v>41576</v>
      </c>
      <c r="J290" s="14">
        <v>1762.9300539999999</v>
      </c>
      <c r="K290" s="14">
        <v>1771.9499510000001</v>
      </c>
      <c r="L290" s="14">
        <f t="shared" si="39"/>
        <v>5.5841951318378324E-3</v>
      </c>
      <c r="M290" s="14">
        <f t="shared" si="35"/>
        <v>0.55841951318378324</v>
      </c>
      <c r="N290" s="14">
        <f t="shared" si="36"/>
        <v>10</v>
      </c>
      <c r="O290" s="14">
        <f t="shared" si="37"/>
        <v>2013</v>
      </c>
      <c r="P290" s="2"/>
    </row>
    <row r="291" spans="1:16" x14ac:dyDescent="0.25">
      <c r="A291" s="12">
        <v>41577</v>
      </c>
      <c r="B291" s="42">
        <v>181.69000199999999</v>
      </c>
      <c r="C291" s="14">
        <v>180.14999399999999</v>
      </c>
      <c r="D291" s="14">
        <f t="shared" si="38"/>
        <v>-1.0817049495306597E-2</v>
      </c>
      <c r="E291" s="14">
        <f t="shared" si="32"/>
        <v>-1.0817049495306597</v>
      </c>
      <c r="F291" s="14">
        <f t="shared" si="33"/>
        <v>10</v>
      </c>
      <c r="G291" s="14">
        <f t="shared" si="34"/>
        <v>2013</v>
      </c>
      <c r="I291" s="12">
        <v>41577</v>
      </c>
      <c r="J291" s="14">
        <v>1772.2700199999999</v>
      </c>
      <c r="K291" s="14">
        <v>1763.3100589999999</v>
      </c>
      <c r="L291" s="14">
        <f t="shared" si="39"/>
        <v>-4.8759232703633471E-3</v>
      </c>
      <c r="M291" s="14">
        <f t="shared" si="35"/>
        <v>-0.48759232703633471</v>
      </c>
      <c r="N291" s="14">
        <f t="shared" si="36"/>
        <v>10</v>
      </c>
      <c r="O291" s="14">
        <f t="shared" si="37"/>
        <v>2013</v>
      </c>
      <c r="P291" s="2"/>
    </row>
    <row r="292" spans="1:16" x14ac:dyDescent="0.25">
      <c r="A292" s="12">
        <v>41578</v>
      </c>
      <c r="B292" s="42">
        <v>179.64999399999999</v>
      </c>
      <c r="C292" s="14">
        <v>179.21000699999999</v>
      </c>
      <c r="D292" s="14">
        <f t="shared" si="38"/>
        <v>-5.2178020055887453E-3</v>
      </c>
      <c r="E292" s="14">
        <f t="shared" si="32"/>
        <v>-0.52178020055887453</v>
      </c>
      <c r="F292" s="14">
        <f t="shared" si="33"/>
        <v>10</v>
      </c>
      <c r="G292" s="14">
        <f t="shared" si="34"/>
        <v>2013</v>
      </c>
      <c r="I292" s="12">
        <v>41578</v>
      </c>
      <c r="J292" s="14">
        <v>1763.23999</v>
      </c>
      <c r="K292" s="14">
        <v>1756.540039</v>
      </c>
      <c r="L292" s="14">
        <f t="shared" si="39"/>
        <v>-3.8393814890611555E-3</v>
      </c>
      <c r="M292" s="14">
        <f t="shared" si="35"/>
        <v>-0.38393814890611555</v>
      </c>
      <c r="N292" s="14">
        <f t="shared" si="36"/>
        <v>10</v>
      </c>
      <c r="O292" s="14">
        <f t="shared" si="37"/>
        <v>2013</v>
      </c>
      <c r="P292" s="2"/>
    </row>
    <row r="293" spans="1:16" x14ac:dyDescent="0.25">
      <c r="A293" s="12">
        <v>41579</v>
      </c>
      <c r="B293" s="42">
        <v>179.80999800000001</v>
      </c>
      <c r="C293" s="14">
        <v>179.229996</v>
      </c>
      <c r="D293" s="14">
        <f t="shared" si="38"/>
        <v>1.1153953026754593E-4</v>
      </c>
      <c r="E293" s="14">
        <f t="shared" si="32"/>
        <v>1.1153953026754593E-2</v>
      </c>
      <c r="F293" s="14">
        <f t="shared" si="33"/>
        <v>11</v>
      </c>
      <c r="G293" s="14">
        <f t="shared" si="34"/>
        <v>2013</v>
      </c>
      <c r="I293" s="12">
        <v>41579</v>
      </c>
      <c r="J293" s="14">
        <v>1758.6999510000001</v>
      </c>
      <c r="K293" s="14">
        <v>1761.6400149999999</v>
      </c>
      <c r="L293" s="14">
        <f t="shared" si="39"/>
        <v>2.9034214346195242E-3</v>
      </c>
      <c r="M293" s="14">
        <f t="shared" si="35"/>
        <v>0.29034214346195242</v>
      </c>
      <c r="N293" s="14">
        <f t="shared" si="36"/>
        <v>11</v>
      </c>
      <c r="O293" s="14">
        <f t="shared" si="37"/>
        <v>2013</v>
      </c>
      <c r="P293" s="2"/>
    </row>
    <row r="294" spans="1:16" x14ac:dyDescent="0.25">
      <c r="A294" s="12">
        <v>41582</v>
      </c>
      <c r="B294" s="42">
        <v>179.89999399999999</v>
      </c>
      <c r="C294" s="14">
        <v>180.270004</v>
      </c>
      <c r="D294" s="14">
        <f t="shared" si="38"/>
        <v>5.802644776045085E-3</v>
      </c>
      <c r="E294" s="14">
        <f t="shared" si="32"/>
        <v>0.5802644776045085</v>
      </c>
      <c r="F294" s="14">
        <f t="shared" si="33"/>
        <v>11</v>
      </c>
      <c r="G294" s="14">
        <f t="shared" si="34"/>
        <v>2013</v>
      </c>
      <c r="I294" s="12">
        <v>41582</v>
      </c>
      <c r="J294" s="14">
        <v>1763.400024</v>
      </c>
      <c r="K294" s="14">
        <v>1767.9300539999999</v>
      </c>
      <c r="L294" s="14">
        <f t="shared" si="39"/>
        <v>3.5705586535510481E-3</v>
      </c>
      <c r="M294" s="14">
        <f t="shared" si="35"/>
        <v>0.35705586535510481</v>
      </c>
      <c r="N294" s="14">
        <f t="shared" si="36"/>
        <v>11</v>
      </c>
      <c r="O294" s="14">
        <f t="shared" si="37"/>
        <v>2013</v>
      </c>
      <c r="P294" s="2"/>
    </row>
    <row r="295" spans="1:16" x14ac:dyDescent="0.25">
      <c r="A295" s="12">
        <v>41583</v>
      </c>
      <c r="B295" s="42">
        <v>179.53999300000001</v>
      </c>
      <c r="C295" s="14">
        <v>177.85000600000001</v>
      </c>
      <c r="D295" s="14">
        <f t="shared" si="38"/>
        <v>-1.3424296590130447E-2</v>
      </c>
      <c r="E295" s="14">
        <f t="shared" si="32"/>
        <v>-1.3424296590130447</v>
      </c>
      <c r="F295" s="14">
        <f t="shared" si="33"/>
        <v>11</v>
      </c>
      <c r="G295" s="14">
        <f t="shared" si="34"/>
        <v>2013</v>
      </c>
      <c r="I295" s="12">
        <v>41583</v>
      </c>
      <c r="J295" s="14">
        <v>1765.670044</v>
      </c>
      <c r="K295" s="14">
        <v>1762.969971</v>
      </c>
      <c r="L295" s="14">
        <f t="shared" si="39"/>
        <v>-2.8055878052288818E-3</v>
      </c>
      <c r="M295" s="14">
        <f t="shared" si="35"/>
        <v>-0.28055878052288818</v>
      </c>
      <c r="N295" s="14">
        <f t="shared" si="36"/>
        <v>11</v>
      </c>
      <c r="O295" s="14">
        <f t="shared" si="37"/>
        <v>2013</v>
      </c>
      <c r="P295" s="2"/>
    </row>
    <row r="296" spans="1:16" x14ac:dyDescent="0.25">
      <c r="A296" s="12">
        <v>41584</v>
      </c>
      <c r="B296" s="42">
        <v>177.91000399999999</v>
      </c>
      <c r="C296" s="14">
        <v>179.19000199999999</v>
      </c>
      <c r="D296" s="14">
        <f t="shared" si="38"/>
        <v>7.5344163890553872E-3</v>
      </c>
      <c r="E296" s="14">
        <f t="shared" si="32"/>
        <v>0.75344163890553872</v>
      </c>
      <c r="F296" s="14">
        <f t="shared" si="33"/>
        <v>11</v>
      </c>
      <c r="G296" s="14">
        <f t="shared" si="34"/>
        <v>2013</v>
      </c>
      <c r="I296" s="12">
        <v>41584</v>
      </c>
      <c r="J296" s="14">
        <v>1765</v>
      </c>
      <c r="K296" s="14">
        <v>1770.48999</v>
      </c>
      <c r="L296" s="14">
        <f t="shared" si="39"/>
        <v>4.265540039649407E-3</v>
      </c>
      <c r="M296" s="14">
        <f t="shared" si="35"/>
        <v>0.4265540039649407</v>
      </c>
      <c r="N296" s="14">
        <f t="shared" si="36"/>
        <v>11</v>
      </c>
      <c r="O296" s="14">
        <f t="shared" si="37"/>
        <v>2013</v>
      </c>
      <c r="P296" s="2"/>
    </row>
    <row r="297" spans="1:16" x14ac:dyDescent="0.25">
      <c r="A297" s="12">
        <v>41585</v>
      </c>
      <c r="B297" s="42">
        <v>179.60000600000001</v>
      </c>
      <c r="C297" s="14">
        <v>180</v>
      </c>
      <c r="D297" s="14">
        <f t="shared" si="38"/>
        <v>4.5203303251259985E-3</v>
      </c>
      <c r="E297" s="14">
        <f t="shared" si="32"/>
        <v>0.45203303251259985</v>
      </c>
      <c r="F297" s="14">
        <f t="shared" si="33"/>
        <v>11</v>
      </c>
      <c r="G297" s="14">
        <f t="shared" si="34"/>
        <v>2013</v>
      </c>
      <c r="I297" s="12">
        <v>41585</v>
      </c>
      <c r="J297" s="14">
        <v>1770.73999</v>
      </c>
      <c r="K297" s="14">
        <v>1747.150024</v>
      </c>
      <c r="L297" s="14">
        <f t="shared" si="39"/>
        <v>-1.3182772075429838E-2</v>
      </c>
      <c r="M297" s="14">
        <f t="shared" si="35"/>
        <v>-1.3182772075429838</v>
      </c>
      <c r="N297" s="14">
        <f t="shared" si="36"/>
        <v>11</v>
      </c>
      <c r="O297" s="14">
        <f t="shared" si="37"/>
        <v>2013</v>
      </c>
      <c r="P297" s="2"/>
    </row>
    <row r="298" spans="1:16" x14ac:dyDescent="0.25">
      <c r="A298" s="12">
        <v>41586</v>
      </c>
      <c r="B298" s="42">
        <v>178.83000200000001</v>
      </c>
      <c r="C298" s="14">
        <v>179.990005</v>
      </c>
      <c r="D298" s="14">
        <f t="shared" si="38"/>
        <v>-5.5527777777841791E-5</v>
      </c>
      <c r="E298" s="14">
        <f t="shared" si="32"/>
        <v>-5.5527777777841791E-3</v>
      </c>
      <c r="F298" s="14">
        <f t="shared" si="33"/>
        <v>11</v>
      </c>
      <c r="G298" s="14">
        <f t="shared" si="34"/>
        <v>2013</v>
      </c>
      <c r="I298" s="12">
        <v>41586</v>
      </c>
      <c r="J298" s="14">
        <v>1748.369995</v>
      </c>
      <c r="K298" s="14">
        <v>1770.6099850000001</v>
      </c>
      <c r="L298" s="14">
        <f t="shared" si="39"/>
        <v>1.3427559555698521E-2</v>
      </c>
      <c r="M298" s="14">
        <f t="shared" si="35"/>
        <v>1.3427559555698521</v>
      </c>
      <c r="N298" s="14">
        <f t="shared" si="36"/>
        <v>11</v>
      </c>
      <c r="O298" s="14">
        <f t="shared" si="37"/>
        <v>2013</v>
      </c>
      <c r="P298" s="2"/>
    </row>
    <row r="299" spans="1:16" x14ac:dyDescent="0.25">
      <c r="A299" s="12">
        <v>41589</v>
      </c>
      <c r="B299" s="42">
        <v>180.19000199999999</v>
      </c>
      <c r="C299" s="14">
        <v>182.88000500000001</v>
      </c>
      <c r="D299" s="14">
        <f t="shared" si="38"/>
        <v>1.6056447134384033E-2</v>
      </c>
      <c r="E299" s="14">
        <f t="shared" si="32"/>
        <v>1.6056447134384033</v>
      </c>
      <c r="F299" s="14">
        <f t="shared" si="33"/>
        <v>11</v>
      </c>
      <c r="G299" s="14">
        <f t="shared" si="34"/>
        <v>2013</v>
      </c>
      <c r="I299" s="12">
        <v>41589</v>
      </c>
      <c r="J299" s="14">
        <v>1769.959961</v>
      </c>
      <c r="K299" s="14">
        <v>1771.8900149999999</v>
      </c>
      <c r="L299" s="14">
        <f t="shared" si="39"/>
        <v>7.2293165115056013E-4</v>
      </c>
      <c r="M299" s="14">
        <f t="shared" si="35"/>
        <v>7.2293165115056013E-2</v>
      </c>
      <c r="N299" s="14">
        <f t="shared" si="36"/>
        <v>11</v>
      </c>
      <c r="O299" s="14">
        <f t="shared" si="37"/>
        <v>2013</v>
      </c>
      <c r="P299" s="2"/>
    </row>
    <row r="300" spans="1:16" x14ac:dyDescent="0.25">
      <c r="A300" s="12">
        <v>41590</v>
      </c>
      <c r="B300" s="42">
        <v>182.529999</v>
      </c>
      <c r="C300" s="14">
        <v>183.070007</v>
      </c>
      <c r="D300" s="14">
        <f t="shared" si="38"/>
        <v>1.0389435411486403E-3</v>
      </c>
      <c r="E300" s="14">
        <f t="shared" si="32"/>
        <v>0.10389435411486403</v>
      </c>
      <c r="F300" s="14">
        <f t="shared" si="33"/>
        <v>11</v>
      </c>
      <c r="G300" s="14">
        <f t="shared" si="34"/>
        <v>2013</v>
      </c>
      <c r="I300" s="12">
        <v>41590</v>
      </c>
      <c r="J300" s="14">
        <v>1769.51001</v>
      </c>
      <c r="K300" s="14">
        <v>1767.6899410000001</v>
      </c>
      <c r="L300" s="14">
        <f t="shared" si="39"/>
        <v>-2.3703920471609408E-3</v>
      </c>
      <c r="M300" s="14">
        <f t="shared" si="35"/>
        <v>-0.23703920471609408</v>
      </c>
      <c r="N300" s="14">
        <f t="shared" si="36"/>
        <v>11</v>
      </c>
      <c r="O300" s="14">
        <f t="shared" si="37"/>
        <v>2013</v>
      </c>
      <c r="P300" s="2"/>
    </row>
    <row r="301" spans="1:16" x14ac:dyDescent="0.25">
      <c r="A301" s="12">
        <v>41591</v>
      </c>
      <c r="B301" s="42">
        <v>182.270004</v>
      </c>
      <c r="C301" s="14">
        <v>183.550003</v>
      </c>
      <c r="D301" s="14">
        <f t="shared" si="38"/>
        <v>2.621925938966152E-3</v>
      </c>
      <c r="E301" s="14">
        <f t="shared" si="32"/>
        <v>0.2621925938966152</v>
      </c>
      <c r="F301" s="14">
        <f t="shared" si="33"/>
        <v>11</v>
      </c>
      <c r="G301" s="14">
        <f t="shared" si="34"/>
        <v>2013</v>
      </c>
      <c r="I301" s="12">
        <v>41591</v>
      </c>
      <c r="J301" s="14">
        <v>1764.369995</v>
      </c>
      <c r="K301" s="14">
        <v>1782</v>
      </c>
      <c r="L301" s="14">
        <f t="shared" si="39"/>
        <v>8.0953444764779725E-3</v>
      </c>
      <c r="M301" s="14">
        <f t="shared" si="35"/>
        <v>0.80953444764779725</v>
      </c>
      <c r="N301" s="14">
        <f t="shared" si="36"/>
        <v>11</v>
      </c>
      <c r="O301" s="14">
        <f t="shared" si="37"/>
        <v>2013</v>
      </c>
      <c r="P301" s="2"/>
    </row>
    <row r="302" spans="1:16" x14ac:dyDescent="0.25">
      <c r="A302" s="12">
        <v>41592</v>
      </c>
      <c r="B302" s="42">
        <v>180.479996</v>
      </c>
      <c r="C302" s="14">
        <v>182.21000699999999</v>
      </c>
      <c r="D302" s="14">
        <f t="shared" si="38"/>
        <v>-7.3004411773287536E-3</v>
      </c>
      <c r="E302" s="14">
        <f t="shared" si="32"/>
        <v>-0.73004411773287536</v>
      </c>
      <c r="F302" s="14">
        <f t="shared" si="33"/>
        <v>11</v>
      </c>
      <c r="G302" s="14">
        <f t="shared" si="34"/>
        <v>2013</v>
      </c>
      <c r="I302" s="12">
        <v>41592</v>
      </c>
      <c r="J302" s="14">
        <v>1782.75</v>
      </c>
      <c r="K302" s="14">
        <v>1790.619995</v>
      </c>
      <c r="L302" s="14">
        <f t="shared" si="39"/>
        <v>4.8372586980920396E-3</v>
      </c>
      <c r="M302" s="14">
        <f t="shared" si="35"/>
        <v>0.48372586980920396</v>
      </c>
      <c r="N302" s="14">
        <f t="shared" si="36"/>
        <v>11</v>
      </c>
      <c r="O302" s="14">
        <f t="shared" si="37"/>
        <v>2013</v>
      </c>
      <c r="P302" s="2"/>
    </row>
    <row r="303" spans="1:16" x14ac:dyDescent="0.25">
      <c r="A303" s="12">
        <v>41593</v>
      </c>
      <c r="B303" s="42">
        <v>182.38000500000001</v>
      </c>
      <c r="C303" s="14">
        <v>183.19000199999999</v>
      </c>
      <c r="D303" s="14">
        <f t="shared" si="38"/>
        <v>5.3783818799808536E-3</v>
      </c>
      <c r="E303" s="14">
        <f t="shared" si="32"/>
        <v>0.53783818799808536</v>
      </c>
      <c r="F303" s="14">
        <f t="shared" si="33"/>
        <v>11</v>
      </c>
      <c r="G303" s="14">
        <f t="shared" si="34"/>
        <v>2013</v>
      </c>
      <c r="I303" s="12">
        <v>41593</v>
      </c>
      <c r="J303" s="14">
        <v>1790.660034</v>
      </c>
      <c r="K303" s="14">
        <v>1798.1800539999999</v>
      </c>
      <c r="L303" s="14">
        <f t="shared" si="39"/>
        <v>4.2220342792496091E-3</v>
      </c>
      <c r="M303" s="14">
        <f t="shared" si="35"/>
        <v>0.42220342792496091</v>
      </c>
      <c r="N303" s="14">
        <f t="shared" si="36"/>
        <v>11</v>
      </c>
      <c r="O303" s="14">
        <f t="shared" si="37"/>
        <v>2013</v>
      </c>
      <c r="P303" s="2"/>
    </row>
    <row r="304" spans="1:16" x14ac:dyDescent="0.25">
      <c r="A304" s="12">
        <v>41596</v>
      </c>
      <c r="B304" s="42">
        <v>183.520004</v>
      </c>
      <c r="C304" s="14">
        <v>184.470001</v>
      </c>
      <c r="D304" s="14">
        <f t="shared" si="38"/>
        <v>6.9872754300204232E-3</v>
      </c>
      <c r="E304" s="14">
        <f t="shared" si="32"/>
        <v>0.69872754300204232</v>
      </c>
      <c r="F304" s="14">
        <f t="shared" si="33"/>
        <v>11</v>
      </c>
      <c r="G304" s="14">
        <f t="shared" si="34"/>
        <v>2013</v>
      </c>
      <c r="I304" s="12">
        <v>41596</v>
      </c>
      <c r="J304" s="14">
        <v>1798.8199460000001</v>
      </c>
      <c r="K304" s="14">
        <v>1791.530029</v>
      </c>
      <c r="L304" s="14">
        <f t="shared" si="39"/>
        <v>-3.6981975109817711E-3</v>
      </c>
      <c r="M304" s="14">
        <f t="shared" si="35"/>
        <v>-0.36981975109817711</v>
      </c>
      <c r="N304" s="14">
        <f t="shared" si="36"/>
        <v>11</v>
      </c>
      <c r="O304" s="14">
        <f t="shared" si="37"/>
        <v>2013</v>
      </c>
      <c r="P304" s="2"/>
    </row>
    <row r="305" spans="1:16" x14ac:dyDescent="0.25">
      <c r="A305" s="12">
        <v>41597</v>
      </c>
      <c r="B305" s="42">
        <v>184.63000500000001</v>
      </c>
      <c r="C305" s="14">
        <v>185.25</v>
      </c>
      <c r="D305" s="14">
        <f t="shared" si="38"/>
        <v>4.2283243658680636E-3</v>
      </c>
      <c r="E305" s="14">
        <f t="shared" si="32"/>
        <v>0.42283243658680636</v>
      </c>
      <c r="F305" s="14">
        <f t="shared" si="33"/>
        <v>11</v>
      </c>
      <c r="G305" s="14">
        <f t="shared" si="34"/>
        <v>2013</v>
      </c>
      <c r="I305" s="12">
        <v>41597</v>
      </c>
      <c r="J305" s="14">
        <v>1790.790039</v>
      </c>
      <c r="K305" s="14">
        <v>1787.869995</v>
      </c>
      <c r="L305" s="14">
        <f t="shared" si="39"/>
        <v>-2.0429654768572281E-3</v>
      </c>
      <c r="M305" s="14">
        <f t="shared" si="35"/>
        <v>-0.20429654768572281</v>
      </c>
      <c r="N305" s="14">
        <f t="shared" si="36"/>
        <v>11</v>
      </c>
      <c r="O305" s="14">
        <f t="shared" si="37"/>
        <v>2013</v>
      </c>
      <c r="P305" s="2"/>
    </row>
    <row r="306" spans="1:16" x14ac:dyDescent="0.25">
      <c r="A306" s="12">
        <v>41598</v>
      </c>
      <c r="B306" s="42">
        <v>185.220001</v>
      </c>
      <c r="C306" s="14">
        <v>185.19000199999999</v>
      </c>
      <c r="D306" s="14">
        <f t="shared" si="38"/>
        <v>-3.23875843454835E-4</v>
      </c>
      <c r="E306" s="14">
        <f t="shared" si="32"/>
        <v>-3.23875843454835E-2</v>
      </c>
      <c r="F306" s="14">
        <f t="shared" si="33"/>
        <v>11</v>
      </c>
      <c r="G306" s="14">
        <f t="shared" si="34"/>
        <v>2013</v>
      </c>
      <c r="I306" s="12">
        <v>41598</v>
      </c>
      <c r="J306" s="14">
        <v>1789.589966</v>
      </c>
      <c r="K306" s="14">
        <v>1781.369995</v>
      </c>
      <c r="L306" s="14">
        <f t="shared" si="39"/>
        <v>-3.6356111004592906E-3</v>
      </c>
      <c r="M306" s="14">
        <f t="shared" si="35"/>
        <v>-0.36356111004592906</v>
      </c>
      <c r="N306" s="14">
        <f t="shared" si="36"/>
        <v>11</v>
      </c>
      <c r="O306" s="14">
        <f t="shared" si="37"/>
        <v>2013</v>
      </c>
      <c r="P306" s="2"/>
    </row>
    <row r="307" spans="1:16" x14ac:dyDescent="0.25">
      <c r="A307" s="12">
        <v>41599</v>
      </c>
      <c r="B307" s="42">
        <v>185.53999300000001</v>
      </c>
      <c r="C307" s="14">
        <v>184.13000500000001</v>
      </c>
      <c r="D307" s="14">
        <f t="shared" si="38"/>
        <v>-5.7238349184746129E-3</v>
      </c>
      <c r="E307" s="14">
        <f t="shared" si="32"/>
        <v>-0.57238349184746129</v>
      </c>
      <c r="F307" s="14">
        <f t="shared" si="33"/>
        <v>11</v>
      </c>
      <c r="G307" s="14">
        <f t="shared" si="34"/>
        <v>2013</v>
      </c>
      <c r="I307" s="12">
        <v>41599</v>
      </c>
      <c r="J307" s="14">
        <v>1783.5200199999999</v>
      </c>
      <c r="K307" s="14">
        <v>1795.849976</v>
      </c>
      <c r="L307" s="14">
        <f t="shared" si="39"/>
        <v>8.1285645546083085E-3</v>
      </c>
      <c r="M307" s="14">
        <f t="shared" si="35"/>
        <v>0.81285645546083085</v>
      </c>
      <c r="N307" s="14">
        <f t="shared" si="36"/>
        <v>11</v>
      </c>
      <c r="O307" s="14">
        <f t="shared" si="37"/>
        <v>2013</v>
      </c>
      <c r="P307" s="2"/>
    </row>
    <row r="308" spans="1:16" x14ac:dyDescent="0.25">
      <c r="A308" s="12">
        <v>41600</v>
      </c>
      <c r="B308" s="42">
        <v>183.5</v>
      </c>
      <c r="C308" s="14">
        <v>181.300003</v>
      </c>
      <c r="D308" s="14">
        <f t="shared" si="38"/>
        <v>-1.5369586287688475E-2</v>
      </c>
      <c r="E308" s="14">
        <f t="shared" si="32"/>
        <v>-1.5369586287688475</v>
      </c>
      <c r="F308" s="14">
        <f t="shared" si="33"/>
        <v>11</v>
      </c>
      <c r="G308" s="14">
        <f t="shared" si="34"/>
        <v>2013</v>
      </c>
      <c r="I308" s="12">
        <v>41600</v>
      </c>
      <c r="J308" s="14">
        <v>1797.209961</v>
      </c>
      <c r="K308" s="14">
        <v>1804.76001</v>
      </c>
      <c r="L308" s="14">
        <f t="shared" si="39"/>
        <v>4.9614578718015778E-3</v>
      </c>
      <c r="M308" s="14">
        <f t="shared" si="35"/>
        <v>0.49614578718015778</v>
      </c>
      <c r="N308" s="14">
        <f t="shared" si="36"/>
        <v>11</v>
      </c>
      <c r="O308" s="14">
        <f t="shared" si="37"/>
        <v>2013</v>
      </c>
      <c r="P308" s="2"/>
    </row>
    <row r="309" spans="1:16" x14ac:dyDescent="0.25">
      <c r="A309" s="12">
        <v>41603</v>
      </c>
      <c r="B309" s="42">
        <v>180.25</v>
      </c>
      <c r="C309" s="14">
        <v>178.94000199999999</v>
      </c>
      <c r="D309" s="14">
        <f t="shared" si="38"/>
        <v>-1.3017104031708193E-2</v>
      </c>
      <c r="E309" s="14">
        <f t="shared" si="32"/>
        <v>-1.3017104031708193</v>
      </c>
      <c r="F309" s="14">
        <f t="shared" si="33"/>
        <v>11</v>
      </c>
      <c r="G309" s="14">
        <f t="shared" si="34"/>
        <v>2013</v>
      </c>
      <c r="I309" s="12">
        <v>41603</v>
      </c>
      <c r="J309" s="14">
        <v>1806.329956</v>
      </c>
      <c r="K309" s="14">
        <v>1802.4799800000001</v>
      </c>
      <c r="L309" s="14">
        <f t="shared" si="39"/>
        <v>-1.2633424872927623E-3</v>
      </c>
      <c r="M309" s="14">
        <f t="shared" si="35"/>
        <v>-0.12633424872927623</v>
      </c>
      <c r="N309" s="14">
        <f t="shared" si="36"/>
        <v>11</v>
      </c>
      <c r="O309" s="14">
        <f t="shared" si="37"/>
        <v>2013</v>
      </c>
      <c r="P309" s="2"/>
    </row>
    <row r="310" spans="1:16" x14ac:dyDescent="0.25">
      <c r="A310" s="12">
        <v>41604</v>
      </c>
      <c r="B310" s="42">
        <v>178.66999799999999</v>
      </c>
      <c r="C310" s="14">
        <v>177.30999800000001</v>
      </c>
      <c r="D310" s="14">
        <f t="shared" si="38"/>
        <v>-9.1092208661089913E-3</v>
      </c>
      <c r="E310" s="14">
        <f t="shared" si="32"/>
        <v>-0.91092208661089913</v>
      </c>
      <c r="F310" s="14">
        <f t="shared" si="33"/>
        <v>11</v>
      </c>
      <c r="G310" s="14">
        <f t="shared" si="34"/>
        <v>2013</v>
      </c>
      <c r="I310" s="12">
        <v>41604</v>
      </c>
      <c r="J310" s="14">
        <v>1802.869995</v>
      </c>
      <c r="K310" s="14">
        <v>1802.75</v>
      </c>
      <c r="L310" s="14">
        <f t="shared" si="39"/>
        <v>1.4980471516801153E-4</v>
      </c>
      <c r="M310" s="14">
        <f t="shared" si="35"/>
        <v>1.4980471516801153E-2</v>
      </c>
      <c r="N310" s="14">
        <f t="shared" si="36"/>
        <v>11</v>
      </c>
      <c r="O310" s="14">
        <f t="shared" si="37"/>
        <v>2013</v>
      </c>
      <c r="P310" s="2"/>
    </row>
    <row r="311" spans="1:16" x14ac:dyDescent="0.25">
      <c r="A311" s="12">
        <v>41605</v>
      </c>
      <c r="B311" s="42">
        <v>177.83000200000001</v>
      </c>
      <c r="C311" s="14">
        <v>178.970001</v>
      </c>
      <c r="D311" s="14">
        <f t="shared" si="38"/>
        <v>9.3621511405126423E-3</v>
      </c>
      <c r="E311" s="14">
        <f t="shared" si="32"/>
        <v>0.93621511405126423</v>
      </c>
      <c r="F311" s="14">
        <f t="shared" si="33"/>
        <v>11</v>
      </c>
      <c r="G311" s="14">
        <f t="shared" si="34"/>
        <v>2013</v>
      </c>
      <c r="I311" s="12">
        <v>41605</v>
      </c>
      <c r="J311" s="14">
        <v>1803.4799800000001</v>
      </c>
      <c r="K311" s="14">
        <v>1807.2299800000001</v>
      </c>
      <c r="L311" s="14">
        <f t="shared" si="39"/>
        <v>2.4850811260574979E-3</v>
      </c>
      <c r="M311" s="14">
        <f t="shared" si="35"/>
        <v>0.24850811260574979</v>
      </c>
      <c r="N311" s="14">
        <f t="shared" si="36"/>
        <v>11</v>
      </c>
      <c r="O311" s="14">
        <f t="shared" si="37"/>
        <v>2013</v>
      </c>
      <c r="P311" s="2"/>
    </row>
    <row r="312" spans="1:16" x14ac:dyDescent="0.25">
      <c r="A312" s="12">
        <v>41607</v>
      </c>
      <c r="B312" s="42">
        <v>179.21000699999999</v>
      </c>
      <c r="C312" s="14">
        <v>179.679993</v>
      </c>
      <c r="D312" s="14">
        <f t="shared" si="38"/>
        <v>3.9671006092243388E-3</v>
      </c>
      <c r="E312" s="14">
        <f t="shared" si="32"/>
        <v>0.39671006092243388</v>
      </c>
      <c r="F312" s="14">
        <f t="shared" si="33"/>
        <v>11</v>
      </c>
      <c r="G312" s="14">
        <f t="shared" si="34"/>
        <v>2013</v>
      </c>
      <c r="I312" s="12">
        <v>41607</v>
      </c>
      <c r="J312" s="14">
        <v>1808.6899410000001</v>
      </c>
      <c r="K312" s="14">
        <v>1805.8100589999999</v>
      </c>
      <c r="L312" s="14">
        <f t="shared" si="39"/>
        <v>-7.8568915728149946E-4</v>
      </c>
      <c r="M312" s="14">
        <f t="shared" si="35"/>
        <v>-7.8568915728149946E-2</v>
      </c>
      <c r="N312" s="14">
        <f t="shared" si="36"/>
        <v>11</v>
      </c>
      <c r="O312" s="14">
        <f t="shared" si="37"/>
        <v>2013</v>
      </c>
      <c r="P312" s="2"/>
    </row>
    <row r="313" spans="1:16" x14ac:dyDescent="0.25">
      <c r="A313" s="12">
        <v>41610</v>
      </c>
      <c r="B313" s="42">
        <v>179.46000699999999</v>
      </c>
      <c r="C313" s="14">
        <v>177.479996</v>
      </c>
      <c r="D313" s="14">
        <f t="shared" si="38"/>
        <v>-1.2243973094990035E-2</v>
      </c>
      <c r="E313" s="14">
        <f t="shared" si="32"/>
        <v>-1.2243973094990035</v>
      </c>
      <c r="F313" s="14">
        <f t="shared" si="33"/>
        <v>12</v>
      </c>
      <c r="G313" s="14">
        <f t="shared" si="34"/>
        <v>2013</v>
      </c>
      <c r="I313" s="12">
        <v>41610</v>
      </c>
      <c r="J313" s="14">
        <v>1806.5500489999999</v>
      </c>
      <c r="K313" s="14">
        <v>1800.900024</v>
      </c>
      <c r="L313" s="14">
        <f t="shared" si="39"/>
        <v>-2.7190207383820386E-3</v>
      </c>
      <c r="M313" s="14">
        <f t="shared" si="35"/>
        <v>-0.27190207383820386</v>
      </c>
      <c r="N313" s="14">
        <f t="shared" si="36"/>
        <v>12</v>
      </c>
      <c r="O313" s="14">
        <f t="shared" si="37"/>
        <v>2013</v>
      </c>
      <c r="P313" s="2"/>
    </row>
    <row r="314" spans="1:16" x14ac:dyDescent="0.25">
      <c r="A314" s="12">
        <v>41611</v>
      </c>
      <c r="B314" s="42">
        <v>177</v>
      </c>
      <c r="C314" s="14">
        <v>176.08000200000001</v>
      </c>
      <c r="D314" s="14">
        <f t="shared" si="38"/>
        <v>-7.8881791275225988E-3</v>
      </c>
      <c r="E314" s="14">
        <f t="shared" si="32"/>
        <v>-0.78881791275225988</v>
      </c>
      <c r="F314" s="14">
        <f t="shared" si="33"/>
        <v>12</v>
      </c>
      <c r="G314" s="14">
        <f t="shared" si="34"/>
        <v>2013</v>
      </c>
      <c r="I314" s="12">
        <v>41611</v>
      </c>
      <c r="J314" s="14">
        <v>1800.099976</v>
      </c>
      <c r="K314" s="14">
        <v>1795.150024</v>
      </c>
      <c r="L314" s="14">
        <f t="shared" si="39"/>
        <v>-3.1928479778842167E-3</v>
      </c>
      <c r="M314" s="14">
        <f t="shared" si="35"/>
        <v>-0.31928479778842167</v>
      </c>
      <c r="N314" s="14">
        <f t="shared" si="36"/>
        <v>12</v>
      </c>
      <c r="O314" s="14">
        <f t="shared" si="37"/>
        <v>2013</v>
      </c>
      <c r="P314" s="2"/>
    </row>
    <row r="315" spans="1:16" x14ac:dyDescent="0.25">
      <c r="A315" s="12">
        <v>41612</v>
      </c>
      <c r="B315" s="42">
        <v>175.36999499999999</v>
      </c>
      <c r="C315" s="14">
        <v>175.740005</v>
      </c>
      <c r="D315" s="14">
        <f t="shared" si="38"/>
        <v>-1.9309234219568872E-3</v>
      </c>
      <c r="E315" s="14">
        <f t="shared" si="32"/>
        <v>-0.19309234219568872</v>
      </c>
      <c r="F315" s="14">
        <f t="shared" si="33"/>
        <v>12</v>
      </c>
      <c r="G315" s="14">
        <f t="shared" si="34"/>
        <v>2013</v>
      </c>
      <c r="I315" s="12">
        <v>41612</v>
      </c>
      <c r="J315" s="14">
        <v>1793.150024</v>
      </c>
      <c r="K315" s="14">
        <v>1792.8100589999999</v>
      </c>
      <c r="L315" s="14">
        <f t="shared" si="39"/>
        <v>-1.3034927269121033E-3</v>
      </c>
      <c r="M315" s="14">
        <f t="shared" si="35"/>
        <v>-0.13034927269121033</v>
      </c>
      <c r="N315" s="14">
        <f t="shared" si="36"/>
        <v>12</v>
      </c>
      <c r="O315" s="14">
        <f t="shared" si="37"/>
        <v>2013</v>
      </c>
      <c r="P315" s="2"/>
    </row>
    <row r="316" spans="1:16" x14ac:dyDescent="0.25">
      <c r="A316" s="12">
        <v>41613</v>
      </c>
      <c r="B316" s="42">
        <v>176.14999399999999</v>
      </c>
      <c r="C316" s="14">
        <v>176.08000200000001</v>
      </c>
      <c r="D316" s="14">
        <f t="shared" si="38"/>
        <v>1.9346591005275915E-3</v>
      </c>
      <c r="E316" s="14">
        <f t="shared" si="32"/>
        <v>0.19346591005275915</v>
      </c>
      <c r="F316" s="14">
        <f t="shared" si="33"/>
        <v>12</v>
      </c>
      <c r="G316" s="14">
        <f t="shared" si="34"/>
        <v>2013</v>
      </c>
      <c r="I316" s="12">
        <v>41613</v>
      </c>
      <c r="J316" s="14">
        <v>1792.8199460000001</v>
      </c>
      <c r="K316" s="14">
        <v>1785.030029</v>
      </c>
      <c r="L316" s="14">
        <f t="shared" si="39"/>
        <v>-4.3395729296272778E-3</v>
      </c>
      <c r="M316" s="14">
        <f t="shared" si="35"/>
        <v>-0.43395729296272778</v>
      </c>
      <c r="N316" s="14">
        <f t="shared" si="36"/>
        <v>12</v>
      </c>
      <c r="O316" s="14">
        <f t="shared" si="37"/>
        <v>2013</v>
      </c>
      <c r="P316" s="2"/>
    </row>
    <row r="317" spans="1:16" x14ac:dyDescent="0.25">
      <c r="A317" s="12">
        <v>41614</v>
      </c>
      <c r="B317" s="42">
        <v>176.699997</v>
      </c>
      <c r="C317" s="14">
        <v>177.66999799999999</v>
      </c>
      <c r="D317" s="14">
        <f t="shared" si="38"/>
        <v>9.0299635503183762E-3</v>
      </c>
      <c r="E317" s="14">
        <f t="shared" si="32"/>
        <v>0.90299635503183762</v>
      </c>
      <c r="F317" s="14">
        <f t="shared" si="33"/>
        <v>12</v>
      </c>
      <c r="G317" s="14">
        <f t="shared" si="34"/>
        <v>2013</v>
      </c>
      <c r="I317" s="12">
        <v>41614</v>
      </c>
      <c r="J317" s="14">
        <v>1788.3599850000001</v>
      </c>
      <c r="K317" s="14">
        <v>1805.089966</v>
      </c>
      <c r="L317" s="14">
        <f t="shared" si="39"/>
        <v>1.1237870889621915E-2</v>
      </c>
      <c r="M317" s="14">
        <f t="shared" si="35"/>
        <v>1.1237870889621915</v>
      </c>
      <c r="N317" s="14">
        <f t="shared" si="36"/>
        <v>12</v>
      </c>
      <c r="O317" s="14">
        <f t="shared" si="37"/>
        <v>2013</v>
      </c>
      <c r="P317" s="2"/>
    </row>
    <row r="318" spans="1:16" x14ac:dyDescent="0.25">
      <c r="A318" s="12">
        <v>41617</v>
      </c>
      <c r="B318" s="42">
        <v>177.990005</v>
      </c>
      <c r="C318" s="14">
        <v>177.46000699999999</v>
      </c>
      <c r="D318" s="14">
        <f t="shared" si="38"/>
        <v>-1.1819159248259714E-3</v>
      </c>
      <c r="E318" s="14">
        <f t="shared" si="32"/>
        <v>-0.11819159248259714</v>
      </c>
      <c r="F318" s="14">
        <f t="shared" si="33"/>
        <v>12</v>
      </c>
      <c r="G318" s="14">
        <f t="shared" si="34"/>
        <v>2013</v>
      </c>
      <c r="I318" s="12">
        <v>41617</v>
      </c>
      <c r="J318" s="14">
        <v>1806.209961</v>
      </c>
      <c r="K318" s="14">
        <v>1808.369995</v>
      </c>
      <c r="L318" s="14">
        <f t="shared" si="39"/>
        <v>1.8171000126205872E-3</v>
      </c>
      <c r="M318" s="14">
        <f t="shared" si="35"/>
        <v>0.18171000126205872</v>
      </c>
      <c r="N318" s="14">
        <f t="shared" si="36"/>
        <v>12</v>
      </c>
      <c r="O318" s="14">
        <f t="shared" si="37"/>
        <v>2013</v>
      </c>
      <c r="P318" s="2"/>
    </row>
    <row r="319" spans="1:16" x14ac:dyDescent="0.25">
      <c r="A319" s="12">
        <v>41618</v>
      </c>
      <c r="B319" s="42">
        <v>176.89999399999999</v>
      </c>
      <c r="C319" s="14">
        <v>177.11999499999999</v>
      </c>
      <c r="D319" s="14">
        <f t="shared" si="38"/>
        <v>-1.9159922607238089E-3</v>
      </c>
      <c r="E319" s="14">
        <f t="shared" si="32"/>
        <v>-0.19159922607238089</v>
      </c>
      <c r="F319" s="14">
        <f t="shared" si="33"/>
        <v>12</v>
      </c>
      <c r="G319" s="14">
        <f t="shared" si="34"/>
        <v>2013</v>
      </c>
      <c r="I319" s="12">
        <v>41618</v>
      </c>
      <c r="J319" s="14">
        <v>1807.599976</v>
      </c>
      <c r="K319" s="14">
        <v>1802.619995</v>
      </c>
      <c r="L319" s="14">
        <f t="shared" si="39"/>
        <v>-3.1796590387466184E-3</v>
      </c>
      <c r="M319" s="14">
        <f t="shared" si="35"/>
        <v>-0.31796590387466184</v>
      </c>
      <c r="N319" s="14">
        <f t="shared" si="36"/>
        <v>12</v>
      </c>
      <c r="O319" s="14">
        <f t="shared" si="37"/>
        <v>2013</v>
      </c>
      <c r="P319" s="2"/>
    </row>
    <row r="320" spans="1:16" x14ac:dyDescent="0.25">
      <c r="A320" s="12">
        <v>41619</v>
      </c>
      <c r="B320" s="42">
        <v>177</v>
      </c>
      <c r="C320" s="14">
        <v>175.199997</v>
      </c>
      <c r="D320" s="14">
        <f t="shared" si="38"/>
        <v>-1.0840097415314331E-2</v>
      </c>
      <c r="E320" s="14">
        <f t="shared" si="32"/>
        <v>-1.0840097415314331</v>
      </c>
      <c r="F320" s="14">
        <f t="shared" si="33"/>
        <v>12</v>
      </c>
      <c r="G320" s="14">
        <f t="shared" si="34"/>
        <v>2013</v>
      </c>
      <c r="I320" s="12">
        <v>41619</v>
      </c>
      <c r="J320" s="14">
        <v>1802.76001</v>
      </c>
      <c r="K320" s="14">
        <v>1782.219971</v>
      </c>
      <c r="L320" s="14">
        <f t="shared" si="39"/>
        <v>-1.1316874358758056E-2</v>
      </c>
      <c r="M320" s="14">
        <f t="shared" si="35"/>
        <v>-1.1316874358758056</v>
      </c>
      <c r="N320" s="14">
        <f t="shared" si="36"/>
        <v>12</v>
      </c>
      <c r="O320" s="14">
        <f t="shared" si="37"/>
        <v>2013</v>
      </c>
      <c r="P320" s="2"/>
    </row>
    <row r="321" spans="1:16" x14ac:dyDescent="0.25">
      <c r="A321" s="12">
        <v>41620</v>
      </c>
      <c r="B321" s="42">
        <v>175.05999800000001</v>
      </c>
      <c r="C321" s="14">
        <v>173.36999499999999</v>
      </c>
      <c r="D321" s="14">
        <f t="shared" si="38"/>
        <v>-1.0445217073833724E-2</v>
      </c>
      <c r="E321" s="14">
        <f t="shared" si="32"/>
        <v>-1.0445217073833724</v>
      </c>
      <c r="F321" s="14">
        <f t="shared" si="33"/>
        <v>12</v>
      </c>
      <c r="G321" s="14">
        <f t="shared" si="34"/>
        <v>2013</v>
      </c>
      <c r="I321" s="12">
        <v>41620</v>
      </c>
      <c r="J321" s="14">
        <v>1781.709961</v>
      </c>
      <c r="K321" s="14">
        <v>1775.5</v>
      </c>
      <c r="L321" s="14">
        <f t="shared" si="39"/>
        <v>-3.7705620570671616E-3</v>
      </c>
      <c r="M321" s="14">
        <f t="shared" si="35"/>
        <v>-0.37705620570671616</v>
      </c>
      <c r="N321" s="14">
        <f t="shared" si="36"/>
        <v>12</v>
      </c>
      <c r="O321" s="14">
        <f t="shared" si="37"/>
        <v>2013</v>
      </c>
      <c r="P321" s="2"/>
    </row>
    <row r="322" spans="1:16" x14ac:dyDescent="0.25">
      <c r="A322" s="12">
        <v>41621</v>
      </c>
      <c r="B322" s="42">
        <v>173.520004</v>
      </c>
      <c r="C322" s="14">
        <v>172.800003</v>
      </c>
      <c r="D322" s="14">
        <f t="shared" si="38"/>
        <v>-3.2877200002225937E-3</v>
      </c>
      <c r="E322" s="14">
        <f t="shared" si="32"/>
        <v>-0.32877200002225937</v>
      </c>
      <c r="F322" s="14">
        <f t="shared" si="33"/>
        <v>12</v>
      </c>
      <c r="G322" s="14">
        <f t="shared" si="34"/>
        <v>2013</v>
      </c>
      <c r="I322" s="12">
        <v>41621</v>
      </c>
      <c r="J322" s="14">
        <v>1777.9799800000001</v>
      </c>
      <c r="K322" s="14">
        <v>1775.3199460000001</v>
      </c>
      <c r="L322" s="14">
        <f t="shared" si="39"/>
        <v>-1.0141030695576259E-4</v>
      </c>
      <c r="M322" s="14">
        <f t="shared" si="35"/>
        <v>-1.0141030695576259E-2</v>
      </c>
      <c r="N322" s="14">
        <f t="shared" si="36"/>
        <v>12</v>
      </c>
      <c r="O322" s="14">
        <f t="shared" si="37"/>
        <v>2013</v>
      </c>
      <c r="P322" s="2"/>
    </row>
    <row r="323" spans="1:16" x14ac:dyDescent="0.25">
      <c r="A323" s="12">
        <v>41624</v>
      </c>
      <c r="B323" s="42">
        <v>173.220001</v>
      </c>
      <c r="C323" s="14">
        <v>177.85000600000001</v>
      </c>
      <c r="D323" s="14">
        <f t="shared" si="38"/>
        <v>2.9224553890777383E-2</v>
      </c>
      <c r="E323" s="14">
        <f t="shared" si="32"/>
        <v>2.9224553890777383</v>
      </c>
      <c r="F323" s="14">
        <f t="shared" si="33"/>
        <v>12</v>
      </c>
      <c r="G323" s="14">
        <f t="shared" si="34"/>
        <v>2013</v>
      </c>
      <c r="I323" s="12">
        <v>41624</v>
      </c>
      <c r="J323" s="14">
        <v>1777.4799800000001</v>
      </c>
      <c r="K323" s="14">
        <v>1786.540039</v>
      </c>
      <c r="L323" s="14">
        <f t="shared" si="39"/>
        <v>6.3200399597154178E-3</v>
      </c>
      <c r="M323" s="14">
        <f t="shared" si="35"/>
        <v>0.63200399597154178</v>
      </c>
      <c r="N323" s="14">
        <f t="shared" si="36"/>
        <v>12</v>
      </c>
      <c r="O323" s="14">
        <f t="shared" si="37"/>
        <v>2013</v>
      </c>
      <c r="P323" s="2"/>
    </row>
    <row r="324" spans="1:16" x14ac:dyDescent="0.25">
      <c r="A324" s="12">
        <v>41625</v>
      </c>
      <c r="B324" s="42">
        <v>177.36000100000001</v>
      </c>
      <c r="C324" s="14">
        <v>175.759995</v>
      </c>
      <c r="D324" s="14">
        <f t="shared" si="38"/>
        <v>-1.1751537416310298E-2</v>
      </c>
      <c r="E324" s="14">
        <f t="shared" ref="E324:E387" si="40">D324 * 100</f>
        <v>-1.1751537416310298</v>
      </c>
      <c r="F324" s="14">
        <f t="shared" ref="F324:F387" si="41">MONTH(A324)</f>
        <v>12</v>
      </c>
      <c r="G324" s="14">
        <f t="shared" ref="G324:G387" si="42">YEAR(A324)</f>
        <v>2013</v>
      </c>
      <c r="I324" s="12">
        <v>41625</v>
      </c>
      <c r="J324" s="14">
        <v>1786.469971</v>
      </c>
      <c r="K324" s="14">
        <v>1781</v>
      </c>
      <c r="L324" s="14">
        <f t="shared" si="39"/>
        <v>-3.100987875480743E-3</v>
      </c>
      <c r="M324" s="14">
        <f t="shared" ref="M324:M387" si="43">L324*100</f>
        <v>-0.3100987875480743</v>
      </c>
      <c r="N324" s="14">
        <f t="shared" ref="N324:N387" si="44">MONTH(I324)</f>
        <v>12</v>
      </c>
      <c r="O324" s="14">
        <f t="shared" ref="O324:O387" si="45">YEAR(I324)</f>
        <v>2013</v>
      </c>
      <c r="P324" s="2"/>
    </row>
    <row r="325" spans="1:16" x14ac:dyDescent="0.25">
      <c r="A325" s="12">
        <v>41626</v>
      </c>
      <c r="B325" s="42">
        <v>176.449997</v>
      </c>
      <c r="C325" s="14">
        <v>178.699997</v>
      </c>
      <c r="D325" s="14">
        <f t="shared" ref="D325:D388" si="46">(C325/C324)-1</f>
        <v>1.6727367339763433E-2</v>
      </c>
      <c r="E325" s="14">
        <f t="shared" si="40"/>
        <v>1.6727367339763433</v>
      </c>
      <c r="F325" s="14">
        <f t="shared" si="41"/>
        <v>12</v>
      </c>
      <c r="G325" s="14">
        <f t="shared" si="42"/>
        <v>2013</v>
      </c>
      <c r="I325" s="12">
        <v>41626</v>
      </c>
      <c r="J325" s="14">
        <v>1781.459961</v>
      </c>
      <c r="K325" s="14">
        <v>1810.650024</v>
      </c>
      <c r="L325" s="14">
        <f t="shared" ref="L325:L388" si="47">(K325/K324)-1</f>
        <v>1.6647964065132026E-2</v>
      </c>
      <c r="M325" s="14">
        <f t="shared" si="43"/>
        <v>1.6647964065132026</v>
      </c>
      <c r="N325" s="14">
        <f t="shared" si="44"/>
        <v>12</v>
      </c>
      <c r="O325" s="14">
        <f t="shared" si="45"/>
        <v>2013</v>
      </c>
      <c r="P325" s="2"/>
    </row>
    <row r="326" spans="1:16" x14ac:dyDescent="0.25">
      <c r="A326" s="12">
        <v>41627</v>
      </c>
      <c r="B326" s="42">
        <v>177.88000500000001</v>
      </c>
      <c r="C326" s="14">
        <v>180.220001</v>
      </c>
      <c r="D326" s="14">
        <f t="shared" si="46"/>
        <v>8.5058982961259133E-3</v>
      </c>
      <c r="E326" s="14">
        <f t="shared" si="40"/>
        <v>0.85058982961259133</v>
      </c>
      <c r="F326" s="14">
        <f t="shared" si="41"/>
        <v>12</v>
      </c>
      <c r="G326" s="14">
        <f t="shared" si="42"/>
        <v>2013</v>
      </c>
      <c r="I326" s="12">
        <v>41627</v>
      </c>
      <c r="J326" s="14">
        <v>1809</v>
      </c>
      <c r="K326" s="14">
        <v>1809.599976</v>
      </c>
      <c r="L326" s="14">
        <f t="shared" si="47"/>
        <v>-5.7992874718015841E-4</v>
      </c>
      <c r="M326" s="14">
        <f t="shared" si="43"/>
        <v>-5.7992874718015841E-2</v>
      </c>
      <c r="N326" s="14">
        <f t="shared" si="44"/>
        <v>12</v>
      </c>
      <c r="O326" s="14">
        <f t="shared" si="45"/>
        <v>2013</v>
      </c>
      <c r="P326" s="2"/>
    </row>
    <row r="327" spans="1:16" x14ac:dyDescent="0.25">
      <c r="A327" s="12">
        <v>41628</v>
      </c>
      <c r="B327" s="42">
        <v>180.11999499999999</v>
      </c>
      <c r="C327" s="14">
        <v>180.020004</v>
      </c>
      <c r="D327" s="14">
        <f t="shared" si="46"/>
        <v>-1.1097380917226563E-3</v>
      </c>
      <c r="E327" s="14">
        <f t="shared" si="40"/>
        <v>-0.11097380917226563</v>
      </c>
      <c r="F327" s="14">
        <f t="shared" si="41"/>
        <v>12</v>
      </c>
      <c r="G327" s="14">
        <f t="shared" si="42"/>
        <v>2013</v>
      </c>
      <c r="I327" s="12">
        <v>41628</v>
      </c>
      <c r="J327" s="14">
        <v>1810.3900149999999</v>
      </c>
      <c r="K327" s="14">
        <v>1818.3199460000001</v>
      </c>
      <c r="L327" s="14">
        <f t="shared" si="47"/>
        <v>4.8187279595763854E-3</v>
      </c>
      <c r="M327" s="14">
        <f t="shared" si="43"/>
        <v>0.48187279595763854</v>
      </c>
      <c r="N327" s="14">
        <f t="shared" si="44"/>
        <v>12</v>
      </c>
      <c r="O327" s="14">
        <f t="shared" si="45"/>
        <v>2013</v>
      </c>
      <c r="P327" s="2"/>
    </row>
    <row r="328" spans="1:16" x14ac:dyDescent="0.25">
      <c r="A328" s="12">
        <v>41631</v>
      </c>
      <c r="B328" s="42">
        <v>181.050003</v>
      </c>
      <c r="C328" s="14">
        <v>182.229996</v>
      </c>
      <c r="D328" s="14">
        <f t="shared" si="46"/>
        <v>1.2276369019522893E-2</v>
      </c>
      <c r="E328" s="14">
        <f t="shared" si="40"/>
        <v>1.2276369019522893</v>
      </c>
      <c r="F328" s="14">
        <f t="shared" si="41"/>
        <v>12</v>
      </c>
      <c r="G328" s="14">
        <f t="shared" si="42"/>
        <v>2013</v>
      </c>
      <c r="I328" s="12">
        <v>41631</v>
      </c>
      <c r="J328" s="14">
        <v>1822.920044</v>
      </c>
      <c r="K328" s="14">
        <v>1827.98999</v>
      </c>
      <c r="L328" s="14">
        <f t="shared" si="47"/>
        <v>5.3181201808143452E-3</v>
      </c>
      <c r="M328" s="14">
        <f t="shared" si="43"/>
        <v>0.53181201808143452</v>
      </c>
      <c r="N328" s="14">
        <f t="shared" si="44"/>
        <v>12</v>
      </c>
      <c r="O328" s="14">
        <f t="shared" si="45"/>
        <v>2013</v>
      </c>
      <c r="P328" s="2"/>
    </row>
    <row r="329" spans="1:16" x14ac:dyDescent="0.25">
      <c r="A329" s="12">
        <v>41632</v>
      </c>
      <c r="B329" s="42">
        <v>181.96000699999999</v>
      </c>
      <c r="C329" s="14">
        <v>183.220001</v>
      </c>
      <c r="D329" s="14">
        <f t="shared" si="46"/>
        <v>5.4327225030503801E-3</v>
      </c>
      <c r="E329" s="14">
        <f t="shared" si="40"/>
        <v>0.54327225030503801</v>
      </c>
      <c r="F329" s="14">
        <f t="shared" si="41"/>
        <v>12</v>
      </c>
      <c r="G329" s="14">
        <f t="shared" si="42"/>
        <v>2013</v>
      </c>
      <c r="I329" s="12">
        <v>41632</v>
      </c>
      <c r="J329" s="14">
        <v>1828.0200199999999</v>
      </c>
      <c r="K329" s="14">
        <v>1833.3199460000001</v>
      </c>
      <c r="L329" s="14">
        <f t="shared" si="47"/>
        <v>2.9157468198170999E-3</v>
      </c>
      <c r="M329" s="14">
        <f t="shared" si="43"/>
        <v>0.29157468198170999</v>
      </c>
      <c r="N329" s="14">
        <f t="shared" si="44"/>
        <v>12</v>
      </c>
      <c r="O329" s="14">
        <f t="shared" si="45"/>
        <v>2013</v>
      </c>
      <c r="P329" s="2"/>
    </row>
    <row r="330" spans="1:16" x14ac:dyDescent="0.25">
      <c r="A330" s="12">
        <v>41634</v>
      </c>
      <c r="B330" s="42">
        <v>183.55999800000001</v>
      </c>
      <c r="C330" s="14">
        <v>185.35000600000001</v>
      </c>
      <c r="D330" s="14">
        <f t="shared" si="46"/>
        <v>1.1625395635709079E-2</v>
      </c>
      <c r="E330" s="14">
        <f t="shared" si="40"/>
        <v>1.1625395635709079</v>
      </c>
      <c r="F330" s="14">
        <f t="shared" si="41"/>
        <v>12</v>
      </c>
      <c r="G330" s="14">
        <f t="shared" si="42"/>
        <v>2013</v>
      </c>
      <c r="I330" s="12">
        <v>41634</v>
      </c>
      <c r="J330" s="14">
        <v>1834.959961</v>
      </c>
      <c r="K330" s="14">
        <v>1842.0200199999999</v>
      </c>
      <c r="L330" s="14">
        <f t="shared" si="47"/>
        <v>4.7455295618106241E-3</v>
      </c>
      <c r="M330" s="14">
        <f t="shared" si="43"/>
        <v>0.47455295618106241</v>
      </c>
      <c r="N330" s="14">
        <f t="shared" si="44"/>
        <v>12</v>
      </c>
      <c r="O330" s="14">
        <f t="shared" si="45"/>
        <v>2013</v>
      </c>
      <c r="P330" s="2"/>
    </row>
    <row r="331" spans="1:16" x14ac:dyDescent="0.25">
      <c r="A331" s="12">
        <v>41635</v>
      </c>
      <c r="B331" s="42">
        <v>185.83999600000001</v>
      </c>
      <c r="C331" s="14">
        <v>185.08000200000001</v>
      </c>
      <c r="D331" s="14">
        <f t="shared" si="46"/>
        <v>-1.4567250674920595E-3</v>
      </c>
      <c r="E331" s="14">
        <f t="shared" si="40"/>
        <v>-0.14567250674920595</v>
      </c>
      <c r="F331" s="14">
        <f t="shared" si="41"/>
        <v>12</v>
      </c>
      <c r="G331" s="14">
        <f t="shared" si="42"/>
        <v>2013</v>
      </c>
      <c r="I331" s="12">
        <v>41635</v>
      </c>
      <c r="J331" s="14">
        <v>1842.969971</v>
      </c>
      <c r="K331" s="14">
        <v>1841.400024</v>
      </c>
      <c r="L331" s="14">
        <f t="shared" si="47"/>
        <v>-3.3658483255782912E-4</v>
      </c>
      <c r="M331" s="14">
        <f t="shared" si="43"/>
        <v>-3.3658483255782912E-2</v>
      </c>
      <c r="N331" s="14">
        <f t="shared" si="44"/>
        <v>12</v>
      </c>
      <c r="O331" s="14">
        <f t="shared" si="45"/>
        <v>2013</v>
      </c>
      <c r="P331" s="2"/>
    </row>
    <row r="332" spans="1:16" x14ac:dyDescent="0.25">
      <c r="A332" s="12">
        <v>41638</v>
      </c>
      <c r="B332" s="42">
        <v>185.320007</v>
      </c>
      <c r="C332" s="14">
        <v>186.41000399999999</v>
      </c>
      <c r="D332" s="14">
        <f t="shared" si="46"/>
        <v>7.1860924228863698E-3</v>
      </c>
      <c r="E332" s="14">
        <f t="shared" si="40"/>
        <v>0.71860924228863698</v>
      </c>
      <c r="F332" s="14">
        <f t="shared" si="41"/>
        <v>12</v>
      </c>
      <c r="G332" s="14">
        <f t="shared" si="42"/>
        <v>2013</v>
      </c>
      <c r="I332" s="12">
        <v>41638</v>
      </c>
      <c r="J332" s="14">
        <v>1841.469971</v>
      </c>
      <c r="K332" s="14">
        <v>1841.0699460000001</v>
      </c>
      <c r="L332" s="14">
        <f t="shared" si="47"/>
        <v>-1.7925382627237418E-4</v>
      </c>
      <c r="M332" s="14">
        <f t="shared" si="43"/>
        <v>-1.7925382627237418E-2</v>
      </c>
      <c r="N332" s="14">
        <f t="shared" si="44"/>
        <v>12</v>
      </c>
      <c r="O332" s="14">
        <f t="shared" si="45"/>
        <v>2013</v>
      </c>
      <c r="P332" s="2"/>
    </row>
    <row r="333" spans="1:16" x14ac:dyDescent="0.25">
      <c r="A333" s="12">
        <v>41639</v>
      </c>
      <c r="B333" s="42">
        <v>186.490005</v>
      </c>
      <c r="C333" s="14">
        <v>187.570007</v>
      </c>
      <c r="D333" s="14">
        <f t="shared" si="46"/>
        <v>6.2228580822305535E-3</v>
      </c>
      <c r="E333" s="14">
        <f t="shared" si="40"/>
        <v>0.62228580822305535</v>
      </c>
      <c r="F333" s="14">
        <f t="shared" si="41"/>
        <v>12</v>
      </c>
      <c r="G333" s="14">
        <f t="shared" si="42"/>
        <v>2013</v>
      </c>
      <c r="I333" s="12">
        <v>41639</v>
      </c>
      <c r="J333" s="14">
        <v>1842.6099850000001</v>
      </c>
      <c r="K333" s="14">
        <v>1848.3599850000001</v>
      </c>
      <c r="L333" s="14">
        <f t="shared" si="47"/>
        <v>3.9596751963926202E-3</v>
      </c>
      <c r="M333" s="14">
        <f t="shared" si="43"/>
        <v>0.39596751963926202</v>
      </c>
      <c r="N333" s="14">
        <f t="shared" si="44"/>
        <v>12</v>
      </c>
      <c r="O333" s="14">
        <f t="shared" si="45"/>
        <v>2013</v>
      </c>
      <c r="P333" s="2"/>
    </row>
    <row r="334" spans="1:16" x14ac:dyDescent="0.25">
      <c r="A334" s="12">
        <v>41641</v>
      </c>
      <c r="B334" s="42">
        <v>187.21000699999999</v>
      </c>
      <c r="C334" s="14">
        <v>185.529999</v>
      </c>
      <c r="D334" s="14">
        <f t="shared" si="46"/>
        <v>-1.0875981894056252E-2</v>
      </c>
      <c r="E334" s="14">
        <f t="shared" si="40"/>
        <v>-1.0875981894056252</v>
      </c>
      <c r="F334" s="14">
        <f t="shared" si="41"/>
        <v>1</v>
      </c>
      <c r="G334" s="14">
        <f t="shared" si="42"/>
        <v>2014</v>
      </c>
      <c r="I334" s="12">
        <v>41641</v>
      </c>
      <c r="J334" s="14">
        <v>1845.8599850000001</v>
      </c>
      <c r="K334" s="14">
        <v>1831.9799800000001</v>
      </c>
      <c r="L334" s="14">
        <f t="shared" si="47"/>
        <v>-8.8619127945468446E-3</v>
      </c>
      <c r="M334" s="14">
        <f t="shared" si="43"/>
        <v>-0.88619127945468446</v>
      </c>
      <c r="N334" s="14">
        <f t="shared" si="44"/>
        <v>1</v>
      </c>
      <c r="O334" s="14">
        <f t="shared" si="45"/>
        <v>2014</v>
      </c>
      <c r="P334" s="2"/>
    </row>
    <row r="335" spans="1:16" x14ac:dyDescent="0.25">
      <c r="A335" s="12">
        <v>41642</v>
      </c>
      <c r="B335" s="42">
        <v>185.83000200000001</v>
      </c>
      <c r="C335" s="14">
        <v>186.63999899999999</v>
      </c>
      <c r="D335" s="14">
        <f t="shared" si="46"/>
        <v>5.9828599470859167E-3</v>
      </c>
      <c r="E335" s="14">
        <f t="shared" si="40"/>
        <v>0.59828599470859167</v>
      </c>
      <c r="F335" s="14">
        <f t="shared" si="41"/>
        <v>1</v>
      </c>
      <c r="G335" s="14">
        <f t="shared" si="42"/>
        <v>2014</v>
      </c>
      <c r="I335" s="12">
        <v>41642</v>
      </c>
      <c r="J335" s="14">
        <v>1833.209961</v>
      </c>
      <c r="K335" s="14">
        <v>1831.369995</v>
      </c>
      <c r="L335" s="14">
        <f t="shared" si="47"/>
        <v>-3.329648831642551E-4</v>
      </c>
      <c r="M335" s="14">
        <f t="shared" si="43"/>
        <v>-3.329648831642551E-2</v>
      </c>
      <c r="N335" s="14">
        <f t="shared" si="44"/>
        <v>1</v>
      </c>
      <c r="O335" s="14">
        <f t="shared" si="45"/>
        <v>2014</v>
      </c>
      <c r="P335" s="2"/>
    </row>
    <row r="336" spans="1:16" x14ac:dyDescent="0.25">
      <c r="A336" s="12">
        <v>41645</v>
      </c>
      <c r="B336" s="42">
        <v>187.14999399999999</v>
      </c>
      <c r="C336" s="14">
        <v>186</v>
      </c>
      <c r="D336" s="14">
        <f t="shared" si="46"/>
        <v>-3.4290559549349231E-3</v>
      </c>
      <c r="E336" s="14">
        <f t="shared" si="40"/>
        <v>-0.34290559549349231</v>
      </c>
      <c r="F336" s="14">
        <f t="shared" si="41"/>
        <v>1</v>
      </c>
      <c r="G336" s="14">
        <f t="shared" si="42"/>
        <v>2014</v>
      </c>
      <c r="I336" s="12">
        <v>41645</v>
      </c>
      <c r="J336" s="14">
        <v>1832.3100589999999</v>
      </c>
      <c r="K336" s="14">
        <v>1826.7700199999999</v>
      </c>
      <c r="L336" s="14">
        <f t="shared" si="47"/>
        <v>-2.5117671538569253E-3</v>
      </c>
      <c r="M336" s="14">
        <f t="shared" si="43"/>
        <v>-0.25117671538569253</v>
      </c>
      <c r="N336" s="14">
        <f t="shared" si="44"/>
        <v>1</v>
      </c>
      <c r="O336" s="14">
        <f t="shared" si="45"/>
        <v>2014</v>
      </c>
      <c r="P336" s="2"/>
    </row>
    <row r="337" spans="1:16" x14ac:dyDescent="0.25">
      <c r="A337" s="12">
        <v>41646</v>
      </c>
      <c r="B337" s="42">
        <v>186.38999899999999</v>
      </c>
      <c r="C337" s="14">
        <v>189.71000699999999</v>
      </c>
      <c r="D337" s="14">
        <f t="shared" si="46"/>
        <v>1.994627419354833E-2</v>
      </c>
      <c r="E337" s="14">
        <f t="shared" si="40"/>
        <v>1.994627419354833</v>
      </c>
      <c r="F337" s="14">
        <f t="shared" si="41"/>
        <v>1</v>
      </c>
      <c r="G337" s="14">
        <f t="shared" si="42"/>
        <v>2014</v>
      </c>
      <c r="I337" s="12">
        <v>41646</v>
      </c>
      <c r="J337" s="14">
        <v>1828.709961</v>
      </c>
      <c r="K337" s="14">
        <v>1837.880005</v>
      </c>
      <c r="L337" s="14">
        <f t="shared" si="47"/>
        <v>6.0817644686330663E-3</v>
      </c>
      <c r="M337" s="14">
        <f t="shared" si="43"/>
        <v>0.60817644686330663</v>
      </c>
      <c r="N337" s="14">
        <f t="shared" si="44"/>
        <v>1</v>
      </c>
      <c r="O337" s="14">
        <f t="shared" si="45"/>
        <v>2014</v>
      </c>
      <c r="P337" s="2"/>
    </row>
    <row r="338" spans="1:16" x14ac:dyDescent="0.25">
      <c r="A338" s="12">
        <v>41647</v>
      </c>
      <c r="B338" s="42">
        <v>189.33000200000001</v>
      </c>
      <c r="C338" s="14">
        <v>187.970001</v>
      </c>
      <c r="D338" s="14">
        <f t="shared" si="46"/>
        <v>-9.1719252321781353E-3</v>
      </c>
      <c r="E338" s="14">
        <f t="shared" si="40"/>
        <v>-0.91719252321781353</v>
      </c>
      <c r="F338" s="14">
        <f t="shared" si="41"/>
        <v>1</v>
      </c>
      <c r="G338" s="14">
        <f t="shared" si="42"/>
        <v>2014</v>
      </c>
      <c r="I338" s="12">
        <v>41647</v>
      </c>
      <c r="J338" s="14">
        <v>1837.900024</v>
      </c>
      <c r="K338" s="14">
        <v>1837.48999</v>
      </c>
      <c r="L338" s="14">
        <f t="shared" si="47"/>
        <v>-2.1220917521214133E-4</v>
      </c>
      <c r="M338" s="14">
        <f t="shared" si="43"/>
        <v>-2.1220917521214133E-2</v>
      </c>
      <c r="N338" s="14">
        <f t="shared" si="44"/>
        <v>1</v>
      </c>
      <c r="O338" s="14">
        <f t="shared" si="45"/>
        <v>2014</v>
      </c>
      <c r="P338" s="2"/>
    </row>
    <row r="339" spans="1:16" x14ac:dyDescent="0.25">
      <c r="A339" s="12">
        <v>41648</v>
      </c>
      <c r="B339" s="42">
        <v>189.020004</v>
      </c>
      <c r="C339" s="14">
        <v>187.38000500000001</v>
      </c>
      <c r="D339" s="14">
        <f t="shared" si="46"/>
        <v>-3.1387774477906749E-3</v>
      </c>
      <c r="E339" s="14">
        <f t="shared" si="40"/>
        <v>-0.31387774477906749</v>
      </c>
      <c r="F339" s="14">
        <f t="shared" si="41"/>
        <v>1</v>
      </c>
      <c r="G339" s="14">
        <f t="shared" si="42"/>
        <v>2014</v>
      </c>
      <c r="I339" s="12">
        <v>41648</v>
      </c>
      <c r="J339" s="14">
        <v>1839</v>
      </c>
      <c r="K339" s="14">
        <v>1838.130005</v>
      </c>
      <c r="L339" s="14">
        <f t="shared" si="47"/>
        <v>3.4830938044994042E-4</v>
      </c>
      <c r="M339" s="14">
        <f t="shared" si="43"/>
        <v>3.4830938044994042E-2</v>
      </c>
      <c r="N339" s="14">
        <f t="shared" si="44"/>
        <v>1</v>
      </c>
      <c r="O339" s="14">
        <f t="shared" si="45"/>
        <v>2014</v>
      </c>
      <c r="P339" s="2"/>
    </row>
    <row r="340" spans="1:16" x14ac:dyDescent="0.25">
      <c r="A340" s="12">
        <v>41649</v>
      </c>
      <c r="B340" s="42">
        <v>188.30999800000001</v>
      </c>
      <c r="C340" s="14">
        <v>187.259995</v>
      </c>
      <c r="D340" s="14">
        <f t="shared" si="46"/>
        <v>-6.4046321271049589E-4</v>
      </c>
      <c r="E340" s="14">
        <f t="shared" si="40"/>
        <v>-6.4046321271049589E-2</v>
      </c>
      <c r="F340" s="14">
        <f t="shared" si="41"/>
        <v>1</v>
      </c>
      <c r="G340" s="14">
        <f t="shared" si="42"/>
        <v>2014</v>
      </c>
      <c r="I340" s="12">
        <v>41649</v>
      </c>
      <c r="J340" s="14">
        <v>1840.0600589999999</v>
      </c>
      <c r="K340" s="14">
        <v>1842.369995</v>
      </c>
      <c r="L340" s="14">
        <f t="shared" si="47"/>
        <v>2.3066866807388564E-3</v>
      </c>
      <c r="M340" s="14">
        <f t="shared" si="43"/>
        <v>0.23066866807388564</v>
      </c>
      <c r="N340" s="14">
        <f t="shared" si="44"/>
        <v>1</v>
      </c>
      <c r="O340" s="14">
        <f t="shared" si="45"/>
        <v>2014</v>
      </c>
      <c r="P340" s="2"/>
    </row>
    <row r="341" spans="1:16" x14ac:dyDescent="0.25">
      <c r="A341" s="12">
        <v>41652</v>
      </c>
      <c r="B341" s="42">
        <v>186.259995</v>
      </c>
      <c r="C341" s="14">
        <v>184.16000399999999</v>
      </c>
      <c r="D341" s="14">
        <f t="shared" si="46"/>
        <v>-1.6554475503430477E-2</v>
      </c>
      <c r="E341" s="14">
        <f t="shared" si="40"/>
        <v>-1.6554475503430477</v>
      </c>
      <c r="F341" s="14">
        <f t="shared" si="41"/>
        <v>1</v>
      </c>
      <c r="G341" s="14">
        <f t="shared" si="42"/>
        <v>2014</v>
      </c>
      <c r="I341" s="12">
        <v>41652</v>
      </c>
      <c r="J341" s="14">
        <v>1841.26001</v>
      </c>
      <c r="K341" s="14">
        <v>1819.1999510000001</v>
      </c>
      <c r="L341" s="14">
        <f t="shared" si="47"/>
        <v>-1.2576216537872997E-2</v>
      </c>
      <c r="M341" s="14">
        <f t="shared" si="43"/>
        <v>-1.2576216537872997</v>
      </c>
      <c r="N341" s="14">
        <f t="shared" si="44"/>
        <v>1</v>
      </c>
      <c r="O341" s="14">
        <f t="shared" si="45"/>
        <v>2014</v>
      </c>
      <c r="P341" s="2"/>
    </row>
    <row r="342" spans="1:16" x14ac:dyDescent="0.25">
      <c r="A342" s="12">
        <v>41653</v>
      </c>
      <c r="B342" s="42">
        <v>185.05999800000001</v>
      </c>
      <c r="C342" s="14">
        <v>185.91999799999999</v>
      </c>
      <c r="D342" s="14">
        <f t="shared" si="46"/>
        <v>9.5568742494163139E-3</v>
      </c>
      <c r="E342" s="14">
        <f t="shared" si="40"/>
        <v>0.95568742494163139</v>
      </c>
      <c r="F342" s="14">
        <f t="shared" si="41"/>
        <v>1</v>
      </c>
      <c r="G342" s="14">
        <f t="shared" si="42"/>
        <v>2014</v>
      </c>
      <c r="I342" s="12">
        <v>41653</v>
      </c>
      <c r="J342" s="14">
        <v>1821.3599850000001</v>
      </c>
      <c r="K342" s="14">
        <v>1838.880005</v>
      </c>
      <c r="L342" s="14">
        <f t="shared" si="47"/>
        <v>1.0817971927264969E-2</v>
      </c>
      <c r="M342" s="14">
        <f t="shared" si="43"/>
        <v>1.0817971927264969</v>
      </c>
      <c r="N342" s="14">
        <f t="shared" si="44"/>
        <v>1</v>
      </c>
      <c r="O342" s="14">
        <f t="shared" si="45"/>
        <v>2014</v>
      </c>
      <c r="P342" s="2"/>
    </row>
    <row r="343" spans="1:16" x14ac:dyDescent="0.25">
      <c r="A343" s="12">
        <v>41654</v>
      </c>
      <c r="B343" s="42">
        <v>185.820007</v>
      </c>
      <c r="C343" s="14">
        <v>187.740005</v>
      </c>
      <c r="D343" s="14">
        <f t="shared" si="46"/>
        <v>9.7891943824139904E-3</v>
      </c>
      <c r="E343" s="14">
        <f t="shared" si="40"/>
        <v>0.97891943824139904</v>
      </c>
      <c r="F343" s="14">
        <f t="shared" si="41"/>
        <v>1</v>
      </c>
      <c r="G343" s="14">
        <f t="shared" si="42"/>
        <v>2014</v>
      </c>
      <c r="I343" s="12">
        <v>41654</v>
      </c>
      <c r="J343" s="14">
        <v>1840.5200199999999</v>
      </c>
      <c r="K343" s="14">
        <v>1848.380005</v>
      </c>
      <c r="L343" s="14">
        <f t="shared" si="47"/>
        <v>5.1661881004574361E-3</v>
      </c>
      <c r="M343" s="14">
        <f t="shared" si="43"/>
        <v>0.51661881004574361</v>
      </c>
      <c r="N343" s="14">
        <f t="shared" si="44"/>
        <v>1</v>
      </c>
      <c r="O343" s="14">
        <f t="shared" si="45"/>
        <v>2014</v>
      </c>
      <c r="P343" s="2"/>
    </row>
    <row r="344" spans="1:16" x14ac:dyDescent="0.25">
      <c r="A344" s="12">
        <v>41655</v>
      </c>
      <c r="B344" s="42">
        <v>187.529999</v>
      </c>
      <c r="C344" s="14">
        <v>188.759995</v>
      </c>
      <c r="D344" s="14">
        <f t="shared" si="46"/>
        <v>5.4329922916536155E-3</v>
      </c>
      <c r="E344" s="14">
        <f t="shared" si="40"/>
        <v>0.54329922916536155</v>
      </c>
      <c r="F344" s="14">
        <f t="shared" si="41"/>
        <v>1</v>
      </c>
      <c r="G344" s="14">
        <f t="shared" si="42"/>
        <v>2014</v>
      </c>
      <c r="I344" s="12">
        <v>41655</v>
      </c>
      <c r="J344" s="14">
        <v>1847.98999</v>
      </c>
      <c r="K344" s="14">
        <v>1845.8900149999999</v>
      </c>
      <c r="L344" s="14">
        <f t="shared" si="47"/>
        <v>-1.3471201772711217E-3</v>
      </c>
      <c r="M344" s="14">
        <f t="shared" si="43"/>
        <v>-0.13471201772711217</v>
      </c>
      <c r="N344" s="14">
        <f t="shared" si="44"/>
        <v>1</v>
      </c>
      <c r="O344" s="14">
        <f t="shared" si="45"/>
        <v>2014</v>
      </c>
      <c r="P344" s="2"/>
    </row>
    <row r="345" spans="1:16" x14ac:dyDescent="0.25">
      <c r="A345" s="12">
        <v>41656</v>
      </c>
      <c r="B345" s="42">
        <v>188.03999300000001</v>
      </c>
      <c r="C345" s="14">
        <v>190.08999600000001</v>
      </c>
      <c r="D345" s="14">
        <f t="shared" si="46"/>
        <v>7.0459898030830193E-3</v>
      </c>
      <c r="E345" s="14">
        <f t="shared" si="40"/>
        <v>0.70459898030830193</v>
      </c>
      <c r="F345" s="14">
        <f t="shared" si="41"/>
        <v>1</v>
      </c>
      <c r="G345" s="14">
        <f t="shared" si="42"/>
        <v>2014</v>
      </c>
      <c r="I345" s="12">
        <v>41656</v>
      </c>
      <c r="J345" s="14">
        <v>1844.2299800000001</v>
      </c>
      <c r="K345" s="14">
        <v>1838.6999510000001</v>
      </c>
      <c r="L345" s="14">
        <f t="shared" si="47"/>
        <v>-3.8951746537292387E-3</v>
      </c>
      <c r="M345" s="14">
        <f t="shared" si="43"/>
        <v>-0.38951746537292387</v>
      </c>
      <c r="N345" s="14">
        <f t="shared" si="44"/>
        <v>1</v>
      </c>
      <c r="O345" s="14">
        <f t="shared" si="45"/>
        <v>2014</v>
      </c>
      <c r="P345" s="2"/>
    </row>
    <row r="346" spans="1:16" x14ac:dyDescent="0.25">
      <c r="A346" s="12">
        <v>41660</v>
      </c>
      <c r="B346" s="42">
        <v>190.229996</v>
      </c>
      <c r="C346" s="14">
        <v>188.429993</v>
      </c>
      <c r="D346" s="14">
        <f t="shared" si="46"/>
        <v>-8.7327215262817948E-3</v>
      </c>
      <c r="E346" s="14">
        <f t="shared" si="40"/>
        <v>-0.87327215262817948</v>
      </c>
      <c r="F346" s="14">
        <f t="shared" si="41"/>
        <v>1</v>
      </c>
      <c r="G346" s="14">
        <f t="shared" si="42"/>
        <v>2014</v>
      </c>
      <c r="I346" s="12">
        <v>41660</v>
      </c>
      <c r="J346" s="14">
        <v>1841.0500489999999</v>
      </c>
      <c r="K346" s="14">
        <v>1843.8000489999999</v>
      </c>
      <c r="L346" s="14">
        <f t="shared" si="47"/>
        <v>2.7737521813855359E-3</v>
      </c>
      <c r="M346" s="14">
        <f t="shared" si="43"/>
        <v>0.27737521813855359</v>
      </c>
      <c r="N346" s="14">
        <f t="shared" si="44"/>
        <v>1</v>
      </c>
      <c r="O346" s="14">
        <f t="shared" si="45"/>
        <v>2014</v>
      </c>
      <c r="P346" s="2"/>
    </row>
    <row r="347" spans="1:16" x14ac:dyDescent="0.25">
      <c r="A347" s="12">
        <v>41661</v>
      </c>
      <c r="B347" s="42">
        <v>181.279999</v>
      </c>
      <c r="C347" s="14">
        <v>182.25</v>
      </c>
      <c r="D347" s="14">
        <f t="shared" si="46"/>
        <v>-3.2797289335992241E-2</v>
      </c>
      <c r="E347" s="14">
        <f t="shared" si="40"/>
        <v>-3.2797289335992241</v>
      </c>
      <c r="F347" s="14">
        <f t="shared" si="41"/>
        <v>1</v>
      </c>
      <c r="G347" s="14">
        <f t="shared" si="42"/>
        <v>2014</v>
      </c>
      <c r="I347" s="12">
        <v>41661</v>
      </c>
      <c r="J347" s="14">
        <v>1844.709961</v>
      </c>
      <c r="K347" s="14">
        <v>1844.8599850000001</v>
      </c>
      <c r="L347" s="14">
        <f t="shared" si="47"/>
        <v>5.7486493753744483E-4</v>
      </c>
      <c r="M347" s="14">
        <f t="shared" si="43"/>
        <v>5.7486493753744483E-2</v>
      </c>
      <c r="N347" s="14">
        <f t="shared" si="44"/>
        <v>1</v>
      </c>
      <c r="O347" s="14">
        <f t="shared" si="45"/>
        <v>2014</v>
      </c>
      <c r="P347" s="2"/>
    </row>
    <row r="348" spans="1:16" x14ac:dyDescent="0.25">
      <c r="A348" s="12">
        <v>41662</v>
      </c>
      <c r="B348" s="42">
        <v>181.429993</v>
      </c>
      <c r="C348" s="14">
        <v>182.729996</v>
      </c>
      <c r="D348" s="14">
        <f t="shared" si="46"/>
        <v>2.6337229080932723E-3</v>
      </c>
      <c r="E348" s="14">
        <f t="shared" si="40"/>
        <v>0.26337229080932723</v>
      </c>
      <c r="F348" s="14">
        <f t="shared" si="41"/>
        <v>1</v>
      </c>
      <c r="G348" s="14">
        <f t="shared" si="42"/>
        <v>2014</v>
      </c>
      <c r="I348" s="12">
        <v>41662</v>
      </c>
      <c r="J348" s="14">
        <v>1842.290039</v>
      </c>
      <c r="K348" s="14">
        <v>1828.459961</v>
      </c>
      <c r="L348" s="14">
        <f t="shared" si="47"/>
        <v>-8.8895765171035368E-3</v>
      </c>
      <c r="M348" s="14">
        <f t="shared" si="43"/>
        <v>-0.88895765171035368</v>
      </c>
      <c r="N348" s="14">
        <f t="shared" si="44"/>
        <v>1</v>
      </c>
      <c r="O348" s="14">
        <f t="shared" si="45"/>
        <v>2014</v>
      </c>
      <c r="P348" s="2"/>
    </row>
    <row r="349" spans="1:16" x14ac:dyDescent="0.25">
      <c r="A349" s="12">
        <v>41663</v>
      </c>
      <c r="B349" s="42">
        <v>181.25</v>
      </c>
      <c r="C349" s="14">
        <v>179.63999899999999</v>
      </c>
      <c r="D349" s="14">
        <f t="shared" si="46"/>
        <v>-1.6910179322720542E-2</v>
      </c>
      <c r="E349" s="14">
        <f t="shared" si="40"/>
        <v>-1.6910179322720542</v>
      </c>
      <c r="F349" s="14">
        <f t="shared" si="41"/>
        <v>1</v>
      </c>
      <c r="G349" s="14">
        <f t="shared" si="42"/>
        <v>2014</v>
      </c>
      <c r="I349" s="12">
        <v>41663</v>
      </c>
      <c r="J349" s="14">
        <v>1826.959961</v>
      </c>
      <c r="K349" s="14">
        <v>1790.290039</v>
      </c>
      <c r="L349" s="14">
        <f t="shared" si="47"/>
        <v>-2.0875448636635485E-2</v>
      </c>
      <c r="M349" s="14">
        <f t="shared" si="43"/>
        <v>-2.0875448636635485</v>
      </c>
      <c r="N349" s="14">
        <f t="shared" si="44"/>
        <v>1</v>
      </c>
      <c r="O349" s="14">
        <f t="shared" si="45"/>
        <v>2014</v>
      </c>
      <c r="P349" s="2"/>
    </row>
    <row r="350" spans="1:16" x14ac:dyDescent="0.25">
      <c r="A350" s="12">
        <v>41666</v>
      </c>
      <c r="B350" s="42">
        <v>179.61000100000001</v>
      </c>
      <c r="C350" s="14">
        <v>177.89999399999999</v>
      </c>
      <c r="D350" s="14">
        <f t="shared" si="46"/>
        <v>-9.6860666315189414E-3</v>
      </c>
      <c r="E350" s="14">
        <f t="shared" si="40"/>
        <v>-0.96860666315189414</v>
      </c>
      <c r="F350" s="14">
        <f t="shared" si="41"/>
        <v>1</v>
      </c>
      <c r="G350" s="14">
        <f t="shared" si="42"/>
        <v>2014</v>
      </c>
      <c r="I350" s="12">
        <v>41666</v>
      </c>
      <c r="J350" s="14">
        <v>1791.030029</v>
      </c>
      <c r="K350" s="14">
        <v>1781.5600589999999</v>
      </c>
      <c r="L350" s="14">
        <f t="shared" si="47"/>
        <v>-4.8762936785797795E-3</v>
      </c>
      <c r="M350" s="14">
        <f t="shared" si="43"/>
        <v>-0.48762936785797795</v>
      </c>
      <c r="N350" s="14">
        <f t="shared" si="44"/>
        <v>1</v>
      </c>
      <c r="O350" s="14">
        <f t="shared" si="45"/>
        <v>2014</v>
      </c>
      <c r="P350" s="2"/>
    </row>
    <row r="351" spans="1:16" x14ac:dyDescent="0.25">
      <c r="A351" s="12">
        <v>41667</v>
      </c>
      <c r="B351" s="42">
        <v>178.050003</v>
      </c>
      <c r="C351" s="14">
        <v>176.85000600000001</v>
      </c>
      <c r="D351" s="14">
        <f t="shared" si="46"/>
        <v>-5.9021249882672544E-3</v>
      </c>
      <c r="E351" s="14">
        <f t="shared" si="40"/>
        <v>-0.59021249882672544</v>
      </c>
      <c r="F351" s="14">
        <f t="shared" si="41"/>
        <v>1</v>
      </c>
      <c r="G351" s="14">
        <f t="shared" si="42"/>
        <v>2014</v>
      </c>
      <c r="I351" s="12">
        <v>41667</v>
      </c>
      <c r="J351" s="14">
        <v>1783</v>
      </c>
      <c r="K351" s="14">
        <v>1792.5</v>
      </c>
      <c r="L351" s="14">
        <f t="shared" si="47"/>
        <v>6.1406523707883132E-3</v>
      </c>
      <c r="M351" s="14">
        <f t="shared" si="43"/>
        <v>0.61406523707883132</v>
      </c>
      <c r="N351" s="14">
        <f t="shared" si="44"/>
        <v>1</v>
      </c>
      <c r="O351" s="14">
        <f t="shared" si="45"/>
        <v>2014</v>
      </c>
      <c r="P351" s="2"/>
    </row>
    <row r="352" spans="1:16" x14ac:dyDescent="0.25">
      <c r="A352" s="12">
        <v>41668</v>
      </c>
      <c r="B352" s="42">
        <v>175.979996</v>
      </c>
      <c r="C352" s="14">
        <v>176.39999399999999</v>
      </c>
      <c r="D352" s="14">
        <f t="shared" si="46"/>
        <v>-2.5445970298695331E-3</v>
      </c>
      <c r="E352" s="14">
        <f t="shared" si="40"/>
        <v>-0.25445970298695331</v>
      </c>
      <c r="F352" s="14">
        <f t="shared" si="41"/>
        <v>1</v>
      </c>
      <c r="G352" s="14">
        <f t="shared" si="42"/>
        <v>2014</v>
      </c>
      <c r="I352" s="12">
        <v>41668</v>
      </c>
      <c r="J352" s="14">
        <v>1790.150024</v>
      </c>
      <c r="K352" s="14">
        <v>1774.1999510000001</v>
      </c>
      <c r="L352" s="14">
        <f t="shared" si="47"/>
        <v>-1.0209232357043185E-2</v>
      </c>
      <c r="M352" s="14">
        <f t="shared" si="43"/>
        <v>-1.0209232357043185</v>
      </c>
      <c r="N352" s="14">
        <f t="shared" si="44"/>
        <v>1</v>
      </c>
      <c r="O352" s="14">
        <f t="shared" si="45"/>
        <v>2014</v>
      </c>
      <c r="P352" s="2"/>
    </row>
    <row r="353" spans="1:16" x14ac:dyDescent="0.25">
      <c r="A353" s="12">
        <v>41669</v>
      </c>
      <c r="B353" s="42">
        <v>177.16999799999999</v>
      </c>
      <c r="C353" s="14">
        <v>177.36000100000001</v>
      </c>
      <c r="D353" s="14">
        <f t="shared" si="46"/>
        <v>5.4422167383973985E-3</v>
      </c>
      <c r="E353" s="14">
        <f t="shared" si="40"/>
        <v>0.54422167383973985</v>
      </c>
      <c r="F353" s="14">
        <f t="shared" si="41"/>
        <v>1</v>
      </c>
      <c r="G353" s="14">
        <f t="shared" si="42"/>
        <v>2014</v>
      </c>
      <c r="I353" s="12">
        <v>41669</v>
      </c>
      <c r="J353" s="14">
        <v>1777.170044</v>
      </c>
      <c r="K353" s="14">
        <v>1794.1899410000001</v>
      </c>
      <c r="L353" s="14">
        <f t="shared" si="47"/>
        <v>1.1267044612831345E-2</v>
      </c>
      <c r="M353" s="14">
        <f t="shared" si="43"/>
        <v>1.1267044612831345</v>
      </c>
      <c r="N353" s="14">
        <f t="shared" si="44"/>
        <v>1</v>
      </c>
      <c r="O353" s="14">
        <f t="shared" si="45"/>
        <v>2014</v>
      </c>
      <c r="P353" s="2"/>
    </row>
    <row r="354" spans="1:16" x14ac:dyDescent="0.25">
      <c r="A354" s="12">
        <v>41670</v>
      </c>
      <c r="B354" s="42">
        <v>176.11000100000001</v>
      </c>
      <c r="C354" s="14">
        <v>176.679993</v>
      </c>
      <c r="D354" s="14">
        <f t="shared" si="46"/>
        <v>-3.83405500770162E-3</v>
      </c>
      <c r="E354" s="14">
        <f t="shared" si="40"/>
        <v>-0.383405500770162</v>
      </c>
      <c r="F354" s="14">
        <f t="shared" si="41"/>
        <v>1</v>
      </c>
      <c r="G354" s="14">
        <f t="shared" si="42"/>
        <v>2014</v>
      </c>
      <c r="I354" s="12">
        <v>41670</v>
      </c>
      <c r="J354" s="14">
        <v>1790.880005</v>
      </c>
      <c r="K354" s="14">
        <v>1782.589966</v>
      </c>
      <c r="L354" s="14">
        <f t="shared" si="47"/>
        <v>-6.4652993169356243E-3</v>
      </c>
      <c r="M354" s="14">
        <f t="shared" si="43"/>
        <v>-0.64652993169356243</v>
      </c>
      <c r="N354" s="14">
        <f t="shared" si="44"/>
        <v>1</v>
      </c>
      <c r="O354" s="14">
        <f t="shared" si="45"/>
        <v>2014</v>
      </c>
      <c r="P354" s="2"/>
    </row>
    <row r="355" spans="1:16" x14ac:dyDescent="0.25">
      <c r="A355" s="12">
        <v>41673</v>
      </c>
      <c r="B355" s="42">
        <v>176.020004</v>
      </c>
      <c r="C355" s="14">
        <v>172.89999399999999</v>
      </c>
      <c r="D355" s="14">
        <f t="shared" si="46"/>
        <v>-2.1394606915113523E-2</v>
      </c>
      <c r="E355" s="14">
        <f t="shared" si="40"/>
        <v>-2.1394606915113523</v>
      </c>
      <c r="F355" s="14">
        <f t="shared" si="41"/>
        <v>2</v>
      </c>
      <c r="G355" s="14">
        <f t="shared" si="42"/>
        <v>2014</v>
      </c>
      <c r="I355" s="12">
        <v>41673</v>
      </c>
      <c r="J355" s="14">
        <v>1782.6800539999999</v>
      </c>
      <c r="K355" s="14">
        <v>1741.8900149999999</v>
      </c>
      <c r="L355" s="14">
        <f t="shared" si="47"/>
        <v>-2.2831919721464478E-2</v>
      </c>
      <c r="M355" s="14">
        <f t="shared" si="43"/>
        <v>-2.2831919721464478</v>
      </c>
      <c r="N355" s="14">
        <f t="shared" si="44"/>
        <v>2</v>
      </c>
      <c r="O355" s="14">
        <f t="shared" si="45"/>
        <v>2014</v>
      </c>
      <c r="P355" s="2"/>
    </row>
    <row r="356" spans="1:16" x14ac:dyDescent="0.25">
      <c r="A356" s="12">
        <v>41674</v>
      </c>
      <c r="B356" s="42">
        <v>173.529999</v>
      </c>
      <c r="C356" s="14">
        <v>172.83999600000001</v>
      </c>
      <c r="D356" s="14">
        <f t="shared" si="46"/>
        <v>-3.47009844314905E-4</v>
      </c>
      <c r="E356" s="14">
        <f t="shared" si="40"/>
        <v>-3.47009844314905E-2</v>
      </c>
      <c r="F356" s="14">
        <f t="shared" si="41"/>
        <v>2</v>
      </c>
      <c r="G356" s="14">
        <f t="shared" si="42"/>
        <v>2014</v>
      </c>
      <c r="I356" s="12">
        <v>41674</v>
      </c>
      <c r="J356" s="14">
        <v>1743.8199460000001</v>
      </c>
      <c r="K356" s="14">
        <v>1755.1999510000001</v>
      </c>
      <c r="L356" s="14">
        <f t="shared" si="47"/>
        <v>7.6410886367013209E-3</v>
      </c>
      <c r="M356" s="14">
        <f t="shared" si="43"/>
        <v>0.76410886367013209</v>
      </c>
      <c r="N356" s="14">
        <f t="shared" si="44"/>
        <v>2</v>
      </c>
      <c r="O356" s="14">
        <f t="shared" si="45"/>
        <v>2014</v>
      </c>
      <c r="P356" s="2"/>
    </row>
    <row r="357" spans="1:16" x14ac:dyDescent="0.25">
      <c r="A357" s="12">
        <v>41675</v>
      </c>
      <c r="B357" s="42">
        <v>172.19000199999999</v>
      </c>
      <c r="C357" s="14">
        <v>174.240005</v>
      </c>
      <c r="D357" s="14">
        <f t="shared" si="46"/>
        <v>8.1000291159458726E-3</v>
      </c>
      <c r="E357" s="14">
        <f t="shared" si="40"/>
        <v>0.81000291159458726</v>
      </c>
      <c r="F357" s="14">
        <f t="shared" si="41"/>
        <v>2</v>
      </c>
      <c r="G357" s="14">
        <f t="shared" si="42"/>
        <v>2014</v>
      </c>
      <c r="I357" s="12">
        <v>41675</v>
      </c>
      <c r="J357" s="14">
        <v>1753.380005</v>
      </c>
      <c r="K357" s="14">
        <v>1751.6400149999999</v>
      </c>
      <c r="L357" s="14">
        <f t="shared" si="47"/>
        <v>-2.0282224814169858E-3</v>
      </c>
      <c r="M357" s="14">
        <f t="shared" si="43"/>
        <v>-0.20282224814169858</v>
      </c>
      <c r="N357" s="14">
        <f t="shared" si="44"/>
        <v>2</v>
      </c>
      <c r="O357" s="14">
        <f t="shared" si="45"/>
        <v>2014</v>
      </c>
      <c r="P357" s="2"/>
    </row>
    <row r="358" spans="1:16" x14ac:dyDescent="0.25">
      <c r="A358" s="12">
        <v>41676</v>
      </c>
      <c r="B358" s="42">
        <v>173.970001</v>
      </c>
      <c r="C358" s="14">
        <v>174.66999799999999</v>
      </c>
      <c r="D358" s="14">
        <f t="shared" si="46"/>
        <v>2.4678201771171082E-3</v>
      </c>
      <c r="E358" s="14">
        <f t="shared" si="40"/>
        <v>0.24678201771171082</v>
      </c>
      <c r="F358" s="14">
        <f t="shared" si="41"/>
        <v>2</v>
      </c>
      <c r="G358" s="14">
        <f t="shared" si="42"/>
        <v>2014</v>
      </c>
      <c r="I358" s="12">
        <v>41676</v>
      </c>
      <c r="J358" s="14">
        <v>1752.98999</v>
      </c>
      <c r="K358" s="14">
        <v>1773.4300539999999</v>
      </c>
      <c r="L358" s="14">
        <f t="shared" si="47"/>
        <v>1.2439792887467327E-2</v>
      </c>
      <c r="M358" s="14">
        <f t="shared" si="43"/>
        <v>1.2439792887467327</v>
      </c>
      <c r="N358" s="14">
        <f t="shared" si="44"/>
        <v>2</v>
      </c>
      <c r="O358" s="14">
        <f t="shared" si="45"/>
        <v>2014</v>
      </c>
      <c r="P358" s="2"/>
    </row>
    <row r="359" spans="1:16" x14ac:dyDescent="0.25">
      <c r="A359" s="12">
        <v>41677</v>
      </c>
      <c r="B359" s="42">
        <v>175.63999899999999</v>
      </c>
      <c r="C359" s="14">
        <v>177.25</v>
      </c>
      <c r="D359" s="14">
        <f t="shared" si="46"/>
        <v>1.4770722101914657E-2</v>
      </c>
      <c r="E359" s="14">
        <f t="shared" si="40"/>
        <v>1.4770722101914657</v>
      </c>
      <c r="F359" s="14">
        <f t="shared" si="41"/>
        <v>2</v>
      </c>
      <c r="G359" s="14">
        <f t="shared" si="42"/>
        <v>2014</v>
      </c>
      <c r="I359" s="12">
        <v>41677</v>
      </c>
      <c r="J359" s="14">
        <v>1776.01001</v>
      </c>
      <c r="K359" s="14">
        <v>1797.0200199999999</v>
      </c>
      <c r="L359" s="14">
        <f t="shared" si="47"/>
        <v>1.3301886898100301E-2</v>
      </c>
      <c r="M359" s="14">
        <f t="shared" si="43"/>
        <v>1.3301886898100301</v>
      </c>
      <c r="N359" s="14">
        <f t="shared" si="44"/>
        <v>2</v>
      </c>
      <c r="O359" s="14">
        <f t="shared" si="45"/>
        <v>2014</v>
      </c>
      <c r="P359" s="2"/>
    </row>
    <row r="360" spans="1:16" x14ac:dyDescent="0.25">
      <c r="A360" s="12">
        <v>41680</v>
      </c>
      <c r="B360" s="42">
        <v>176.970001</v>
      </c>
      <c r="C360" s="14">
        <v>177.13999899999999</v>
      </c>
      <c r="D360" s="14">
        <f t="shared" si="46"/>
        <v>-6.2059802538794173E-4</v>
      </c>
      <c r="E360" s="14">
        <f t="shared" si="40"/>
        <v>-6.2059802538794173E-2</v>
      </c>
      <c r="F360" s="14">
        <f t="shared" si="41"/>
        <v>2</v>
      </c>
      <c r="G360" s="14">
        <f t="shared" si="42"/>
        <v>2014</v>
      </c>
      <c r="I360" s="12">
        <v>41680</v>
      </c>
      <c r="J360" s="14">
        <v>1796.1999510000001</v>
      </c>
      <c r="K360" s="14">
        <v>1799.839966</v>
      </c>
      <c r="L360" s="14">
        <f t="shared" si="47"/>
        <v>1.5692346042979199E-3</v>
      </c>
      <c r="M360" s="14">
        <f t="shared" si="43"/>
        <v>0.15692346042979199</v>
      </c>
      <c r="N360" s="14">
        <f t="shared" si="44"/>
        <v>2</v>
      </c>
      <c r="O360" s="14">
        <f t="shared" si="45"/>
        <v>2014</v>
      </c>
      <c r="P360" s="2"/>
    </row>
    <row r="361" spans="1:16" x14ac:dyDescent="0.25">
      <c r="A361" s="12">
        <v>41681</v>
      </c>
      <c r="B361" s="42">
        <v>176.80999800000001</v>
      </c>
      <c r="C361" s="14">
        <v>179.699997</v>
      </c>
      <c r="D361" s="14">
        <f t="shared" si="46"/>
        <v>1.4451834788595797E-2</v>
      </c>
      <c r="E361" s="14">
        <f t="shared" si="40"/>
        <v>1.4451834788595797</v>
      </c>
      <c r="F361" s="14">
        <f t="shared" si="41"/>
        <v>2</v>
      </c>
      <c r="G361" s="14">
        <f t="shared" si="42"/>
        <v>2014</v>
      </c>
      <c r="I361" s="12">
        <v>41681</v>
      </c>
      <c r="J361" s="14">
        <v>1800.4499510000001</v>
      </c>
      <c r="K361" s="14">
        <v>1819.75</v>
      </c>
      <c r="L361" s="14">
        <f t="shared" si="47"/>
        <v>1.1062113507929405E-2</v>
      </c>
      <c r="M361" s="14">
        <f t="shared" si="43"/>
        <v>1.1062113507929405</v>
      </c>
      <c r="N361" s="14">
        <f t="shared" si="44"/>
        <v>2</v>
      </c>
      <c r="O361" s="14">
        <f t="shared" si="45"/>
        <v>2014</v>
      </c>
      <c r="P361" s="2"/>
    </row>
    <row r="362" spans="1:16" x14ac:dyDescent="0.25">
      <c r="A362" s="12">
        <v>41682</v>
      </c>
      <c r="B362" s="42">
        <v>179.520004</v>
      </c>
      <c r="C362" s="14">
        <v>180.240005</v>
      </c>
      <c r="D362" s="14">
        <f t="shared" si="46"/>
        <v>3.0050529160554618E-3</v>
      </c>
      <c r="E362" s="14">
        <f t="shared" si="40"/>
        <v>0.30050529160554618</v>
      </c>
      <c r="F362" s="14">
        <f t="shared" si="41"/>
        <v>2</v>
      </c>
      <c r="G362" s="14">
        <f t="shared" si="42"/>
        <v>2014</v>
      </c>
      <c r="I362" s="12">
        <v>41682</v>
      </c>
      <c r="J362" s="14">
        <v>1820.119995</v>
      </c>
      <c r="K362" s="14">
        <v>1819.26001</v>
      </c>
      <c r="L362" s="14">
        <f t="shared" si="47"/>
        <v>-2.6926226129964093E-4</v>
      </c>
      <c r="M362" s="14">
        <f t="shared" si="43"/>
        <v>-2.6926226129964093E-2</v>
      </c>
      <c r="N362" s="14">
        <f t="shared" si="44"/>
        <v>2</v>
      </c>
      <c r="O362" s="14">
        <f t="shared" si="45"/>
        <v>2014</v>
      </c>
      <c r="P362" s="2"/>
    </row>
    <row r="363" spans="1:16" x14ac:dyDescent="0.25">
      <c r="A363" s="12">
        <v>41683</v>
      </c>
      <c r="B363" s="42">
        <v>178.220001</v>
      </c>
      <c r="C363" s="14">
        <v>181.83999600000001</v>
      </c>
      <c r="D363" s="14">
        <f t="shared" si="46"/>
        <v>8.8770026387872125E-3</v>
      </c>
      <c r="E363" s="14">
        <f t="shared" si="40"/>
        <v>0.88770026387872125</v>
      </c>
      <c r="F363" s="14">
        <f t="shared" si="41"/>
        <v>2</v>
      </c>
      <c r="G363" s="14">
        <f t="shared" si="42"/>
        <v>2014</v>
      </c>
      <c r="I363" s="12">
        <v>41683</v>
      </c>
      <c r="J363" s="14">
        <v>1814.8199460000001</v>
      </c>
      <c r="K363" s="14">
        <v>1829.829956</v>
      </c>
      <c r="L363" s="14">
        <f t="shared" si="47"/>
        <v>5.8100249232653223E-3</v>
      </c>
      <c r="M363" s="14">
        <f t="shared" si="43"/>
        <v>0.58100249232653223</v>
      </c>
      <c r="N363" s="14">
        <f t="shared" si="44"/>
        <v>2</v>
      </c>
      <c r="O363" s="14">
        <f t="shared" si="45"/>
        <v>2014</v>
      </c>
      <c r="P363" s="2"/>
    </row>
    <row r="364" spans="1:16" x14ac:dyDescent="0.25">
      <c r="A364" s="12">
        <v>41684</v>
      </c>
      <c r="B364" s="42">
        <v>181.259995</v>
      </c>
      <c r="C364" s="14">
        <v>183.69000199999999</v>
      </c>
      <c r="D364" s="14">
        <f t="shared" si="46"/>
        <v>1.0173812366339741E-2</v>
      </c>
      <c r="E364" s="14">
        <f t="shared" si="40"/>
        <v>1.0173812366339741</v>
      </c>
      <c r="F364" s="14">
        <f t="shared" si="41"/>
        <v>2</v>
      </c>
      <c r="G364" s="14">
        <f t="shared" si="42"/>
        <v>2014</v>
      </c>
      <c r="I364" s="12">
        <v>41684</v>
      </c>
      <c r="J364" s="14">
        <v>1828.459961</v>
      </c>
      <c r="K364" s="14">
        <v>1838.630005</v>
      </c>
      <c r="L364" s="14">
        <f t="shared" si="47"/>
        <v>4.809216818833173E-3</v>
      </c>
      <c r="M364" s="14">
        <f t="shared" si="43"/>
        <v>0.4809216818833173</v>
      </c>
      <c r="N364" s="14">
        <f t="shared" si="44"/>
        <v>2</v>
      </c>
      <c r="O364" s="14">
        <f t="shared" si="45"/>
        <v>2014</v>
      </c>
      <c r="P364" s="2"/>
    </row>
    <row r="365" spans="1:16" x14ac:dyDescent="0.25">
      <c r="A365" s="12">
        <v>41688</v>
      </c>
      <c r="B365" s="42">
        <v>183.179993</v>
      </c>
      <c r="C365" s="14">
        <v>183.19000199999999</v>
      </c>
      <c r="D365" s="14">
        <f t="shared" si="46"/>
        <v>-2.7219772146336307E-3</v>
      </c>
      <c r="E365" s="14">
        <f t="shared" si="40"/>
        <v>-0.27219772146336307</v>
      </c>
      <c r="F365" s="14">
        <f t="shared" si="41"/>
        <v>2</v>
      </c>
      <c r="G365" s="14">
        <f t="shared" si="42"/>
        <v>2014</v>
      </c>
      <c r="I365" s="12">
        <v>41688</v>
      </c>
      <c r="J365" s="14">
        <v>1839.030029</v>
      </c>
      <c r="K365" s="14">
        <v>1840.76001</v>
      </c>
      <c r="L365" s="14">
        <f t="shared" si="47"/>
        <v>1.15847396931823E-3</v>
      </c>
      <c r="M365" s="14">
        <f t="shared" si="43"/>
        <v>0.115847396931823</v>
      </c>
      <c r="N365" s="14">
        <f t="shared" si="44"/>
        <v>2</v>
      </c>
      <c r="O365" s="14">
        <f t="shared" si="45"/>
        <v>2014</v>
      </c>
      <c r="P365" s="2"/>
    </row>
    <row r="366" spans="1:16" x14ac:dyDescent="0.25">
      <c r="A366" s="12">
        <v>41689</v>
      </c>
      <c r="B366" s="42">
        <v>182.740005</v>
      </c>
      <c r="C366" s="14">
        <v>182.949997</v>
      </c>
      <c r="D366" s="14">
        <f t="shared" si="46"/>
        <v>-1.3101424607222523E-3</v>
      </c>
      <c r="E366" s="14">
        <f t="shared" si="40"/>
        <v>-0.13101424607222523</v>
      </c>
      <c r="F366" s="14">
        <f t="shared" si="41"/>
        <v>2</v>
      </c>
      <c r="G366" s="14">
        <f t="shared" si="42"/>
        <v>2014</v>
      </c>
      <c r="I366" s="12">
        <v>41689</v>
      </c>
      <c r="J366" s="14">
        <v>1838.900024</v>
      </c>
      <c r="K366" s="14">
        <v>1828.75</v>
      </c>
      <c r="L366" s="14">
        <f t="shared" si="47"/>
        <v>-6.5244844166295612E-3</v>
      </c>
      <c r="M366" s="14">
        <f t="shared" si="43"/>
        <v>-0.65244844166295612</v>
      </c>
      <c r="N366" s="14">
        <f t="shared" si="44"/>
        <v>2</v>
      </c>
      <c r="O366" s="14">
        <f t="shared" si="45"/>
        <v>2014</v>
      </c>
      <c r="P366" s="2"/>
    </row>
    <row r="367" spans="1:16" x14ac:dyDescent="0.25">
      <c r="A367" s="12">
        <v>41690</v>
      </c>
      <c r="B367" s="42">
        <v>182.96000699999999</v>
      </c>
      <c r="C367" s="14">
        <v>184.259995</v>
      </c>
      <c r="D367" s="14">
        <f t="shared" si="46"/>
        <v>7.1604155314635154E-3</v>
      </c>
      <c r="E367" s="14">
        <f t="shared" si="40"/>
        <v>0.71604155314635154</v>
      </c>
      <c r="F367" s="14">
        <f t="shared" si="41"/>
        <v>2</v>
      </c>
      <c r="G367" s="14">
        <f t="shared" si="42"/>
        <v>2014</v>
      </c>
      <c r="I367" s="12">
        <v>41690</v>
      </c>
      <c r="J367" s="14">
        <v>1829.23999</v>
      </c>
      <c r="K367" s="14">
        <v>1839.780029</v>
      </c>
      <c r="L367" s="14">
        <f t="shared" si="47"/>
        <v>6.0314580997948841E-3</v>
      </c>
      <c r="M367" s="14">
        <f t="shared" si="43"/>
        <v>0.60314580997948841</v>
      </c>
      <c r="N367" s="14">
        <f t="shared" si="44"/>
        <v>2</v>
      </c>
      <c r="O367" s="14">
        <f t="shared" si="45"/>
        <v>2014</v>
      </c>
      <c r="P367" s="2"/>
    </row>
    <row r="368" spans="1:16" x14ac:dyDescent="0.25">
      <c r="A368" s="12">
        <v>41691</v>
      </c>
      <c r="B368" s="42">
        <v>184.25</v>
      </c>
      <c r="C368" s="14">
        <v>182.78999300000001</v>
      </c>
      <c r="D368" s="14">
        <f t="shared" si="46"/>
        <v>-7.9778684461594418E-3</v>
      </c>
      <c r="E368" s="14">
        <f t="shared" si="40"/>
        <v>-0.79778684461594418</v>
      </c>
      <c r="F368" s="14">
        <f t="shared" si="41"/>
        <v>2</v>
      </c>
      <c r="G368" s="14">
        <f t="shared" si="42"/>
        <v>2014</v>
      </c>
      <c r="I368" s="12">
        <v>41691</v>
      </c>
      <c r="J368" s="14">
        <v>1841.0699460000001</v>
      </c>
      <c r="K368" s="14">
        <v>1836.25</v>
      </c>
      <c r="L368" s="14">
        <f t="shared" si="47"/>
        <v>-1.9187234040792811E-3</v>
      </c>
      <c r="M368" s="14">
        <f t="shared" si="43"/>
        <v>-0.19187234040792811</v>
      </c>
      <c r="N368" s="14">
        <f t="shared" si="44"/>
        <v>2</v>
      </c>
      <c r="O368" s="14">
        <f t="shared" si="45"/>
        <v>2014</v>
      </c>
      <c r="P368" s="2"/>
    </row>
    <row r="369" spans="1:16" x14ac:dyDescent="0.25">
      <c r="A369" s="12">
        <v>41694</v>
      </c>
      <c r="B369" s="42">
        <v>182.820007</v>
      </c>
      <c r="C369" s="14">
        <v>183.449997</v>
      </c>
      <c r="D369" s="14">
        <f t="shared" si="46"/>
        <v>3.6107228255104484E-3</v>
      </c>
      <c r="E369" s="14">
        <f t="shared" si="40"/>
        <v>0.36107228255104484</v>
      </c>
      <c r="F369" s="14">
        <f t="shared" si="41"/>
        <v>2</v>
      </c>
      <c r="G369" s="14">
        <f t="shared" si="42"/>
        <v>2014</v>
      </c>
      <c r="I369" s="12">
        <v>41694</v>
      </c>
      <c r="J369" s="14">
        <v>1836.780029</v>
      </c>
      <c r="K369" s="14">
        <v>1847.6099850000001</v>
      </c>
      <c r="L369" s="14">
        <f t="shared" si="47"/>
        <v>6.1865132743363915E-3</v>
      </c>
      <c r="M369" s="14">
        <f t="shared" si="43"/>
        <v>0.61865132743363915</v>
      </c>
      <c r="N369" s="14">
        <f t="shared" si="44"/>
        <v>2</v>
      </c>
      <c r="O369" s="14">
        <f t="shared" si="45"/>
        <v>2014</v>
      </c>
      <c r="P369" s="2"/>
    </row>
    <row r="370" spans="1:16" x14ac:dyDescent="0.25">
      <c r="A370" s="12">
        <v>41695</v>
      </c>
      <c r="B370" s="42">
        <v>183.520004</v>
      </c>
      <c r="C370" s="14">
        <v>183.229996</v>
      </c>
      <c r="D370" s="14">
        <f t="shared" si="46"/>
        <v>-1.1992423199658209E-3</v>
      </c>
      <c r="E370" s="14">
        <f t="shared" si="40"/>
        <v>-0.11992423199658209</v>
      </c>
      <c r="F370" s="14">
        <f t="shared" si="41"/>
        <v>2</v>
      </c>
      <c r="G370" s="14">
        <f t="shared" si="42"/>
        <v>2014</v>
      </c>
      <c r="I370" s="12">
        <v>41695</v>
      </c>
      <c r="J370" s="14">
        <v>1847.660034</v>
      </c>
      <c r="K370" s="14">
        <v>1845.119995</v>
      </c>
      <c r="L370" s="14">
        <f t="shared" si="47"/>
        <v>-1.3476816104130984E-3</v>
      </c>
      <c r="M370" s="14">
        <f t="shared" si="43"/>
        <v>-0.13476816104130984</v>
      </c>
      <c r="N370" s="14">
        <f t="shared" si="44"/>
        <v>2</v>
      </c>
      <c r="O370" s="14">
        <f t="shared" si="45"/>
        <v>2014</v>
      </c>
      <c r="P370" s="2"/>
    </row>
    <row r="371" spans="1:16" x14ac:dyDescent="0.25">
      <c r="A371" s="12">
        <v>41696</v>
      </c>
      <c r="B371" s="42">
        <v>183.94000199999999</v>
      </c>
      <c r="C371" s="14">
        <v>184.05999800000001</v>
      </c>
      <c r="D371" s="14">
        <f t="shared" si="46"/>
        <v>4.5298369160036156E-3</v>
      </c>
      <c r="E371" s="14">
        <f t="shared" si="40"/>
        <v>0.45298369160036156</v>
      </c>
      <c r="F371" s="14">
        <f t="shared" si="41"/>
        <v>2</v>
      </c>
      <c r="G371" s="14">
        <f t="shared" si="42"/>
        <v>2014</v>
      </c>
      <c r="I371" s="12">
        <v>41696</v>
      </c>
      <c r="J371" s="14">
        <v>1845.790039</v>
      </c>
      <c r="K371" s="14">
        <v>1845.160034</v>
      </c>
      <c r="L371" s="14">
        <f t="shared" si="47"/>
        <v>2.1699943693942458E-5</v>
      </c>
      <c r="M371" s="14">
        <f t="shared" si="43"/>
        <v>2.1699943693942458E-3</v>
      </c>
      <c r="N371" s="14">
        <f t="shared" si="44"/>
        <v>2</v>
      </c>
      <c r="O371" s="14">
        <f t="shared" si="45"/>
        <v>2014</v>
      </c>
      <c r="P371" s="2"/>
    </row>
    <row r="372" spans="1:16" x14ac:dyDescent="0.25">
      <c r="A372" s="12">
        <v>41697</v>
      </c>
      <c r="B372" s="42">
        <v>183.83000200000001</v>
      </c>
      <c r="C372" s="14">
        <v>185.270004</v>
      </c>
      <c r="D372" s="14">
        <f t="shared" si="46"/>
        <v>6.5739759488641081E-3</v>
      </c>
      <c r="E372" s="14">
        <f t="shared" si="40"/>
        <v>0.65739759488641081</v>
      </c>
      <c r="F372" s="14">
        <f t="shared" si="41"/>
        <v>2</v>
      </c>
      <c r="G372" s="14">
        <f t="shared" si="42"/>
        <v>2014</v>
      </c>
      <c r="I372" s="12">
        <v>41697</v>
      </c>
      <c r="J372" s="14">
        <v>1844.900024</v>
      </c>
      <c r="K372" s="14">
        <v>1854.290039</v>
      </c>
      <c r="L372" s="14">
        <f t="shared" si="47"/>
        <v>4.94808300188887E-3</v>
      </c>
      <c r="M372" s="14">
        <f t="shared" si="43"/>
        <v>0.494808300188887</v>
      </c>
      <c r="N372" s="14">
        <f t="shared" si="44"/>
        <v>2</v>
      </c>
      <c r="O372" s="14">
        <f t="shared" si="45"/>
        <v>2014</v>
      </c>
      <c r="P372" s="2"/>
    </row>
    <row r="373" spans="1:16" x14ac:dyDescent="0.25">
      <c r="A373" s="12">
        <v>41698</v>
      </c>
      <c r="B373" s="42">
        <v>185.38000500000001</v>
      </c>
      <c r="C373" s="14">
        <v>185.16999799999999</v>
      </c>
      <c r="D373" s="14">
        <f t="shared" si="46"/>
        <v>-5.3978516673436339E-4</v>
      </c>
      <c r="E373" s="14">
        <f t="shared" si="40"/>
        <v>-5.3978516673436339E-2</v>
      </c>
      <c r="F373" s="14">
        <f t="shared" si="41"/>
        <v>2</v>
      </c>
      <c r="G373" s="14">
        <f t="shared" si="42"/>
        <v>2014</v>
      </c>
      <c r="I373" s="12">
        <v>41698</v>
      </c>
      <c r="J373" s="14">
        <v>1855.119995</v>
      </c>
      <c r="K373" s="14">
        <v>1859.4499510000001</v>
      </c>
      <c r="L373" s="14">
        <f t="shared" si="47"/>
        <v>2.7826887334101436E-3</v>
      </c>
      <c r="M373" s="14">
        <f t="shared" si="43"/>
        <v>0.27826887334101436</v>
      </c>
      <c r="N373" s="14">
        <f t="shared" si="44"/>
        <v>2</v>
      </c>
      <c r="O373" s="14">
        <f t="shared" si="45"/>
        <v>2014</v>
      </c>
      <c r="P373" s="2"/>
    </row>
    <row r="374" spans="1:16" x14ac:dyDescent="0.25">
      <c r="A374" s="12">
        <v>41701</v>
      </c>
      <c r="B374" s="42">
        <v>183.33000200000001</v>
      </c>
      <c r="C374" s="14">
        <v>184.259995</v>
      </c>
      <c r="D374" s="14">
        <f t="shared" si="46"/>
        <v>-4.9144192354529936E-3</v>
      </c>
      <c r="E374" s="14">
        <f t="shared" si="40"/>
        <v>-0.49144192354529936</v>
      </c>
      <c r="F374" s="14">
        <f t="shared" si="41"/>
        <v>3</v>
      </c>
      <c r="G374" s="14">
        <f t="shared" si="42"/>
        <v>2014</v>
      </c>
      <c r="I374" s="12">
        <v>41701</v>
      </c>
      <c r="J374" s="14">
        <v>1857.6800539999999</v>
      </c>
      <c r="K374" s="14">
        <v>1845.7299800000001</v>
      </c>
      <c r="L374" s="14">
        <f t="shared" si="47"/>
        <v>-7.3785105066267453E-3</v>
      </c>
      <c r="M374" s="14">
        <f t="shared" si="43"/>
        <v>-0.73785105066267453</v>
      </c>
      <c r="N374" s="14">
        <f t="shared" si="44"/>
        <v>3</v>
      </c>
      <c r="O374" s="14">
        <f t="shared" si="45"/>
        <v>2014</v>
      </c>
      <c r="P374" s="2"/>
    </row>
    <row r="375" spans="1:16" x14ac:dyDescent="0.25">
      <c r="A375" s="12">
        <v>41702</v>
      </c>
      <c r="B375" s="42">
        <v>185.80999800000001</v>
      </c>
      <c r="C375" s="14">
        <v>186.44000199999999</v>
      </c>
      <c r="D375" s="14">
        <f t="shared" si="46"/>
        <v>1.1831146527492287E-2</v>
      </c>
      <c r="E375" s="14">
        <f t="shared" si="40"/>
        <v>1.1831146527492287</v>
      </c>
      <c r="F375" s="14">
        <f t="shared" si="41"/>
        <v>3</v>
      </c>
      <c r="G375" s="14">
        <f t="shared" si="42"/>
        <v>2014</v>
      </c>
      <c r="I375" s="12">
        <v>41702</v>
      </c>
      <c r="J375" s="14">
        <v>1849.2299800000001</v>
      </c>
      <c r="K375" s="14">
        <v>1873.910034</v>
      </c>
      <c r="L375" s="14">
        <f t="shared" si="47"/>
        <v>1.5267701291821645E-2</v>
      </c>
      <c r="M375" s="14">
        <f t="shared" si="43"/>
        <v>1.5267701291821645</v>
      </c>
      <c r="N375" s="14">
        <f t="shared" si="44"/>
        <v>3</v>
      </c>
      <c r="O375" s="14">
        <f t="shared" si="45"/>
        <v>2014</v>
      </c>
      <c r="P375" s="2"/>
    </row>
    <row r="376" spans="1:16" x14ac:dyDescent="0.25">
      <c r="A376" s="12">
        <v>41703</v>
      </c>
      <c r="B376" s="42">
        <v>186.570007</v>
      </c>
      <c r="C376" s="14">
        <v>187.13999899999999</v>
      </c>
      <c r="D376" s="14">
        <f t="shared" si="46"/>
        <v>3.7545429762437799E-3</v>
      </c>
      <c r="E376" s="14">
        <f t="shared" si="40"/>
        <v>0.37545429762437799</v>
      </c>
      <c r="F376" s="14">
        <f t="shared" si="41"/>
        <v>3</v>
      </c>
      <c r="G376" s="14">
        <f t="shared" si="42"/>
        <v>2014</v>
      </c>
      <c r="I376" s="12">
        <v>41703</v>
      </c>
      <c r="J376" s="14">
        <v>1874.0500489999999</v>
      </c>
      <c r="K376" s="14">
        <v>1873.8100589999999</v>
      </c>
      <c r="L376" s="14">
        <f t="shared" si="47"/>
        <v>-5.3351013755253973E-5</v>
      </c>
      <c r="M376" s="14">
        <f t="shared" si="43"/>
        <v>-5.3351013755253973E-3</v>
      </c>
      <c r="N376" s="14">
        <f t="shared" si="44"/>
        <v>3</v>
      </c>
      <c r="O376" s="14">
        <f t="shared" si="45"/>
        <v>2014</v>
      </c>
      <c r="P376" s="2"/>
    </row>
    <row r="377" spans="1:16" x14ac:dyDescent="0.25">
      <c r="A377" s="12">
        <v>41704</v>
      </c>
      <c r="B377" s="42">
        <v>187.36999499999999</v>
      </c>
      <c r="C377" s="14">
        <v>187.63999899999999</v>
      </c>
      <c r="D377" s="14">
        <f t="shared" si="46"/>
        <v>2.671796530254289E-3</v>
      </c>
      <c r="E377" s="14">
        <f t="shared" si="40"/>
        <v>0.2671796530254289</v>
      </c>
      <c r="F377" s="14">
        <f t="shared" si="41"/>
        <v>3</v>
      </c>
      <c r="G377" s="14">
        <f t="shared" si="42"/>
        <v>2014</v>
      </c>
      <c r="I377" s="12">
        <v>41704</v>
      </c>
      <c r="J377" s="14">
        <v>1874.1800539999999</v>
      </c>
      <c r="K377" s="14">
        <v>1877.030029</v>
      </c>
      <c r="L377" s="14">
        <f t="shared" si="47"/>
        <v>1.7184078954717297E-3</v>
      </c>
      <c r="M377" s="14">
        <f t="shared" si="43"/>
        <v>0.17184078954717297</v>
      </c>
      <c r="N377" s="14">
        <f t="shared" si="44"/>
        <v>3</v>
      </c>
      <c r="O377" s="14">
        <f t="shared" si="45"/>
        <v>2014</v>
      </c>
      <c r="P377" s="2"/>
    </row>
    <row r="378" spans="1:16" x14ac:dyDescent="0.25">
      <c r="A378" s="12">
        <v>41705</v>
      </c>
      <c r="B378" s="42">
        <v>188.35000600000001</v>
      </c>
      <c r="C378" s="14">
        <v>187.679993</v>
      </c>
      <c r="D378" s="14">
        <f t="shared" si="46"/>
        <v>2.131421883029283E-4</v>
      </c>
      <c r="E378" s="14">
        <f t="shared" si="40"/>
        <v>2.131421883029283E-2</v>
      </c>
      <c r="F378" s="14">
        <f t="shared" si="41"/>
        <v>3</v>
      </c>
      <c r="G378" s="14">
        <f t="shared" si="42"/>
        <v>2014</v>
      </c>
      <c r="I378" s="12">
        <v>41705</v>
      </c>
      <c r="J378" s="14">
        <v>1878.5200199999999</v>
      </c>
      <c r="K378" s="14">
        <v>1878.040039</v>
      </c>
      <c r="L378" s="14">
        <f t="shared" si="47"/>
        <v>5.3808942019850647E-4</v>
      </c>
      <c r="M378" s="14">
        <f t="shared" si="43"/>
        <v>5.3808942019850647E-2</v>
      </c>
      <c r="N378" s="14">
        <f t="shared" si="44"/>
        <v>3</v>
      </c>
      <c r="O378" s="14">
        <f t="shared" si="45"/>
        <v>2014</v>
      </c>
      <c r="P378" s="2"/>
    </row>
    <row r="379" spans="1:16" x14ac:dyDescent="0.25">
      <c r="A379" s="12">
        <v>41708</v>
      </c>
      <c r="B379" s="42">
        <v>187.550003</v>
      </c>
      <c r="C379" s="14">
        <v>186.38999899999999</v>
      </c>
      <c r="D379" s="14">
        <f t="shared" si="46"/>
        <v>-6.8733698215771577E-3</v>
      </c>
      <c r="E379" s="14">
        <f t="shared" si="40"/>
        <v>-0.68733698215771577</v>
      </c>
      <c r="F379" s="14">
        <f t="shared" si="41"/>
        <v>3</v>
      </c>
      <c r="G379" s="14">
        <f t="shared" si="42"/>
        <v>2014</v>
      </c>
      <c r="I379" s="12">
        <v>41708</v>
      </c>
      <c r="J379" s="14">
        <v>1877.8599850000001</v>
      </c>
      <c r="K379" s="14">
        <v>1877.170044</v>
      </c>
      <c r="L379" s="14">
        <f t="shared" si="47"/>
        <v>-4.6324624711580054E-4</v>
      </c>
      <c r="M379" s="14">
        <f t="shared" si="43"/>
        <v>-4.6324624711580054E-2</v>
      </c>
      <c r="N379" s="14">
        <f t="shared" si="44"/>
        <v>3</v>
      </c>
      <c r="O379" s="14">
        <f t="shared" si="45"/>
        <v>2014</v>
      </c>
      <c r="P379" s="2"/>
    </row>
    <row r="380" spans="1:16" x14ac:dyDescent="0.25">
      <c r="A380" s="12">
        <v>41709</v>
      </c>
      <c r="B380" s="42">
        <v>187.41000399999999</v>
      </c>
      <c r="C380" s="14">
        <v>186.759995</v>
      </c>
      <c r="D380" s="14">
        <f t="shared" si="46"/>
        <v>1.9850635870222177E-3</v>
      </c>
      <c r="E380" s="14">
        <f t="shared" si="40"/>
        <v>0.19850635870222177</v>
      </c>
      <c r="F380" s="14">
        <f t="shared" si="41"/>
        <v>3</v>
      </c>
      <c r="G380" s="14">
        <f t="shared" si="42"/>
        <v>2014</v>
      </c>
      <c r="I380" s="12">
        <v>41709</v>
      </c>
      <c r="J380" s="14">
        <v>1878.26001</v>
      </c>
      <c r="K380" s="14">
        <v>1867.630005</v>
      </c>
      <c r="L380" s="14">
        <f t="shared" si="47"/>
        <v>-5.0821389519254412E-3</v>
      </c>
      <c r="M380" s="14">
        <f t="shared" si="43"/>
        <v>-0.50821389519254412</v>
      </c>
      <c r="N380" s="14">
        <f t="shared" si="44"/>
        <v>3</v>
      </c>
      <c r="O380" s="14">
        <f t="shared" si="45"/>
        <v>2014</v>
      </c>
      <c r="P380" s="2"/>
    </row>
    <row r="381" spans="1:16" x14ac:dyDescent="0.25">
      <c r="A381" s="12">
        <v>41710</v>
      </c>
      <c r="B381" s="42">
        <v>186.009995</v>
      </c>
      <c r="C381" s="14">
        <v>186.220001</v>
      </c>
      <c r="D381" s="14">
        <f t="shared" si="46"/>
        <v>-2.8913793877538563E-3</v>
      </c>
      <c r="E381" s="14">
        <f t="shared" si="40"/>
        <v>-0.28913793877538563</v>
      </c>
      <c r="F381" s="14">
        <f t="shared" si="41"/>
        <v>3</v>
      </c>
      <c r="G381" s="14">
        <f t="shared" si="42"/>
        <v>2014</v>
      </c>
      <c r="I381" s="12">
        <v>41710</v>
      </c>
      <c r="J381" s="14">
        <v>1866.150024</v>
      </c>
      <c r="K381" s="14">
        <v>1868.1999510000001</v>
      </c>
      <c r="L381" s="14">
        <f t="shared" si="47"/>
        <v>3.0517072357705288E-4</v>
      </c>
      <c r="M381" s="14">
        <f t="shared" si="43"/>
        <v>3.0517072357705288E-2</v>
      </c>
      <c r="N381" s="14">
        <f t="shared" si="44"/>
        <v>3</v>
      </c>
      <c r="O381" s="14">
        <f t="shared" si="45"/>
        <v>2014</v>
      </c>
      <c r="P381" s="2"/>
    </row>
    <row r="382" spans="1:16" x14ac:dyDescent="0.25">
      <c r="A382" s="12">
        <v>41711</v>
      </c>
      <c r="B382" s="42">
        <v>186.41000399999999</v>
      </c>
      <c r="C382" s="14">
        <v>183.89999399999999</v>
      </c>
      <c r="D382" s="14">
        <f t="shared" si="46"/>
        <v>-1.2458420081310151E-2</v>
      </c>
      <c r="E382" s="14">
        <f t="shared" si="40"/>
        <v>-1.2458420081310151</v>
      </c>
      <c r="F382" s="14">
        <f t="shared" si="41"/>
        <v>3</v>
      </c>
      <c r="G382" s="14">
        <f t="shared" si="42"/>
        <v>2014</v>
      </c>
      <c r="I382" s="12">
        <v>41711</v>
      </c>
      <c r="J382" s="14">
        <v>1869.0600589999999</v>
      </c>
      <c r="K382" s="14">
        <v>1846.339966</v>
      </c>
      <c r="L382" s="14">
        <f t="shared" si="47"/>
        <v>-1.1701094943450174E-2</v>
      </c>
      <c r="M382" s="14">
        <f t="shared" si="43"/>
        <v>-1.1701094943450174</v>
      </c>
      <c r="N382" s="14">
        <f t="shared" si="44"/>
        <v>3</v>
      </c>
      <c r="O382" s="14">
        <f t="shared" si="45"/>
        <v>2014</v>
      </c>
      <c r="P382" s="2"/>
    </row>
    <row r="383" spans="1:16" x14ac:dyDescent="0.25">
      <c r="A383" s="12">
        <v>41712</v>
      </c>
      <c r="B383" s="42">
        <v>183.88999899999999</v>
      </c>
      <c r="C383" s="14">
        <v>182.21000699999999</v>
      </c>
      <c r="D383" s="14">
        <f t="shared" si="46"/>
        <v>-9.1897066619806012E-3</v>
      </c>
      <c r="E383" s="14">
        <f t="shared" si="40"/>
        <v>-0.91897066619806012</v>
      </c>
      <c r="F383" s="14">
        <f t="shared" si="41"/>
        <v>3</v>
      </c>
      <c r="G383" s="14">
        <f t="shared" si="42"/>
        <v>2014</v>
      </c>
      <c r="I383" s="12">
        <v>41712</v>
      </c>
      <c r="J383" s="14">
        <v>1845.0699460000001</v>
      </c>
      <c r="K383" s="14">
        <v>1841.130005</v>
      </c>
      <c r="L383" s="14">
        <f t="shared" si="47"/>
        <v>-2.8217777310465264E-3</v>
      </c>
      <c r="M383" s="14">
        <f t="shared" si="43"/>
        <v>-0.28217777310465264</v>
      </c>
      <c r="N383" s="14">
        <f t="shared" si="44"/>
        <v>3</v>
      </c>
      <c r="O383" s="14">
        <f t="shared" si="45"/>
        <v>2014</v>
      </c>
      <c r="P383" s="2"/>
    </row>
    <row r="384" spans="1:16" x14ac:dyDescent="0.25">
      <c r="A384" s="12">
        <v>41715</v>
      </c>
      <c r="B384" s="42">
        <v>182.66000399999999</v>
      </c>
      <c r="C384" s="14">
        <v>185.80999800000001</v>
      </c>
      <c r="D384" s="14">
        <f t="shared" si="46"/>
        <v>1.9757372601385326E-2</v>
      </c>
      <c r="E384" s="14">
        <f t="shared" si="40"/>
        <v>1.9757372601385326</v>
      </c>
      <c r="F384" s="14">
        <f t="shared" si="41"/>
        <v>3</v>
      </c>
      <c r="G384" s="14">
        <f t="shared" si="42"/>
        <v>2014</v>
      </c>
      <c r="I384" s="12">
        <v>41715</v>
      </c>
      <c r="J384" s="14">
        <v>1842.8100589999999</v>
      </c>
      <c r="K384" s="14">
        <v>1858.829956</v>
      </c>
      <c r="L384" s="14">
        <f t="shared" si="47"/>
        <v>9.6136345352755281E-3</v>
      </c>
      <c r="M384" s="14">
        <f t="shared" si="43"/>
        <v>0.96136345352755281</v>
      </c>
      <c r="N384" s="14">
        <f t="shared" si="44"/>
        <v>3</v>
      </c>
      <c r="O384" s="14">
        <f t="shared" si="45"/>
        <v>2014</v>
      </c>
      <c r="P384" s="2"/>
    </row>
    <row r="385" spans="1:16" x14ac:dyDescent="0.25">
      <c r="A385" s="12">
        <v>41716</v>
      </c>
      <c r="B385" s="42">
        <v>185.990005</v>
      </c>
      <c r="C385" s="14">
        <v>186.80999800000001</v>
      </c>
      <c r="D385" s="14">
        <f t="shared" si="46"/>
        <v>5.3818417241466854E-3</v>
      </c>
      <c r="E385" s="14">
        <f t="shared" si="40"/>
        <v>0.53818417241466854</v>
      </c>
      <c r="F385" s="14">
        <f t="shared" si="41"/>
        <v>3</v>
      </c>
      <c r="G385" s="14">
        <f t="shared" si="42"/>
        <v>2014</v>
      </c>
      <c r="I385" s="12">
        <v>41716</v>
      </c>
      <c r="J385" s="14">
        <v>1858.920044</v>
      </c>
      <c r="K385" s="14">
        <v>1872.25</v>
      </c>
      <c r="L385" s="14">
        <f t="shared" si="47"/>
        <v>7.2196189633604302E-3</v>
      </c>
      <c r="M385" s="14">
        <f t="shared" si="43"/>
        <v>0.72196189633604302</v>
      </c>
      <c r="N385" s="14">
        <f t="shared" si="44"/>
        <v>3</v>
      </c>
      <c r="O385" s="14">
        <f t="shared" si="45"/>
        <v>2014</v>
      </c>
      <c r="P385" s="2"/>
    </row>
    <row r="386" spans="1:16" x14ac:dyDescent="0.25">
      <c r="A386" s="12">
        <v>41717</v>
      </c>
      <c r="B386" s="42">
        <v>185.60000600000001</v>
      </c>
      <c r="C386" s="14">
        <v>184.71000699999999</v>
      </c>
      <c r="D386" s="14">
        <f t="shared" si="46"/>
        <v>-1.124132017816315E-2</v>
      </c>
      <c r="E386" s="14">
        <f t="shared" si="40"/>
        <v>-1.124132017816315</v>
      </c>
      <c r="F386" s="14">
        <f t="shared" si="41"/>
        <v>3</v>
      </c>
      <c r="G386" s="14">
        <f t="shared" si="42"/>
        <v>2014</v>
      </c>
      <c r="I386" s="12">
        <v>41717</v>
      </c>
      <c r="J386" s="14">
        <v>1872.25</v>
      </c>
      <c r="K386" s="14">
        <v>1860.7700199999999</v>
      </c>
      <c r="L386" s="14">
        <f t="shared" si="47"/>
        <v>-6.1316490853251526E-3</v>
      </c>
      <c r="M386" s="14">
        <f t="shared" si="43"/>
        <v>-0.61316490853251526</v>
      </c>
      <c r="N386" s="14">
        <f t="shared" si="44"/>
        <v>3</v>
      </c>
      <c r="O386" s="14">
        <f t="shared" si="45"/>
        <v>2014</v>
      </c>
      <c r="P386" s="2"/>
    </row>
    <row r="387" spans="1:16" x14ac:dyDescent="0.25">
      <c r="A387" s="12">
        <v>41718</v>
      </c>
      <c r="B387" s="42">
        <v>184.470001</v>
      </c>
      <c r="C387" s="14">
        <v>187.89999399999999</v>
      </c>
      <c r="D387" s="14">
        <f t="shared" si="46"/>
        <v>1.7270244594814965E-2</v>
      </c>
      <c r="E387" s="14">
        <f t="shared" si="40"/>
        <v>1.7270244594814965</v>
      </c>
      <c r="F387" s="14">
        <f t="shared" si="41"/>
        <v>3</v>
      </c>
      <c r="G387" s="14">
        <f t="shared" si="42"/>
        <v>2014</v>
      </c>
      <c r="I387" s="12">
        <v>41718</v>
      </c>
      <c r="J387" s="14">
        <v>1860.089966</v>
      </c>
      <c r="K387" s="14">
        <v>1872.01001</v>
      </c>
      <c r="L387" s="14">
        <f t="shared" si="47"/>
        <v>6.0405046723615019E-3</v>
      </c>
      <c r="M387" s="14">
        <f t="shared" si="43"/>
        <v>0.60405046723615019</v>
      </c>
      <c r="N387" s="14">
        <f t="shared" si="44"/>
        <v>3</v>
      </c>
      <c r="O387" s="14">
        <f t="shared" si="45"/>
        <v>2014</v>
      </c>
      <c r="P387" s="2"/>
    </row>
    <row r="388" spans="1:16" x14ac:dyDescent="0.25">
      <c r="A388" s="12">
        <v>41719</v>
      </c>
      <c r="B388" s="42">
        <v>188.5</v>
      </c>
      <c r="C388" s="14">
        <v>186.66999799999999</v>
      </c>
      <c r="D388" s="14">
        <f t="shared" si="46"/>
        <v>-6.5460140461739424E-3</v>
      </c>
      <c r="E388" s="14">
        <f t="shared" ref="E388:E451" si="48">D388 * 100</f>
        <v>-0.65460140461739424</v>
      </c>
      <c r="F388" s="14">
        <f t="shared" ref="F388:F451" si="49">MONTH(A388)</f>
        <v>3</v>
      </c>
      <c r="G388" s="14">
        <f t="shared" ref="G388:G451" si="50">YEAR(A388)</f>
        <v>2014</v>
      </c>
      <c r="I388" s="12">
        <v>41719</v>
      </c>
      <c r="J388" s="14">
        <v>1874.530029</v>
      </c>
      <c r="K388" s="14">
        <v>1866.5200199999999</v>
      </c>
      <c r="L388" s="14">
        <f t="shared" si="47"/>
        <v>-2.9326712841669655E-3</v>
      </c>
      <c r="M388" s="14">
        <f t="shared" ref="M388:M451" si="51">L388*100</f>
        <v>-0.29326712841669655</v>
      </c>
      <c r="N388" s="14">
        <f t="shared" ref="N388:N451" si="52">MONTH(I388)</f>
        <v>3</v>
      </c>
      <c r="O388" s="14">
        <f t="shared" ref="O388:O451" si="53">YEAR(I388)</f>
        <v>2014</v>
      </c>
      <c r="P388" s="2"/>
    </row>
    <row r="389" spans="1:16" x14ac:dyDescent="0.25">
      <c r="A389" s="12">
        <v>41722</v>
      </c>
      <c r="B389" s="42">
        <v>187.429993</v>
      </c>
      <c r="C389" s="14">
        <v>188.25</v>
      </c>
      <c r="D389" s="14">
        <f t="shared" ref="D389:D452" si="54">(C389/C388)-1</f>
        <v>8.4641453738056871E-3</v>
      </c>
      <c r="E389" s="14">
        <f t="shared" si="48"/>
        <v>0.84641453738056871</v>
      </c>
      <c r="F389" s="14">
        <f t="shared" si="49"/>
        <v>3</v>
      </c>
      <c r="G389" s="14">
        <f t="shared" si="50"/>
        <v>2014</v>
      </c>
      <c r="I389" s="12">
        <v>41722</v>
      </c>
      <c r="J389" s="14">
        <v>1867.670044</v>
      </c>
      <c r="K389" s="14">
        <v>1857.4399410000001</v>
      </c>
      <c r="L389" s="14">
        <f t="shared" ref="L389:L452" si="55">(K389/K388)-1</f>
        <v>-4.864710210823131E-3</v>
      </c>
      <c r="M389" s="14">
        <f t="shared" si="51"/>
        <v>-0.4864710210823131</v>
      </c>
      <c r="N389" s="14">
        <f t="shared" si="52"/>
        <v>3</v>
      </c>
      <c r="O389" s="14">
        <f t="shared" si="53"/>
        <v>2014</v>
      </c>
      <c r="P389" s="2"/>
    </row>
    <row r="390" spans="1:16" x14ac:dyDescent="0.25">
      <c r="A390" s="12">
        <v>41723</v>
      </c>
      <c r="B390" s="42">
        <v>188.759995</v>
      </c>
      <c r="C390" s="14">
        <v>195.03999300000001</v>
      </c>
      <c r="D390" s="14">
        <f t="shared" si="54"/>
        <v>3.6069019920318857E-2</v>
      </c>
      <c r="E390" s="14">
        <f t="shared" si="48"/>
        <v>3.6069019920318857</v>
      </c>
      <c r="F390" s="14">
        <f t="shared" si="49"/>
        <v>3</v>
      </c>
      <c r="G390" s="14">
        <f t="shared" si="50"/>
        <v>2014</v>
      </c>
      <c r="I390" s="12">
        <v>41723</v>
      </c>
      <c r="J390" s="14">
        <v>1859.4799800000001</v>
      </c>
      <c r="K390" s="14">
        <v>1865.619995</v>
      </c>
      <c r="L390" s="14">
        <f t="shared" si="55"/>
        <v>4.4039399710529281E-3</v>
      </c>
      <c r="M390" s="14">
        <f t="shared" si="51"/>
        <v>0.44039399710529281</v>
      </c>
      <c r="N390" s="14">
        <f t="shared" si="52"/>
        <v>3</v>
      </c>
      <c r="O390" s="14">
        <f t="shared" si="53"/>
        <v>2014</v>
      </c>
      <c r="P390" s="2"/>
    </row>
    <row r="391" spans="1:16" x14ac:dyDescent="0.25">
      <c r="A391" s="12">
        <v>41724</v>
      </c>
      <c r="B391" s="42">
        <v>194.979996</v>
      </c>
      <c r="C391" s="14">
        <v>192.61999499999999</v>
      </c>
      <c r="D391" s="14">
        <f t="shared" si="54"/>
        <v>-1.2407701429726914E-2</v>
      </c>
      <c r="E391" s="14">
        <f t="shared" si="48"/>
        <v>-1.2407701429726914</v>
      </c>
      <c r="F391" s="14">
        <f t="shared" si="49"/>
        <v>3</v>
      </c>
      <c r="G391" s="14">
        <f t="shared" si="50"/>
        <v>2014</v>
      </c>
      <c r="I391" s="12">
        <v>41724</v>
      </c>
      <c r="J391" s="14">
        <v>1867.089966</v>
      </c>
      <c r="K391" s="14">
        <v>1852.5600589999999</v>
      </c>
      <c r="L391" s="14">
        <f t="shared" si="55"/>
        <v>-7.0003194836042448E-3</v>
      </c>
      <c r="M391" s="14">
        <f t="shared" si="51"/>
        <v>-0.70003194836042448</v>
      </c>
      <c r="N391" s="14">
        <f t="shared" si="52"/>
        <v>3</v>
      </c>
      <c r="O391" s="14">
        <f t="shared" si="53"/>
        <v>2014</v>
      </c>
      <c r="P391" s="2"/>
    </row>
    <row r="392" spans="1:16" x14ac:dyDescent="0.25">
      <c r="A392" s="12">
        <v>41725</v>
      </c>
      <c r="B392" s="42">
        <v>191.91000399999999</v>
      </c>
      <c r="C392" s="14">
        <v>189.83000200000001</v>
      </c>
      <c r="D392" s="14">
        <f t="shared" si="54"/>
        <v>-1.4484441244015045E-2</v>
      </c>
      <c r="E392" s="14">
        <f t="shared" si="48"/>
        <v>-1.4484441244015045</v>
      </c>
      <c r="F392" s="14">
        <f t="shared" si="49"/>
        <v>3</v>
      </c>
      <c r="G392" s="14">
        <f t="shared" si="50"/>
        <v>2014</v>
      </c>
      <c r="I392" s="12">
        <v>41725</v>
      </c>
      <c r="J392" s="14">
        <v>1852.1099850000001</v>
      </c>
      <c r="K392" s="14">
        <v>1849.040039</v>
      </c>
      <c r="L392" s="14">
        <f t="shared" si="55"/>
        <v>-1.9000841472853747E-3</v>
      </c>
      <c r="M392" s="14">
        <f t="shared" si="51"/>
        <v>-0.19000841472853747</v>
      </c>
      <c r="N392" s="14">
        <f t="shared" si="52"/>
        <v>3</v>
      </c>
      <c r="O392" s="14">
        <f t="shared" si="53"/>
        <v>2014</v>
      </c>
      <c r="P392" s="2"/>
    </row>
    <row r="393" spans="1:16" x14ac:dyDescent="0.25">
      <c r="A393" s="12">
        <v>41726</v>
      </c>
      <c r="B393" s="42">
        <v>189.94000199999999</v>
      </c>
      <c r="C393" s="14">
        <v>190.449997</v>
      </c>
      <c r="D393" s="14">
        <f t="shared" si="54"/>
        <v>3.2660538032338593E-3</v>
      </c>
      <c r="E393" s="14">
        <f t="shared" si="48"/>
        <v>0.32660538032338593</v>
      </c>
      <c r="F393" s="14">
        <f t="shared" si="49"/>
        <v>3</v>
      </c>
      <c r="G393" s="14">
        <f t="shared" si="50"/>
        <v>2014</v>
      </c>
      <c r="I393" s="12">
        <v>41726</v>
      </c>
      <c r="J393" s="14">
        <v>1850.0699460000001</v>
      </c>
      <c r="K393" s="14">
        <v>1857.619995</v>
      </c>
      <c r="L393" s="14">
        <f t="shared" si="55"/>
        <v>4.6402218551417906E-3</v>
      </c>
      <c r="M393" s="14">
        <f t="shared" si="51"/>
        <v>0.46402218551417906</v>
      </c>
      <c r="N393" s="14">
        <f t="shared" si="52"/>
        <v>3</v>
      </c>
      <c r="O393" s="14">
        <f t="shared" si="53"/>
        <v>2014</v>
      </c>
      <c r="P393" s="2"/>
    </row>
    <row r="394" spans="1:16" x14ac:dyDescent="0.25">
      <c r="A394" s="12">
        <v>41729</v>
      </c>
      <c r="B394" s="42">
        <v>191.63999899999999</v>
      </c>
      <c r="C394" s="14">
        <v>192.490005</v>
      </c>
      <c r="D394" s="14">
        <f t="shared" si="54"/>
        <v>1.0711515002019167E-2</v>
      </c>
      <c r="E394" s="14">
        <f t="shared" si="48"/>
        <v>1.0711515002019167</v>
      </c>
      <c r="F394" s="14">
        <f t="shared" si="49"/>
        <v>3</v>
      </c>
      <c r="G394" s="14">
        <f t="shared" si="50"/>
        <v>2014</v>
      </c>
      <c r="I394" s="12">
        <v>41729</v>
      </c>
      <c r="J394" s="14">
        <v>1859.160034</v>
      </c>
      <c r="K394" s="14">
        <v>1872.339966</v>
      </c>
      <c r="L394" s="14">
        <f t="shared" si="55"/>
        <v>7.9241023673413125E-3</v>
      </c>
      <c r="M394" s="14">
        <f t="shared" si="51"/>
        <v>0.79241023673413125</v>
      </c>
      <c r="N394" s="14">
        <f t="shared" si="52"/>
        <v>3</v>
      </c>
      <c r="O394" s="14">
        <f t="shared" si="53"/>
        <v>2014</v>
      </c>
      <c r="P394" s="2"/>
    </row>
    <row r="395" spans="1:16" x14ac:dyDescent="0.25">
      <c r="A395" s="12">
        <v>41730</v>
      </c>
      <c r="B395" s="42">
        <v>193.11999499999999</v>
      </c>
      <c r="C395" s="14">
        <v>194.5</v>
      </c>
      <c r="D395" s="14">
        <f t="shared" si="54"/>
        <v>1.0442074641745736E-2</v>
      </c>
      <c r="E395" s="14">
        <f t="shared" si="48"/>
        <v>1.0442074641745736</v>
      </c>
      <c r="F395" s="14">
        <f t="shared" si="49"/>
        <v>4</v>
      </c>
      <c r="G395" s="14">
        <f t="shared" si="50"/>
        <v>2014</v>
      </c>
      <c r="I395" s="12">
        <v>41730</v>
      </c>
      <c r="J395" s="14">
        <v>1873.959961</v>
      </c>
      <c r="K395" s="14">
        <v>1885.5200199999999</v>
      </c>
      <c r="L395" s="14">
        <f t="shared" si="55"/>
        <v>7.0393487504074592E-3</v>
      </c>
      <c r="M395" s="14">
        <f t="shared" si="51"/>
        <v>0.70393487504074592</v>
      </c>
      <c r="N395" s="14">
        <f t="shared" si="52"/>
        <v>4</v>
      </c>
      <c r="O395" s="14">
        <f t="shared" si="53"/>
        <v>2014</v>
      </c>
      <c r="P395" s="2"/>
    </row>
    <row r="396" spans="1:16" x14ac:dyDescent="0.25">
      <c r="A396" s="12">
        <v>41731</v>
      </c>
      <c r="B396" s="42">
        <v>194.240005</v>
      </c>
      <c r="C396" s="14">
        <v>193.550003</v>
      </c>
      <c r="D396" s="14">
        <f t="shared" si="54"/>
        <v>-4.884303341902263E-3</v>
      </c>
      <c r="E396" s="14">
        <f t="shared" si="48"/>
        <v>-0.4884303341902263</v>
      </c>
      <c r="F396" s="14">
        <f t="shared" si="49"/>
        <v>4</v>
      </c>
      <c r="G396" s="14">
        <f t="shared" si="50"/>
        <v>2014</v>
      </c>
      <c r="I396" s="12">
        <v>41731</v>
      </c>
      <c r="J396" s="14">
        <v>1886.6099850000001</v>
      </c>
      <c r="K396" s="14">
        <v>1890.900024</v>
      </c>
      <c r="L396" s="14">
        <f t="shared" si="55"/>
        <v>2.8533263730607938E-3</v>
      </c>
      <c r="M396" s="14">
        <f t="shared" si="51"/>
        <v>0.28533263730607938</v>
      </c>
      <c r="N396" s="14">
        <f t="shared" si="52"/>
        <v>4</v>
      </c>
      <c r="O396" s="14">
        <f t="shared" si="53"/>
        <v>2014</v>
      </c>
      <c r="P396" s="2"/>
    </row>
    <row r="397" spans="1:16" x14ac:dyDescent="0.25">
      <c r="A397" s="12">
        <v>41732</v>
      </c>
      <c r="B397" s="42">
        <v>193.199997</v>
      </c>
      <c r="C397" s="14">
        <v>192.69000199999999</v>
      </c>
      <c r="D397" s="14">
        <f t="shared" si="54"/>
        <v>-4.4433014036171503E-3</v>
      </c>
      <c r="E397" s="14">
        <f t="shared" si="48"/>
        <v>-0.44433014036171503</v>
      </c>
      <c r="F397" s="14">
        <f t="shared" si="49"/>
        <v>4</v>
      </c>
      <c r="G397" s="14">
        <f t="shared" si="50"/>
        <v>2014</v>
      </c>
      <c r="I397" s="12">
        <v>41732</v>
      </c>
      <c r="J397" s="14">
        <v>1891.4300539999999</v>
      </c>
      <c r="K397" s="14">
        <v>1888.7700199999999</v>
      </c>
      <c r="L397" s="14">
        <f t="shared" si="55"/>
        <v>-1.1264498244039078E-3</v>
      </c>
      <c r="M397" s="14">
        <f t="shared" si="51"/>
        <v>-0.11264498244039078</v>
      </c>
      <c r="N397" s="14">
        <f t="shared" si="52"/>
        <v>4</v>
      </c>
      <c r="O397" s="14">
        <f t="shared" si="53"/>
        <v>2014</v>
      </c>
      <c r="P397" s="2"/>
    </row>
    <row r="398" spans="1:16" x14ac:dyDescent="0.25">
      <c r="A398" s="12">
        <v>41733</v>
      </c>
      <c r="B398" s="42">
        <v>193.11999499999999</v>
      </c>
      <c r="C398" s="14">
        <v>191.770004</v>
      </c>
      <c r="D398" s="14">
        <f t="shared" si="54"/>
        <v>-4.7744978486221612E-3</v>
      </c>
      <c r="E398" s="14">
        <f t="shared" si="48"/>
        <v>-0.47744978486221612</v>
      </c>
      <c r="F398" s="14">
        <f t="shared" si="49"/>
        <v>4</v>
      </c>
      <c r="G398" s="14">
        <f t="shared" si="50"/>
        <v>2014</v>
      </c>
      <c r="I398" s="12">
        <v>41733</v>
      </c>
      <c r="J398" s="14">
        <v>1890.25</v>
      </c>
      <c r="K398" s="14">
        <v>1865.089966</v>
      </c>
      <c r="L398" s="14">
        <f t="shared" si="55"/>
        <v>-1.2537288155389015E-2</v>
      </c>
      <c r="M398" s="14">
        <f t="shared" si="51"/>
        <v>-1.2537288155389015</v>
      </c>
      <c r="N398" s="14">
        <f t="shared" si="52"/>
        <v>4</v>
      </c>
      <c r="O398" s="14">
        <f t="shared" si="53"/>
        <v>2014</v>
      </c>
      <c r="P398" s="2"/>
    </row>
    <row r="399" spans="1:16" x14ac:dyDescent="0.25">
      <c r="A399" s="12">
        <v>41736</v>
      </c>
      <c r="B399" s="42">
        <v>191.720001</v>
      </c>
      <c r="C399" s="14">
        <v>194.520004</v>
      </c>
      <c r="D399" s="14">
        <f t="shared" si="54"/>
        <v>1.434009460624508E-2</v>
      </c>
      <c r="E399" s="14">
        <f t="shared" si="48"/>
        <v>1.434009460624508</v>
      </c>
      <c r="F399" s="14">
        <f t="shared" si="49"/>
        <v>4</v>
      </c>
      <c r="G399" s="14">
        <f t="shared" si="50"/>
        <v>2014</v>
      </c>
      <c r="I399" s="12">
        <v>41736</v>
      </c>
      <c r="J399" s="14">
        <v>1863.920044</v>
      </c>
      <c r="K399" s="14">
        <v>1845.040039</v>
      </c>
      <c r="L399" s="14">
        <f t="shared" si="55"/>
        <v>-1.0750112522990185E-2</v>
      </c>
      <c r="M399" s="14">
        <f t="shared" si="51"/>
        <v>-1.0750112522990185</v>
      </c>
      <c r="N399" s="14">
        <f t="shared" si="52"/>
        <v>4</v>
      </c>
      <c r="O399" s="14">
        <f t="shared" si="53"/>
        <v>2014</v>
      </c>
      <c r="P399" s="2"/>
    </row>
    <row r="400" spans="1:16" x14ac:dyDescent="0.25">
      <c r="A400" s="12">
        <v>41737</v>
      </c>
      <c r="B400" s="42">
        <v>193.88999899999999</v>
      </c>
      <c r="C400" s="14">
        <v>193.28999300000001</v>
      </c>
      <c r="D400" s="14">
        <f t="shared" si="54"/>
        <v>-6.3233136680379554E-3</v>
      </c>
      <c r="E400" s="14">
        <f t="shared" si="48"/>
        <v>-0.63233136680379554</v>
      </c>
      <c r="F400" s="14">
        <f t="shared" si="49"/>
        <v>4</v>
      </c>
      <c r="G400" s="14">
        <f t="shared" si="50"/>
        <v>2014</v>
      </c>
      <c r="I400" s="12">
        <v>41737</v>
      </c>
      <c r="J400" s="14">
        <v>1845.4799800000001</v>
      </c>
      <c r="K400" s="14">
        <v>1851.959961</v>
      </c>
      <c r="L400" s="14">
        <f t="shared" si="55"/>
        <v>3.7505538382520687E-3</v>
      </c>
      <c r="M400" s="14">
        <f t="shared" si="51"/>
        <v>0.37505538382520687</v>
      </c>
      <c r="N400" s="14">
        <f t="shared" si="52"/>
        <v>4</v>
      </c>
      <c r="O400" s="14">
        <f t="shared" si="53"/>
        <v>2014</v>
      </c>
      <c r="P400" s="2"/>
    </row>
    <row r="401" spans="1:16" x14ac:dyDescent="0.25">
      <c r="A401" s="12">
        <v>41738</v>
      </c>
      <c r="B401" s="42">
        <v>193.88000500000001</v>
      </c>
      <c r="C401" s="14">
        <v>196.63999899999999</v>
      </c>
      <c r="D401" s="14">
        <f t="shared" si="54"/>
        <v>1.7331502516014785E-2</v>
      </c>
      <c r="E401" s="14">
        <f t="shared" si="48"/>
        <v>1.7331502516014785</v>
      </c>
      <c r="F401" s="14">
        <f t="shared" si="49"/>
        <v>4</v>
      </c>
      <c r="G401" s="14">
        <f t="shared" si="50"/>
        <v>2014</v>
      </c>
      <c r="I401" s="12">
        <v>41738</v>
      </c>
      <c r="J401" s="14">
        <v>1852.6400149999999</v>
      </c>
      <c r="K401" s="14">
        <v>1872.1800539999999</v>
      </c>
      <c r="L401" s="14">
        <f t="shared" si="55"/>
        <v>1.091821282630856E-2</v>
      </c>
      <c r="M401" s="14">
        <f t="shared" si="51"/>
        <v>1.091821282630856</v>
      </c>
      <c r="N401" s="14">
        <f t="shared" si="52"/>
        <v>4</v>
      </c>
      <c r="O401" s="14">
        <f t="shared" si="53"/>
        <v>2014</v>
      </c>
      <c r="P401" s="2"/>
    </row>
    <row r="402" spans="1:16" x14ac:dyDescent="0.25">
      <c r="A402" s="12">
        <v>41739</v>
      </c>
      <c r="B402" s="42">
        <v>196.05999800000001</v>
      </c>
      <c r="C402" s="14">
        <v>195.679993</v>
      </c>
      <c r="D402" s="14">
        <f t="shared" si="54"/>
        <v>-4.8820484381715268E-3</v>
      </c>
      <c r="E402" s="14">
        <f t="shared" si="48"/>
        <v>-0.48820484381715268</v>
      </c>
      <c r="F402" s="14">
        <f t="shared" si="49"/>
        <v>4</v>
      </c>
      <c r="G402" s="14">
        <f t="shared" si="50"/>
        <v>2014</v>
      </c>
      <c r="I402" s="12">
        <v>41739</v>
      </c>
      <c r="J402" s="14">
        <v>1872.280029</v>
      </c>
      <c r="K402" s="14">
        <v>1833.079956</v>
      </c>
      <c r="L402" s="14">
        <f t="shared" si="55"/>
        <v>-2.0884795731297645E-2</v>
      </c>
      <c r="M402" s="14">
        <f t="shared" si="51"/>
        <v>-2.0884795731297645</v>
      </c>
      <c r="N402" s="14">
        <f t="shared" si="52"/>
        <v>4</v>
      </c>
      <c r="O402" s="14">
        <f t="shared" si="53"/>
        <v>2014</v>
      </c>
      <c r="P402" s="2"/>
    </row>
    <row r="403" spans="1:16" x14ac:dyDescent="0.25">
      <c r="A403" s="12">
        <v>41740</v>
      </c>
      <c r="B403" s="42">
        <v>195.03999300000001</v>
      </c>
      <c r="C403" s="14">
        <v>195.19000199999999</v>
      </c>
      <c r="D403" s="14">
        <f t="shared" si="54"/>
        <v>-2.504042403558393E-3</v>
      </c>
      <c r="E403" s="14">
        <f t="shared" si="48"/>
        <v>-0.2504042403558393</v>
      </c>
      <c r="F403" s="14">
        <f t="shared" si="49"/>
        <v>4</v>
      </c>
      <c r="G403" s="14">
        <f t="shared" si="50"/>
        <v>2014</v>
      </c>
      <c r="I403" s="12">
        <v>41740</v>
      </c>
      <c r="J403" s="14">
        <v>1830.650024</v>
      </c>
      <c r="K403" s="14">
        <v>1815.6899410000001</v>
      </c>
      <c r="L403" s="14">
        <f t="shared" si="55"/>
        <v>-9.4867738546151603E-3</v>
      </c>
      <c r="M403" s="14">
        <f t="shared" si="51"/>
        <v>-0.94867738546151603</v>
      </c>
      <c r="N403" s="14">
        <f t="shared" si="52"/>
        <v>4</v>
      </c>
      <c r="O403" s="14">
        <f t="shared" si="53"/>
        <v>2014</v>
      </c>
      <c r="P403" s="2"/>
    </row>
    <row r="404" spans="1:16" x14ac:dyDescent="0.25">
      <c r="A404" s="12">
        <v>41743</v>
      </c>
      <c r="B404" s="42">
        <v>196.240005</v>
      </c>
      <c r="C404" s="14">
        <v>197.770004</v>
      </c>
      <c r="D404" s="14">
        <f t="shared" si="54"/>
        <v>1.3217900371761848E-2</v>
      </c>
      <c r="E404" s="14">
        <f t="shared" si="48"/>
        <v>1.3217900371761848</v>
      </c>
      <c r="F404" s="14">
        <f t="shared" si="49"/>
        <v>4</v>
      </c>
      <c r="G404" s="14">
        <f t="shared" si="50"/>
        <v>2014</v>
      </c>
      <c r="I404" s="12">
        <v>41743</v>
      </c>
      <c r="J404" s="14">
        <v>1818.1800539999999</v>
      </c>
      <c r="K404" s="14">
        <v>1830.6099850000001</v>
      </c>
      <c r="L404" s="14">
        <f t="shared" si="55"/>
        <v>8.2172862574667604E-3</v>
      </c>
      <c r="M404" s="14">
        <f t="shared" si="51"/>
        <v>0.82172862574667604</v>
      </c>
      <c r="N404" s="14">
        <f t="shared" si="52"/>
        <v>4</v>
      </c>
      <c r="O404" s="14">
        <f t="shared" si="53"/>
        <v>2014</v>
      </c>
      <c r="P404" s="2"/>
    </row>
    <row r="405" spans="1:16" x14ac:dyDescent="0.25">
      <c r="A405" s="12">
        <v>41744</v>
      </c>
      <c r="B405" s="42">
        <v>195.979996</v>
      </c>
      <c r="C405" s="14">
        <v>197.020004</v>
      </c>
      <c r="D405" s="14">
        <f t="shared" si="54"/>
        <v>-3.7922838895224631E-3</v>
      </c>
      <c r="E405" s="14">
        <f t="shared" si="48"/>
        <v>-0.37922838895224631</v>
      </c>
      <c r="F405" s="14">
        <f t="shared" si="49"/>
        <v>4</v>
      </c>
      <c r="G405" s="14">
        <f t="shared" si="50"/>
        <v>2014</v>
      </c>
      <c r="I405" s="12">
        <v>41744</v>
      </c>
      <c r="J405" s="14">
        <v>1831.4499510000001</v>
      </c>
      <c r="K405" s="14">
        <v>1842.9799800000001</v>
      </c>
      <c r="L405" s="14">
        <f t="shared" si="55"/>
        <v>6.757307728767703E-3</v>
      </c>
      <c r="M405" s="14">
        <f t="shared" si="51"/>
        <v>0.6757307728767703</v>
      </c>
      <c r="N405" s="14">
        <f t="shared" si="52"/>
        <v>4</v>
      </c>
      <c r="O405" s="14">
        <f t="shared" si="53"/>
        <v>2014</v>
      </c>
      <c r="P405" s="2"/>
    </row>
    <row r="406" spans="1:16" x14ac:dyDescent="0.25">
      <c r="A406" s="12">
        <v>41745</v>
      </c>
      <c r="B406" s="42">
        <v>198.050003</v>
      </c>
      <c r="C406" s="14">
        <v>196.39999399999999</v>
      </c>
      <c r="D406" s="14">
        <f t="shared" si="54"/>
        <v>-3.1469393331248208E-3</v>
      </c>
      <c r="E406" s="14">
        <f t="shared" si="48"/>
        <v>-0.31469393331248208</v>
      </c>
      <c r="F406" s="14">
        <f t="shared" si="49"/>
        <v>4</v>
      </c>
      <c r="G406" s="14">
        <f t="shared" si="50"/>
        <v>2014</v>
      </c>
      <c r="I406" s="12">
        <v>41745</v>
      </c>
      <c r="J406" s="14">
        <v>1846.01001</v>
      </c>
      <c r="K406" s="14">
        <v>1862.3100589999999</v>
      </c>
      <c r="L406" s="14">
        <f t="shared" si="55"/>
        <v>1.0488491036131586E-2</v>
      </c>
      <c r="M406" s="14">
        <f t="shared" si="51"/>
        <v>1.0488491036131586</v>
      </c>
      <c r="N406" s="14">
        <f t="shared" si="52"/>
        <v>4</v>
      </c>
      <c r="O406" s="14">
        <f t="shared" si="53"/>
        <v>2014</v>
      </c>
      <c r="P406" s="2"/>
    </row>
    <row r="407" spans="1:16" x14ac:dyDescent="0.25">
      <c r="A407" s="12">
        <v>41746</v>
      </c>
      <c r="B407" s="42">
        <v>187.25</v>
      </c>
      <c r="C407" s="14">
        <v>190.009995</v>
      </c>
      <c r="D407" s="14">
        <f t="shared" si="54"/>
        <v>-3.2535637450172183E-2</v>
      </c>
      <c r="E407" s="14">
        <f t="shared" si="48"/>
        <v>-3.2535637450172183</v>
      </c>
      <c r="F407" s="14">
        <f t="shared" si="49"/>
        <v>4</v>
      </c>
      <c r="G407" s="14">
        <f t="shared" si="50"/>
        <v>2014</v>
      </c>
      <c r="I407" s="12">
        <v>41746</v>
      </c>
      <c r="J407" s="14">
        <v>1861.7299800000001</v>
      </c>
      <c r="K407" s="14">
        <v>1864.849976</v>
      </c>
      <c r="L407" s="14">
        <f t="shared" si="55"/>
        <v>1.3638529136033029E-3</v>
      </c>
      <c r="M407" s="14">
        <f t="shared" si="51"/>
        <v>0.13638529136033029</v>
      </c>
      <c r="N407" s="14">
        <f t="shared" si="52"/>
        <v>4</v>
      </c>
      <c r="O407" s="14">
        <f t="shared" si="53"/>
        <v>2014</v>
      </c>
      <c r="P407" s="2"/>
    </row>
    <row r="408" spans="1:16" x14ac:dyDescent="0.25">
      <c r="A408" s="12">
        <v>41750</v>
      </c>
      <c r="B408" s="42">
        <v>189.800003</v>
      </c>
      <c r="C408" s="14">
        <v>192.270004</v>
      </c>
      <c r="D408" s="14">
        <f t="shared" si="54"/>
        <v>1.1894158515187492E-2</v>
      </c>
      <c r="E408" s="14">
        <f t="shared" si="48"/>
        <v>1.1894158515187492</v>
      </c>
      <c r="F408" s="14">
        <f t="shared" si="49"/>
        <v>4</v>
      </c>
      <c r="G408" s="14">
        <f t="shared" si="50"/>
        <v>2014</v>
      </c>
      <c r="I408" s="12">
        <v>41750</v>
      </c>
      <c r="J408" s="14">
        <v>1865.790039</v>
      </c>
      <c r="K408" s="14">
        <v>1871.8900149999999</v>
      </c>
      <c r="L408" s="14">
        <f t="shared" si="55"/>
        <v>3.7751235169600772E-3</v>
      </c>
      <c r="M408" s="14">
        <f t="shared" si="51"/>
        <v>0.37751235169600772</v>
      </c>
      <c r="N408" s="14">
        <f t="shared" si="52"/>
        <v>4</v>
      </c>
      <c r="O408" s="14">
        <f t="shared" si="53"/>
        <v>2014</v>
      </c>
      <c r="P408" s="2"/>
    </row>
    <row r="409" spans="1:16" x14ac:dyDescent="0.25">
      <c r="A409" s="12">
        <v>41751</v>
      </c>
      <c r="B409" s="42">
        <v>192.009995</v>
      </c>
      <c r="C409" s="14">
        <v>192.14999399999999</v>
      </c>
      <c r="D409" s="14">
        <f t="shared" si="54"/>
        <v>-6.2417432518491189E-4</v>
      </c>
      <c r="E409" s="14">
        <f t="shared" si="48"/>
        <v>-6.2417432518491189E-2</v>
      </c>
      <c r="F409" s="14">
        <f t="shared" si="49"/>
        <v>4</v>
      </c>
      <c r="G409" s="14">
        <f t="shared" si="50"/>
        <v>2014</v>
      </c>
      <c r="I409" s="12">
        <v>41751</v>
      </c>
      <c r="J409" s="14">
        <v>1872.5699460000001</v>
      </c>
      <c r="K409" s="14">
        <v>1879.5500489999999</v>
      </c>
      <c r="L409" s="14">
        <f t="shared" si="55"/>
        <v>4.092138928365463E-3</v>
      </c>
      <c r="M409" s="14">
        <f t="shared" si="51"/>
        <v>0.4092138928365463</v>
      </c>
      <c r="N409" s="14">
        <f t="shared" si="52"/>
        <v>4</v>
      </c>
      <c r="O409" s="14">
        <f t="shared" si="53"/>
        <v>2014</v>
      </c>
      <c r="P409" s="2"/>
    </row>
    <row r="410" spans="1:16" x14ac:dyDescent="0.25">
      <c r="A410" s="12">
        <v>41752</v>
      </c>
      <c r="B410" s="42">
        <v>191.78999300000001</v>
      </c>
      <c r="C410" s="14">
        <v>191.729996</v>
      </c>
      <c r="D410" s="14">
        <f t="shared" si="54"/>
        <v>-2.1857820094440816E-3</v>
      </c>
      <c r="E410" s="14">
        <f t="shared" si="48"/>
        <v>-0.21857820094440816</v>
      </c>
      <c r="F410" s="14">
        <f t="shared" si="49"/>
        <v>4</v>
      </c>
      <c r="G410" s="14">
        <f t="shared" si="50"/>
        <v>2014</v>
      </c>
      <c r="I410" s="12">
        <v>41752</v>
      </c>
      <c r="J410" s="14">
        <v>1879.3199460000001</v>
      </c>
      <c r="K410" s="14">
        <v>1875.3900149999999</v>
      </c>
      <c r="L410" s="14">
        <f t="shared" si="55"/>
        <v>-2.2133137674165138E-3</v>
      </c>
      <c r="M410" s="14">
        <f t="shared" si="51"/>
        <v>-0.22133137674165138</v>
      </c>
      <c r="N410" s="14">
        <f t="shared" si="52"/>
        <v>4</v>
      </c>
      <c r="O410" s="14">
        <f t="shared" si="53"/>
        <v>2014</v>
      </c>
      <c r="P410" s="2"/>
    </row>
    <row r="411" spans="1:16" x14ac:dyDescent="0.25">
      <c r="A411" s="12">
        <v>41753</v>
      </c>
      <c r="B411" s="42">
        <v>192.220001</v>
      </c>
      <c r="C411" s="14">
        <v>190.220001</v>
      </c>
      <c r="D411" s="14">
        <f t="shared" si="54"/>
        <v>-7.8756325640355618E-3</v>
      </c>
      <c r="E411" s="14">
        <f t="shared" si="48"/>
        <v>-0.78756325640355618</v>
      </c>
      <c r="F411" s="14">
        <f t="shared" si="49"/>
        <v>4</v>
      </c>
      <c r="G411" s="14">
        <f t="shared" si="50"/>
        <v>2014</v>
      </c>
      <c r="I411" s="12">
        <v>41753</v>
      </c>
      <c r="J411" s="14">
        <v>1881.969971</v>
      </c>
      <c r="K411" s="14">
        <v>1878.6099850000001</v>
      </c>
      <c r="L411" s="14">
        <f t="shared" si="55"/>
        <v>1.7169601918778366E-3</v>
      </c>
      <c r="M411" s="14">
        <f t="shared" si="51"/>
        <v>0.17169601918778366</v>
      </c>
      <c r="N411" s="14">
        <f t="shared" si="52"/>
        <v>4</v>
      </c>
      <c r="O411" s="14">
        <f t="shared" si="53"/>
        <v>2014</v>
      </c>
      <c r="P411" s="2"/>
    </row>
    <row r="412" spans="1:16" x14ac:dyDescent="0.25">
      <c r="A412" s="12">
        <v>41754</v>
      </c>
      <c r="B412" s="42">
        <v>190.53999300000001</v>
      </c>
      <c r="C412" s="14">
        <v>189.63000500000001</v>
      </c>
      <c r="D412" s="14">
        <f t="shared" si="54"/>
        <v>-3.1016507039129948E-3</v>
      </c>
      <c r="E412" s="14">
        <f t="shared" si="48"/>
        <v>-0.31016507039129948</v>
      </c>
      <c r="F412" s="14">
        <f t="shared" si="49"/>
        <v>4</v>
      </c>
      <c r="G412" s="14">
        <f t="shared" si="50"/>
        <v>2014</v>
      </c>
      <c r="I412" s="12">
        <v>41754</v>
      </c>
      <c r="J412" s="14">
        <v>1877.719971</v>
      </c>
      <c r="K412" s="14">
        <v>1863.400024</v>
      </c>
      <c r="L412" s="14">
        <f t="shared" si="55"/>
        <v>-8.0963910132735295E-3</v>
      </c>
      <c r="M412" s="14">
        <f t="shared" si="51"/>
        <v>-0.80963910132735295</v>
      </c>
      <c r="N412" s="14">
        <f t="shared" si="52"/>
        <v>4</v>
      </c>
      <c r="O412" s="14">
        <f t="shared" si="53"/>
        <v>2014</v>
      </c>
      <c r="P412" s="2"/>
    </row>
    <row r="413" spans="1:16" x14ac:dyDescent="0.25">
      <c r="A413" s="12">
        <v>41757</v>
      </c>
      <c r="B413" s="42">
        <v>191.13999899999999</v>
      </c>
      <c r="C413" s="14">
        <v>193.13999899999999</v>
      </c>
      <c r="D413" s="14">
        <f t="shared" si="54"/>
        <v>1.8509697344573528E-2</v>
      </c>
      <c r="E413" s="14">
        <f t="shared" si="48"/>
        <v>1.8509697344573528</v>
      </c>
      <c r="F413" s="14">
        <f t="shared" si="49"/>
        <v>4</v>
      </c>
      <c r="G413" s="14">
        <f t="shared" si="50"/>
        <v>2014</v>
      </c>
      <c r="I413" s="12">
        <v>41757</v>
      </c>
      <c r="J413" s="14">
        <v>1865</v>
      </c>
      <c r="K413" s="14">
        <v>1869.4300539999999</v>
      </c>
      <c r="L413" s="14">
        <f t="shared" si="55"/>
        <v>3.2360362360925876E-3</v>
      </c>
      <c r="M413" s="14">
        <f t="shared" si="51"/>
        <v>0.32360362360925876</v>
      </c>
      <c r="N413" s="14">
        <f t="shared" si="52"/>
        <v>4</v>
      </c>
      <c r="O413" s="14">
        <f t="shared" si="53"/>
        <v>2014</v>
      </c>
      <c r="P413" s="2"/>
    </row>
    <row r="414" spans="1:16" x14ac:dyDescent="0.25">
      <c r="A414" s="12">
        <v>41758</v>
      </c>
      <c r="B414" s="42">
        <v>193.58999600000001</v>
      </c>
      <c r="C414" s="14">
        <v>195.11000100000001</v>
      </c>
      <c r="D414" s="14">
        <f t="shared" si="54"/>
        <v>1.0199865435434941E-2</v>
      </c>
      <c r="E414" s="14">
        <f t="shared" si="48"/>
        <v>1.0199865435434941</v>
      </c>
      <c r="F414" s="14">
        <f t="shared" si="49"/>
        <v>4</v>
      </c>
      <c r="G414" s="14">
        <f t="shared" si="50"/>
        <v>2014</v>
      </c>
      <c r="I414" s="12">
        <v>41758</v>
      </c>
      <c r="J414" s="14">
        <v>1870.780029</v>
      </c>
      <c r="K414" s="14">
        <v>1878.329956</v>
      </c>
      <c r="L414" s="14">
        <f t="shared" si="55"/>
        <v>4.7607568846756987E-3</v>
      </c>
      <c r="M414" s="14">
        <f t="shared" si="51"/>
        <v>0.47607568846756987</v>
      </c>
      <c r="N414" s="14">
        <f t="shared" si="52"/>
        <v>4</v>
      </c>
      <c r="O414" s="14">
        <f t="shared" si="53"/>
        <v>2014</v>
      </c>
      <c r="P414" s="2"/>
    </row>
    <row r="415" spans="1:16" x14ac:dyDescent="0.25">
      <c r="A415" s="12">
        <v>41759</v>
      </c>
      <c r="B415" s="42">
        <v>194.38000500000001</v>
      </c>
      <c r="C415" s="14">
        <v>196.470001</v>
      </c>
      <c r="D415" s="14">
        <f t="shared" si="54"/>
        <v>6.9704269029242649E-3</v>
      </c>
      <c r="E415" s="14">
        <f t="shared" si="48"/>
        <v>0.69704269029242649</v>
      </c>
      <c r="F415" s="14">
        <f t="shared" si="49"/>
        <v>4</v>
      </c>
      <c r="G415" s="14">
        <f t="shared" si="50"/>
        <v>2014</v>
      </c>
      <c r="I415" s="12">
        <v>41759</v>
      </c>
      <c r="J415" s="14">
        <v>1877.099976</v>
      </c>
      <c r="K415" s="14">
        <v>1883.9499510000001</v>
      </c>
      <c r="L415" s="14">
        <f t="shared" si="55"/>
        <v>2.9920169148385245E-3</v>
      </c>
      <c r="M415" s="14">
        <f t="shared" si="51"/>
        <v>0.29920169148385245</v>
      </c>
      <c r="N415" s="14">
        <f t="shared" si="52"/>
        <v>4</v>
      </c>
      <c r="O415" s="14">
        <f t="shared" si="53"/>
        <v>2014</v>
      </c>
      <c r="P415" s="2"/>
    </row>
    <row r="416" spans="1:16" x14ac:dyDescent="0.25">
      <c r="A416" s="12">
        <v>41760</v>
      </c>
      <c r="B416" s="42">
        <v>196.30999800000001</v>
      </c>
      <c r="C416" s="14">
        <v>193.529999</v>
      </c>
      <c r="D416" s="14">
        <f t="shared" si="54"/>
        <v>-1.496412676253811E-2</v>
      </c>
      <c r="E416" s="14">
        <f t="shared" si="48"/>
        <v>-1.496412676253811</v>
      </c>
      <c r="F416" s="14">
        <f t="shared" si="49"/>
        <v>5</v>
      </c>
      <c r="G416" s="14">
        <f t="shared" si="50"/>
        <v>2014</v>
      </c>
      <c r="I416" s="12">
        <v>41760</v>
      </c>
      <c r="J416" s="14">
        <v>1884.3900149999999</v>
      </c>
      <c r="K416" s="14">
        <v>1883.6800539999999</v>
      </c>
      <c r="L416" s="14">
        <f t="shared" si="55"/>
        <v>-1.4326123677377289E-4</v>
      </c>
      <c r="M416" s="14">
        <f t="shared" si="51"/>
        <v>-1.4326123677377289E-2</v>
      </c>
      <c r="N416" s="14">
        <f t="shared" si="52"/>
        <v>5</v>
      </c>
      <c r="O416" s="14">
        <f t="shared" si="53"/>
        <v>2014</v>
      </c>
      <c r="P416" s="2"/>
    </row>
    <row r="417" spans="1:16" x14ac:dyDescent="0.25">
      <c r="A417" s="12">
        <v>41761</v>
      </c>
      <c r="B417" s="42">
        <v>193.75</v>
      </c>
      <c r="C417" s="14">
        <v>191.44000199999999</v>
      </c>
      <c r="D417" s="14">
        <f t="shared" si="54"/>
        <v>-1.0799343826793595E-2</v>
      </c>
      <c r="E417" s="14">
        <f t="shared" si="48"/>
        <v>-1.0799343826793595</v>
      </c>
      <c r="F417" s="14">
        <f t="shared" si="49"/>
        <v>5</v>
      </c>
      <c r="G417" s="14">
        <f t="shared" si="50"/>
        <v>2014</v>
      </c>
      <c r="I417" s="12">
        <v>41761</v>
      </c>
      <c r="J417" s="14">
        <v>1885.3000489999999</v>
      </c>
      <c r="K417" s="14">
        <v>1881.1400149999999</v>
      </c>
      <c r="L417" s="14">
        <f t="shared" si="55"/>
        <v>-1.3484450263229197E-3</v>
      </c>
      <c r="M417" s="14">
        <f t="shared" si="51"/>
        <v>-0.13484450263229197</v>
      </c>
      <c r="N417" s="14">
        <f t="shared" si="52"/>
        <v>5</v>
      </c>
      <c r="O417" s="14">
        <f t="shared" si="53"/>
        <v>2014</v>
      </c>
      <c r="P417" s="2"/>
    </row>
    <row r="418" spans="1:16" x14ac:dyDescent="0.25">
      <c r="A418" s="12">
        <v>41764</v>
      </c>
      <c r="B418" s="42">
        <v>191.050003</v>
      </c>
      <c r="C418" s="14">
        <v>191.259995</v>
      </c>
      <c r="D418" s="14">
        <f t="shared" si="54"/>
        <v>-9.4027892874759544E-4</v>
      </c>
      <c r="E418" s="14">
        <f t="shared" si="48"/>
        <v>-9.4027892874759544E-2</v>
      </c>
      <c r="F418" s="14">
        <f t="shared" si="49"/>
        <v>5</v>
      </c>
      <c r="G418" s="14">
        <f t="shared" si="50"/>
        <v>2014</v>
      </c>
      <c r="I418" s="12">
        <v>41764</v>
      </c>
      <c r="J418" s="14">
        <v>1879.4499510000001</v>
      </c>
      <c r="K418" s="14">
        <v>1884.660034</v>
      </c>
      <c r="L418" s="14">
        <f t="shared" si="55"/>
        <v>1.8712158435478798E-3</v>
      </c>
      <c r="M418" s="14">
        <f t="shared" si="51"/>
        <v>0.18712158435478798</v>
      </c>
      <c r="N418" s="14">
        <f t="shared" si="52"/>
        <v>5</v>
      </c>
      <c r="O418" s="14">
        <f t="shared" si="53"/>
        <v>2014</v>
      </c>
      <c r="P418" s="2"/>
    </row>
    <row r="419" spans="1:16" x14ac:dyDescent="0.25">
      <c r="A419" s="12">
        <v>41765</v>
      </c>
      <c r="B419" s="42">
        <v>190.929993</v>
      </c>
      <c r="C419" s="14">
        <v>190.029999</v>
      </c>
      <c r="D419" s="14">
        <f t="shared" si="54"/>
        <v>-6.4310155398675795E-3</v>
      </c>
      <c r="E419" s="14">
        <f t="shared" si="48"/>
        <v>-0.64310155398675795</v>
      </c>
      <c r="F419" s="14">
        <f t="shared" si="49"/>
        <v>5</v>
      </c>
      <c r="G419" s="14">
        <f t="shared" si="50"/>
        <v>2014</v>
      </c>
      <c r="I419" s="12">
        <v>41765</v>
      </c>
      <c r="J419" s="14">
        <v>1883.6899410000001</v>
      </c>
      <c r="K419" s="14">
        <v>1867.719971</v>
      </c>
      <c r="L419" s="14">
        <f t="shared" si="55"/>
        <v>-8.9883919085642638E-3</v>
      </c>
      <c r="M419" s="14">
        <f t="shared" si="51"/>
        <v>-0.89883919085642638</v>
      </c>
      <c r="N419" s="14">
        <f t="shared" si="52"/>
        <v>5</v>
      </c>
      <c r="O419" s="14">
        <f t="shared" si="53"/>
        <v>2014</v>
      </c>
      <c r="P419" s="2"/>
    </row>
    <row r="420" spans="1:16" x14ac:dyDescent="0.25">
      <c r="A420" s="12">
        <v>41766</v>
      </c>
      <c r="B420" s="42">
        <v>189.33999600000001</v>
      </c>
      <c r="C420" s="14">
        <v>189.300003</v>
      </c>
      <c r="D420" s="14">
        <f t="shared" si="54"/>
        <v>-3.8414776816370066E-3</v>
      </c>
      <c r="E420" s="14">
        <f t="shared" si="48"/>
        <v>-0.38414776816370066</v>
      </c>
      <c r="F420" s="14">
        <f t="shared" si="49"/>
        <v>5</v>
      </c>
      <c r="G420" s="14">
        <f t="shared" si="50"/>
        <v>2014</v>
      </c>
      <c r="I420" s="12">
        <v>41766</v>
      </c>
      <c r="J420" s="14">
        <v>1868.530029</v>
      </c>
      <c r="K420" s="14">
        <v>1878.209961</v>
      </c>
      <c r="L420" s="14">
        <f t="shared" si="55"/>
        <v>5.6164682944326305E-3</v>
      </c>
      <c r="M420" s="14">
        <f t="shared" si="51"/>
        <v>0.56164682944326305</v>
      </c>
      <c r="N420" s="14">
        <f t="shared" si="52"/>
        <v>5</v>
      </c>
      <c r="O420" s="14">
        <f t="shared" si="53"/>
        <v>2014</v>
      </c>
      <c r="P420" s="2"/>
    </row>
    <row r="421" spans="1:16" x14ac:dyDescent="0.25">
      <c r="A421" s="12">
        <v>41767</v>
      </c>
      <c r="B421" s="42">
        <v>189.16000399999999</v>
      </c>
      <c r="C421" s="14">
        <v>188.91000399999999</v>
      </c>
      <c r="D421" s="14">
        <f t="shared" si="54"/>
        <v>-2.0602165547773943E-3</v>
      </c>
      <c r="E421" s="14">
        <f t="shared" si="48"/>
        <v>-0.20602165547773943</v>
      </c>
      <c r="F421" s="14">
        <f t="shared" si="49"/>
        <v>5</v>
      </c>
      <c r="G421" s="14">
        <f t="shared" si="50"/>
        <v>2014</v>
      </c>
      <c r="I421" s="12">
        <v>41767</v>
      </c>
      <c r="J421" s="14">
        <v>1877.3900149999999</v>
      </c>
      <c r="K421" s="14">
        <v>1875.630005</v>
      </c>
      <c r="L421" s="14">
        <f t="shared" si="55"/>
        <v>-1.3736249160485325E-3</v>
      </c>
      <c r="M421" s="14">
        <f t="shared" si="51"/>
        <v>-0.13736249160485325</v>
      </c>
      <c r="N421" s="14">
        <f t="shared" si="52"/>
        <v>5</v>
      </c>
      <c r="O421" s="14">
        <f t="shared" si="53"/>
        <v>2014</v>
      </c>
      <c r="P421" s="2"/>
    </row>
    <row r="422" spans="1:16" x14ac:dyDescent="0.25">
      <c r="A422" s="12">
        <v>41768</v>
      </c>
      <c r="B422" s="42">
        <v>188.979996</v>
      </c>
      <c r="C422" s="14">
        <v>190.08000200000001</v>
      </c>
      <c r="D422" s="14">
        <f t="shared" si="54"/>
        <v>6.1934147224940173E-3</v>
      </c>
      <c r="E422" s="14">
        <f t="shared" si="48"/>
        <v>0.61934147224940173</v>
      </c>
      <c r="F422" s="14">
        <f t="shared" si="49"/>
        <v>5</v>
      </c>
      <c r="G422" s="14">
        <f t="shared" si="50"/>
        <v>2014</v>
      </c>
      <c r="I422" s="12">
        <v>41768</v>
      </c>
      <c r="J422" s="14">
        <v>1875.2700199999999</v>
      </c>
      <c r="K422" s="14">
        <v>1878.4799800000001</v>
      </c>
      <c r="L422" s="14">
        <f t="shared" si="55"/>
        <v>1.5194761186390071E-3</v>
      </c>
      <c r="M422" s="14">
        <f t="shared" si="51"/>
        <v>0.15194761186390071</v>
      </c>
      <c r="N422" s="14">
        <f t="shared" si="52"/>
        <v>5</v>
      </c>
      <c r="O422" s="14">
        <f t="shared" si="53"/>
        <v>2014</v>
      </c>
      <c r="P422" s="2"/>
    </row>
    <row r="423" spans="1:16" x14ac:dyDescent="0.25">
      <c r="A423" s="12">
        <v>41771</v>
      </c>
      <c r="B423" s="42">
        <v>191.11999499999999</v>
      </c>
      <c r="C423" s="14">
        <v>192.570007</v>
      </c>
      <c r="D423" s="14">
        <f t="shared" si="54"/>
        <v>1.3099773641626955E-2</v>
      </c>
      <c r="E423" s="14">
        <f t="shared" si="48"/>
        <v>1.3099773641626955</v>
      </c>
      <c r="F423" s="14">
        <f t="shared" si="49"/>
        <v>5</v>
      </c>
      <c r="G423" s="14">
        <f t="shared" si="50"/>
        <v>2014</v>
      </c>
      <c r="I423" s="12">
        <v>41771</v>
      </c>
      <c r="J423" s="14">
        <v>1880.030029</v>
      </c>
      <c r="K423" s="14">
        <v>1896.650024</v>
      </c>
      <c r="L423" s="14">
        <f t="shared" si="55"/>
        <v>9.6727376354577288E-3</v>
      </c>
      <c r="M423" s="14">
        <f t="shared" si="51"/>
        <v>0.96727376354577288</v>
      </c>
      <c r="N423" s="14">
        <f t="shared" si="52"/>
        <v>5</v>
      </c>
      <c r="O423" s="14">
        <f t="shared" si="53"/>
        <v>2014</v>
      </c>
      <c r="P423" s="2"/>
    </row>
    <row r="424" spans="1:16" x14ac:dyDescent="0.25">
      <c r="A424" s="12">
        <v>41772</v>
      </c>
      <c r="B424" s="42">
        <v>192.78999300000001</v>
      </c>
      <c r="C424" s="14">
        <v>192.19000199999999</v>
      </c>
      <c r="D424" s="14">
        <f t="shared" si="54"/>
        <v>-1.9733343001852033E-3</v>
      </c>
      <c r="E424" s="14">
        <f t="shared" si="48"/>
        <v>-0.19733343001852033</v>
      </c>
      <c r="F424" s="14">
        <f t="shared" si="49"/>
        <v>5</v>
      </c>
      <c r="G424" s="14">
        <f t="shared" si="50"/>
        <v>2014</v>
      </c>
      <c r="I424" s="12">
        <v>41772</v>
      </c>
      <c r="J424" s="14">
        <v>1896.75</v>
      </c>
      <c r="K424" s="14">
        <v>1897.4499510000001</v>
      </c>
      <c r="L424" s="14">
        <f t="shared" si="55"/>
        <v>4.2175783084807961E-4</v>
      </c>
      <c r="M424" s="14">
        <f t="shared" si="51"/>
        <v>4.2175783084807961E-2</v>
      </c>
      <c r="N424" s="14">
        <f t="shared" si="52"/>
        <v>5</v>
      </c>
      <c r="O424" s="14">
        <f t="shared" si="53"/>
        <v>2014</v>
      </c>
      <c r="P424" s="2"/>
    </row>
    <row r="425" spans="1:16" x14ac:dyDescent="0.25">
      <c r="A425" s="12">
        <v>41773</v>
      </c>
      <c r="B425" s="42">
        <v>191.91000399999999</v>
      </c>
      <c r="C425" s="14">
        <v>188.720001</v>
      </c>
      <c r="D425" s="14">
        <f t="shared" si="54"/>
        <v>-1.8055054705707341E-2</v>
      </c>
      <c r="E425" s="14">
        <f t="shared" si="48"/>
        <v>-1.8055054705707341</v>
      </c>
      <c r="F425" s="14">
        <f t="shared" si="49"/>
        <v>5</v>
      </c>
      <c r="G425" s="14">
        <f t="shared" si="50"/>
        <v>2014</v>
      </c>
      <c r="I425" s="12">
        <v>41773</v>
      </c>
      <c r="J425" s="14">
        <v>1897.130005</v>
      </c>
      <c r="K425" s="14">
        <v>1888.530029</v>
      </c>
      <c r="L425" s="14">
        <f t="shared" si="55"/>
        <v>-4.7010051544701392E-3</v>
      </c>
      <c r="M425" s="14">
        <f t="shared" si="51"/>
        <v>-0.47010051544701392</v>
      </c>
      <c r="N425" s="14">
        <f t="shared" si="52"/>
        <v>5</v>
      </c>
      <c r="O425" s="14">
        <f t="shared" si="53"/>
        <v>2014</v>
      </c>
      <c r="P425" s="2"/>
    </row>
    <row r="426" spans="1:16" x14ac:dyDescent="0.25">
      <c r="A426" s="12">
        <v>41774</v>
      </c>
      <c r="B426" s="42">
        <v>189.070007</v>
      </c>
      <c r="C426" s="14">
        <v>186.46000699999999</v>
      </c>
      <c r="D426" s="14">
        <f t="shared" si="54"/>
        <v>-1.1975381454136458E-2</v>
      </c>
      <c r="E426" s="14">
        <f t="shared" si="48"/>
        <v>-1.1975381454136458</v>
      </c>
      <c r="F426" s="14">
        <f t="shared" si="49"/>
        <v>5</v>
      </c>
      <c r="G426" s="14">
        <f t="shared" si="50"/>
        <v>2014</v>
      </c>
      <c r="I426" s="12">
        <v>41774</v>
      </c>
      <c r="J426" s="14">
        <v>1888.160034</v>
      </c>
      <c r="K426" s="14">
        <v>1870.849976</v>
      </c>
      <c r="L426" s="14">
        <f t="shared" si="55"/>
        <v>-9.3618066583573967E-3</v>
      </c>
      <c r="M426" s="14">
        <f t="shared" si="51"/>
        <v>-0.93618066583573967</v>
      </c>
      <c r="N426" s="14">
        <f t="shared" si="52"/>
        <v>5</v>
      </c>
      <c r="O426" s="14">
        <f t="shared" si="53"/>
        <v>2014</v>
      </c>
      <c r="P426" s="2"/>
    </row>
    <row r="427" spans="1:16" x14ac:dyDescent="0.25">
      <c r="A427" s="12">
        <v>41775</v>
      </c>
      <c r="B427" s="42">
        <v>186.270004</v>
      </c>
      <c r="C427" s="14">
        <v>187.05999800000001</v>
      </c>
      <c r="D427" s="14">
        <f t="shared" si="54"/>
        <v>3.2177999435558657E-3</v>
      </c>
      <c r="E427" s="14">
        <f t="shared" si="48"/>
        <v>0.32177999435558657</v>
      </c>
      <c r="F427" s="14">
        <f t="shared" si="49"/>
        <v>5</v>
      </c>
      <c r="G427" s="14">
        <f t="shared" si="50"/>
        <v>2014</v>
      </c>
      <c r="I427" s="12">
        <v>41775</v>
      </c>
      <c r="J427" s="14">
        <v>1871.1899410000001</v>
      </c>
      <c r="K427" s="14">
        <v>1877.8599850000001</v>
      </c>
      <c r="L427" s="14">
        <f t="shared" si="55"/>
        <v>3.7469647967112163E-3</v>
      </c>
      <c r="M427" s="14">
        <f t="shared" si="51"/>
        <v>0.37469647967112163</v>
      </c>
      <c r="N427" s="14">
        <f t="shared" si="52"/>
        <v>5</v>
      </c>
      <c r="O427" s="14">
        <f t="shared" si="53"/>
        <v>2014</v>
      </c>
      <c r="P427" s="2"/>
    </row>
    <row r="428" spans="1:16" x14ac:dyDescent="0.25">
      <c r="A428" s="12">
        <v>41778</v>
      </c>
      <c r="B428" s="42">
        <v>186.61000100000001</v>
      </c>
      <c r="C428" s="14">
        <v>187</v>
      </c>
      <c r="D428" s="14">
        <f t="shared" si="54"/>
        <v>-3.2074201134124625E-4</v>
      </c>
      <c r="E428" s="14">
        <f t="shared" si="48"/>
        <v>-3.2074201134124625E-2</v>
      </c>
      <c r="F428" s="14">
        <f t="shared" si="49"/>
        <v>5</v>
      </c>
      <c r="G428" s="14">
        <f t="shared" si="50"/>
        <v>2014</v>
      </c>
      <c r="I428" s="12">
        <v>41778</v>
      </c>
      <c r="J428" s="14">
        <v>1876.660034</v>
      </c>
      <c r="K428" s="14">
        <v>1885.079956</v>
      </c>
      <c r="L428" s="14">
        <f t="shared" si="55"/>
        <v>3.8447866495221472E-3</v>
      </c>
      <c r="M428" s="14">
        <f t="shared" si="51"/>
        <v>0.38447866495221472</v>
      </c>
      <c r="N428" s="14">
        <f t="shared" si="52"/>
        <v>5</v>
      </c>
      <c r="O428" s="14">
        <f t="shared" si="53"/>
        <v>2014</v>
      </c>
      <c r="P428" s="2"/>
    </row>
    <row r="429" spans="1:16" x14ac:dyDescent="0.25">
      <c r="A429" s="12">
        <v>41779</v>
      </c>
      <c r="B429" s="42">
        <v>186.25</v>
      </c>
      <c r="C429" s="14">
        <v>184.88999899999999</v>
      </c>
      <c r="D429" s="14">
        <f t="shared" si="54"/>
        <v>-1.1283427807486701E-2</v>
      </c>
      <c r="E429" s="14">
        <f t="shared" si="48"/>
        <v>-1.1283427807486701</v>
      </c>
      <c r="F429" s="14">
        <f t="shared" si="49"/>
        <v>5</v>
      </c>
      <c r="G429" s="14">
        <f t="shared" si="50"/>
        <v>2014</v>
      </c>
      <c r="I429" s="12">
        <v>41779</v>
      </c>
      <c r="J429" s="14">
        <v>1884.880005</v>
      </c>
      <c r="K429" s="14">
        <v>1872.829956</v>
      </c>
      <c r="L429" s="14">
        <f t="shared" si="55"/>
        <v>-6.4983980976560662E-3</v>
      </c>
      <c r="M429" s="14">
        <f t="shared" si="51"/>
        <v>-0.64983980976560662</v>
      </c>
      <c r="N429" s="14">
        <f t="shared" si="52"/>
        <v>5</v>
      </c>
      <c r="O429" s="14">
        <f t="shared" si="53"/>
        <v>2014</v>
      </c>
      <c r="P429" s="2"/>
    </row>
    <row r="430" spans="1:16" x14ac:dyDescent="0.25">
      <c r="A430" s="12">
        <v>41780</v>
      </c>
      <c r="B430" s="42">
        <v>185.85000600000001</v>
      </c>
      <c r="C430" s="14">
        <v>186.38999899999999</v>
      </c>
      <c r="D430" s="14">
        <f t="shared" si="54"/>
        <v>8.1129320575095143E-3</v>
      </c>
      <c r="E430" s="14">
        <f t="shared" si="48"/>
        <v>0.81129320575095143</v>
      </c>
      <c r="F430" s="14">
        <f t="shared" si="49"/>
        <v>5</v>
      </c>
      <c r="G430" s="14">
        <f t="shared" si="50"/>
        <v>2014</v>
      </c>
      <c r="I430" s="12">
        <v>41780</v>
      </c>
      <c r="J430" s="14">
        <v>1873.339966</v>
      </c>
      <c r="K430" s="14">
        <v>1888.030029</v>
      </c>
      <c r="L430" s="14">
        <f t="shared" si="55"/>
        <v>8.116098822161355E-3</v>
      </c>
      <c r="M430" s="14">
        <f t="shared" si="51"/>
        <v>0.8116098822161355</v>
      </c>
      <c r="N430" s="14">
        <f t="shared" si="52"/>
        <v>5</v>
      </c>
      <c r="O430" s="14">
        <f t="shared" si="53"/>
        <v>2014</v>
      </c>
      <c r="P430" s="2"/>
    </row>
    <row r="431" spans="1:16" x14ac:dyDescent="0.25">
      <c r="A431" s="12">
        <v>41781</v>
      </c>
      <c r="B431" s="42">
        <v>186.449997</v>
      </c>
      <c r="C431" s="14">
        <v>185.679993</v>
      </c>
      <c r="D431" s="14">
        <f t="shared" si="54"/>
        <v>-3.809249443689211E-3</v>
      </c>
      <c r="E431" s="14">
        <f t="shared" si="48"/>
        <v>-0.3809249443689211</v>
      </c>
      <c r="F431" s="14">
        <f t="shared" si="49"/>
        <v>5</v>
      </c>
      <c r="G431" s="14">
        <f t="shared" si="50"/>
        <v>2014</v>
      </c>
      <c r="I431" s="12">
        <v>41781</v>
      </c>
      <c r="J431" s="14">
        <v>1888.1899410000001</v>
      </c>
      <c r="K431" s="14">
        <v>1892.48999</v>
      </c>
      <c r="L431" s="14">
        <f t="shared" si="55"/>
        <v>2.362229907096447E-3</v>
      </c>
      <c r="M431" s="14">
        <f t="shared" si="51"/>
        <v>0.2362229907096447</v>
      </c>
      <c r="N431" s="14">
        <f t="shared" si="52"/>
        <v>5</v>
      </c>
      <c r="O431" s="14">
        <f t="shared" si="53"/>
        <v>2014</v>
      </c>
      <c r="P431" s="2"/>
    </row>
    <row r="432" spans="1:16" x14ac:dyDescent="0.25">
      <c r="A432" s="12">
        <v>41782</v>
      </c>
      <c r="B432" s="42">
        <v>185.83999600000001</v>
      </c>
      <c r="C432" s="14">
        <v>185.94000199999999</v>
      </c>
      <c r="D432" s="14">
        <f t="shared" si="54"/>
        <v>1.4003070325405709E-3</v>
      </c>
      <c r="E432" s="14">
        <f t="shared" si="48"/>
        <v>0.14003070325405709</v>
      </c>
      <c r="F432" s="14">
        <f t="shared" si="49"/>
        <v>5</v>
      </c>
      <c r="G432" s="14">
        <f t="shared" si="50"/>
        <v>2014</v>
      </c>
      <c r="I432" s="12">
        <v>41782</v>
      </c>
      <c r="J432" s="14">
        <v>1893.3199460000001</v>
      </c>
      <c r="K432" s="14">
        <v>1900.530029</v>
      </c>
      <c r="L432" s="14">
        <f t="shared" si="55"/>
        <v>4.2483918237263829E-3</v>
      </c>
      <c r="M432" s="14">
        <f t="shared" si="51"/>
        <v>0.42483918237263829</v>
      </c>
      <c r="N432" s="14">
        <f t="shared" si="52"/>
        <v>5</v>
      </c>
      <c r="O432" s="14">
        <f t="shared" si="53"/>
        <v>2014</v>
      </c>
      <c r="P432" s="2"/>
    </row>
    <row r="433" spans="1:16" x14ac:dyDescent="0.25">
      <c r="A433" s="12">
        <v>41786</v>
      </c>
      <c r="B433" s="42">
        <v>184.800003</v>
      </c>
      <c r="C433" s="14">
        <v>184.779999</v>
      </c>
      <c r="D433" s="14">
        <f t="shared" si="54"/>
        <v>-6.2385876493643577E-3</v>
      </c>
      <c r="E433" s="14">
        <f t="shared" si="48"/>
        <v>-0.62385876493643577</v>
      </c>
      <c r="F433" s="14">
        <f t="shared" si="49"/>
        <v>5</v>
      </c>
      <c r="G433" s="14">
        <f t="shared" si="50"/>
        <v>2014</v>
      </c>
      <c r="I433" s="12">
        <v>41786</v>
      </c>
      <c r="J433" s="14">
        <v>1902.01001</v>
      </c>
      <c r="K433" s="14">
        <v>1911.910034</v>
      </c>
      <c r="L433" s="14">
        <f t="shared" si="55"/>
        <v>5.9878059416866858E-3</v>
      </c>
      <c r="M433" s="14">
        <f t="shared" si="51"/>
        <v>0.59878059416866858</v>
      </c>
      <c r="N433" s="14">
        <f t="shared" si="52"/>
        <v>5</v>
      </c>
      <c r="O433" s="14">
        <f t="shared" si="53"/>
        <v>2014</v>
      </c>
      <c r="P433" s="2"/>
    </row>
    <row r="434" spans="1:16" x14ac:dyDescent="0.25">
      <c r="A434" s="12">
        <v>41787</v>
      </c>
      <c r="B434" s="42">
        <v>184.479996</v>
      </c>
      <c r="C434" s="14">
        <v>183.08000200000001</v>
      </c>
      <c r="D434" s="14">
        <f t="shared" si="54"/>
        <v>-9.2001136984528609E-3</v>
      </c>
      <c r="E434" s="14">
        <f t="shared" si="48"/>
        <v>-0.92001136984528609</v>
      </c>
      <c r="F434" s="14">
        <f t="shared" si="49"/>
        <v>5</v>
      </c>
      <c r="G434" s="14">
        <f t="shared" si="50"/>
        <v>2014</v>
      </c>
      <c r="I434" s="12">
        <v>41787</v>
      </c>
      <c r="J434" s="14">
        <v>1911.7700199999999</v>
      </c>
      <c r="K434" s="14">
        <v>1909.780029</v>
      </c>
      <c r="L434" s="14">
        <f t="shared" si="55"/>
        <v>-1.1140717722704085E-3</v>
      </c>
      <c r="M434" s="14">
        <f t="shared" si="51"/>
        <v>-0.11140717722704085</v>
      </c>
      <c r="N434" s="14">
        <f t="shared" si="52"/>
        <v>5</v>
      </c>
      <c r="O434" s="14">
        <f t="shared" si="53"/>
        <v>2014</v>
      </c>
      <c r="P434" s="2"/>
    </row>
    <row r="435" spans="1:16" x14ac:dyDescent="0.25">
      <c r="A435" s="12">
        <v>41788</v>
      </c>
      <c r="B435" s="42">
        <v>183.63999899999999</v>
      </c>
      <c r="C435" s="14">
        <v>183.759995</v>
      </c>
      <c r="D435" s="14">
        <f t="shared" si="54"/>
        <v>3.7141850151389821E-3</v>
      </c>
      <c r="E435" s="14">
        <f t="shared" si="48"/>
        <v>0.37141850151389821</v>
      </c>
      <c r="F435" s="14">
        <f t="shared" si="49"/>
        <v>5</v>
      </c>
      <c r="G435" s="14">
        <f t="shared" si="50"/>
        <v>2014</v>
      </c>
      <c r="I435" s="12">
        <v>41788</v>
      </c>
      <c r="J435" s="14">
        <v>1910.599976</v>
      </c>
      <c r="K435" s="14">
        <v>1920.030029</v>
      </c>
      <c r="L435" s="14">
        <f t="shared" si="55"/>
        <v>5.3671102662891101E-3</v>
      </c>
      <c r="M435" s="14">
        <f t="shared" si="51"/>
        <v>0.53671102662891101</v>
      </c>
      <c r="N435" s="14">
        <f t="shared" si="52"/>
        <v>5</v>
      </c>
      <c r="O435" s="14">
        <f t="shared" si="53"/>
        <v>2014</v>
      </c>
      <c r="P435" s="2"/>
    </row>
    <row r="436" spans="1:16" x14ac:dyDescent="0.25">
      <c r="A436" s="12">
        <v>41789</v>
      </c>
      <c r="B436" s="42">
        <v>183.38000500000001</v>
      </c>
      <c r="C436" s="14">
        <v>184.36000100000001</v>
      </c>
      <c r="D436" s="14">
        <f t="shared" si="54"/>
        <v>3.2651611685121651E-3</v>
      </c>
      <c r="E436" s="14">
        <f t="shared" si="48"/>
        <v>0.32651611685121651</v>
      </c>
      <c r="F436" s="14">
        <f t="shared" si="49"/>
        <v>5</v>
      </c>
      <c r="G436" s="14">
        <f t="shared" si="50"/>
        <v>2014</v>
      </c>
      <c r="I436" s="12">
        <v>41789</v>
      </c>
      <c r="J436" s="14">
        <v>1920.329956</v>
      </c>
      <c r="K436" s="14">
        <v>1923.5699460000001</v>
      </c>
      <c r="L436" s="14">
        <f t="shared" si="55"/>
        <v>1.8436779355184285E-3</v>
      </c>
      <c r="M436" s="14">
        <f t="shared" si="51"/>
        <v>0.18436779355184285</v>
      </c>
      <c r="N436" s="14">
        <f t="shared" si="52"/>
        <v>5</v>
      </c>
      <c r="O436" s="14">
        <f t="shared" si="53"/>
        <v>2014</v>
      </c>
      <c r="P436" s="2"/>
    </row>
    <row r="437" spans="1:16" x14ac:dyDescent="0.25">
      <c r="A437" s="12">
        <v>41792</v>
      </c>
      <c r="B437" s="42">
        <v>184.759995</v>
      </c>
      <c r="C437" s="14">
        <v>185.69000199999999</v>
      </c>
      <c r="D437" s="14">
        <f t="shared" si="54"/>
        <v>7.2141516206651879E-3</v>
      </c>
      <c r="E437" s="14">
        <f t="shared" si="48"/>
        <v>0.72141516206651879</v>
      </c>
      <c r="F437" s="14">
        <f t="shared" si="49"/>
        <v>6</v>
      </c>
      <c r="G437" s="14">
        <f t="shared" si="50"/>
        <v>2014</v>
      </c>
      <c r="I437" s="12">
        <v>41792</v>
      </c>
      <c r="J437" s="14">
        <v>1923.869995</v>
      </c>
      <c r="K437" s="14">
        <v>1924.969971</v>
      </c>
      <c r="L437" s="14">
        <f t="shared" si="55"/>
        <v>7.2782640574686752E-4</v>
      </c>
      <c r="M437" s="14">
        <f t="shared" si="51"/>
        <v>7.2782640574686752E-2</v>
      </c>
      <c r="N437" s="14">
        <f t="shared" si="52"/>
        <v>6</v>
      </c>
      <c r="O437" s="14">
        <f t="shared" si="53"/>
        <v>2014</v>
      </c>
      <c r="P437" s="2"/>
    </row>
    <row r="438" spans="1:16" x14ac:dyDescent="0.25">
      <c r="A438" s="12">
        <v>41793</v>
      </c>
      <c r="B438" s="42">
        <v>185.550003</v>
      </c>
      <c r="C438" s="14">
        <v>184.36999499999999</v>
      </c>
      <c r="D438" s="14">
        <f t="shared" si="54"/>
        <v>-7.1086595173821543E-3</v>
      </c>
      <c r="E438" s="14">
        <f t="shared" si="48"/>
        <v>-0.71086595173821543</v>
      </c>
      <c r="F438" s="14">
        <f t="shared" si="49"/>
        <v>6</v>
      </c>
      <c r="G438" s="14">
        <f t="shared" si="50"/>
        <v>2014</v>
      </c>
      <c r="I438" s="12">
        <v>41793</v>
      </c>
      <c r="J438" s="14">
        <v>1923.0699460000001</v>
      </c>
      <c r="K438" s="14">
        <v>1924.23999</v>
      </c>
      <c r="L438" s="14">
        <f t="shared" si="55"/>
        <v>-3.7921682467634277E-4</v>
      </c>
      <c r="M438" s="14">
        <f t="shared" si="51"/>
        <v>-3.7921682467634277E-2</v>
      </c>
      <c r="N438" s="14">
        <f t="shared" si="52"/>
        <v>6</v>
      </c>
      <c r="O438" s="14">
        <f t="shared" si="53"/>
        <v>2014</v>
      </c>
      <c r="P438" s="2"/>
    </row>
    <row r="439" spans="1:16" x14ac:dyDescent="0.25">
      <c r="A439" s="12">
        <v>41794</v>
      </c>
      <c r="B439" s="42">
        <v>184.71000699999999</v>
      </c>
      <c r="C439" s="14">
        <v>184.509995</v>
      </c>
      <c r="D439" s="14">
        <f t="shared" si="54"/>
        <v>7.5934264683374941E-4</v>
      </c>
      <c r="E439" s="14">
        <f t="shared" si="48"/>
        <v>7.5934264683374941E-2</v>
      </c>
      <c r="F439" s="14">
        <f t="shared" si="49"/>
        <v>6</v>
      </c>
      <c r="G439" s="14">
        <f t="shared" si="50"/>
        <v>2014</v>
      </c>
      <c r="I439" s="12">
        <v>41794</v>
      </c>
      <c r="J439" s="14">
        <v>1923.0600589999999</v>
      </c>
      <c r="K439" s="14">
        <v>1927.880005</v>
      </c>
      <c r="L439" s="14">
        <f t="shared" si="55"/>
        <v>1.891663731611759E-3</v>
      </c>
      <c r="M439" s="14">
        <f t="shared" si="51"/>
        <v>0.1891663731611759</v>
      </c>
      <c r="N439" s="14">
        <f t="shared" si="52"/>
        <v>6</v>
      </c>
      <c r="O439" s="14">
        <f t="shared" si="53"/>
        <v>2014</v>
      </c>
      <c r="P439" s="2"/>
    </row>
    <row r="440" spans="1:16" x14ac:dyDescent="0.25">
      <c r="A440" s="12">
        <v>41795</v>
      </c>
      <c r="B440" s="42">
        <v>184.66000399999999</v>
      </c>
      <c r="C440" s="14">
        <v>185.979996</v>
      </c>
      <c r="D440" s="14">
        <f t="shared" si="54"/>
        <v>7.9670534921427727E-3</v>
      </c>
      <c r="E440" s="14">
        <f t="shared" si="48"/>
        <v>0.79670534921427727</v>
      </c>
      <c r="F440" s="14">
        <f t="shared" si="49"/>
        <v>6</v>
      </c>
      <c r="G440" s="14">
        <f t="shared" si="50"/>
        <v>2014</v>
      </c>
      <c r="I440" s="12">
        <v>41795</v>
      </c>
      <c r="J440" s="14">
        <v>1928.5200199999999</v>
      </c>
      <c r="K440" s="14">
        <v>1940.459961</v>
      </c>
      <c r="L440" s="14">
        <f t="shared" si="55"/>
        <v>6.5252795647932071E-3</v>
      </c>
      <c r="M440" s="14">
        <f t="shared" si="51"/>
        <v>0.65252795647932071</v>
      </c>
      <c r="N440" s="14">
        <f t="shared" si="52"/>
        <v>6</v>
      </c>
      <c r="O440" s="14">
        <f t="shared" si="53"/>
        <v>2014</v>
      </c>
      <c r="P440" s="2"/>
    </row>
    <row r="441" spans="1:16" x14ac:dyDescent="0.25">
      <c r="A441" s="12">
        <v>41796</v>
      </c>
      <c r="B441" s="42">
        <v>186.470001</v>
      </c>
      <c r="C441" s="14">
        <v>186.36999499999999</v>
      </c>
      <c r="D441" s="14">
        <f t="shared" si="54"/>
        <v>2.096994345563763E-3</v>
      </c>
      <c r="E441" s="14">
        <f t="shared" si="48"/>
        <v>0.2096994345563763</v>
      </c>
      <c r="F441" s="14">
        <f t="shared" si="49"/>
        <v>6</v>
      </c>
      <c r="G441" s="14">
        <f t="shared" si="50"/>
        <v>2014</v>
      </c>
      <c r="I441" s="12">
        <v>41796</v>
      </c>
      <c r="J441" s="14">
        <v>1942.410034</v>
      </c>
      <c r="K441" s="14">
        <v>1949.4399410000001</v>
      </c>
      <c r="L441" s="14">
        <f t="shared" si="55"/>
        <v>4.6277584595830756E-3</v>
      </c>
      <c r="M441" s="14">
        <f t="shared" si="51"/>
        <v>0.46277584595830756</v>
      </c>
      <c r="N441" s="14">
        <f t="shared" si="52"/>
        <v>6</v>
      </c>
      <c r="O441" s="14">
        <f t="shared" si="53"/>
        <v>2014</v>
      </c>
      <c r="P441" s="2"/>
    </row>
    <row r="442" spans="1:16" x14ac:dyDescent="0.25">
      <c r="A442" s="12">
        <v>41799</v>
      </c>
      <c r="B442" s="42">
        <v>186.220001</v>
      </c>
      <c r="C442" s="14">
        <v>186.220001</v>
      </c>
      <c r="D442" s="14">
        <f t="shared" si="54"/>
        <v>-8.0481839364754393E-4</v>
      </c>
      <c r="E442" s="14">
        <f t="shared" si="48"/>
        <v>-8.0481839364754393E-2</v>
      </c>
      <c r="F442" s="14">
        <f t="shared" si="49"/>
        <v>6</v>
      </c>
      <c r="G442" s="14">
        <f t="shared" si="50"/>
        <v>2014</v>
      </c>
      <c r="I442" s="12">
        <v>41799</v>
      </c>
      <c r="J442" s="14">
        <v>1948.969971</v>
      </c>
      <c r="K442" s="14">
        <v>1951.2700199999999</v>
      </c>
      <c r="L442" s="14">
        <f t="shared" si="55"/>
        <v>9.3877167565414865E-4</v>
      </c>
      <c r="M442" s="14">
        <f t="shared" si="51"/>
        <v>9.3877167565414865E-2</v>
      </c>
      <c r="N442" s="14">
        <f t="shared" si="52"/>
        <v>6</v>
      </c>
      <c r="O442" s="14">
        <f t="shared" si="53"/>
        <v>2014</v>
      </c>
      <c r="P442" s="2"/>
    </row>
    <row r="443" spans="1:16" x14ac:dyDescent="0.25">
      <c r="A443" s="12">
        <v>41800</v>
      </c>
      <c r="B443" s="42">
        <v>186.199997</v>
      </c>
      <c r="C443" s="14">
        <v>184.28999300000001</v>
      </c>
      <c r="D443" s="14">
        <f t="shared" si="54"/>
        <v>-1.0364128394564798E-2</v>
      </c>
      <c r="E443" s="14">
        <f t="shared" si="48"/>
        <v>-1.0364128394564798</v>
      </c>
      <c r="F443" s="14">
        <f t="shared" si="49"/>
        <v>6</v>
      </c>
      <c r="G443" s="14">
        <f t="shared" si="50"/>
        <v>2014</v>
      </c>
      <c r="I443" s="12">
        <v>41800</v>
      </c>
      <c r="J443" s="14">
        <v>1950.339966</v>
      </c>
      <c r="K443" s="14">
        <v>1950.790039</v>
      </c>
      <c r="L443" s="14">
        <f t="shared" si="55"/>
        <v>-2.4598389514540742E-4</v>
      </c>
      <c r="M443" s="14">
        <f t="shared" si="51"/>
        <v>-2.4598389514540742E-2</v>
      </c>
      <c r="N443" s="14">
        <f t="shared" si="52"/>
        <v>6</v>
      </c>
      <c r="O443" s="14">
        <f t="shared" si="53"/>
        <v>2014</v>
      </c>
      <c r="P443" s="2"/>
    </row>
    <row r="444" spans="1:16" x14ac:dyDescent="0.25">
      <c r="A444" s="12">
        <v>41801</v>
      </c>
      <c r="B444" s="42">
        <v>183.61000100000001</v>
      </c>
      <c r="C444" s="14">
        <v>182.25</v>
      </c>
      <c r="D444" s="14">
        <f t="shared" si="54"/>
        <v>-1.1069472448240858E-2</v>
      </c>
      <c r="E444" s="14">
        <f t="shared" si="48"/>
        <v>-1.1069472448240858</v>
      </c>
      <c r="F444" s="14">
        <f t="shared" si="49"/>
        <v>6</v>
      </c>
      <c r="G444" s="14">
        <f t="shared" si="50"/>
        <v>2014</v>
      </c>
      <c r="I444" s="12">
        <v>41801</v>
      </c>
      <c r="J444" s="14">
        <v>1949.369995</v>
      </c>
      <c r="K444" s="14">
        <v>1943.8900149999999</v>
      </c>
      <c r="L444" s="14">
        <f t="shared" si="55"/>
        <v>-3.5370408204140613E-3</v>
      </c>
      <c r="M444" s="14">
        <f t="shared" si="51"/>
        <v>-0.35370408204140613</v>
      </c>
      <c r="N444" s="14">
        <f t="shared" si="52"/>
        <v>6</v>
      </c>
      <c r="O444" s="14">
        <f t="shared" si="53"/>
        <v>2014</v>
      </c>
      <c r="P444" s="2"/>
    </row>
    <row r="445" spans="1:16" x14ac:dyDescent="0.25">
      <c r="A445" s="12">
        <v>41802</v>
      </c>
      <c r="B445" s="42">
        <v>182.479996</v>
      </c>
      <c r="C445" s="14">
        <v>181.220001</v>
      </c>
      <c r="D445" s="14">
        <f t="shared" si="54"/>
        <v>-5.6515720164609373E-3</v>
      </c>
      <c r="E445" s="14">
        <f t="shared" si="48"/>
        <v>-0.56515720164609373</v>
      </c>
      <c r="F445" s="14">
        <f t="shared" si="49"/>
        <v>6</v>
      </c>
      <c r="G445" s="14">
        <f t="shared" si="50"/>
        <v>2014</v>
      </c>
      <c r="I445" s="12">
        <v>41802</v>
      </c>
      <c r="J445" s="14">
        <v>1943.349976</v>
      </c>
      <c r="K445" s="14">
        <v>1930.1099850000001</v>
      </c>
      <c r="L445" s="14">
        <f t="shared" si="55"/>
        <v>-7.088893864193202E-3</v>
      </c>
      <c r="M445" s="14">
        <f t="shared" si="51"/>
        <v>-0.7088893864193202</v>
      </c>
      <c r="N445" s="14">
        <f t="shared" si="52"/>
        <v>6</v>
      </c>
      <c r="O445" s="14">
        <f t="shared" si="53"/>
        <v>2014</v>
      </c>
      <c r="P445" s="2"/>
    </row>
    <row r="446" spans="1:16" x14ac:dyDescent="0.25">
      <c r="A446" s="12">
        <v>41803</v>
      </c>
      <c r="B446" s="42">
        <v>182</v>
      </c>
      <c r="C446" s="14">
        <v>182.55999800000001</v>
      </c>
      <c r="D446" s="14">
        <f t="shared" si="54"/>
        <v>7.394310741671406E-3</v>
      </c>
      <c r="E446" s="14">
        <f t="shared" si="48"/>
        <v>0.7394310741671406</v>
      </c>
      <c r="F446" s="14">
        <f t="shared" si="49"/>
        <v>6</v>
      </c>
      <c r="G446" s="14">
        <f t="shared" si="50"/>
        <v>2014</v>
      </c>
      <c r="I446" s="12">
        <v>41803</v>
      </c>
      <c r="J446" s="14">
        <v>1930.8000489999999</v>
      </c>
      <c r="K446" s="14">
        <v>1936.160034</v>
      </c>
      <c r="L446" s="14">
        <f t="shared" si="55"/>
        <v>3.134561785089085E-3</v>
      </c>
      <c r="M446" s="14">
        <f t="shared" si="51"/>
        <v>0.3134561785089085</v>
      </c>
      <c r="N446" s="14">
        <f t="shared" si="52"/>
        <v>6</v>
      </c>
      <c r="O446" s="14">
        <f t="shared" si="53"/>
        <v>2014</v>
      </c>
      <c r="P446" s="2"/>
    </row>
    <row r="447" spans="1:16" x14ac:dyDescent="0.25">
      <c r="A447" s="12">
        <v>41806</v>
      </c>
      <c r="B447" s="42">
        <v>182.39999399999999</v>
      </c>
      <c r="C447" s="14">
        <v>182.35000600000001</v>
      </c>
      <c r="D447" s="14">
        <f t="shared" si="54"/>
        <v>-1.1502629398583153E-3</v>
      </c>
      <c r="E447" s="14">
        <f t="shared" si="48"/>
        <v>-0.11502629398583153</v>
      </c>
      <c r="F447" s="14">
        <f t="shared" si="49"/>
        <v>6</v>
      </c>
      <c r="G447" s="14">
        <f t="shared" si="50"/>
        <v>2014</v>
      </c>
      <c r="I447" s="12">
        <v>41806</v>
      </c>
      <c r="J447" s="14">
        <v>1934.839966</v>
      </c>
      <c r="K447" s="14">
        <v>1937.780029</v>
      </c>
      <c r="L447" s="14">
        <f t="shared" si="55"/>
        <v>8.3670511298250538E-4</v>
      </c>
      <c r="M447" s="14">
        <f t="shared" si="51"/>
        <v>8.3670511298250538E-2</v>
      </c>
      <c r="N447" s="14">
        <f t="shared" si="52"/>
        <v>6</v>
      </c>
      <c r="O447" s="14">
        <f t="shared" si="53"/>
        <v>2014</v>
      </c>
      <c r="P447" s="2"/>
    </row>
    <row r="448" spans="1:16" x14ac:dyDescent="0.25">
      <c r="A448" s="12">
        <v>41807</v>
      </c>
      <c r="B448" s="42">
        <v>181.89999399999999</v>
      </c>
      <c r="C448" s="14">
        <v>182.259995</v>
      </c>
      <c r="D448" s="14">
        <f t="shared" si="54"/>
        <v>-4.9361665499481067E-4</v>
      </c>
      <c r="E448" s="14">
        <f t="shared" si="48"/>
        <v>-4.9361665499481067E-2</v>
      </c>
      <c r="F448" s="14">
        <f t="shared" si="49"/>
        <v>6</v>
      </c>
      <c r="G448" s="14">
        <f t="shared" si="50"/>
        <v>2014</v>
      </c>
      <c r="I448" s="12">
        <v>41807</v>
      </c>
      <c r="J448" s="14">
        <v>1937.150024</v>
      </c>
      <c r="K448" s="14">
        <v>1941.98999</v>
      </c>
      <c r="L448" s="14">
        <f t="shared" si="55"/>
        <v>2.1725690929803587E-3</v>
      </c>
      <c r="M448" s="14">
        <f t="shared" si="51"/>
        <v>0.21725690929803587</v>
      </c>
      <c r="N448" s="14">
        <f t="shared" si="52"/>
        <v>6</v>
      </c>
      <c r="O448" s="14">
        <f t="shared" si="53"/>
        <v>2014</v>
      </c>
      <c r="P448" s="2"/>
    </row>
    <row r="449" spans="1:16" x14ac:dyDescent="0.25">
      <c r="A449" s="12">
        <v>41808</v>
      </c>
      <c r="B449" s="42">
        <v>182.03999300000001</v>
      </c>
      <c r="C449" s="14">
        <v>183.60000600000001</v>
      </c>
      <c r="D449" s="14">
        <f t="shared" si="54"/>
        <v>7.3521948686545713E-3</v>
      </c>
      <c r="E449" s="14">
        <f t="shared" si="48"/>
        <v>0.73521948686545713</v>
      </c>
      <c r="F449" s="14">
        <f t="shared" si="49"/>
        <v>6</v>
      </c>
      <c r="G449" s="14">
        <f t="shared" si="50"/>
        <v>2014</v>
      </c>
      <c r="I449" s="12">
        <v>41808</v>
      </c>
      <c r="J449" s="14">
        <v>1942.7299800000001</v>
      </c>
      <c r="K449" s="14">
        <v>1956.9799800000001</v>
      </c>
      <c r="L449" s="14">
        <f t="shared" si="55"/>
        <v>7.7188811874360219E-3</v>
      </c>
      <c r="M449" s="14">
        <f t="shared" si="51"/>
        <v>0.77188811874360219</v>
      </c>
      <c r="N449" s="14">
        <f t="shared" si="52"/>
        <v>6</v>
      </c>
      <c r="O449" s="14">
        <f t="shared" si="53"/>
        <v>2014</v>
      </c>
      <c r="P449" s="2"/>
    </row>
    <row r="450" spans="1:16" x14ac:dyDescent="0.25">
      <c r="A450" s="12">
        <v>41809</v>
      </c>
      <c r="B450" s="42">
        <v>184.11999499999999</v>
      </c>
      <c r="C450" s="14">
        <v>182.820007</v>
      </c>
      <c r="D450" s="14">
        <f t="shared" si="54"/>
        <v>-4.2483604276135623E-3</v>
      </c>
      <c r="E450" s="14">
        <f t="shared" si="48"/>
        <v>-0.42483604276135623</v>
      </c>
      <c r="F450" s="14">
        <f t="shared" si="49"/>
        <v>6</v>
      </c>
      <c r="G450" s="14">
        <f t="shared" si="50"/>
        <v>2014</v>
      </c>
      <c r="I450" s="12">
        <v>41809</v>
      </c>
      <c r="J450" s="14">
        <v>1957.5</v>
      </c>
      <c r="K450" s="14">
        <v>1959.4799800000001</v>
      </c>
      <c r="L450" s="14">
        <f t="shared" si="55"/>
        <v>1.2774785769653629E-3</v>
      </c>
      <c r="M450" s="14">
        <f t="shared" si="51"/>
        <v>0.12774785769653629</v>
      </c>
      <c r="N450" s="14">
        <f t="shared" si="52"/>
        <v>6</v>
      </c>
      <c r="O450" s="14">
        <f t="shared" si="53"/>
        <v>2014</v>
      </c>
      <c r="P450" s="2"/>
    </row>
    <row r="451" spans="1:16" x14ac:dyDescent="0.25">
      <c r="A451" s="12">
        <v>41810</v>
      </c>
      <c r="B451" s="42">
        <v>182.58999600000001</v>
      </c>
      <c r="C451" s="14">
        <v>181.550003</v>
      </c>
      <c r="D451" s="14">
        <f t="shared" si="54"/>
        <v>-6.9467451666819224E-3</v>
      </c>
      <c r="E451" s="14">
        <f t="shared" si="48"/>
        <v>-0.69467451666819224</v>
      </c>
      <c r="F451" s="14">
        <f t="shared" si="49"/>
        <v>6</v>
      </c>
      <c r="G451" s="14">
        <f t="shared" si="50"/>
        <v>2014</v>
      </c>
      <c r="I451" s="12">
        <v>41810</v>
      </c>
      <c r="J451" s="14">
        <v>1960.4499510000001</v>
      </c>
      <c r="K451" s="14">
        <v>1962.869995</v>
      </c>
      <c r="L451" s="14">
        <f t="shared" si="55"/>
        <v>1.7300585025625814E-3</v>
      </c>
      <c r="M451" s="14">
        <f t="shared" si="51"/>
        <v>0.17300585025625814</v>
      </c>
      <c r="N451" s="14">
        <f t="shared" si="52"/>
        <v>6</v>
      </c>
      <c r="O451" s="14">
        <f t="shared" si="53"/>
        <v>2014</v>
      </c>
      <c r="P451" s="2"/>
    </row>
    <row r="452" spans="1:16" x14ac:dyDescent="0.25">
      <c r="A452" s="12">
        <v>41813</v>
      </c>
      <c r="B452" s="42">
        <v>181.91999799999999</v>
      </c>
      <c r="C452" s="14">
        <v>182.13999899999999</v>
      </c>
      <c r="D452" s="14">
        <f t="shared" si="54"/>
        <v>3.2497713591335131E-3</v>
      </c>
      <c r="E452" s="14">
        <f t="shared" ref="E452:E515" si="56">D452 * 100</f>
        <v>0.32497713591335131</v>
      </c>
      <c r="F452" s="14">
        <f t="shared" ref="F452:F515" si="57">MONTH(A452)</f>
        <v>6</v>
      </c>
      <c r="G452" s="14">
        <f t="shared" ref="G452:G515" si="58">YEAR(A452)</f>
        <v>2014</v>
      </c>
      <c r="I452" s="12">
        <v>41813</v>
      </c>
      <c r="J452" s="14">
        <v>1962.920044</v>
      </c>
      <c r="K452" s="14">
        <v>1962.6099850000001</v>
      </c>
      <c r="L452" s="14">
        <f t="shared" si="55"/>
        <v>-1.3246419817014576E-4</v>
      </c>
      <c r="M452" s="14">
        <f t="shared" ref="M452:M515" si="59">L452*100</f>
        <v>-1.3246419817014576E-2</v>
      </c>
      <c r="N452" s="14">
        <f t="shared" ref="N452:N515" si="60">MONTH(I452)</f>
        <v>6</v>
      </c>
      <c r="O452" s="14">
        <f t="shared" ref="O452:O515" si="61">YEAR(I452)</f>
        <v>2014</v>
      </c>
      <c r="P452" s="2"/>
    </row>
    <row r="453" spans="1:16" x14ac:dyDescent="0.25">
      <c r="A453" s="12">
        <v>41814</v>
      </c>
      <c r="B453" s="42">
        <v>181.5</v>
      </c>
      <c r="C453" s="14">
        <v>180.88000500000001</v>
      </c>
      <c r="D453" s="14">
        <f t="shared" ref="D453:D516" si="62">(C453/C452)-1</f>
        <v>-6.9177226689233207E-3</v>
      </c>
      <c r="E453" s="14">
        <f t="shared" si="56"/>
        <v>-0.69177226689233207</v>
      </c>
      <c r="F453" s="14">
        <f t="shared" si="57"/>
        <v>6</v>
      </c>
      <c r="G453" s="14">
        <f t="shared" si="58"/>
        <v>2014</v>
      </c>
      <c r="I453" s="12">
        <v>41814</v>
      </c>
      <c r="J453" s="14">
        <v>1961.969971</v>
      </c>
      <c r="K453" s="14">
        <v>1949.9799800000001</v>
      </c>
      <c r="L453" s="14">
        <f t="shared" ref="L453:L516" si="63">(K453/K452)-1</f>
        <v>-6.4353106814546424E-3</v>
      </c>
      <c r="M453" s="14">
        <f t="shared" si="59"/>
        <v>-0.64353106814546424</v>
      </c>
      <c r="N453" s="14">
        <f t="shared" si="60"/>
        <v>6</v>
      </c>
      <c r="O453" s="14">
        <f t="shared" si="61"/>
        <v>2014</v>
      </c>
      <c r="P453" s="2"/>
    </row>
    <row r="454" spans="1:16" x14ac:dyDescent="0.25">
      <c r="A454" s="12">
        <v>41815</v>
      </c>
      <c r="B454" s="42">
        <v>180.25</v>
      </c>
      <c r="C454" s="14">
        <v>180.720001</v>
      </c>
      <c r="D454" s="14">
        <f t="shared" si="62"/>
        <v>-8.8458644171318657E-4</v>
      </c>
      <c r="E454" s="14">
        <f t="shared" si="56"/>
        <v>-8.8458644171318657E-2</v>
      </c>
      <c r="F454" s="14">
        <f t="shared" si="57"/>
        <v>6</v>
      </c>
      <c r="G454" s="14">
        <f t="shared" si="58"/>
        <v>2014</v>
      </c>
      <c r="I454" s="12">
        <v>41815</v>
      </c>
      <c r="J454" s="14">
        <v>1949.2700199999999</v>
      </c>
      <c r="K454" s="14">
        <v>1959.530029</v>
      </c>
      <c r="L454" s="14">
        <f t="shared" si="63"/>
        <v>4.8975113067570852E-3</v>
      </c>
      <c r="M454" s="14">
        <f t="shared" si="59"/>
        <v>0.48975113067570852</v>
      </c>
      <c r="N454" s="14">
        <f t="shared" si="60"/>
        <v>6</v>
      </c>
      <c r="O454" s="14">
        <f t="shared" si="61"/>
        <v>2014</v>
      </c>
      <c r="P454" s="2"/>
    </row>
    <row r="455" spans="1:16" x14ac:dyDescent="0.25">
      <c r="A455" s="12">
        <v>41816</v>
      </c>
      <c r="B455" s="42">
        <v>180.86999499999999</v>
      </c>
      <c r="C455" s="14">
        <v>180.36999499999999</v>
      </c>
      <c r="D455" s="14">
        <f t="shared" si="62"/>
        <v>-1.9367308436436526E-3</v>
      </c>
      <c r="E455" s="14">
        <f t="shared" si="56"/>
        <v>-0.19367308436436526</v>
      </c>
      <c r="F455" s="14">
        <f t="shared" si="57"/>
        <v>6</v>
      </c>
      <c r="G455" s="14">
        <f t="shared" si="58"/>
        <v>2014</v>
      </c>
      <c r="I455" s="12">
        <v>41816</v>
      </c>
      <c r="J455" s="14">
        <v>1959.8900149999999</v>
      </c>
      <c r="K455" s="14">
        <v>1957.219971</v>
      </c>
      <c r="L455" s="14">
        <f t="shared" si="63"/>
        <v>-1.1788836944636172E-3</v>
      </c>
      <c r="M455" s="14">
        <f t="shared" si="59"/>
        <v>-0.11788836944636172</v>
      </c>
      <c r="N455" s="14">
        <f t="shared" si="60"/>
        <v>6</v>
      </c>
      <c r="O455" s="14">
        <f t="shared" si="61"/>
        <v>2014</v>
      </c>
      <c r="P455" s="2"/>
    </row>
    <row r="456" spans="1:16" x14ac:dyDescent="0.25">
      <c r="A456" s="12">
        <v>41817</v>
      </c>
      <c r="B456" s="42">
        <v>179.770004</v>
      </c>
      <c r="C456" s="14">
        <v>181.71000699999999</v>
      </c>
      <c r="D456" s="14">
        <f t="shared" si="62"/>
        <v>7.4292401017141962E-3</v>
      </c>
      <c r="E456" s="14">
        <f t="shared" si="56"/>
        <v>0.74292401017141962</v>
      </c>
      <c r="F456" s="14">
        <f t="shared" si="57"/>
        <v>6</v>
      </c>
      <c r="G456" s="14">
        <f t="shared" si="58"/>
        <v>2014</v>
      </c>
      <c r="I456" s="12">
        <v>41817</v>
      </c>
      <c r="J456" s="14">
        <v>1956.5600589999999</v>
      </c>
      <c r="K456" s="14">
        <v>1960.959961</v>
      </c>
      <c r="L456" s="14">
        <f t="shared" si="63"/>
        <v>1.9108685050301943E-3</v>
      </c>
      <c r="M456" s="14">
        <f t="shared" si="59"/>
        <v>0.19108685050301943</v>
      </c>
      <c r="N456" s="14">
        <f t="shared" si="60"/>
        <v>6</v>
      </c>
      <c r="O456" s="14">
        <f t="shared" si="61"/>
        <v>2014</v>
      </c>
      <c r="P456" s="2"/>
    </row>
    <row r="457" spans="1:16" x14ac:dyDescent="0.25">
      <c r="A457" s="12">
        <v>41820</v>
      </c>
      <c r="B457" s="42">
        <v>181.33000200000001</v>
      </c>
      <c r="C457" s="14">
        <v>181.270004</v>
      </c>
      <c r="D457" s="14">
        <f t="shared" si="62"/>
        <v>-2.4214571737922741E-3</v>
      </c>
      <c r="E457" s="14">
        <f t="shared" si="56"/>
        <v>-0.24214571737922741</v>
      </c>
      <c r="F457" s="14">
        <f t="shared" si="57"/>
        <v>6</v>
      </c>
      <c r="G457" s="14">
        <f t="shared" si="58"/>
        <v>2014</v>
      </c>
      <c r="I457" s="12">
        <v>41820</v>
      </c>
      <c r="J457" s="14">
        <v>1960.790039</v>
      </c>
      <c r="K457" s="14">
        <v>1960.2299800000001</v>
      </c>
      <c r="L457" s="14">
        <f t="shared" si="63"/>
        <v>-3.722569631802175E-4</v>
      </c>
      <c r="M457" s="14">
        <f t="shared" si="59"/>
        <v>-3.722569631802175E-2</v>
      </c>
      <c r="N457" s="14">
        <f t="shared" si="60"/>
        <v>6</v>
      </c>
      <c r="O457" s="14">
        <f t="shared" si="61"/>
        <v>2014</v>
      </c>
      <c r="P457" s="2"/>
    </row>
    <row r="458" spans="1:16" x14ac:dyDescent="0.25">
      <c r="A458" s="12">
        <v>41821</v>
      </c>
      <c r="B458" s="42">
        <v>181.699997</v>
      </c>
      <c r="C458" s="14">
        <v>186.35000600000001</v>
      </c>
      <c r="D458" s="14">
        <f t="shared" si="62"/>
        <v>2.8024504263816308E-2</v>
      </c>
      <c r="E458" s="14">
        <f t="shared" si="56"/>
        <v>2.8024504263816308</v>
      </c>
      <c r="F458" s="14">
        <f t="shared" si="57"/>
        <v>7</v>
      </c>
      <c r="G458" s="14">
        <f t="shared" si="58"/>
        <v>2014</v>
      </c>
      <c r="I458" s="12">
        <v>41821</v>
      </c>
      <c r="J458" s="14">
        <v>1962.290039</v>
      </c>
      <c r="K458" s="14">
        <v>1973.3199460000001</v>
      </c>
      <c r="L458" s="14">
        <f t="shared" si="63"/>
        <v>6.6777705338432192E-3</v>
      </c>
      <c r="M458" s="14">
        <f t="shared" si="59"/>
        <v>0.66777705338432192</v>
      </c>
      <c r="N458" s="14">
        <f t="shared" si="60"/>
        <v>7</v>
      </c>
      <c r="O458" s="14">
        <f t="shared" si="61"/>
        <v>2014</v>
      </c>
      <c r="P458" s="2"/>
    </row>
    <row r="459" spans="1:16" x14ac:dyDescent="0.25">
      <c r="A459" s="12">
        <v>41822</v>
      </c>
      <c r="B459" s="42">
        <v>186.33999600000001</v>
      </c>
      <c r="C459" s="14">
        <v>188.38999899999999</v>
      </c>
      <c r="D459" s="14">
        <f t="shared" si="62"/>
        <v>1.0947104557646137E-2</v>
      </c>
      <c r="E459" s="14">
        <f t="shared" si="56"/>
        <v>1.0947104557646137</v>
      </c>
      <c r="F459" s="14">
        <f t="shared" si="57"/>
        <v>7</v>
      </c>
      <c r="G459" s="14">
        <f t="shared" si="58"/>
        <v>2014</v>
      </c>
      <c r="I459" s="12">
        <v>41822</v>
      </c>
      <c r="J459" s="14">
        <v>1973.0600589999999</v>
      </c>
      <c r="K459" s="14">
        <v>1974.619995</v>
      </c>
      <c r="L459" s="14">
        <f t="shared" si="63"/>
        <v>6.5881308433302088E-4</v>
      </c>
      <c r="M459" s="14">
        <f t="shared" si="59"/>
        <v>6.5881308433302088E-2</v>
      </c>
      <c r="N459" s="14">
        <f t="shared" si="60"/>
        <v>7</v>
      </c>
      <c r="O459" s="14">
        <f t="shared" si="61"/>
        <v>2014</v>
      </c>
      <c r="P459" s="2"/>
    </row>
    <row r="460" spans="1:16" x14ac:dyDescent="0.25">
      <c r="A460" s="12">
        <v>41823</v>
      </c>
      <c r="B460" s="42">
        <v>188.38999899999999</v>
      </c>
      <c r="C460" s="14">
        <v>188.529999</v>
      </c>
      <c r="D460" s="14">
        <f t="shared" si="62"/>
        <v>7.4313923638813506E-4</v>
      </c>
      <c r="E460" s="14">
        <f t="shared" si="56"/>
        <v>7.4313923638813506E-2</v>
      </c>
      <c r="F460" s="14">
        <f t="shared" si="57"/>
        <v>7</v>
      </c>
      <c r="G460" s="14">
        <f t="shared" si="58"/>
        <v>2014</v>
      </c>
      <c r="I460" s="12">
        <v>41823</v>
      </c>
      <c r="J460" s="14">
        <v>1975.880005</v>
      </c>
      <c r="K460" s="14">
        <v>1985.4399410000001</v>
      </c>
      <c r="L460" s="14">
        <f t="shared" si="63"/>
        <v>5.4795079698359839E-3</v>
      </c>
      <c r="M460" s="14">
        <f t="shared" si="59"/>
        <v>0.54795079698359839</v>
      </c>
      <c r="N460" s="14">
        <f t="shared" si="60"/>
        <v>7</v>
      </c>
      <c r="O460" s="14">
        <f t="shared" si="61"/>
        <v>2014</v>
      </c>
      <c r="P460" s="2"/>
    </row>
    <row r="461" spans="1:16" x14ac:dyDescent="0.25">
      <c r="A461" s="12">
        <v>41827</v>
      </c>
      <c r="B461" s="42">
        <v>187.61000100000001</v>
      </c>
      <c r="C461" s="14">
        <v>188.03999300000001</v>
      </c>
      <c r="D461" s="14">
        <f t="shared" si="62"/>
        <v>-2.5990876921395678E-3</v>
      </c>
      <c r="E461" s="14">
        <f t="shared" si="56"/>
        <v>-0.25990876921395678</v>
      </c>
      <c r="F461" s="14">
        <f t="shared" si="57"/>
        <v>7</v>
      </c>
      <c r="G461" s="14">
        <f t="shared" si="58"/>
        <v>2014</v>
      </c>
      <c r="I461" s="12">
        <v>41827</v>
      </c>
      <c r="J461" s="14">
        <v>1984.219971</v>
      </c>
      <c r="K461" s="14">
        <v>1977.650024</v>
      </c>
      <c r="L461" s="14">
        <f t="shared" si="63"/>
        <v>-3.9235218548472339E-3</v>
      </c>
      <c r="M461" s="14">
        <f t="shared" si="59"/>
        <v>-0.39235218548472339</v>
      </c>
      <c r="N461" s="14">
        <f t="shared" si="60"/>
        <v>7</v>
      </c>
      <c r="O461" s="14">
        <f t="shared" si="61"/>
        <v>2014</v>
      </c>
      <c r="P461" s="2"/>
    </row>
    <row r="462" spans="1:16" x14ac:dyDescent="0.25">
      <c r="A462" s="12">
        <v>41828</v>
      </c>
      <c r="B462" s="42">
        <v>187.64999399999999</v>
      </c>
      <c r="C462" s="14">
        <v>187.220001</v>
      </c>
      <c r="D462" s="14">
        <f t="shared" si="62"/>
        <v>-4.3607319215334117E-3</v>
      </c>
      <c r="E462" s="14">
        <f t="shared" si="56"/>
        <v>-0.43607319215334117</v>
      </c>
      <c r="F462" s="14">
        <f t="shared" si="57"/>
        <v>7</v>
      </c>
      <c r="G462" s="14">
        <f t="shared" si="58"/>
        <v>2014</v>
      </c>
      <c r="I462" s="12">
        <v>41828</v>
      </c>
      <c r="J462" s="14">
        <v>1976.3900149999999</v>
      </c>
      <c r="K462" s="14">
        <v>1963.709961</v>
      </c>
      <c r="L462" s="14">
        <f t="shared" si="63"/>
        <v>-7.0488017752527998E-3</v>
      </c>
      <c r="M462" s="14">
        <f t="shared" si="59"/>
        <v>-0.70488017752527998</v>
      </c>
      <c r="N462" s="14">
        <f t="shared" si="60"/>
        <v>7</v>
      </c>
      <c r="O462" s="14">
        <f t="shared" si="61"/>
        <v>2014</v>
      </c>
      <c r="P462" s="2"/>
    </row>
    <row r="463" spans="1:16" x14ac:dyDescent="0.25">
      <c r="A463" s="12">
        <v>41829</v>
      </c>
      <c r="B463" s="42">
        <v>187.679993</v>
      </c>
      <c r="C463" s="14">
        <v>188.41999799999999</v>
      </c>
      <c r="D463" s="14">
        <f t="shared" si="62"/>
        <v>6.4095555687984085E-3</v>
      </c>
      <c r="E463" s="14">
        <f t="shared" si="56"/>
        <v>0.64095555687984085</v>
      </c>
      <c r="F463" s="14">
        <f t="shared" si="57"/>
        <v>7</v>
      </c>
      <c r="G463" s="14">
        <f t="shared" si="58"/>
        <v>2014</v>
      </c>
      <c r="I463" s="12">
        <v>41829</v>
      </c>
      <c r="J463" s="14">
        <v>1965.099976</v>
      </c>
      <c r="K463" s="14">
        <v>1972.829956</v>
      </c>
      <c r="L463" s="14">
        <f t="shared" si="63"/>
        <v>4.6442678303448837E-3</v>
      </c>
      <c r="M463" s="14">
        <f t="shared" si="59"/>
        <v>0.46442678303448837</v>
      </c>
      <c r="N463" s="14">
        <f t="shared" si="60"/>
        <v>7</v>
      </c>
      <c r="O463" s="14">
        <f t="shared" si="61"/>
        <v>2014</v>
      </c>
      <c r="P463" s="2"/>
    </row>
    <row r="464" spans="1:16" x14ac:dyDescent="0.25">
      <c r="A464" s="12">
        <v>41830</v>
      </c>
      <c r="B464" s="42">
        <v>186.44000199999999</v>
      </c>
      <c r="C464" s="14">
        <v>187.699997</v>
      </c>
      <c r="D464" s="14">
        <f t="shared" si="62"/>
        <v>-3.8212557459001983E-3</v>
      </c>
      <c r="E464" s="14">
        <f t="shared" si="56"/>
        <v>-0.38212557459001983</v>
      </c>
      <c r="F464" s="14">
        <f t="shared" si="57"/>
        <v>7</v>
      </c>
      <c r="G464" s="14">
        <f t="shared" si="58"/>
        <v>2014</v>
      </c>
      <c r="I464" s="12">
        <v>41830</v>
      </c>
      <c r="J464" s="14">
        <v>1966.670044</v>
      </c>
      <c r="K464" s="14">
        <v>1964.6800539999999</v>
      </c>
      <c r="L464" s="14">
        <f t="shared" si="63"/>
        <v>-4.1310716999271024E-3</v>
      </c>
      <c r="M464" s="14">
        <f t="shared" si="59"/>
        <v>-0.41310716999271024</v>
      </c>
      <c r="N464" s="14">
        <f t="shared" si="60"/>
        <v>7</v>
      </c>
      <c r="O464" s="14">
        <f t="shared" si="61"/>
        <v>2014</v>
      </c>
      <c r="P464" s="2"/>
    </row>
    <row r="465" spans="1:16" x14ac:dyDescent="0.25">
      <c r="A465" s="12">
        <v>41831</v>
      </c>
      <c r="B465" s="42">
        <v>187.729996</v>
      </c>
      <c r="C465" s="14">
        <v>188</v>
      </c>
      <c r="D465" s="14">
        <f t="shared" si="62"/>
        <v>1.598311160335264E-3</v>
      </c>
      <c r="E465" s="14">
        <f t="shared" si="56"/>
        <v>0.1598311160335264</v>
      </c>
      <c r="F465" s="14">
        <f t="shared" si="57"/>
        <v>7</v>
      </c>
      <c r="G465" s="14">
        <f t="shared" si="58"/>
        <v>2014</v>
      </c>
      <c r="I465" s="12">
        <v>41831</v>
      </c>
      <c r="J465" s="14">
        <v>1965.76001</v>
      </c>
      <c r="K465" s="14">
        <v>1967.5699460000001</v>
      </c>
      <c r="L465" s="14">
        <f t="shared" si="63"/>
        <v>1.4709224507656327E-3</v>
      </c>
      <c r="M465" s="14">
        <f t="shared" si="59"/>
        <v>0.14709224507656327</v>
      </c>
      <c r="N465" s="14">
        <f t="shared" si="60"/>
        <v>7</v>
      </c>
      <c r="O465" s="14">
        <f t="shared" si="61"/>
        <v>2014</v>
      </c>
      <c r="P465" s="2"/>
    </row>
    <row r="466" spans="1:16" x14ac:dyDescent="0.25">
      <c r="A466" s="12">
        <v>41834</v>
      </c>
      <c r="B466" s="42">
        <v>188.550003</v>
      </c>
      <c r="C466" s="14">
        <v>189.86000100000001</v>
      </c>
      <c r="D466" s="14">
        <f t="shared" si="62"/>
        <v>9.8936223404255674E-3</v>
      </c>
      <c r="E466" s="14">
        <f t="shared" si="56"/>
        <v>0.98936223404255674</v>
      </c>
      <c r="F466" s="14">
        <f t="shared" si="57"/>
        <v>7</v>
      </c>
      <c r="G466" s="14">
        <f t="shared" si="58"/>
        <v>2014</v>
      </c>
      <c r="I466" s="12">
        <v>41834</v>
      </c>
      <c r="J466" s="14">
        <v>1969.8599850000001</v>
      </c>
      <c r="K466" s="14">
        <v>1977.099976</v>
      </c>
      <c r="L466" s="14">
        <f t="shared" si="63"/>
        <v>4.8435533483188742E-3</v>
      </c>
      <c r="M466" s="14">
        <f t="shared" si="59"/>
        <v>0.48435533483188742</v>
      </c>
      <c r="N466" s="14">
        <f t="shared" si="60"/>
        <v>7</v>
      </c>
      <c r="O466" s="14">
        <f t="shared" si="61"/>
        <v>2014</v>
      </c>
      <c r="P466" s="2"/>
    </row>
    <row r="467" spans="1:16" x14ac:dyDescent="0.25">
      <c r="A467" s="12">
        <v>41835</v>
      </c>
      <c r="B467" s="42">
        <v>189.53999300000001</v>
      </c>
      <c r="C467" s="14">
        <v>188.490005</v>
      </c>
      <c r="D467" s="14">
        <f t="shared" si="62"/>
        <v>-7.2158221467617523E-3</v>
      </c>
      <c r="E467" s="14">
        <f t="shared" si="56"/>
        <v>-0.72158221467617523</v>
      </c>
      <c r="F467" s="14">
        <f t="shared" si="57"/>
        <v>7</v>
      </c>
      <c r="G467" s="14">
        <f t="shared" si="58"/>
        <v>2014</v>
      </c>
      <c r="I467" s="12">
        <v>41835</v>
      </c>
      <c r="J467" s="14">
        <v>1977.3599850000001</v>
      </c>
      <c r="K467" s="14">
        <v>1973.280029</v>
      </c>
      <c r="L467" s="14">
        <f t="shared" si="63"/>
        <v>-1.9320960226444361E-3</v>
      </c>
      <c r="M467" s="14">
        <f t="shared" si="59"/>
        <v>-0.19320960226444361</v>
      </c>
      <c r="N467" s="14">
        <f t="shared" si="60"/>
        <v>7</v>
      </c>
      <c r="O467" s="14">
        <f t="shared" si="61"/>
        <v>2014</v>
      </c>
      <c r="P467" s="2"/>
    </row>
    <row r="468" spans="1:16" x14ac:dyDescent="0.25">
      <c r="A468" s="12">
        <v>41836</v>
      </c>
      <c r="B468" s="42">
        <v>192.240005</v>
      </c>
      <c r="C468" s="14">
        <v>192.36000100000001</v>
      </c>
      <c r="D468" s="14">
        <f t="shared" si="62"/>
        <v>2.0531571422049755E-2</v>
      </c>
      <c r="E468" s="14">
        <f t="shared" si="56"/>
        <v>2.0531571422049755</v>
      </c>
      <c r="F468" s="14">
        <f t="shared" si="57"/>
        <v>7</v>
      </c>
      <c r="G468" s="14">
        <f t="shared" si="58"/>
        <v>2014</v>
      </c>
      <c r="I468" s="12">
        <v>41836</v>
      </c>
      <c r="J468" s="14">
        <v>1976.349976</v>
      </c>
      <c r="K468" s="14">
        <v>1981.5699460000001</v>
      </c>
      <c r="L468" s="14">
        <f t="shared" si="63"/>
        <v>4.2010849337998923E-3</v>
      </c>
      <c r="M468" s="14">
        <f t="shared" si="59"/>
        <v>0.42010849337998923</v>
      </c>
      <c r="N468" s="14">
        <f t="shared" si="60"/>
        <v>7</v>
      </c>
      <c r="O468" s="14">
        <f t="shared" si="61"/>
        <v>2014</v>
      </c>
      <c r="P468" s="2"/>
    </row>
    <row r="469" spans="1:16" x14ac:dyDescent="0.25">
      <c r="A469" s="12">
        <v>41837</v>
      </c>
      <c r="B469" s="42">
        <v>192.36000100000001</v>
      </c>
      <c r="C469" s="14">
        <v>192.490005</v>
      </c>
      <c r="D469" s="14">
        <f t="shared" si="62"/>
        <v>6.7583696883000144E-4</v>
      </c>
      <c r="E469" s="14">
        <f t="shared" si="56"/>
        <v>6.7583696883000144E-2</v>
      </c>
      <c r="F469" s="14">
        <f t="shared" si="57"/>
        <v>7</v>
      </c>
      <c r="G469" s="14">
        <f t="shared" si="58"/>
        <v>2014</v>
      </c>
      <c r="I469" s="12">
        <v>41837</v>
      </c>
      <c r="J469" s="14">
        <v>1979.75</v>
      </c>
      <c r="K469" s="14">
        <v>1958.119995</v>
      </c>
      <c r="L469" s="14">
        <f t="shared" si="63"/>
        <v>-1.1834026372541717E-2</v>
      </c>
      <c r="M469" s="14">
        <f t="shared" si="59"/>
        <v>-1.1834026372541717</v>
      </c>
      <c r="N469" s="14">
        <f t="shared" si="60"/>
        <v>7</v>
      </c>
      <c r="O469" s="14">
        <f t="shared" si="61"/>
        <v>2014</v>
      </c>
      <c r="P469" s="2"/>
    </row>
    <row r="470" spans="1:16" x14ac:dyDescent="0.25">
      <c r="A470" s="12">
        <v>41838</v>
      </c>
      <c r="B470" s="42">
        <v>191.96000699999999</v>
      </c>
      <c r="C470" s="14">
        <v>192.5</v>
      </c>
      <c r="D470" s="14">
        <f t="shared" si="62"/>
        <v>5.1924773964318049E-5</v>
      </c>
      <c r="E470" s="14">
        <f t="shared" si="56"/>
        <v>5.1924773964318049E-3</v>
      </c>
      <c r="F470" s="14">
        <f t="shared" si="57"/>
        <v>7</v>
      </c>
      <c r="G470" s="14">
        <f t="shared" si="58"/>
        <v>2014</v>
      </c>
      <c r="I470" s="12">
        <v>41838</v>
      </c>
      <c r="J470" s="14">
        <v>1961.540039</v>
      </c>
      <c r="K470" s="14">
        <v>1978.219971</v>
      </c>
      <c r="L470" s="14">
        <f t="shared" si="63"/>
        <v>1.0264935780914586E-2</v>
      </c>
      <c r="M470" s="14">
        <f t="shared" si="59"/>
        <v>1.0264935780914586</v>
      </c>
      <c r="N470" s="14">
        <f t="shared" si="60"/>
        <v>7</v>
      </c>
      <c r="O470" s="14">
        <f t="shared" si="61"/>
        <v>2014</v>
      </c>
      <c r="P470" s="2"/>
    </row>
    <row r="471" spans="1:16" x14ac:dyDescent="0.25">
      <c r="A471" s="12">
        <v>41841</v>
      </c>
      <c r="B471" s="42">
        <v>191.300003</v>
      </c>
      <c r="C471" s="14">
        <v>190.85000600000001</v>
      </c>
      <c r="D471" s="14">
        <f t="shared" si="62"/>
        <v>-8.5713974025973805E-3</v>
      </c>
      <c r="E471" s="14">
        <f t="shared" si="56"/>
        <v>-0.85713974025973805</v>
      </c>
      <c r="F471" s="14">
        <f t="shared" si="57"/>
        <v>7</v>
      </c>
      <c r="G471" s="14">
        <f t="shared" si="58"/>
        <v>2014</v>
      </c>
      <c r="I471" s="12">
        <v>41841</v>
      </c>
      <c r="J471" s="14">
        <v>1976.9300539999999</v>
      </c>
      <c r="K471" s="14">
        <v>1973.630005</v>
      </c>
      <c r="L471" s="14">
        <f t="shared" si="63"/>
        <v>-2.3202505622667013E-3</v>
      </c>
      <c r="M471" s="14">
        <f t="shared" si="59"/>
        <v>-0.23202505622667013</v>
      </c>
      <c r="N471" s="14">
        <f t="shared" si="60"/>
        <v>7</v>
      </c>
      <c r="O471" s="14">
        <f t="shared" si="61"/>
        <v>2014</v>
      </c>
      <c r="P471" s="2"/>
    </row>
    <row r="472" spans="1:16" x14ac:dyDescent="0.25">
      <c r="A472" s="12">
        <v>41842</v>
      </c>
      <c r="B472" s="42">
        <v>191.58999600000001</v>
      </c>
      <c r="C472" s="14">
        <v>194.08999600000001</v>
      </c>
      <c r="D472" s="14">
        <f t="shared" si="62"/>
        <v>1.6976630328217057E-2</v>
      </c>
      <c r="E472" s="14">
        <f t="shared" si="56"/>
        <v>1.6976630328217057</v>
      </c>
      <c r="F472" s="14">
        <f t="shared" si="57"/>
        <v>7</v>
      </c>
      <c r="G472" s="14">
        <f t="shared" si="58"/>
        <v>2014</v>
      </c>
      <c r="I472" s="12">
        <v>41842</v>
      </c>
      <c r="J472" s="14">
        <v>1975.650024</v>
      </c>
      <c r="K472" s="14">
        <v>1983.530029</v>
      </c>
      <c r="L472" s="14">
        <f t="shared" si="63"/>
        <v>5.0161499242102892E-3</v>
      </c>
      <c r="M472" s="14">
        <f t="shared" si="59"/>
        <v>0.50161499242102892</v>
      </c>
      <c r="N472" s="14">
        <f t="shared" si="60"/>
        <v>7</v>
      </c>
      <c r="O472" s="14">
        <f t="shared" si="61"/>
        <v>2014</v>
      </c>
      <c r="P472" s="2"/>
    </row>
    <row r="473" spans="1:16" x14ac:dyDescent="0.25">
      <c r="A473" s="12">
        <v>41843</v>
      </c>
      <c r="B473" s="42">
        <v>194.11000100000001</v>
      </c>
      <c r="C473" s="14">
        <v>193.63000500000001</v>
      </c>
      <c r="D473" s="14">
        <f t="shared" si="62"/>
        <v>-2.369988198670514E-3</v>
      </c>
      <c r="E473" s="14">
        <f t="shared" si="56"/>
        <v>-0.2369988198670514</v>
      </c>
      <c r="F473" s="14">
        <f t="shared" si="57"/>
        <v>7</v>
      </c>
      <c r="G473" s="14">
        <f t="shared" si="58"/>
        <v>2014</v>
      </c>
      <c r="I473" s="12">
        <v>41843</v>
      </c>
      <c r="J473" s="14">
        <v>1985.3199460000001</v>
      </c>
      <c r="K473" s="14">
        <v>1987.01001</v>
      </c>
      <c r="L473" s="14">
        <f t="shared" si="63"/>
        <v>1.7544382737448849E-3</v>
      </c>
      <c r="M473" s="14">
        <f t="shared" si="59"/>
        <v>0.17544382737448849</v>
      </c>
      <c r="N473" s="14">
        <f t="shared" si="60"/>
        <v>7</v>
      </c>
      <c r="O473" s="14">
        <f t="shared" si="61"/>
        <v>2014</v>
      </c>
      <c r="P473" s="2"/>
    </row>
    <row r="474" spans="1:16" x14ac:dyDescent="0.25">
      <c r="A474" s="12">
        <v>41844</v>
      </c>
      <c r="B474" s="42">
        <v>193.949997</v>
      </c>
      <c r="C474" s="14">
        <v>195.240005</v>
      </c>
      <c r="D474" s="14">
        <f t="shared" si="62"/>
        <v>8.3148270331345753E-3</v>
      </c>
      <c r="E474" s="14">
        <f t="shared" si="56"/>
        <v>0.83148270331345753</v>
      </c>
      <c r="F474" s="14">
        <f t="shared" si="57"/>
        <v>7</v>
      </c>
      <c r="G474" s="14">
        <f t="shared" si="58"/>
        <v>2014</v>
      </c>
      <c r="I474" s="12">
        <v>41844</v>
      </c>
      <c r="J474" s="14">
        <v>1988.0699460000001</v>
      </c>
      <c r="K474" s="14">
        <v>1987.9799800000001</v>
      </c>
      <c r="L474" s="14">
        <f t="shared" si="63"/>
        <v>4.8815556797321413E-4</v>
      </c>
      <c r="M474" s="14">
        <f t="shared" si="59"/>
        <v>4.8815556797321413E-2</v>
      </c>
      <c r="N474" s="14">
        <f t="shared" si="60"/>
        <v>7</v>
      </c>
      <c r="O474" s="14">
        <f t="shared" si="61"/>
        <v>2014</v>
      </c>
      <c r="P474" s="2"/>
    </row>
    <row r="475" spans="1:16" x14ac:dyDescent="0.25">
      <c r="A475" s="12">
        <v>41845</v>
      </c>
      <c r="B475" s="42">
        <v>195.300003</v>
      </c>
      <c r="C475" s="14">
        <v>194.39999399999999</v>
      </c>
      <c r="D475" s="14">
        <f t="shared" si="62"/>
        <v>-4.3024532805149285E-3</v>
      </c>
      <c r="E475" s="14">
        <f t="shared" si="56"/>
        <v>-0.43024532805149285</v>
      </c>
      <c r="F475" s="14">
        <f t="shared" si="57"/>
        <v>7</v>
      </c>
      <c r="G475" s="14">
        <f t="shared" si="58"/>
        <v>2014</v>
      </c>
      <c r="I475" s="12">
        <v>41845</v>
      </c>
      <c r="J475" s="14">
        <v>1984.599976</v>
      </c>
      <c r="K475" s="14">
        <v>1978.339966</v>
      </c>
      <c r="L475" s="14">
        <f t="shared" si="63"/>
        <v>-4.8491504426518839E-3</v>
      </c>
      <c r="M475" s="14">
        <f t="shared" si="59"/>
        <v>-0.48491504426518839</v>
      </c>
      <c r="N475" s="14">
        <f t="shared" si="60"/>
        <v>7</v>
      </c>
      <c r="O475" s="14">
        <f t="shared" si="61"/>
        <v>2014</v>
      </c>
      <c r="P475" s="2"/>
    </row>
    <row r="476" spans="1:16" x14ac:dyDescent="0.25">
      <c r="A476" s="12">
        <v>41848</v>
      </c>
      <c r="B476" s="42">
        <v>194.300003</v>
      </c>
      <c r="C476" s="14">
        <v>195.779999</v>
      </c>
      <c r="D476" s="14">
        <f t="shared" si="62"/>
        <v>7.0987913713618234E-3</v>
      </c>
      <c r="E476" s="14">
        <f t="shared" si="56"/>
        <v>0.70987913713618234</v>
      </c>
      <c r="F476" s="14">
        <f t="shared" si="57"/>
        <v>7</v>
      </c>
      <c r="G476" s="14">
        <f t="shared" si="58"/>
        <v>2014</v>
      </c>
      <c r="I476" s="12">
        <v>41848</v>
      </c>
      <c r="J476" s="14">
        <v>1978.25</v>
      </c>
      <c r="K476" s="14">
        <v>1978.910034</v>
      </c>
      <c r="L476" s="14">
        <f t="shared" si="63"/>
        <v>2.8815472052179381E-4</v>
      </c>
      <c r="M476" s="14">
        <f t="shared" si="59"/>
        <v>2.8815472052179381E-2</v>
      </c>
      <c r="N476" s="14">
        <f t="shared" si="60"/>
        <v>7</v>
      </c>
      <c r="O476" s="14">
        <f t="shared" si="61"/>
        <v>2014</v>
      </c>
      <c r="P476" s="2"/>
    </row>
    <row r="477" spans="1:16" x14ac:dyDescent="0.25">
      <c r="A477" s="12">
        <v>41849</v>
      </c>
      <c r="B477" s="42">
        <v>195.300003</v>
      </c>
      <c r="C477" s="14">
        <v>194.570007</v>
      </c>
      <c r="D477" s="14">
        <f t="shared" si="62"/>
        <v>-6.1803657481885876E-3</v>
      </c>
      <c r="E477" s="14">
        <f t="shared" si="56"/>
        <v>-0.61803657481885876</v>
      </c>
      <c r="F477" s="14">
        <f t="shared" si="57"/>
        <v>7</v>
      </c>
      <c r="G477" s="14">
        <f t="shared" si="58"/>
        <v>2014</v>
      </c>
      <c r="I477" s="12">
        <v>41849</v>
      </c>
      <c r="J477" s="14">
        <v>1980.030029</v>
      </c>
      <c r="K477" s="14">
        <v>1969.9499510000001</v>
      </c>
      <c r="L477" s="14">
        <f t="shared" si="63"/>
        <v>-4.5277869362705392E-3</v>
      </c>
      <c r="M477" s="14">
        <f t="shared" si="59"/>
        <v>-0.45277869362705392</v>
      </c>
      <c r="N477" s="14">
        <f t="shared" si="60"/>
        <v>7</v>
      </c>
      <c r="O477" s="14">
        <f t="shared" si="61"/>
        <v>2014</v>
      </c>
      <c r="P477" s="2"/>
    </row>
    <row r="478" spans="1:16" x14ac:dyDescent="0.25">
      <c r="A478" s="12">
        <v>41850</v>
      </c>
      <c r="B478" s="42">
        <v>195.199997</v>
      </c>
      <c r="C478" s="14">
        <v>194</v>
      </c>
      <c r="D478" s="14">
        <f t="shared" si="62"/>
        <v>-2.92957279895667E-3</v>
      </c>
      <c r="E478" s="14">
        <f t="shared" si="56"/>
        <v>-0.292957279895667</v>
      </c>
      <c r="F478" s="14">
        <f t="shared" si="57"/>
        <v>7</v>
      </c>
      <c r="G478" s="14">
        <f t="shared" si="58"/>
        <v>2014</v>
      </c>
      <c r="I478" s="12">
        <v>41850</v>
      </c>
      <c r="J478" s="14">
        <v>1973.209961</v>
      </c>
      <c r="K478" s="14">
        <v>1970.0699460000001</v>
      </c>
      <c r="L478" s="14">
        <f t="shared" si="63"/>
        <v>6.0912715035721376E-5</v>
      </c>
      <c r="M478" s="14">
        <f t="shared" si="59"/>
        <v>6.0912715035721376E-3</v>
      </c>
      <c r="N478" s="14">
        <f t="shared" si="60"/>
        <v>7</v>
      </c>
      <c r="O478" s="14">
        <f t="shared" si="61"/>
        <v>2014</v>
      </c>
      <c r="P478" s="2"/>
    </row>
    <row r="479" spans="1:16" x14ac:dyDescent="0.25">
      <c r="A479" s="12">
        <v>41851</v>
      </c>
      <c r="B479" s="42">
        <v>192.83999600000001</v>
      </c>
      <c r="C479" s="14">
        <v>191.66999799999999</v>
      </c>
      <c r="D479" s="14">
        <f t="shared" si="62"/>
        <v>-1.2010319587628882E-2</v>
      </c>
      <c r="E479" s="14">
        <f t="shared" si="56"/>
        <v>-1.2010319587628882</v>
      </c>
      <c r="F479" s="14">
        <f t="shared" si="57"/>
        <v>7</v>
      </c>
      <c r="G479" s="14">
        <f t="shared" si="58"/>
        <v>2014</v>
      </c>
      <c r="I479" s="12">
        <v>41851</v>
      </c>
      <c r="J479" s="14">
        <v>1965.1400149999999</v>
      </c>
      <c r="K479" s="14">
        <v>1930.670044</v>
      </c>
      <c r="L479" s="14">
        <f t="shared" si="63"/>
        <v>-1.9999240169110255E-2</v>
      </c>
      <c r="M479" s="14">
        <f t="shared" si="59"/>
        <v>-1.9999240169110255</v>
      </c>
      <c r="N479" s="14">
        <f t="shared" si="60"/>
        <v>7</v>
      </c>
      <c r="O479" s="14">
        <f t="shared" si="61"/>
        <v>2014</v>
      </c>
      <c r="P479" s="2"/>
    </row>
    <row r="480" spans="1:16" x14ac:dyDescent="0.25">
      <c r="A480" s="12">
        <v>41852</v>
      </c>
      <c r="B480" s="42">
        <v>190.5</v>
      </c>
      <c r="C480" s="14">
        <v>189.14999399999999</v>
      </c>
      <c r="D480" s="14">
        <f t="shared" si="62"/>
        <v>-1.3147618439480535E-2</v>
      </c>
      <c r="E480" s="14">
        <f t="shared" si="56"/>
        <v>-1.3147618439480535</v>
      </c>
      <c r="F480" s="14">
        <f t="shared" si="57"/>
        <v>8</v>
      </c>
      <c r="G480" s="14">
        <f t="shared" si="58"/>
        <v>2014</v>
      </c>
      <c r="I480" s="12">
        <v>41852</v>
      </c>
      <c r="J480" s="14">
        <v>1929.8000489999999</v>
      </c>
      <c r="K480" s="14">
        <v>1925.150024</v>
      </c>
      <c r="L480" s="14">
        <f t="shared" si="63"/>
        <v>-2.8591213797275472E-3</v>
      </c>
      <c r="M480" s="14">
        <f t="shared" si="59"/>
        <v>-0.28591213797275472</v>
      </c>
      <c r="N480" s="14">
        <f t="shared" si="60"/>
        <v>8</v>
      </c>
      <c r="O480" s="14">
        <f t="shared" si="61"/>
        <v>2014</v>
      </c>
      <c r="P480" s="2"/>
    </row>
    <row r="481" spans="1:16" x14ac:dyDescent="0.25">
      <c r="A481" s="12">
        <v>41855</v>
      </c>
      <c r="B481" s="42">
        <v>189.35000600000001</v>
      </c>
      <c r="C481" s="14">
        <v>189.63999899999999</v>
      </c>
      <c r="D481" s="14">
        <f t="shared" si="62"/>
        <v>2.5905631273770435E-3</v>
      </c>
      <c r="E481" s="14">
        <f t="shared" si="56"/>
        <v>0.25905631273770435</v>
      </c>
      <c r="F481" s="14">
        <f t="shared" si="57"/>
        <v>8</v>
      </c>
      <c r="G481" s="14">
        <f t="shared" si="58"/>
        <v>2014</v>
      </c>
      <c r="I481" s="12">
        <v>41855</v>
      </c>
      <c r="J481" s="14">
        <v>1926.619995</v>
      </c>
      <c r="K481" s="14">
        <v>1938.98999</v>
      </c>
      <c r="L481" s="14">
        <f t="shared" si="63"/>
        <v>7.1890324532961625E-3</v>
      </c>
      <c r="M481" s="14">
        <f t="shared" si="59"/>
        <v>0.71890324532961625</v>
      </c>
      <c r="N481" s="14">
        <f t="shared" si="60"/>
        <v>8</v>
      </c>
      <c r="O481" s="14">
        <f t="shared" si="61"/>
        <v>2014</v>
      </c>
      <c r="P481" s="2"/>
    </row>
    <row r="482" spans="1:16" x14ac:dyDescent="0.25">
      <c r="A482" s="12">
        <v>41856</v>
      </c>
      <c r="B482" s="42">
        <v>188.75</v>
      </c>
      <c r="C482" s="14">
        <v>187.10000600000001</v>
      </c>
      <c r="D482" s="14">
        <f t="shared" si="62"/>
        <v>-1.3393761935212689E-2</v>
      </c>
      <c r="E482" s="14">
        <f t="shared" si="56"/>
        <v>-1.3393761935212689</v>
      </c>
      <c r="F482" s="14">
        <f t="shared" si="57"/>
        <v>8</v>
      </c>
      <c r="G482" s="14">
        <f t="shared" si="58"/>
        <v>2014</v>
      </c>
      <c r="I482" s="12">
        <v>41856</v>
      </c>
      <c r="J482" s="14">
        <v>1936.339966</v>
      </c>
      <c r="K482" s="14">
        <v>1920.209961</v>
      </c>
      <c r="L482" s="14">
        <f t="shared" si="63"/>
        <v>-9.6854698048235432E-3</v>
      </c>
      <c r="M482" s="14">
        <f t="shared" si="59"/>
        <v>-0.96854698048235432</v>
      </c>
      <c r="N482" s="14">
        <f t="shared" si="60"/>
        <v>8</v>
      </c>
      <c r="O482" s="14">
        <f t="shared" si="61"/>
        <v>2014</v>
      </c>
      <c r="P482" s="2"/>
    </row>
    <row r="483" spans="1:16" x14ac:dyDescent="0.25">
      <c r="A483" s="12">
        <v>41857</v>
      </c>
      <c r="B483" s="42">
        <v>185.36000100000001</v>
      </c>
      <c r="C483" s="14">
        <v>185.970001</v>
      </c>
      <c r="D483" s="14">
        <f t="shared" si="62"/>
        <v>-6.0395775722209555E-3</v>
      </c>
      <c r="E483" s="14">
        <f t="shared" si="56"/>
        <v>-0.60395775722209555</v>
      </c>
      <c r="F483" s="14">
        <f t="shared" si="57"/>
        <v>8</v>
      </c>
      <c r="G483" s="14">
        <f t="shared" si="58"/>
        <v>2014</v>
      </c>
      <c r="I483" s="12">
        <v>41857</v>
      </c>
      <c r="J483" s="14">
        <v>1917.290039</v>
      </c>
      <c r="K483" s="14">
        <v>1920.23999</v>
      </c>
      <c r="L483" s="14">
        <f t="shared" si="63"/>
        <v>1.5638394035066838E-5</v>
      </c>
      <c r="M483" s="14">
        <f t="shared" si="59"/>
        <v>1.5638394035066838E-3</v>
      </c>
      <c r="N483" s="14">
        <f t="shared" si="60"/>
        <v>8</v>
      </c>
      <c r="O483" s="14">
        <f t="shared" si="61"/>
        <v>2014</v>
      </c>
      <c r="P483" s="2"/>
    </row>
    <row r="484" spans="1:16" x14ac:dyDescent="0.25">
      <c r="A484" s="12">
        <v>41858</v>
      </c>
      <c r="B484" s="42">
        <v>186.63999899999999</v>
      </c>
      <c r="C484" s="14">
        <v>184.300003</v>
      </c>
      <c r="D484" s="14">
        <f t="shared" si="62"/>
        <v>-8.9799321988496272E-3</v>
      </c>
      <c r="E484" s="14">
        <f t="shared" si="56"/>
        <v>-0.89799321988496272</v>
      </c>
      <c r="F484" s="14">
        <f t="shared" si="57"/>
        <v>8</v>
      </c>
      <c r="G484" s="14">
        <f t="shared" si="58"/>
        <v>2014</v>
      </c>
      <c r="I484" s="12">
        <v>41858</v>
      </c>
      <c r="J484" s="14">
        <v>1923.030029</v>
      </c>
      <c r="K484" s="14">
        <v>1909.5699460000001</v>
      </c>
      <c r="L484" s="14">
        <f t="shared" si="63"/>
        <v>-5.5566200347696437E-3</v>
      </c>
      <c r="M484" s="14">
        <f t="shared" si="59"/>
        <v>-0.55566200347696437</v>
      </c>
      <c r="N484" s="14">
        <f t="shared" si="60"/>
        <v>8</v>
      </c>
      <c r="O484" s="14">
        <f t="shared" si="61"/>
        <v>2014</v>
      </c>
      <c r="P484" s="2"/>
    </row>
    <row r="485" spans="1:16" x14ac:dyDescent="0.25">
      <c r="A485" s="12">
        <v>41859</v>
      </c>
      <c r="B485" s="42">
        <v>184.39999399999999</v>
      </c>
      <c r="C485" s="14">
        <v>186.63000500000001</v>
      </c>
      <c r="D485" s="14">
        <f t="shared" si="62"/>
        <v>1.264244146539717E-2</v>
      </c>
      <c r="E485" s="14">
        <f t="shared" si="56"/>
        <v>1.264244146539717</v>
      </c>
      <c r="F485" s="14">
        <f t="shared" si="57"/>
        <v>8</v>
      </c>
      <c r="G485" s="14">
        <f t="shared" si="58"/>
        <v>2014</v>
      </c>
      <c r="I485" s="12">
        <v>41859</v>
      </c>
      <c r="J485" s="14">
        <v>1910.349976</v>
      </c>
      <c r="K485" s="14">
        <v>1931.589966</v>
      </c>
      <c r="L485" s="14">
        <f t="shared" si="63"/>
        <v>1.1531402683691017E-2</v>
      </c>
      <c r="M485" s="14">
        <f t="shared" si="59"/>
        <v>1.1531402683691017</v>
      </c>
      <c r="N485" s="14">
        <f t="shared" si="60"/>
        <v>8</v>
      </c>
      <c r="O485" s="14">
        <f t="shared" si="61"/>
        <v>2014</v>
      </c>
      <c r="P485" s="2"/>
    </row>
    <row r="486" spans="1:16" x14ac:dyDescent="0.25">
      <c r="A486" s="12">
        <v>41862</v>
      </c>
      <c r="B486" s="42">
        <v>187.80999800000001</v>
      </c>
      <c r="C486" s="14">
        <v>187.470001</v>
      </c>
      <c r="D486" s="14">
        <f t="shared" si="62"/>
        <v>4.5008625488702769E-3</v>
      </c>
      <c r="E486" s="14">
        <f t="shared" si="56"/>
        <v>0.45008625488702769</v>
      </c>
      <c r="F486" s="14">
        <f t="shared" si="57"/>
        <v>8</v>
      </c>
      <c r="G486" s="14">
        <f t="shared" si="58"/>
        <v>2014</v>
      </c>
      <c r="I486" s="12">
        <v>41862</v>
      </c>
      <c r="J486" s="14">
        <v>1933.4300539999999</v>
      </c>
      <c r="K486" s="14">
        <v>1936.920044</v>
      </c>
      <c r="L486" s="14">
        <f t="shared" si="63"/>
        <v>2.7594251853759744E-3</v>
      </c>
      <c r="M486" s="14">
        <f t="shared" si="59"/>
        <v>0.27594251853759744</v>
      </c>
      <c r="N486" s="14">
        <f t="shared" si="60"/>
        <v>8</v>
      </c>
      <c r="O486" s="14">
        <f t="shared" si="61"/>
        <v>2014</v>
      </c>
      <c r="P486" s="2"/>
    </row>
    <row r="487" spans="1:16" x14ac:dyDescent="0.25">
      <c r="A487" s="12">
        <v>41863</v>
      </c>
      <c r="B487" s="42">
        <v>187.449997</v>
      </c>
      <c r="C487" s="14">
        <v>187.33999600000001</v>
      </c>
      <c r="D487" s="14">
        <f t="shared" si="62"/>
        <v>-6.9347095165361861E-4</v>
      </c>
      <c r="E487" s="14">
        <f t="shared" si="56"/>
        <v>-6.9347095165361861E-2</v>
      </c>
      <c r="F487" s="14">
        <f t="shared" si="57"/>
        <v>8</v>
      </c>
      <c r="G487" s="14">
        <f t="shared" si="58"/>
        <v>2014</v>
      </c>
      <c r="I487" s="12">
        <v>41863</v>
      </c>
      <c r="J487" s="14">
        <v>1935.7299800000001</v>
      </c>
      <c r="K487" s="14">
        <v>1933.75</v>
      </c>
      <c r="L487" s="14">
        <f t="shared" si="63"/>
        <v>-1.6366416413624574E-3</v>
      </c>
      <c r="M487" s="14">
        <f t="shared" si="59"/>
        <v>-0.16366416413624574</v>
      </c>
      <c r="N487" s="14">
        <f t="shared" si="60"/>
        <v>8</v>
      </c>
      <c r="O487" s="14">
        <f t="shared" si="61"/>
        <v>2014</v>
      </c>
      <c r="P487" s="2"/>
    </row>
    <row r="488" spans="1:16" x14ac:dyDescent="0.25">
      <c r="A488" s="12">
        <v>41864</v>
      </c>
      <c r="B488" s="42">
        <v>188</v>
      </c>
      <c r="C488" s="14">
        <v>187.949997</v>
      </c>
      <c r="D488" s="14">
        <f t="shared" si="62"/>
        <v>3.2561172895508861E-3</v>
      </c>
      <c r="E488" s="14">
        <f t="shared" si="56"/>
        <v>0.32561172895508861</v>
      </c>
      <c r="F488" s="14">
        <f t="shared" si="57"/>
        <v>8</v>
      </c>
      <c r="G488" s="14">
        <f t="shared" si="58"/>
        <v>2014</v>
      </c>
      <c r="I488" s="12">
        <v>41864</v>
      </c>
      <c r="J488" s="14">
        <v>1935.599976</v>
      </c>
      <c r="K488" s="14">
        <v>1946.719971</v>
      </c>
      <c r="L488" s="14">
        <f t="shared" si="63"/>
        <v>6.7071601809953751E-3</v>
      </c>
      <c r="M488" s="14">
        <f t="shared" si="59"/>
        <v>0.67071601809953751</v>
      </c>
      <c r="N488" s="14">
        <f t="shared" si="60"/>
        <v>8</v>
      </c>
      <c r="O488" s="14">
        <f t="shared" si="61"/>
        <v>2014</v>
      </c>
      <c r="P488" s="2"/>
    </row>
    <row r="489" spans="1:16" x14ac:dyDescent="0.25">
      <c r="A489" s="12">
        <v>41865</v>
      </c>
      <c r="B489" s="42">
        <v>187.570007</v>
      </c>
      <c r="C489" s="14">
        <v>187.88000500000001</v>
      </c>
      <c r="D489" s="14">
        <f t="shared" si="62"/>
        <v>-3.7239692001689306E-4</v>
      </c>
      <c r="E489" s="14">
        <f t="shared" si="56"/>
        <v>-3.7239692001689306E-2</v>
      </c>
      <c r="F489" s="14">
        <f t="shared" si="57"/>
        <v>8</v>
      </c>
      <c r="G489" s="14">
        <f t="shared" si="58"/>
        <v>2014</v>
      </c>
      <c r="I489" s="12">
        <v>41865</v>
      </c>
      <c r="J489" s="14">
        <v>1947.410034</v>
      </c>
      <c r="K489" s="14">
        <v>1955.1800539999999</v>
      </c>
      <c r="L489" s="14">
        <f t="shared" si="63"/>
        <v>4.3458140492873554E-3</v>
      </c>
      <c r="M489" s="14">
        <f t="shared" si="59"/>
        <v>0.43458140492873554</v>
      </c>
      <c r="N489" s="14">
        <f t="shared" si="60"/>
        <v>8</v>
      </c>
      <c r="O489" s="14">
        <f t="shared" si="61"/>
        <v>2014</v>
      </c>
      <c r="P489" s="2"/>
    </row>
    <row r="490" spans="1:16" x14ac:dyDescent="0.25">
      <c r="A490" s="12">
        <v>41866</v>
      </c>
      <c r="B490" s="42">
        <v>187.85000600000001</v>
      </c>
      <c r="C490" s="14">
        <v>187.38000500000001</v>
      </c>
      <c r="D490" s="14">
        <f t="shared" si="62"/>
        <v>-2.6612730822527242E-3</v>
      </c>
      <c r="E490" s="14">
        <f t="shared" si="56"/>
        <v>-0.26612730822527242</v>
      </c>
      <c r="F490" s="14">
        <f t="shared" si="57"/>
        <v>8</v>
      </c>
      <c r="G490" s="14">
        <f t="shared" si="58"/>
        <v>2014</v>
      </c>
      <c r="I490" s="12">
        <v>41866</v>
      </c>
      <c r="J490" s="14">
        <v>1958.869995</v>
      </c>
      <c r="K490" s="14">
        <v>1955.0600589999999</v>
      </c>
      <c r="L490" s="14">
        <f t="shared" si="63"/>
        <v>-6.1372864230357926E-5</v>
      </c>
      <c r="M490" s="14">
        <f t="shared" si="59"/>
        <v>-6.1372864230357926E-3</v>
      </c>
      <c r="N490" s="14">
        <f t="shared" si="60"/>
        <v>8</v>
      </c>
      <c r="O490" s="14">
        <f t="shared" si="61"/>
        <v>2014</v>
      </c>
      <c r="P490" s="2"/>
    </row>
    <row r="491" spans="1:16" x14ac:dyDescent="0.25">
      <c r="A491" s="12">
        <v>41869</v>
      </c>
      <c r="B491" s="42">
        <v>188.10000600000001</v>
      </c>
      <c r="C491" s="14">
        <v>189.36000100000001</v>
      </c>
      <c r="D491" s="14">
        <f t="shared" si="62"/>
        <v>1.0566741099190313E-2</v>
      </c>
      <c r="E491" s="14">
        <f t="shared" si="56"/>
        <v>1.0566741099190313</v>
      </c>
      <c r="F491" s="14">
        <f t="shared" si="57"/>
        <v>8</v>
      </c>
      <c r="G491" s="14">
        <f t="shared" si="58"/>
        <v>2014</v>
      </c>
      <c r="I491" s="12">
        <v>41869</v>
      </c>
      <c r="J491" s="14">
        <v>1958.3599850000001</v>
      </c>
      <c r="K491" s="14">
        <v>1971.73999</v>
      </c>
      <c r="L491" s="14">
        <f t="shared" si="63"/>
        <v>8.5316719162744636E-3</v>
      </c>
      <c r="M491" s="14">
        <f t="shared" si="59"/>
        <v>0.85316719162744636</v>
      </c>
      <c r="N491" s="14">
        <f t="shared" si="60"/>
        <v>8</v>
      </c>
      <c r="O491" s="14">
        <f t="shared" si="61"/>
        <v>2014</v>
      </c>
      <c r="P491" s="2"/>
    </row>
    <row r="492" spans="1:16" x14ac:dyDescent="0.25">
      <c r="A492" s="12">
        <v>41870</v>
      </c>
      <c r="B492" s="42">
        <v>190.03999300000001</v>
      </c>
      <c r="C492" s="14">
        <v>190.070007</v>
      </c>
      <c r="D492" s="14">
        <f t="shared" si="62"/>
        <v>3.7495035712424851E-3</v>
      </c>
      <c r="E492" s="14">
        <f t="shared" si="56"/>
        <v>0.37495035712424851</v>
      </c>
      <c r="F492" s="14">
        <f t="shared" si="57"/>
        <v>8</v>
      </c>
      <c r="G492" s="14">
        <f t="shared" si="58"/>
        <v>2014</v>
      </c>
      <c r="I492" s="12">
        <v>41870</v>
      </c>
      <c r="J492" s="14">
        <v>1972.7299800000001</v>
      </c>
      <c r="K492" s="14">
        <v>1981.599976</v>
      </c>
      <c r="L492" s="14">
        <f t="shared" si="63"/>
        <v>5.0006522411709664E-3</v>
      </c>
      <c r="M492" s="14">
        <f t="shared" si="59"/>
        <v>0.50006522411709664</v>
      </c>
      <c r="N492" s="14">
        <f t="shared" si="60"/>
        <v>8</v>
      </c>
      <c r="O492" s="14">
        <f t="shared" si="61"/>
        <v>2014</v>
      </c>
      <c r="P492" s="2"/>
    </row>
    <row r="493" spans="1:16" x14ac:dyDescent="0.25">
      <c r="A493" s="12">
        <v>41871</v>
      </c>
      <c r="B493" s="42">
        <v>189.86000100000001</v>
      </c>
      <c r="C493" s="14">
        <v>190.10000600000001</v>
      </c>
      <c r="D493" s="14">
        <f t="shared" si="62"/>
        <v>1.578313194885439E-4</v>
      </c>
      <c r="E493" s="14">
        <f t="shared" si="56"/>
        <v>1.578313194885439E-2</v>
      </c>
      <c r="F493" s="14">
        <f t="shared" si="57"/>
        <v>8</v>
      </c>
      <c r="G493" s="14">
        <f t="shared" si="58"/>
        <v>2014</v>
      </c>
      <c r="I493" s="12">
        <v>41871</v>
      </c>
      <c r="J493" s="14">
        <v>1980.459961</v>
      </c>
      <c r="K493" s="14">
        <v>1986.51001</v>
      </c>
      <c r="L493" s="14">
        <f t="shared" si="63"/>
        <v>2.4778129084919165E-3</v>
      </c>
      <c r="M493" s="14">
        <f t="shared" si="59"/>
        <v>0.24778129084919165</v>
      </c>
      <c r="N493" s="14">
        <f t="shared" si="60"/>
        <v>8</v>
      </c>
      <c r="O493" s="14">
        <f t="shared" si="61"/>
        <v>2014</v>
      </c>
      <c r="P493" s="2"/>
    </row>
    <row r="494" spans="1:16" x14ac:dyDescent="0.25">
      <c r="A494" s="12">
        <v>41872</v>
      </c>
      <c r="B494" s="42">
        <v>190.89999399999999</v>
      </c>
      <c r="C494" s="14">
        <v>191.229996</v>
      </c>
      <c r="D494" s="14">
        <f t="shared" si="62"/>
        <v>5.9441870822454224E-3</v>
      </c>
      <c r="E494" s="14">
        <f t="shared" si="56"/>
        <v>0.59441870822454224</v>
      </c>
      <c r="F494" s="14">
        <f t="shared" si="57"/>
        <v>8</v>
      </c>
      <c r="G494" s="14">
        <f t="shared" si="58"/>
        <v>2014</v>
      </c>
      <c r="I494" s="12">
        <v>41872</v>
      </c>
      <c r="J494" s="14">
        <v>1986.8199460000001</v>
      </c>
      <c r="K494" s="14">
        <v>1992.369995</v>
      </c>
      <c r="L494" s="14">
        <f t="shared" si="63"/>
        <v>2.9498894898596362E-3</v>
      </c>
      <c r="M494" s="14">
        <f t="shared" si="59"/>
        <v>0.29498894898596362</v>
      </c>
      <c r="N494" s="14">
        <f t="shared" si="60"/>
        <v>8</v>
      </c>
      <c r="O494" s="14">
        <f t="shared" si="61"/>
        <v>2014</v>
      </c>
      <c r="P494" s="2"/>
    </row>
    <row r="495" spans="1:16" x14ac:dyDescent="0.25">
      <c r="A495" s="12">
        <v>41873</v>
      </c>
      <c r="B495" s="42">
        <v>190.770004</v>
      </c>
      <c r="C495" s="14">
        <v>190.41000399999999</v>
      </c>
      <c r="D495" s="14">
        <f t="shared" si="62"/>
        <v>-4.2879883760496007E-3</v>
      </c>
      <c r="E495" s="14">
        <f t="shared" si="56"/>
        <v>-0.42879883760496007</v>
      </c>
      <c r="F495" s="14">
        <f t="shared" si="57"/>
        <v>8</v>
      </c>
      <c r="G495" s="14">
        <f t="shared" si="58"/>
        <v>2014</v>
      </c>
      <c r="I495" s="12">
        <v>41873</v>
      </c>
      <c r="J495" s="14">
        <v>1992.599976</v>
      </c>
      <c r="K495" s="14">
        <v>1988.400024</v>
      </c>
      <c r="L495" s="14">
        <f t="shared" si="63"/>
        <v>-1.9925872252457566E-3</v>
      </c>
      <c r="M495" s="14">
        <f t="shared" si="59"/>
        <v>-0.19925872252457566</v>
      </c>
      <c r="N495" s="14">
        <f t="shared" si="60"/>
        <v>8</v>
      </c>
      <c r="O495" s="14">
        <f t="shared" si="61"/>
        <v>2014</v>
      </c>
      <c r="P495" s="2"/>
    </row>
    <row r="496" spans="1:16" x14ac:dyDescent="0.25">
      <c r="A496" s="12">
        <v>41876</v>
      </c>
      <c r="B496" s="42">
        <v>191.38999899999999</v>
      </c>
      <c r="C496" s="14">
        <v>191.16000399999999</v>
      </c>
      <c r="D496" s="14">
        <f t="shared" si="62"/>
        <v>3.9388686741479439E-3</v>
      </c>
      <c r="E496" s="14">
        <f t="shared" si="56"/>
        <v>0.39388686741479439</v>
      </c>
      <c r="F496" s="14">
        <f t="shared" si="57"/>
        <v>8</v>
      </c>
      <c r="G496" s="14">
        <f t="shared" si="58"/>
        <v>2014</v>
      </c>
      <c r="I496" s="12">
        <v>41876</v>
      </c>
      <c r="J496" s="14">
        <v>1991.73999</v>
      </c>
      <c r="K496" s="14">
        <v>1997.920044</v>
      </c>
      <c r="L496" s="14">
        <f t="shared" si="63"/>
        <v>4.7877790611010607E-3</v>
      </c>
      <c r="M496" s="14">
        <f t="shared" si="59"/>
        <v>0.47877790611010607</v>
      </c>
      <c r="N496" s="14">
        <f t="shared" si="60"/>
        <v>8</v>
      </c>
      <c r="O496" s="14">
        <f t="shared" si="61"/>
        <v>2014</v>
      </c>
      <c r="P496" s="2"/>
    </row>
    <row r="497" spans="1:16" x14ac:dyDescent="0.25">
      <c r="A497" s="12">
        <v>41877</v>
      </c>
      <c r="B497" s="42">
        <v>191.020004</v>
      </c>
      <c r="C497" s="14">
        <v>192.990005</v>
      </c>
      <c r="D497" s="14">
        <f t="shared" si="62"/>
        <v>9.5731374853915696E-3</v>
      </c>
      <c r="E497" s="14">
        <f t="shared" si="56"/>
        <v>0.95731374853915696</v>
      </c>
      <c r="F497" s="14">
        <f t="shared" si="57"/>
        <v>8</v>
      </c>
      <c r="G497" s="14">
        <f t="shared" si="58"/>
        <v>2014</v>
      </c>
      <c r="I497" s="12">
        <v>41877</v>
      </c>
      <c r="J497" s="14">
        <v>1998.589966</v>
      </c>
      <c r="K497" s="14">
        <v>2000.0200199999999</v>
      </c>
      <c r="L497" s="14">
        <f t="shared" si="63"/>
        <v>1.0510811012214294E-3</v>
      </c>
      <c r="M497" s="14">
        <f t="shared" si="59"/>
        <v>0.10510811012214294</v>
      </c>
      <c r="N497" s="14">
        <f t="shared" si="60"/>
        <v>8</v>
      </c>
      <c r="O497" s="14">
        <f t="shared" si="61"/>
        <v>2014</v>
      </c>
      <c r="P497" s="2"/>
    </row>
    <row r="498" spans="1:16" x14ac:dyDescent="0.25">
      <c r="A498" s="12">
        <v>41878</v>
      </c>
      <c r="B498" s="42">
        <v>193.029999</v>
      </c>
      <c r="C498" s="14">
        <v>192.25</v>
      </c>
      <c r="D498" s="14">
        <f t="shared" si="62"/>
        <v>-3.8344213732726118E-3</v>
      </c>
      <c r="E498" s="14">
        <f t="shared" si="56"/>
        <v>-0.38344213732726118</v>
      </c>
      <c r="F498" s="14">
        <f t="shared" si="57"/>
        <v>8</v>
      </c>
      <c r="G498" s="14">
        <f t="shared" si="58"/>
        <v>2014</v>
      </c>
      <c r="I498" s="12">
        <v>41878</v>
      </c>
      <c r="J498" s="14">
        <v>2000.540039</v>
      </c>
      <c r="K498" s="14">
        <v>2000.119995</v>
      </c>
      <c r="L498" s="14">
        <f t="shared" si="63"/>
        <v>4.9986999630213802E-5</v>
      </c>
      <c r="M498" s="14">
        <f t="shared" si="59"/>
        <v>4.9986999630213802E-3</v>
      </c>
      <c r="N498" s="14">
        <f t="shared" si="60"/>
        <v>8</v>
      </c>
      <c r="O498" s="14">
        <f t="shared" si="61"/>
        <v>2014</v>
      </c>
      <c r="P498" s="2"/>
    </row>
    <row r="499" spans="1:16" x14ac:dyDescent="0.25">
      <c r="A499" s="12">
        <v>41879</v>
      </c>
      <c r="B499" s="42">
        <v>191.470001</v>
      </c>
      <c r="C499" s="14">
        <v>192</v>
      </c>
      <c r="D499" s="14">
        <f t="shared" si="62"/>
        <v>-1.3003901170350884E-3</v>
      </c>
      <c r="E499" s="14">
        <f t="shared" si="56"/>
        <v>-0.13003901170350884</v>
      </c>
      <c r="F499" s="14">
        <f t="shared" si="57"/>
        <v>8</v>
      </c>
      <c r="G499" s="14">
        <f t="shared" si="58"/>
        <v>2014</v>
      </c>
      <c r="I499" s="12">
        <v>41879</v>
      </c>
      <c r="J499" s="14">
        <v>1997.420044</v>
      </c>
      <c r="K499" s="14">
        <v>1996.73999</v>
      </c>
      <c r="L499" s="14">
        <f t="shared" si="63"/>
        <v>-1.6899011101580985E-3</v>
      </c>
      <c r="M499" s="14">
        <f t="shared" si="59"/>
        <v>-0.16899011101580985</v>
      </c>
      <c r="N499" s="14">
        <f t="shared" si="60"/>
        <v>8</v>
      </c>
      <c r="O499" s="14">
        <f t="shared" si="61"/>
        <v>2014</v>
      </c>
      <c r="P499" s="2"/>
    </row>
    <row r="500" spans="1:16" x14ac:dyDescent="0.25">
      <c r="A500" s="12">
        <v>41880</v>
      </c>
      <c r="B500" s="42">
        <v>192.279999</v>
      </c>
      <c r="C500" s="14">
        <v>192.300003</v>
      </c>
      <c r="D500" s="14">
        <f t="shared" si="62"/>
        <v>1.5625156250000938E-3</v>
      </c>
      <c r="E500" s="14">
        <f t="shared" si="56"/>
        <v>0.15625156250000938</v>
      </c>
      <c r="F500" s="14">
        <f t="shared" si="57"/>
        <v>8</v>
      </c>
      <c r="G500" s="14">
        <f t="shared" si="58"/>
        <v>2014</v>
      </c>
      <c r="I500" s="12">
        <v>41880</v>
      </c>
      <c r="J500" s="14">
        <v>1998.4499510000001</v>
      </c>
      <c r="K500" s="14">
        <v>2003.369995</v>
      </c>
      <c r="L500" s="14">
        <f t="shared" si="63"/>
        <v>3.3204147927141658E-3</v>
      </c>
      <c r="M500" s="14">
        <f t="shared" si="59"/>
        <v>0.33204147927141658</v>
      </c>
      <c r="N500" s="14">
        <f t="shared" si="60"/>
        <v>8</v>
      </c>
      <c r="O500" s="14">
        <f t="shared" si="61"/>
        <v>2014</v>
      </c>
      <c r="P500" s="2"/>
    </row>
    <row r="501" spans="1:16" x14ac:dyDescent="0.25">
      <c r="A501" s="12">
        <v>41884</v>
      </c>
      <c r="B501" s="42">
        <v>192.679993</v>
      </c>
      <c r="C501" s="14">
        <v>191.55999800000001</v>
      </c>
      <c r="D501" s="14">
        <f t="shared" si="62"/>
        <v>-3.8481798671630152E-3</v>
      </c>
      <c r="E501" s="14">
        <f t="shared" si="56"/>
        <v>-0.38481798671630152</v>
      </c>
      <c r="F501" s="14">
        <f t="shared" si="57"/>
        <v>9</v>
      </c>
      <c r="G501" s="14">
        <f t="shared" si="58"/>
        <v>2014</v>
      </c>
      <c r="I501" s="12">
        <v>41884</v>
      </c>
      <c r="J501" s="14">
        <v>2004.0699460000001</v>
      </c>
      <c r="K501" s="14">
        <v>2002.280029</v>
      </c>
      <c r="L501" s="14">
        <f t="shared" si="63"/>
        <v>-5.4406624972935802E-4</v>
      </c>
      <c r="M501" s="14">
        <f t="shared" si="59"/>
        <v>-5.4406624972935802E-2</v>
      </c>
      <c r="N501" s="14">
        <f t="shared" si="60"/>
        <v>9</v>
      </c>
      <c r="O501" s="14">
        <f t="shared" si="61"/>
        <v>2014</v>
      </c>
      <c r="P501" s="2"/>
    </row>
    <row r="502" spans="1:16" x14ac:dyDescent="0.25">
      <c r="A502" s="12">
        <v>41885</v>
      </c>
      <c r="B502" s="42">
        <v>192.38999899999999</v>
      </c>
      <c r="C502" s="14">
        <v>191.949997</v>
      </c>
      <c r="D502" s="14">
        <f t="shared" si="62"/>
        <v>2.0359104409679585E-3</v>
      </c>
      <c r="E502" s="14">
        <f t="shared" si="56"/>
        <v>0.20359104409679585</v>
      </c>
      <c r="F502" s="14">
        <f t="shared" si="57"/>
        <v>9</v>
      </c>
      <c r="G502" s="14">
        <f t="shared" si="58"/>
        <v>2014</v>
      </c>
      <c r="I502" s="12">
        <v>41885</v>
      </c>
      <c r="J502" s="14">
        <v>2003.5699460000001</v>
      </c>
      <c r="K502" s="14">
        <v>2000.719971</v>
      </c>
      <c r="L502" s="14">
        <f t="shared" si="63"/>
        <v>-7.7914076822671596E-4</v>
      </c>
      <c r="M502" s="14">
        <f t="shared" si="59"/>
        <v>-7.7914076822671596E-2</v>
      </c>
      <c r="N502" s="14">
        <f t="shared" si="60"/>
        <v>9</v>
      </c>
      <c r="O502" s="14">
        <f t="shared" si="61"/>
        <v>2014</v>
      </c>
      <c r="P502" s="2"/>
    </row>
    <row r="503" spans="1:16" x14ac:dyDescent="0.25">
      <c r="A503" s="12">
        <v>41886</v>
      </c>
      <c r="B503" s="42">
        <v>191.69000199999999</v>
      </c>
      <c r="C503" s="14">
        <v>190.679993</v>
      </c>
      <c r="D503" s="14">
        <f t="shared" si="62"/>
        <v>-6.6163272719405031E-3</v>
      </c>
      <c r="E503" s="14">
        <f t="shared" si="56"/>
        <v>-0.66163272719405031</v>
      </c>
      <c r="F503" s="14">
        <f t="shared" si="57"/>
        <v>9</v>
      </c>
      <c r="G503" s="14">
        <f t="shared" si="58"/>
        <v>2014</v>
      </c>
      <c r="I503" s="12">
        <v>41886</v>
      </c>
      <c r="J503" s="14">
        <v>2001.670044</v>
      </c>
      <c r="K503" s="14">
        <v>1997.650024</v>
      </c>
      <c r="L503" s="14">
        <f t="shared" si="63"/>
        <v>-1.5344211306420608E-3</v>
      </c>
      <c r="M503" s="14">
        <f t="shared" si="59"/>
        <v>-0.15344211306420608</v>
      </c>
      <c r="N503" s="14">
        <f t="shared" si="60"/>
        <v>9</v>
      </c>
      <c r="O503" s="14">
        <f t="shared" si="61"/>
        <v>2014</v>
      </c>
      <c r="P503" s="2"/>
    </row>
    <row r="504" spans="1:16" x14ac:dyDescent="0.25">
      <c r="A504" s="12">
        <v>41887</v>
      </c>
      <c r="B504" s="42">
        <v>190.529999</v>
      </c>
      <c r="C504" s="14">
        <v>191.199997</v>
      </c>
      <c r="D504" s="14">
        <f t="shared" si="62"/>
        <v>2.7271030999040935E-3</v>
      </c>
      <c r="E504" s="14">
        <f t="shared" si="56"/>
        <v>0.27271030999040935</v>
      </c>
      <c r="F504" s="14">
        <f t="shared" si="57"/>
        <v>9</v>
      </c>
      <c r="G504" s="14">
        <f t="shared" si="58"/>
        <v>2014</v>
      </c>
      <c r="I504" s="12">
        <v>41887</v>
      </c>
      <c r="J504" s="14">
        <v>1998</v>
      </c>
      <c r="K504" s="14">
        <v>2007.709961</v>
      </c>
      <c r="L504" s="14">
        <f t="shared" si="63"/>
        <v>5.0358856051553325E-3</v>
      </c>
      <c r="M504" s="14">
        <f t="shared" si="59"/>
        <v>0.50358856051553325</v>
      </c>
      <c r="N504" s="14">
        <f t="shared" si="60"/>
        <v>9</v>
      </c>
      <c r="O504" s="14">
        <f t="shared" si="61"/>
        <v>2014</v>
      </c>
      <c r="P504" s="2"/>
    </row>
    <row r="505" spans="1:16" x14ac:dyDescent="0.25">
      <c r="A505" s="12">
        <v>41890</v>
      </c>
      <c r="B505" s="42">
        <v>190.75</v>
      </c>
      <c r="C505" s="14">
        <v>190.13999899999999</v>
      </c>
      <c r="D505" s="14">
        <f t="shared" si="62"/>
        <v>-5.5439226811285769E-3</v>
      </c>
      <c r="E505" s="14">
        <f t="shared" si="56"/>
        <v>-0.55439226811285769</v>
      </c>
      <c r="F505" s="14">
        <f t="shared" si="57"/>
        <v>9</v>
      </c>
      <c r="G505" s="14">
        <f t="shared" si="58"/>
        <v>2014</v>
      </c>
      <c r="I505" s="12">
        <v>41890</v>
      </c>
      <c r="J505" s="14">
        <v>2007.170044</v>
      </c>
      <c r="K505" s="14">
        <v>2001.540039</v>
      </c>
      <c r="L505" s="14">
        <f t="shared" si="63"/>
        <v>-3.0731142046667159E-3</v>
      </c>
      <c r="M505" s="14">
        <f t="shared" si="59"/>
        <v>-0.30731142046667159</v>
      </c>
      <c r="N505" s="14">
        <f t="shared" si="60"/>
        <v>9</v>
      </c>
      <c r="O505" s="14">
        <f t="shared" si="61"/>
        <v>2014</v>
      </c>
      <c r="P505" s="2"/>
    </row>
    <row r="506" spans="1:16" x14ac:dyDescent="0.25">
      <c r="A506" s="12">
        <v>41891</v>
      </c>
      <c r="B506" s="42">
        <v>190.33999600000001</v>
      </c>
      <c r="C506" s="14">
        <v>189.990005</v>
      </c>
      <c r="D506" s="14">
        <f t="shared" si="62"/>
        <v>-7.8886084353035901E-4</v>
      </c>
      <c r="E506" s="14">
        <f t="shared" si="56"/>
        <v>-7.8886084353035901E-2</v>
      </c>
      <c r="F506" s="14">
        <f t="shared" si="57"/>
        <v>9</v>
      </c>
      <c r="G506" s="14">
        <f t="shared" si="58"/>
        <v>2014</v>
      </c>
      <c r="I506" s="12">
        <v>41891</v>
      </c>
      <c r="J506" s="14">
        <v>2000.7299800000001</v>
      </c>
      <c r="K506" s="14">
        <v>1988.4399410000001</v>
      </c>
      <c r="L506" s="14">
        <f t="shared" si="63"/>
        <v>-6.5450092152764539E-3</v>
      </c>
      <c r="M506" s="14">
        <f t="shared" si="59"/>
        <v>-0.65450092152764539</v>
      </c>
      <c r="N506" s="14">
        <f t="shared" si="60"/>
        <v>9</v>
      </c>
      <c r="O506" s="14">
        <f t="shared" si="61"/>
        <v>2014</v>
      </c>
      <c r="P506" s="2"/>
    </row>
    <row r="507" spans="1:16" x14ac:dyDescent="0.25">
      <c r="A507" s="12">
        <v>41892</v>
      </c>
      <c r="B507" s="42">
        <v>190.11999499999999</v>
      </c>
      <c r="C507" s="14">
        <v>191.53999300000001</v>
      </c>
      <c r="D507" s="14">
        <f t="shared" si="62"/>
        <v>8.1582607464008028E-3</v>
      </c>
      <c r="E507" s="14">
        <f t="shared" si="56"/>
        <v>0.81582607464008028</v>
      </c>
      <c r="F507" s="14">
        <f t="shared" si="57"/>
        <v>9</v>
      </c>
      <c r="G507" s="14">
        <f t="shared" si="58"/>
        <v>2014</v>
      </c>
      <c r="I507" s="12">
        <v>41892</v>
      </c>
      <c r="J507" s="14">
        <v>1988.410034</v>
      </c>
      <c r="K507" s="14">
        <v>1995.6899410000001</v>
      </c>
      <c r="L507" s="14">
        <f t="shared" si="63"/>
        <v>3.646074417693379E-3</v>
      </c>
      <c r="M507" s="14">
        <f t="shared" si="59"/>
        <v>0.3646074417693379</v>
      </c>
      <c r="N507" s="14">
        <f t="shared" si="60"/>
        <v>9</v>
      </c>
      <c r="O507" s="14">
        <f t="shared" si="61"/>
        <v>2014</v>
      </c>
      <c r="P507" s="2"/>
    </row>
    <row r="508" spans="1:16" x14ac:dyDescent="0.25">
      <c r="A508" s="12">
        <v>41893</v>
      </c>
      <c r="B508" s="42">
        <v>191.08000200000001</v>
      </c>
      <c r="C508" s="14">
        <v>191.720001</v>
      </c>
      <c r="D508" s="14">
        <f t="shared" si="62"/>
        <v>9.3979328901827586E-4</v>
      </c>
      <c r="E508" s="14">
        <f t="shared" si="56"/>
        <v>9.3979328901827586E-2</v>
      </c>
      <c r="F508" s="14">
        <f t="shared" si="57"/>
        <v>9</v>
      </c>
      <c r="G508" s="14">
        <f t="shared" si="58"/>
        <v>2014</v>
      </c>
      <c r="I508" s="12">
        <v>41893</v>
      </c>
      <c r="J508" s="14">
        <v>1992.849976</v>
      </c>
      <c r="K508" s="14">
        <v>1997.4499510000001</v>
      </c>
      <c r="L508" s="14">
        <f t="shared" si="63"/>
        <v>8.8190553243849834E-4</v>
      </c>
      <c r="M508" s="14">
        <f t="shared" si="59"/>
        <v>8.8190553243849834E-2</v>
      </c>
      <c r="N508" s="14">
        <f t="shared" si="60"/>
        <v>9</v>
      </c>
      <c r="O508" s="14">
        <f t="shared" si="61"/>
        <v>2014</v>
      </c>
      <c r="P508" s="2"/>
    </row>
    <row r="509" spans="1:16" x14ac:dyDescent="0.25">
      <c r="A509" s="12">
        <v>41894</v>
      </c>
      <c r="B509" s="42">
        <v>191.470001</v>
      </c>
      <c r="C509" s="14">
        <v>191.279999</v>
      </c>
      <c r="D509" s="14">
        <f t="shared" si="62"/>
        <v>-2.2950239813528395E-3</v>
      </c>
      <c r="E509" s="14">
        <f t="shared" si="56"/>
        <v>-0.22950239813528395</v>
      </c>
      <c r="F509" s="14">
        <f t="shared" si="57"/>
        <v>9</v>
      </c>
      <c r="G509" s="14">
        <f t="shared" si="58"/>
        <v>2014</v>
      </c>
      <c r="I509" s="12">
        <v>41894</v>
      </c>
      <c r="J509" s="14">
        <v>1996.73999</v>
      </c>
      <c r="K509" s="14">
        <v>1985.540039</v>
      </c>
      <c r="L509" s="14">
        <f t="shared" si="63"/>
        <v>-5.9625584080529315E-3</v>
      </c>
      <c r="M509" s="14">
        <f t="shared" si="59"/>
        <v>-0.59625584080529315</v>
      </c>
      <c r="N509" s="14">
        <f t="shared" si="60"/>
        <v>9</v>
      </c>
      <c r="O509" s="14">
        <f t="shared" si="61"/>
        <v>2014</v>
      </c>
      <c r="P509" s="2"/>
    </row>
    <row r="510" spans="1:16" x14ac:dyDescent="0.25">
      <c r="A510" s="12">
        <v>41897</v>
      </c>
      <c r="B510" s="42">
        <v>191.41999799999999</v>
      </c>
      <c r="C510" s="14">
        <v>191.80999800000001</v>
      </c>
      <c r="D510" s="14">
        <f t="shared" si="62"/>
        <v>2.7708019801904182E-3</v>
      </c>
      <c r="E510" s="14">
        <f t="shared" si="56"/>
        <v>0.27708019801904182</v>
      </c>
      <c r="F510" s="14">
        <f t="shared" si="57"/>
        <v>9</v>
      </c>
      <c r="G510" s="14">
        <f t="shared" si="58"/>
        <v>2014</v>
      </c>
      <c r="I510" s="12">
        <v>41897</v>
      </c>
      <c r="J510" s="14">
        <v>1986.040039</v>
      </c>
      <c r="K510" s="14">
        <v>1984.130005</v>
      </c>
      <c r="L510" s="14">
        <f t="shared" si="63"/>
        <v>-7.101513806340165E-4</v>
      </c>
      <c r="M510" s="14">
        <f t="shared" si="59"/>
        <v>-7.101513806340165E-2</v>
      </c>
      <c r="N510" s="14">
        <f t="shared" si="60"/>
        <v>9</v>
      </c>
      <c r="O510" s="14">
        <f t="shared" si="61"/>
        <v>2014</v>
      </c>
      <c r="P510" s="2"/>
    </row>
    <row r="511" spans="1:16" x14ac:dyDescent="0.25">
      <c r="A511" s="12">
        <v>41898</v>
      </c>
      <c r="B511" s="42">
        <v>191.25</v>
      </c>
      <c r="C511" s="14">
        <v>192.96000699999999</v>
      </c>
      <c r="D511" s="14">
        <f t="shared" si="62"/>
        <v>5.9955633803820962E-3</v>
      </c>
      <c r="E511" s="14">
        <f t="shared" si="56"/>
        <v>0.59955633803820962</v>
      </c>
      <c r="F511" s="14">
        <f t="shared" si="57"/>
        <v>9</v>
      </c>
      <c r="G511" s="14">
        <f t="shared" si="58"/>
        <v>2014</v>
      </c>
      <c r="I511" s="12">
        <v>41898</v>
      </c>
      <c r="J511" s="14">
        <v>1981.9300539999999</v>
      </c>
      <c r="K511" s="14">
        <v>1998.9799800000001</v>
      </c>
      <c r="L511" s="14">
        <f t="shared" si="63"/>
        <v>7.4843760048879382E-3</v>
      </c>
      <c r="M511" s="14">
        <f t="shared" si="59"/>
        <v>0.74843760048879382</v>
      </c>
      <c r="N511" s="14">
        <f t="shared" si="60"/>
        <v>9</v>
      </c>
      <c r="O511" s="14">
        <f t="shared" si="61"/>
        <v>2014</v>
      </c>
      <c r="P511" s="2"/>
    </row>
    <row r="512" spans="1:16" x14ac:dyDescent="0.25">
      <c r="A512" s="12">
        <v>41899</v>
      </c>
      <c r="B512" s="42">
        <v>193.220001</v>
      </c>
      <c r="C512" s="14">
        <v>192.800003</v>
      </c>
      <c r="D512" s="14">
        <f t="shared" si="62"/>
        <v>-8.2920809595532496E-4</v>
      </c>
      <c r="E512" s="14">
        <f t="shared" si="56"/>
        <v>-8.2920809595532496E-2</v>
      </c>
      <c r="F512" s="14">
        <f t="shared" si="57"/>
        <v>9</v>
      </c>
      <c r="G512" s="14">
        <f t="shared" si="58"/>
        <v>2014</v>
      </c>
      <c r="I512" s="12">
        <v>41899</v>
      </c>
      <c r="J512" s="14">
        <v>1999.3000489999999</v>
      </c>
      <c r="K512" s="14">
        <v>2001.5699460000001</v>
      </c>
      <c r="L512" s="14">
        <f t="shared" si="63"/>
        <v>1.295643791290102E-3</v>
      </c>
      <c r="M512" s="14">
        <f t="shared" si="59"/>
        <v>0.1295643791290102</v>
      </c>
      <c r="N512" s="14">
        <f t="shared" si="60"/>
        <v>9</v>
      </c>
      <c r="O512" s="14">
        <f t="shared" si="61"/>
        <v>2014</v>
      </c>
      <c r="P512" s="2"/>
    </row>
    <row r="513" spans="1:16" x14ac:dyDescent="0.25">
      <c r="A513" s="12">
        <v>41900</v>
      </c>
      <c r="B513" s="42">
        <v>192.78999300000001</v>
      </c>
      <c r="C513" s="14">
        <v>193.75</v>
      </c>
      <c r="D513" s="14">
        <f t="shared" si="62"/>
        <v>4.9273702552794507E-3</v>
      </c>
      <c r="E513" s="14">
        <f t="shared" si="56"/>
        <v>0.49273702552794507</v>
      </c>
      <c r="F513" s="14">
        <f t="shared" si="57"/>
        <v>9</v>
      </c>
      <c r="G513" s="14">
        <f t="shared" si="58"/>
        <v>2014</v>
      </c>
      <c r="I513" s="12">
        <v>41900</v>
      </c>
      <c r="J513" s="14">
        <v>2003.0699460000001</v>
      </c>
      <c r="K513" s="14">
        <v>2011.3599850000001</v>
      </c>
      <c r="L513" s="14">
        <f t="shared" si="63"/>
        <v>4.8911800557180918E-3</v>
      </c>
      <c r="M513" s="14">
        <f t="shared" si="59"/>
        <v>0.48911800557180918</v>
      </c>
      <c r="N513" s="14">
        <f t="shared" si="60"/>
        <v>9</v>
      </c>
      <c r="O513" s="14">
        <f t="shared" si="61"/>
        <v>2014</v>
      </c>
      <c r="P513" s="2"/>
    </row>
    <row r="514" spans="1:16" x14ac:dyDescent="0.25">
      <c r="A514" s="12">
        <v>41901</v>
      </c>
      <c r="B514" s="42">
        <v>194.53999300000001</v>
      </c>
      <c r="C514" s="14">
        <v>194</v>
      </c>
      <c r="D514" s="14">
        <f t="shared" si="62"/>
        <v>1.290322580645098E-3</v>
      </c>
      <c r="E514" s="14">
        <f t="shared" si="56"/>
        <v>0.1290322580645098</v>
      </c>
      <c r="F514" s="14">
        <f t="shared" si="57"/>
        <v>9</v>
      </c>
      <c r="G514" s="14">
        <f t="shared" si="58"/>
        <v>2014</v>
      </c>
      <c r="I514" s="12">
        <v>41901</v>
      </c>
      <c r="J514" s="14">
        <v>2012.73999</v>
      </c>
      <c r="K514" s="14">
        <v>2010.400024</v>
      </c>
      <c r="L514" s="14">
        <f t="shared" si="63"/>
        <v>-4.7726961218230723E-4</v>
      </c>
      <c r="M514" s="14">
        <f t="shared" si="59"/>
        <v>-4.7726961218230723E-2</v>
      </c>
      <c r="N514" s="14">
        <f t="shared" si="60"/>
        <v>9</v>
      </c>
      <c r="O514" s="14">
        <f t="shared" si="61"/>
        <v>2014</v>
      </c>
      <c r="P514" s="2"/>
    </row>
    <row r="515" spans="1:16" x14ac:dyDescent="0.25">
      <c r="A515" s="12">
        <v>41904</v>
      </c>
      <c r="B515" s="42">
        <v>193.720001</v>
      </c>
      <c r="C515" s="14">
        <v>193.11000100000001</v>
      </c>
      <c r="D515" s="14">
        <f t="shared" si="62"/>
        <v>-4.5876237113401386E-3</v>
      </c>
      <c r="E515" s="14">
        <f t="shared" si="56"/>
        <v>-0.45876237113401386</v>
      </c>
      <c r="F515" s="14">
        <f t="shared" si="57"/>
        <v>9</v>
      </c>
      <c r="G515" s="14">
        <f t="shared" si="58"/>
        <v>2014</v>
      </c>
      <c r="I515" s="12">
        <v>41904</v>
      </c>
      <c r="J515" s="14">
        <v>2009.079956</v>
      </c>
      <c r="K515" s="14">
        <v>1994.290039</v>
      </c>
      <c r="L515" s="14">
        <f t="shared" si="63"/>
        <v>-8.0133231235974822E-3</v>
      </c>
      <c r="M515" s="14">
        <f t="shared" si="59"/>
        <v>-0.80133231235974822</v>
      </c>
      <c r="N515" s="14">
        <f t="shared" si="60"/>
        <v>9</v>
      </c>
      <c r="O515" s="14">
        <f t="shared" si="61"/>
        <v>2014</v>
      </c>
      <c r="P515" s="2"/>
    </row>
    <row r="516" spans="1:16" x14ac:dyDescent="0.25">
      <c r="A516" s="12">
        <v>41905</v>
      </c>
      <c r="B516" s="42">
        <v>192.75</v>
      </c>
      <c r="C516" s="14">
        <v>191.61999499999999</v>
      </c>
      <c r="D516" s="14">
        <f t="shared" si="62"/>
        <v>-7.7158406725916784E-3</v>
      </c>
      <c r="E516" s="14">
        <f t="shared" ref="E516:E579" si="64">D516 * 100</f>
        <v>-0.77158406725916784</v>
      </c>
      <c r="F516" s="14">
        <f t="shared" ref="F516:F579" si="65">MONTH(A516)</f>
        <v>9</v>
      </c>
      <c r="G516" s="14">
        <f t="shared" ref="G516:G579" si="66">YEAR(A516)</f>
        <v>2014</v>
      </c>
      <c r="I516" s="12">
        <v>41905</v>
      </c>
      <c r="J516" s="14">
        <v>1992.780029</v>
      </c>
      <c r="K516" s="14">
        <v>1982.7700199999999</v>
      </c>
      <c r="L516" s="14">
        <f t="shared" si="63"/>
        <v>-5.7765012985656616E-3</v>
      </c>
      <c r="M516" s="14">
        <f t="shared" ref="M516:M579" si="67">L516*100</f>
        <v>-0.57765012985656616</v>
      </c>
      <c r="N516" s="14">
        <f t="shared" ref="N516:N579" si="68">MONTH(I516)</f>
        <v>9</v>
      </c>
      <c r="O516" s="14">
        <f t="shared" ref="O516:O579" si="69">YEAR(I516)</f>
        <v>2014</v>
      </c>
      <c r="P516" s="2"/>
    </row>
    <row r="517" spans="1:16" x14ac:dyDescent="0.25">
      <c r="A517" s="12">
        <v>41906</v>
      </c>
      <c r="B517" s="42">
        <v>191</v>
      </c>
      <c r="C517" s="14">
        <v>192.30999800000001</v>
      </c>
      <c r="D517" s="14">
        <f t="shared" ref="D517:D580" si="70">(C517/C516)-1</f>
        <v>3.6008924851502755E-3</v>
      </c>
      <c r="E517" s="14">
        <f t="shared" si="64"/>
        <v>0.36008924851502755</v>
      </c>
      <c r="F517" s="14">
        <f t="shared" si="65"/>
        <v>9</v>
      </c>
      <c r="G517" s="14">
        <f t="shared" si="66"/>
        <v>2014</v>
      </c>
      <c r="I517" s="12">
        <v>41906</v>
      </c>
      <c r="J517" s="14">
        <v>1983.339966</v>
      </c>
      <c r="K517" s="14">
        <v>1998.3000489999999</v>
      </c>
      <c r="L517" s="14">
        <f t="shared" ref="L517:L580" si="71">(K517/K516)-1</f>
        <v>7.8324913345220182E-3</v>
      </c>
      <c r="M517" s="14">
        <f t="shared" si="67"/>
        <v>0.78324913345220182</v>
      </c>
      <c r="N517" s="14">
        <f t="shared" si="68"/>
        <v>9</v>
      </c>
      <c r="O517" s="14">
        <f t="shared" si="69"/>
        <v>2014</v>
      </c>
      <c r="P517" s="2"/>
    </row>
    <row r="518" spans="1:16" x14ac:dyDescent="0.25">
      <c r="A518" s="12">
        <v>41907</v>
      </c>
      <c r="B518" s="42">
        <v>192.050003</v>
      </c>
      <c r="C518" s="14">
        <v>189.009995</v>
      </c>
      <c r="D518" s="14">
        <f t="shared" si="70"/>
        <v>-1.7159809860743724E-2</v>
      </c>
      <c r="E518" s="14">
        <f t="shared" si="64"/>
        <v>-1.7159809860743724</v>
      </c>
      <c r="F518" s="14">
        <f t="shared" si="65"/>
        <v>9</v>
      </c>
      <c r="G518" s="14">
        <f t="shared" si="66"/>
        <v>2014</v>
      </c>
      <c r="I518" s="12">
        <v>41907</v>
      </c>
      <c r="J518" s="14">
        <v>1997.3199460000001</v>
      </c>
      <c r="K518" s="14">
        <v>1965.98999</v>
      </c>
      <c r="L518" s="14">
        <f t="shared" si="71"/>
        <v>-1.61687725605415E-2</v>
      </c>
      <c r="M518" s="14">
        <f t="shared" si="67"/>
        <v>-1.61687725605415</v>
      </c>
      <c r="N518" s="14">
        <f t="shared" si="68"/>
        <v>9</v>
      </c>
      <c r="O518" s="14">
        <f t="shared" si="69"/>
        <v>2014</v>
      </c>
      <c r="P518" s="2"/>
    </row>
    <row r="519" spans="1:16" x14ac:dyDescent="0.25">
      <c r="A519" s="12">
        <v>41908</v>
      </c>
      <c r="B519" s="42">
        <v>188.929993</v>
      </c>
      <c r="C519" s="14">
        <v>190.05999800000001</v>
      </c>
      <c r="D519" s="14">
        <f t="shared" si="70"/>
        <v>5.5552776455023434E-3</v>
      </c>
      <c r="E519" s="14">
        <f t="shared" si="64"/>
        <v>0.55552776455023434</v>
      </c>
      <c r="F519" s="14">
        <f t="shared" si="65"/>
        <v>9</v>
      </c>
      <c r="G519" s="14">
        <f t="shared" si="66"/>
        <v>2014</v>
      </c>
      <c r="I519" s="12">
        <v>41908</v>
      </c>
      <c r="J519" s="14">
        <v>1966.219971</v>
      </c>
      <c r="K519" s="14">
        <v>1982.849976</v>
      </c>
      <c r="L519" s="14">
        <f t="shared" si="71"/>
        <v>8.5758249460872182E-3</v>
      </c>
      <c r="M519" s="14">
        <f t="shared" si="67"/>
        <v>0.85758249460872182</v>
      </c>
      <c r="N519" s="14">
        <f t="shared" si="68"/>
        <v>9</v>
      </c>
      <c r="O519" s="14">
        <f t="shared" si="69"/>
        <v>2014</v>
      </c>
      <c r="P519" s="2"/>
    </row>
    <row r="520" spans="1:16" x14ac:dyDescent="0.25">
      <c r="A520" s="12">
        <v>41911</v>
      </c>
      <c r="B520" s="42">
        <v>188.509995</v>
      </c>
      <c r="C520" s="14">
        <v>189.63999899999999</v>
      </c>
      <c r="D520" s="14">
        <f t="shared" si="70"/>
        <v>-2.2098232369760495E-3</v>
      </c>
      <c r="E520" s="14">
        <f t="shared" si="64"/>
        <v>-0.22098232369760495</v>
      </c>
      <c r="F520" s="14">
        <f t="shared" si="65"/>
        <v>9</v>
      </c>
      <c r="G520" s="14">
        <f t="shared" si="66"/>
        <v>2014</v>
      </c>
      <c r="I520" s="12">
        <v>41911</v>
      </c>
      <c r="J520" s="14">
        <v>1978.959961</v>
      </c>
      <c r="K520" s="14">
        <v>1977.8000489999999</v>
      </c>
      <c r="L520" s="14">
        <f t="shared" si="71"/>
        <v>-2.5468023608055113E-3</v>
      </c>
      <c r="M520" s="14">
        <f t="shared" si="67"/>
        <v>-0.25468023608055113</v>
      </c>
      <c r="N520" s="14">
        <f t="shared" si="68"/>
        <v>9</v>
      </c>
      <c r="O520" s="14">
        <f t="shared" si="69"/>
        <v>2014</v>
      </c>
      <c r="P520" s="2"/>
    </row>
    <row r="521" spans="1:16" x14ac:dyDescent="0.25">
      <c r="A521" s="12">
        <v>41912</v>
      </c>
      <c r="B521" s="42">
        <v>189.63999899999999</v>
      </c>
      <c r="C521" s="14">
        <v>189.83000200000001</v>
      </c>
      <c r="D521" s="14">
        <f t="shared" si="70"/>
        <v>1.0019141584156621E-3</v>
      </c>
      <c r="E521" s="14">
        <f t="shared" si="64"/>
        <v>0.10019141584156621</v>
      </c>
      <c r="F521" s="14">
        <f t="shared" si="65"/>
        <v>9</v>
      </c>
      <c r="G521" s="14">
        <f t="shared" si="66"/>
        <v>2014</v>
      </c>
      <c r="I521" s="12">
        <v>41912</v>
      </c>
      <c r="J521" s="14">
        <v>1978.209961</v>
      </c>
      <c r="K521" s="14">
        <v>1972.290039</v>
      </c>
      <c r="L521" s="14">
        <f t="shared" si="71"/>
        <v>-2.7859287407672184E-3</v>
      </c>
      <c r="M521" s="14">
        <f t="shared" si="67"/>
        <v>-0.27859287407672184</v>
      </c>
      <c r="N521" s="14">
        <f t="shared" si="68"/>
        <v>9</v>
      </c>
      <c r="O521" s="14">
        <f t="shared" si="69"/>
        <v>2014</v>
      </c>
      <c r="P521" s="2"/>
    </row>
    <row r="522" spans="1:16" x14ac:dyDescent="0.25">
      <c r="A522" s="12">
        <v>41913</v>
      </c>
      <c r="B522" s="42">
        <v>189.91000399999999</v>
      </c>
      <c r="C522" s="14">
        <v>187.16999799999999</v>
      </c>
      <c r="D522" s="14">
        <f t="shared" si="70"/>
        <v>-1.4012558457435098E-2</v>
      </c>
      <c r="E522" s="14">
        <f t="shared" si="64"/>
        <v>-1.4012558457435098</v>
      </c>
      <c r="F522" s="14">
        <f t="shared" si="65"/>
        <v>10</v>
      </c>
      <c r="G522" s="14">
        <f t="shared" si="66"/>
        <v>2014</v>
      </c>
      <c r="I522" s="12">
        <v>41913</v>
      </c>
      <c r="J522" s="14">
        <v>1971.4399410000001</v>
      </c>
      <c r="K522" s="14">
        <v>1946.160034</v>
      </c>
      <c r="L522" s="14">
        <f t="shared" si="71"/>
        <v>-1.3248561055071106E-2</v>
      </c>
      <c r="M522" s="14">
        <f t="shared" si="67"/>
        <v>-1.3248561055071106</v>
      </c>
      <c r="N522" s="14">
        <f t="shared" si="68"/>
        <v>10</v>
      </c>
      <c r="O522" s="14">
        <f t="shared" si="69"/>
        <v>2014</v>
      </c>
      <c r="P522" s="2"/>
    </row>
    <row r="523" spans="1:16" x14ac:dyDescent="0.25">
      <c r="A523" s="12">
        <v>41914</v>
      </c>
      <c r="B523" s="42">
        <v>187.66000399999999</v>
      </c>
      <c r="C523" s="14">
        <v>186.91000399999999</v>
      </c>
      <c r="D523" s="14">
        <f t="shared" si="70"/>
        <v>-1.3890794613354851E-3</v>
      </c>
      <c r="E523" s="14">
        <f t="shared" si="64"/>
        <v>-0.13890794613354851</v>
      </c>
      <c r="F523" s="14">
        <f t="shared" si="65"/>
        <v>10</v>
      </c>
      <c r="G523" s="14">
        <f t="shared" si="66"/>
        <v>2014</v>
      </c>
      <c r="I523" s="12">
        <v>41914</v>
      </c>
      <c r="J523" s="14">
        <v>1945.829956</v>
      </c>
      <c r="K523" s="14">
        <v>1946.170044</v>
      </c>
      <c r="L523" s="14">
        <f t="shared" si="71"/>
        <v>5.1434619070533927E-6</v>
      </c>
      <c r="M523" s="14">
        <f t="shared" si="67"/>
        <v>5.1434619070533927E-4</v>
      </c>
      <c r="N523" s="14">
        <f t="shared" si="68"/>
        <v>10</v>
      </c>
      <c r="O523" s="14">
        <f t="shared" si="69"/>
        <v>2014</v>
      </c>
      <c r="P523" s="2"/>
    </row>
    <row r="524" spans="1:16" x14ac:dyDescent="0.25">
      <c r="A524" s="12">
        <v>41915</v>
      </c>
      <c r="B524" s="42">
        <v>188.11000100000001</v>
      </c>
      <c r="C524" s="14">
        <v>188.66999799999999</v>
      </c>
      <c r="D524" s="14">
        <f t="shared" si="70"/>
        <v>9.4162643108177679E-3</v>
      </c>
      <c r="E524" s="14">
        <f t="shared" si="64"/>
        <v>0.94162643108177679</v>
      </c>
      <c r="F524" s="14">
        <f t="shared" si="65"/>
        <v>10</v>
      </c>
      <c r="G524" s="14">
        <f t="shared" si="66"/>
        <v>2014</v>
      </c>
      <c r="I524" s="12">
        <v>41915</v>
      </c>
      <c r="J524" s="14">
        <v>1948.119995</v>
      </c>
      <c r="K524" s="14">
        <v>1967.900024</v>
      </c>
      <c r="L524" s="14">
        <f t="shared" si="71"/>
        <v>1.1165509440962396E-2</v>
      </c>
      <c r="M524" s="14">
        <f t="shared" si="67"/>
        <v>1.1165509440962396</v>
      </c>
      <c r="N524" s="14">
        <f t="shared" si="68"/>
        <v>10</v>
      </c>
      <c r="O524" s="14">
        <f t="shared" si="69"/>
        <v>2014</v>
      </c>
      <c r="P524" s="2"/>
    </row>
    <row r="525" spans="1:16" x14ac:dyDescent="0.25">
      <c r="A525" s="12">
        <v>41918</v>
      </c>
      <c r="B525" s="42">
        <v>189.69000199999999</v>
      </c>
      <c r="C525" s="14">
        <v>189.03999300000001</v>
      </c>
      <c r="D525" s="14">
        <f t="shared" si="70"/>
        <v>1.9610696131984184E-3</v>
      </c>
      <c r="E525" s="14">
        <f t="shared" si="64"/>
        <v>0.19610696131984184</v>
      </c>
      <c r="F525" s="14">
        <f t="shared" si="65"/>
        <v>10</v>
      </c>
      <c r="G525" s="14">
        <f t="shared" si="66"/>
        <v>2014</v>
      </c>
      <c r="I525" s="12">
        <v>41918</v>
      </c>
      <c r="J525" s="14">
        <v>1970.01001</v>
      </c>
      <c r="K525" s="14">
        <v>1964.8199460000001</v>
      </c>
      <c r="L525" s="14">
        <f t="shared" si="71"/>
        <v>-1.5651597959429608E-3</v>
      </c>
      <c r="M525" s="14">
        <f t="shared" si="67"/>
        <v>-0.15651597959429608</v>
      </c>
      <c r="N525" s="14">
        <f t="shared" si="68"/>
        <v>10</v>
      </c>
      <c r="O525" s="14">
        <f t="shared" si="69"/>
        <v>2014</v>
      </c>
      <c r="P525" s="2"/>
    </row>
    <row r="526" spans="1:16" x14ac:dyDescent="0.25">
      <c r="A526" s="12">
        <v>41919</v>
      </c>
      <c r="B526" s="42">
        <v>187.770004</v>
      </c>
      <c r="C526" s="14">
        <v>185.71000699999999</v>
      </c>
      <c r="D526" s="14">
        <f t="shared" si="70"/>
        <v>-1.7615246102976823E-2</v>
      </c>
      <c r="E526" s="14">
        <f t="shared" si="64"/>
        <v>-1.7615246102976823</v>
      </c>
      <c r="F526" s="14">
        <f t="shared" si="65"/>
        <v>10</v>
      </c>
      <c r="G526" s="14">
        <f t="shared" si="66"/>
        <v>2014</v>
      </c>
      <c r="I526" s="12">
        <v>41919</v>
      </c>
      <c r="J526" s="14">
        <v>1962.3599850000001</v>
      </c>
      <c r="K526" s="14">
        <v>1935.099976</v>
      </c>
      <c r="L526" s="14">
        <f t="shared" si="71"/>
        <v>-1.5126052674955925E-2</v>
      </c>
      <c r="M526" s="14">
        <f t="shared" si="67"/>
        <v>-1.5126052674955925</v>
      </c>
      <c r="N526" s="14">
        <f t="shared" si="68"/>
        <v>10</v>
      </c>
      <c r="O526" s="14">
        <f t="shared" si="69"/>
        <v>2014</v>
      </c>
      <c r="P526" s="2"/>
    </row>
    <row r="527" spans="1:16" x14ac:dyDescent="0.25">
      <c r="A527" s="12">
        <v>41920</v>
      </c>
      <c r="B527" s="42">
        <v>185.970001</v>
      </c>
      <c r="C527" s="14">
        <v>189.36000100000001</v>
      </c>
      <c r="D527" s="14">
        <f t="shared" si="70"/>
        <v>1.9654266665339204E-2</v>
      </c>
      <c r="E527" s="14">
        <f t="shared" si="64"/>
        <v>1.9654266665339204</v>
      </c>
      <c r="F527" s="14">
        <f t="shared" si="65"/>
        <v>10</v>
      </c>
      <c r="G527" s="14">
        <f t="shared" si="66"/>
        <v>2014</v>
      </c>
      <c r="I527" s="12">
        <v>41920</v>
      </c>
      <c r="J527" s="14">
        <v>1935.5500489999999</v>
      </c>
      <c r="K527" s="14">
        <v>1968.8900149999999</v>
      </c>
      <c r="L527" s="14">
        <f t="shared" si="71"/>
        <v>1.7461650260492734E-2</v>
      </c>
      <c r="M527" s="14">
        <f t="shared" si="67"/>
        <v>1.7461650260492734</v>
      </c>
      <c r="N527" s="14">
        <f t="shared" si="68"/>
        <v>10</v>
      </c>
      <c r="O527" s="14">
        <f t="shared" si="69"/>
        <v>2014</v>
      </c>
      <c r="P527" s="2"/>
    </row>
    <row r="528" spans="1:16" x14ac:dyDescent="0.25">
      <c r="A528" s="12">
        <v>41921</v>
      </c>
      <c r="B528" s="42">
        <v>189.11999499999999</v>
      </c>
      <c r="C528" s="14">
        <v>186.41999799999999</v>
      </c>
      <c r="D528" s="14">
        <f t="shared" si="70"/>
        <v>-1.5525998016867493E-2</v>
      </c>
      <c r="E528" s="14">
        <f t="shared" si="64"/>
        <v>-1.5525998016867493</v>
      </c>
      <c r="F528" s="14">
        <f t="shared" si="65"/>
        <v>10</v>
      </c>
      <c r="G528" s="14">
        <f t="shared" si="66"/>
        <v>2014</v>
      </c>
      <c r="I528" s="12">
        <v>41921</v>
      </c>
      <c r="J528" s="14">
        <v>1967.6800539999999</v>
      </c>
      <c r="K528" s="14">
        <v>1928.209961</v>
      </c>
      <c r="L528" s="14">
        <f t="shared" si="71"/>
        <v>-2.0661415157819274E-2</v>
      </c>
      <c r="M528" s="14">
        <f t="shared" si="67"/>
        <v>-2.0661415157819274</v>
      </c>
      <c r="N528" s="14">
        <f t="shared" si="68"/>
        <v>10</v>
      </c>
      <c r="O528" s="14">
        <f t="shared" si="69"/>
        <v>2014</v>
      </c>
      <c r="P528" s="2"/>
    </row>
    <row r="529" spans="1:16" x14ac:dyDescent="0.25">
      <c r="A529" s="12">
        <v>41922</v>
      </c>
      <c r="B529" s="42">
        <v>185.86000100000001</v>
      </c>
      <c r="C529" s="14">
        <v>185.929993</v>
      </c>
      <c r="D529" s="14">
        <f t="shared" si="70"/>
        <v>-2.6285001891266369E-3</v>
      </c>
      <c r="E529" s="14">
        <f t="shared" si="64"/>
        <v>-0.26285001891266369</v>
      </c>
      <c r="F529" s="14">
        <f t="shared" si="65"/>
        <v>10</v>
      </c>
      <c r="G529" s="14">
        <f t="shared" si="66"/>
        <v>2014</v>
      </c>
      <c r="I529" s="12">
        <v>41922</v>
      </c>
      <c r="J529" s="14">
        <v>1925.630005</v>
      </c>
      <c r="K529" s="14">
        <v>1906.130005</v>
      </c>
      <c r="L529" s="14">
        <f t="shared" si="71"/>
        <v>-1.1451012310168207E-2</v>
      </c>
      <c r="M529" s="14">
        <f t="shared" si="67"/>
        <v>-1.1451012310168207</v>
      </c>
      <c r="N529" s="14">
        <f t="shared" si="68"/>
        <v>10</v>
      </c>
      <c r="O529" s="14">
        <f t="shared" si="69"/>
        <v>2014</v>
      </c>
      <c r="P529" s="2"/>
    </row>
    <row r="530" spans="1:16" x14ac:dyDescent="0.25">
      <c r="A530" s="12">
        <v>41925</v>
      </c>
      <c r="B530" s="42">
        <v>185.490005</v>
      </c>
      <c r="C530" s="14">
        <v>183.520004</v>
      </c>
      <c r="D530" s="14">
        <f t="shared" si="70"/>
        <v>-1.2961808695383548E-2</v>
      </c>
      <c r="E530" s="14">
        <f t="shared" si="64"/>
        <v>-1.2961808695383548</v>
      </c>
      <c r="F530" s="14">
        <f t="shared" si="65"/>
        <v>10</v>
      </c>
      <c r="G530" s="14">
        <f t="shared" si="66"/>
        <v>2014</v>
      </c>
      <c r="I530" s="12">
        <v>41925</v>
      </c>
      <c r="J530" s="14">
        <v>1905.650024</v>
      </c>
      <c r="K530" s="14">
        <v>1874.73999</v>
      </c>
      <c r="L530" s="14">
        <f t="shared" si="71"/>
        <v>-1.646792974123501E-2</v>
      </c>
      <c r="M530" s="14">
        <f t="shared" si="67"/>
        <v>-1.646792974123501</v>
      </c>
      <c r="N530" s="14">
        <f t="shared" si="68"/>
        <v>10</v>
      </c>
      <c r="O530" s="14">
        <f t="shared" si="69"/>
        <v>2014</v>
      </c>
      <c r="P530" s="2"/>
    </row>
    <row r="531" spans="1:16" x14ac:dyDescent="0.25">
      <c r="A531" s="12">
        <v>41926</v>
      </c>
      <c r="B531" s="42">
        <v>184.88999899999999</v>
      </c>
      <c r="C531" s="14">
        <v>183.800003</v>
      </c>
      <c r="D531" s="14">
        <f t="shared" si="70"/>
        <v>1.5257137854030045E-3</v>
      </c>
      <c r="E531" s="14">
        <f t="shared" si="64"/>
        <v>0.15257137854030045</v>
      </c>
      <c r="F531" s="14">
        <f t="shared" si="65"/>
        <v>10</v>
      </c>
      <c r="G531" s="14">
        <f t="shared" si="66"/>
        <v>2014</v>
      </c>
      <c r="I531" s="12">
        <v>41926</v>
      </c>
      <c r="J531" s="14">
        <v>1877.1099850000001</v>
      </c>
      <c r="K531" s="14">
        <v>1877.6999510000001</v>
      </c>
      <c r="L531" s="14">
        <f t="shared" si="71"/>
        <v>1.5788648110077741E-3</v>
      </c>
      <c r="M531" s="14">
        <f t="shared" si="67"/>
        <v>0.15788648110077741</v>
      </c>
      <c r="N531" s="14">
        <f t="shared" si="68"/>
        <v>10</v>
      </c>
      <c r="O531" s="14">
        <f t="shared" si="69"/>
        <v>2014</v>
      </c>
      <c r="P531" s="2"/>
    </row>
    <row r="532" spans="1:16" x14ac:dyDescent="0.25">
      <c r="A532" s="12">
        <v>41927</v>
      </c>
      <c r="B532" s="42">
        <v>182.46000699999999</v>
      </c>
      <c r="C532" s="14">
        <v>181.75</v>
      </c>
      <c r="D532" s="14">
        <f t="shared" si="70"/>
        <v>-1.115344377877947E-2</v>
      </c>
      <c r="E532" s="14">
        <f t="shared" si="64"/>
        <v>-1.115344377877947</v>
      </c>
      <c r="F532" s="14">
        <f t="shared" si="65"/>
        <v>10</v>
      </c>
      <c r="G532" s="14">
        <f t="shared" si="66"/>
        <v>2014</v>
      </c>
      <c r="I532" s="12">
        <v>41927</v>
      </c>
      <c r="J532" s="14">
        <v>1874.1800539999999</v>
      </c>
      <c r="K532" s="14">
        <v>1862.48999</v>
      </c>
      <c r="L532" s="14">
        <f t="shared" si="71"/>
        <v>-8.1003149581485578E-3</v>
      </c>
      <c r="M532" s="14">
        <f t="shared" si="67"/>
        <v>-0.81003149581485578</v>
      </c>
      <c r="N532" s="14">
        <f t="shared" si="68"/>
        <v>10</v>
      </c>
      <c r="O532" s="14">
        <f t="shared" si="69"/>
        <v>2014</v>
      </c>
      <c r="P532" s="2"/>
    </row>
    <row r="533" spans="1:16" x14ac:dyDescent="0.25">
      <c r="A533" s="12">
        <v>41928</v>
      </c>
      <c r="B533" s="42">
        <v>179.800003</v>
      </c>
      <c r="C533" s="14">
        <v>179.83999600000001</v>
      </c>
      <c r="D533" s="14">
        <f t="shared" si="70"/>
        <v>-1.0508962861072835E-2</v>
      </c>
      <c r="E533" s="14">
        <f t="shared" si="64"/>
        <v>-1.0508962861072835</v>
      </c>
      <c r="F533" s="14">
        <f t="shared" si="65"/>
        <v>10</v>
      </c>
      <c r="G533" s="14">
        <f t="shared" si="66"/>
        <v>2014</v>
      </c>
      <c r="I533" s="12">
        <v>41928</v>
      </c>
      <c r="J533" s="14">
        <v>1855.9499510000001</v>
      </c>
      <c r="K533" s="14">
        <v>1862.76001</v>
      </c>
      <c r="L533" s="14">
        <f t="shared" si="71"/>
        <v>1.4497796039147914E-4</v>
      </c>
      <c r="M533" s="14">
        <f t="shared" si="67"/>
        <v>1.4497796039147914E-2</v>
      </c>
      <c r="N533" s="14">
        <f t="shared" si="68"/>
        <v>10</v>
      </c>
      <c r="O533" s="14">
        <f t="shared" si="69"/>
        <v>2014</v>
      </c>
      <c r="P533" s="2"/>
    </row>
    <row r="534" spans="1:16" x14ac:dyDescent="0.25">
      <c r="A534" s="12">
        <v>41929</v>
      </c>
      <c r="B534" s="42">
        <v>181.240005</v>
      </c>
      <c r="C534" s="14">
        <v>182.050003</v>
      </c>
      <c r="D534" s="14">
        <f t="shared" si="70"/>
        <v>1.2288740264429165E-2</v>
      </c>
      <c r="E534" s="14">
        <f t="shared" si="64"/>
        <v>1.2288740264429165</v>
      </c>
      <c r="F534" s="14">
        <f t="shared" si="65"/>
        <v>10</v>
      </c>
      <c r="G534" s="14">
        <f t="shared" si="66"/>
        <v>2014</v>
      </c>
      <c r="I534" s="12">
        <v>41929</v>
      </c>
      <c r="J534" s="14">
        <v>1864.910034</v>
      </c>
      <c r="K534" s="14">
        <v>1886.76001</v>
      </c>
      <c r="L534" s="14">
        <f t="shared" si="71"/>
        <v>1.2884107384289356E-2</v>
      </c>
      <c r="M534" s="14">
        <f t="shared" si="67"/>
        <v>1.2884107384289356</v>
      </c>
      <c r="N534" s="14">
        <f t="shared" si="68"/>
        <v>10</v>
      </c>
      <c r="O534" s="14">
        <f t="shared" si="69"/>
        <v>2014</v>
      </c>
      <c r="P534" s="2"/>
    </row>
    <row r="535" spans="1:16" x14ac:dyDescent="0.25">
      <c r="A535" s="12">
        <v>41932</v>
      </c>
      <c r="B535" s="42">
        <v>166.85000600000001</v>
      </c>
      <c r="C535" s="14">
        <v>169.10000600000001</v>
      </c>
      <c r="D535" s="14">
        <f t="shared" si="70"/>
        <v>-7.1134286111492084E-2</v>
      </c>
      <c r="E535" s="14">
        <f t="shared" si="64"/>
        <v>-7.1134286111492084</v>
      </c>
      <c r="F535" s="14">
        <f t="shared" si="65"/>
        <v>10</v>
      </c>
      <c r="G535" s="14">
        <f t="shared" si="66"/>
        <v>2014</v>
      </c>
      <c r="I535" s="12">
        <v>41932</v>
      </c>
      <c r="J535" s="14">
        <v>1885.619995</v>
      </c>
      <c r="K535" s="14">
        <v>1904.01001</v>
      </c>
      <c r="L535" s="14">
        <f t="shared" si="71"/>
        <v>9.1426572052477617E-3</v>
      </c>
      <c r="M535" s="14">
        <f t="shared" si="67"/>
        <v>0.91426572052477617</v>
      </c>
      <c r="N535" s="14">
        <f t="shared" si="68"/>
        <v>10</v>
      </c>
      <c r="O535" s="14">
        <f t="shared" si="69"/>
        <v>2014</v>
      </c>
      <c r="P535" s="2"/>
    </row>
    <row r="536" spans="1:16" x14ac:dyDescent="0.25">
      <c r="A536" s="12">
        <v>41933</v>
      </c>
      <c r="B536" s="42">
        <v>166.39999399999999</v>
      </c>
      <c r="C536" s="14">
        <v>163.229996</v>
      </c>
      <c r="D536" s="14">
        <f t="shared" si="70"/>
        <v>-3.4713245367951173E-2</v>
      </c>
      <c r="E536" s="14">
        <f t="shared" si="64"/>
        <v>-3.4713245367951173</v>
      </c>
      <c r="F536" s="14">
        <f t="shared" si="65"/>
        <v>10</v>
      </c>
      <c r="G536" s="14">
        <f t="shared" si="66"/>
        <v>2014</v>
      </c>
      <c r="I536" s="12">
        <v>41933</v>
      </c>
      <c r="J536" s="14">
        <v>1909.380005</v>
      </c>
      <c r="K536" s="14">
        <v>1941.280029</v>
      </c>
      <c r="L536" s="14">
        <f t="shared" si="71"/>
        <v>1.9574486900938215E-2</v>
      </c>
      <c r="M536" s="14">
        <f t="shared" si="67"/>
        <v>1.9574486900938215</v>
      </c>
      <c r="N536" s="14">
        <f t="shared" si="68"/>
        <v>10</v>
      </c>
      <c r="O536" s="14">
        <f t="shared" si="69"/>
        <v>2014</v>
      </c>
      <c r="P536" s="2"/>
    </row>
    <row r="537" spans="1:16" x14ac:dyDescent="0.25">
      <c r="A537" s="12">
        <v>41934</v>
      </c>
      <c r="B537" s="42">
        <v>162.41000399999999</v>
      </c>
      <c r="C537" s="14">
        <v>161.78999300000001</v>
      </c>
      <c r="D537" s="14">
        <f t="shared" si="70"/>
        <v>-8.82192633270662E-3</v>
      </c>
      <c r="E537" s="14">
        <f t="shared" si="64"/>
        <v>-0.882192633270662</v>
      </c>
      <c r="F537" s="14">
        <f t="shared" si="65"/>
        <v>10</v>
      </c>
      <c r="G537" s="14">
        <f t="shared" si="66"/>
        <v>2014</v>
      </c>
      <c r="I537" s="12">
        <v>41934</v>
      </c>
      <c r="J537" s="14">
        <v>1941.290039</v>
      </c>
      <c r="K537" s="14">
        <v>1927.1099850000001</v>
      </c>
      <c r="L537" s="14">
        <f t="shared" si="71"/>
        <v>-7.2993302297037488E-3</v>
      </c>
      <c r="M537" s="14">
        <f t="shared" si="67"/>
        <v>-0.72993302297037488</v>
      </c>
      <c r="N537" s="14">
        <f t="shared" si="68"/>
        <v>10</v>
      </c>
      <c r="O537" s="14">
        <f t="shared" si="69"/>
        <v>2014</v>
      </c>
      <c r="P537" s="2"/>
    </row>
    <row r="538" spans="1:16" x14ac:dyDescent="0.25">
      <c r="A538" s="12">
        <v>41935</v>
      </c>
      <c r="B538" s="42">
        <v>162.11999499999999</v>
      </c>
      <c r="C538" s="14">
        <v>162.179993</v>
      </c>
      <c r="D538" s="14">
        <f t="shared" si="70"/>
        <v>2.410532275627153E-3</v>
      </c>
      <c r="E538" s="14">
        <f t="shared" si="64"/>
        <v>0.2410532275627153</v>
      </c>
      <c r="F538" s="14">
        <f t="shared" si="65"/>
        <v>10</v>
      </c>
      <c r="G538" s="14">
        <f t="shared" si="66"/>
        <v>2014</v>
      </c>
      <c r="I538" s="12">
        <v>41935</v>
      </c>
      <c r="J538" s="14">
        <v>1931.0200199999999</v>
      </c>
      <c r="K538" s="14">
        <v>1950.8199460000001</v>
      </c>
      <c r="L538" s="14">
        <f t="shared" si="71"/>
        <v>1.2303377173358276E-2</v>
      </c>
      <c r="M538" s="14">
        <f t="shared" si="67"/>
        <v>1.2303377173358276</v>
      </c>
      <c r="N538" s="14">
        <f t="shared" si="68"/>
        <v>10</v>
      </c>
      <c r="O538" s="14">
        <f t="shared" si="69"/>
        <v>2014</v>
      </c>
      <c r="P538" s="2"/>
    </row>
    <row r="539" spans="1:16" x14ac:dyDescent="0.25">
      <c r="A539" s="12">
        <v>41936</v>
      </c>
      <c r="B539" s="42">
        <v>162.08000200000001</v>
      </c>
      <c r="C539" s="14">
        <v>162.08000200000001</v>
      </c>
      <c r="D539" s="14">
        <f t="shared" si="70"/>
        <v>-6.1654337350958155E-4</v>
      </c>
      <c r="E539" s="14">
        <f t="shared" si="64"/>
        <v>-6.1654337350958155E-2</v>
      </c>
      <c r="F539" s="14">
        <f t="shared" si="65"/>
        <v>10</v>
      </c>
      <c r="G539" s="14">
        <f t="shared" si="66"/>
        <v>2014</v>
      </c>
      <c r="I539" s="12">
        <v>41936</v>
      </c>
      <c r="J539" s="14">
        <v>1951.589966</v>
      </c>
      <c r="K539" s="14">
        <v>1964.579956</v>
      </c>
      <c r="L539" s="14">
        <f t="shared" si="71"/>
        <v>7.0534495139922271E-3</v>
      </c>
      <c r="M539" s="14">
        <f t="shared" si="67"/>
        <v>0.70534495139922271</v>
      </c>
      <c r="N539" s="14">
        <f t="shared" si="68"/>
        <v>10</v>
      </c>
      <c r="O539" s="14">
        <f t="shared" si="69"/>
        <v>2014</v>
      </c>
      <c r="P539" s="2"/>
    </row>
    <row r="540" spans="1:16" x14ac:dyDescent="0.25">
      <c r="A540" s="12">
        <v>41939</v>
      </c>
      <c r="B540" s="42">
        <v>162</v>
      </c>
      <c r="C540" s="14">
        <v>161.86999499999999</v>
      </c>
      <c r="D540" s="14">
        <f t="shared" si="70"/>
        <v>-1.2956996385032893E-3</v>
      </c>
      <c r="E540" s="14">
        <f t="shared" si="64"/>
        <v>-0.12956996385032893</v>
      </c>
      <c r="F540" s="14">
        <f t="shared" si="65"/>
        <v>10</v>
      </c>
      <c r="G540" s="14">
        <f t="shared" si="66"/>
        <v>2014</v>
      </c>
      <c r="I540" s="12">
        <v>41939</v>
      </c>
      <c r="J540" s="14">
        <v>1962.969971</v>
      </c>
      <c r="K540" s="14">
        <v>1961.630005</v>
      </c>
      <c r="L540" s="14">
        <f t="shared" si="71"/>
        <v>-1.5015683077650444E-3</v>
      </c>
      <c r="M540" s="14">
        <f t="shared" si="67"/>
        <v>-0.15015683077650444</v>
      </c>
      <c r="N540" s="14">
        <f t="shared" si="68"/>
        <v>10</v>
      </c>
      <c r="O540" s="14">
        <f t="shared" si="69"/>
        <v>2014</v>
      </c>
      <c r="P540" s="2"/>
    </row>
    <row r="541" spans="1:16" x14ac:dyDescent="0.25">
      <c r="A541" s="12">
        <v>41940</v>
      </c>
      <c r="B541" s="42">
        <v>162</v>
      </c>
      <c r="C541" s="14">
        <v>163.60000600000001</v>
      </c>
      <c r="D541" s="14">
        <f t="shared" si="70"/>
        <v>1.0687657091729807E-2</v>
      </c>
      <c r="E541" s="14">
        <f t="shared" si="64"/>
        <v>1.0687657091729807</v>
      </c>
      <c r="F541" s="14">
        <f t="shared" si="65"/>
        <v>10</v>
      </c>
      <c r="G541" s="14">
        <f t="shared" si="66"/>
        <v>2014</v>
      </c>
      <c r="I541" s="12">
        <v>41940</v>
      </c>
      <c r="J541" s="14">
        <v>1964.1400149999999</v>
      </c>
      <c r="K541" s="14">
        <v>1985.0500489999999</v>
      </c>
      <c r="L541" s="14">
        <f t="shared" si="71"/>
        <v>1.1939073087332774E-2</v>
      </c>
      <c r="M541" s="14">
        <f t="shared" si="67"/>
        <v>1.1939073087332774</v>
      </c>
      <c r="N541" s="14">
        <f t="shared" si="68"/>
        <v>10</v>
      </c>
      <c r="O541" s="14">
        <f t="shared" si="69"/>
        <v>2014</v>
      </c>
      <c r="P541" s="2"/>
    </row>
    <row r="542" spans="1:16" x14ac:dyDescent="0.25">
      <c r="A542" s="12">
        <v>41941</v>
      </c>
      <c r="B542" s="42">
        <v>164.33000200000001</v>
      </c>
      <c r="C542" s="14">
        <v>163.46000699999999</v>
      </c>
      <c r="D542" s="14">
        <f t="shared" si="70"/>
        <v>-8.5573957741802431E-4</v>
      </c>
      <c r="E542" s="14">
        <f t="shared" si="64"/>
        <v>-8.5573957741802431E-2</v>
      </c>
      <c r="F542" s="14">
        <f t="shared" si="65"/>
        <v>10</v>
      </c>
      <c r="G542" s="14">
        <f t="shared" si="66"/>
        <v>2014</v>
      </c>
      <c r="I542" s="12">
        <v>41941</v>
      </c>
      <c r="J542" s="14">
        <v>1983.290039</v>
      </c>
      <c r="K542" s="14">
        <v>1982.3000489999999</v>
      </c>
      <c r="L542" s="14">
        <f t="shared" si="71"/>
        <v>-1.3853554984093464E-3</v>
      </c>
      <c r="M542" s="14">
        <f t="shared" si="67"/>
        <v>-0.13853554984093464</v>
      </c>
      <c r="N542" s="14">
        <f t="shared" si="68"/>
        <v>10</v>
      </c>
      <c r="O542" s="14">
        <f t="shared" si="69"/>
        <v>2014</v>
      </c>
      <c r="P542" s="2"/>
    </row>
    <row r="543" spans="1:16" x14ac:dyDescent="0.25">
      <c r="A543" s="12">
        <v>41942</v>
      </c>
      <c r="B543" s="42">
        <v>163.5</v>
      </c>
      <c r="C543" s="14">
        <v>164.35000600000001</v>
      </c>
      <c r="D543" s="14">
        <f t="shared" si="70"/>
        <v>5.4447507762558356E-3</v>
      </c>
      <c r="E543" s="14">
        <f t="shared" si="64"/>
        <v>0.54447507762558356</v>
      </c>
      <c r="F543" s="14">
        <f t="shared" si="65"/>
        <v>10</v>
      </c>
      <c r="G543" s="14">
        <f t="shared" si="66"/>
        <v>2014</v>
      </c>
      <c r="I543" s="12">
        <v>41942</v>
      </c>
      <c r="J543" s="14">
        <v>1979.48999</v>
      </c>
      <c r="K543" s="14">
        <v>1994.650024</v>
      </c>
      <c r="L543" s="14">
        <f t="shared" si="71"/>
        <v>6.2301239442688061E-3</v>
      </c>
      <c r="M543" s="14">
        <f t="shared" si="67"/>
        <v>0.62301239442688061</v>
      </c>
      <c r="N543" s="14">
        <f t="shared" si="68"/>
        <v>10</v>
      </c>
      <c r="O543" s="14">
        <f t="shared" si="69"/>
        <v>2014</v>
      </c>
      <c r="P543" s="2"/>
    </row>
    <row r="544" spans="1:16" x14ac:dyDescent="0.25">
      <c r="A544" s="12">
        <v>41943</v>
      </c>
      <c r="B544" s="42">
        <v>165.479996</v>
      </c>
      <c r="C544" s="14">
        <v>164.39999399999999</v>
      </c>
      <c r="D544" s="14">
        <f t="shared" si="70"/>
        <v>3.0415575403131001E-4</v>
      </c>
      <c r="E544" s="14">
        <f t="shared" si="64"/>
        <v>3.0415575403131001E-2</v>
      </c>
      <c r="F544" s="14">
        <f t="shared" si="65"/>
        <v>10</v>
      </c>
      <c r="G544" s="14">
        <f t="shared" si="66"/>
        <v>2014</v>
      </c>
      <c r="I544" s="12">
        <v>41943</v>
      </c>
      <c r="J544" s="14">
        <v>2001.1999510000001</v>
      </c>
      <c r="K544" s="14">
        <v>2018.0500489999999</v>
      </c>
      <c r="L544" s="14">
        <f t="shared" si="71"/>
        <v>1.1731393837739246E-2</v>
      </c>
      <c r="M544" s="14">
        <f t="shared" si="67"/>
        <v>1.1731393837739246</v>
      </c>
      <c r="N544" s="14">
        <f t="shared" si="68"/>
        <v>10</v>
      </c>
      <c r="O544" s="14">
        <f t="shared" si="69"/>
        <v>2014</v>
      </c>
      <c r="P544" s="2"/>
    </row>
    <row r="545" spans="1:16" x14ac:dyDescent="0.25">
      <c r="A545" s="12">
        <v>41946</v>
      </c>
      <c r="B545" s="42">
        <v>164.25</v>
      </c>
      <c r="C545" s="14">
        <v>164.36000100000001</v>
      </c>
      <c r="D545" s="14">
        <f t="shared" si="70"/>
        <v>-2.4326643223593347E-4</v>
      </c>
      <c r="E545" s="14">
        <f t="shared" si="64"/>
        <v>-2.4326643223593347E-2</v>
      </c>
      <c r="F545" s="14">
        <f t="shared" si="65"/>
        <v>11</v>
      </c>
      <c r="G545" s="14">
        <f t="shared" si="66"/>
        <v>2014</v>
      </c>
      <c r="I545" s="12">
        <v>41946</v>
      </c>
      <c r="J545" s="14">
        <v>2018.209961</v>
      </c>
      <c r="K545" s="14">
        <v>2017.8100589999999</v>
      </c>
      <c r="L545" s="14">
        <f t="shared" si="71"/>
        <v>-1.1892172848682048E-4</v>
      </c>
      <c r="M545" s="14">
        <f t="shared" si="67"/>
        <v>-1.1892172848682048E-2</v>
      </c>
      <c r="N545" s="14">
        <f t="shared" si="68"/>
        <v>11</v>
      </c>
      <c r="O545" s="14">
        <f t="shared" si="69"/>
        <v>2014</v>
      </c>
      <c r="P545" s="2"/>
    </row>
    <row r="546" spans="1:16" x14ac:dyDescent="0.25">
      <c r="A546" s="12">
        <v>41947</v>
      </c>
      <c r="B546" s="42">
        <v>164.33999600000001</v>
      </c>
      <c r="C546" s="14">
        <v>162.64999399999999</v>
      </c>
      <c r="D546" s="14">
        <f t="shared" si="70"/>
        <v>-1.0404033764881859E-2</v>
      </c>
      <c r="E546" s="14">
        <f t="shared" si="64"/>
        <v>-1.0404033764881859</v>
      </c>
      <c r="F546" s="14">
        <f t="shared" si="65"/>
        <v>11</v>
      </c>
      <c r="G546" s="14">
        <f t="shared" si="66"/>
        <v>2014</v>
      </c>
      <c r="I546" s="12">
        <v>41947</v>
      </c>
      <c r="J546" s="14">
        <v>2015.8100589999999</v>
      </c>
      <c r="K546" s="14">
        <v>2012.099976</v>
      </c>
      <c r="L546" s="14">
        <f t="shared" si="71"/>
        <v>-2.8298416763913314E-3</v>
      </c>
      <c r="M546" s="14">
        <f t="shared" si="67"/>
        <v>-0.28298416763913314</v>
      </c>
      <c r="N546" s="14">
        <f t="shared" si="68"/>
        <v>11</v>
      </c>
      <c r="O546" s="14">
        <f t="shared" si="69"/>
        <v>2014</v>
      </c>
      <c r="P546" s="2"/>
    </row>
    <row r="547" spans="1:16" x14ac:dyDescent="0.25">
      <c r="A547" s="12">
        <v>41948</v>
      </c>
      <c r="B547" s="42">
        <v>163.13000500000001</v>
      </c>
      <c r="C547" s="14">
        <v>161.820007</v>
      </c>
      <c r="D547" s="14">
        <f t="shared" si="70"/>
        <v>-5.102902124914821E-3</v>
      </c>
      <c r="E547" s="14">
        <f t="shared" si="64"/>
        <v>-0.5102902124914821</v>
      </c>
      <c r="F547" s="14">
        <f t="shared" si="65"/>
        <v>11</v>
      </c>
      <c r="G547" s="14">
        <f t="shared" si="66"/>
        <v>2014</v>
      </c>
      <c r="I547" s="12">
        <v>41948</v>
      </c>
      <c r="J547" s="14">
        <v>2015.290039</v>
      </c>
      <c r="K547" s="14">
        <v>2023.5699460000001</v>
      </c>
      <c r="L547" s="14">
        <f t="shared" si="71"/>
        <v>5.7004970611858052E-3</v>
      </c>
      <c r="M547" s="14">
        <f t="shared" si="67"/>
        <v>0.57004970611858052</v>
      </c>
      <c r="N547" s="14">
        <f t="shared" si="68"/>
        <v>11</v>
      </c>
      <c r="O547" s="14">
        <f t="shared" si="69"/>
        <v>2014</v>
      </c>
      <c r="P547" s="2"/>
    </row>
    <row r="548" spans="1:16" x14ac:dyDescent="0.25">
      <c r="A548" s="12">
        <v>41949</v>
      </c>
      <c r="B548" s="42">
        <v>161.279999</v>
      </c>
      <c r="C548" s="14">
        <v>161.46000699999999</v>
      </c>
      <c r="D548" s="14">
        <f t="shared" si="70"/>
        <v>-2.2246940083250344E-3</v>
      </c>
      <c r="E548" s="14">
        <f t="shared" si="64"/>
        <v>-0.22246940083250344</v>
      </c>
      <c r="F548" s="14">
        <f t="shared" si="65"/>
        <v>11</v>
      </c>
      <c r="G548" s="14">
        <f t="shared" si="66"/>
        <v>2014</v>
      </c>
      <c r="I548" s="12">
        <v>41949</v>
      </c>
      <c r="J548" s="14">
        <v>2023.329956</v>
      </c>
      <c r="K548" s="14">
        <v>2031.209961</v>
      </c>
      <c r="L548" s="14">
        <f t="shared" si="71"/>
        <v>3.7755131791228358E-3</v>
      </c>
      <c r="M548" s="14">
        <f t="shared" si="67"/>
        <v>0.37755131791228358</v>
      </c>
      <c r="N548" s="14">
        <f t="shared" si="68"/>
        <v>11</v>
      </c>
      <c r="O548" s="14">
        <f t="shared" si="69"/>
        <v>2014</v>
      </c>
      <c r="P548" s="2"/>
    </row>
    <row r="549" spans="1:16" x14ac:dyDescent="0.25">
      <c r="A549" s="12">
        <v>41950</v>
      </c>
      <c r="B549" s="42">
        <v>161.41999799999999</v>
      </c>
      <c r="C549" s="14">
        <v>162.070007</v>
      </c>
      <c r="D549" s="14">
        <f t="shared" si="70"/>
        <v>3.7780253533621355E-3</v>
      </c>
      <c r="E549" s="14">
        <f t="shared" si="64"/>
        <v>0.37780253533621355</v>
      </c>
      <c r="F549" s="14">
        <f t="shared" si="65"/>
        <v>11</v>
      </c>
      <c r="G549" s="14">
        <f t="shared" si="66"/>
        <v>2014</v>
      </c>
      <c r="I549" s="12">
        <v>41950</v>
      </c>
      <c r="J549" s="14">
        <v>2032.3599850000001</v>
      </c>
      <c r="K549" s="14">
        <v>2031.920044</v>
      </c>
      <c r="L549" s="14">
        <f t="shared" si="71"/>
        <v>3.4958621394820533E-4</v>
      </c>
      <c r="M549" s="14">
        <f t="shared" si="67"/>
        <v>3.4958621394820533E-2</v>
      </c>
      <c r="N549" s="14">
        <f t="shared" si="68"/>
        <v>11</v>
      </c>
      <c r="O549" s="14">
        <f t="shared" si="69"/>
        <v>2014</v>
      </c>
      <c r="P549" s="2"/>
    </row>
    <row r="550" spans="1:16" x14ac:dyDescent="0.25">
      <c r="A550" s="12">
        <v>41953</v>
      </c>
      <c r="B550" s="42">
        <v>161.89999399999999</v>
      </c>
      <c r="C550" s="14">
        <v>163.490005</v>
      </c>
      <c r="D550" s="14">
        <f t="shared" si="70"/>
        <v>8.7616334834859089E-3</v>
      </c>
      <c r="E550" s="14">
        <f t="shared" si="64"/>
        <v>0.87616334834859089</v>
      </c>
      <c r="F550" s="14">
        <f t="shared" si="65"/>
        <v>11</v>
      </c>
      <c r="G550" s="14">
        <f t="shared" si="66"/>
        <v>2014</v>
      </c>
      <c r="I550" s="12">
        <v>41953</v>
      </c>
      <c r="J550" s="14">
        <v>2032.01001</v>
      </c>
      <c r="K550" s="14">
        <v>2038.26001</v>
      </c>
      <c r="L550" s="14">
        <f t="shared" si="71"/>
        <v>3.1201847822315276E-3</v>
      </c>
      <c r="M550" s="14">
        <f t="shared" si="67"/>
        <v>0.31201847822315276</v>
      </c>
      <c r="N550" s="14">
        <f t="shared" si="68"/>
        <v>11</v>
      </c>
      <c r="O550" s="14">
        <f t="shared" si="69"/>
        <v>2014</v>
      </c>
      <c r="P550" s="2"/>
    </row>
    <row r="551" spans="1:16" x14ac:dyDescent="0.25">
      <c r="A551" s="12">
        <v>41954</v>
      </c>
      <c r="B551" s="42">
        <v>163.699997</v>
      </c>
      <c r="C551" s="14">
        <v>163.300003</v>
      </c>
      <c r="D551" s="14">
        <f t="shared" si="70"/>
        <v>-1.1621627878719565E-3</v>
      </c>
      <c r="E551" s="14">
        <f t="shared" si="64"/>
        <v>-0.11621627878719565</v>
      </c>
      <c r="F551" s="14">
        <f t="shared" si="65"/>
        <v>11</v>
      </c>
      <c r="G551" s="14">
        <f t="shared" si="66"/>
        <v>2014</v>
      </c>
      <c r="I551" s="12">
        <v>41954</v>
      </c>
      <c r="J551" s="14">
        <v>2038.1999510000001</v>
      </c>
      <c r="K551" s="14">
        <v>2039.6800539999999</v>
      </c>
      <c r="L551" s="14">
        <f t="shared" si="71"/>
        <v>6.9669423578599954E-4</v>
      </c>
      <c r="M551" s="14">
        <f t="shared" si="67"/>
        <v>6.9669423578599954E-2</v>
      </c>
      <c r="N551" s="14">
        <f t="shared" si="68"/>
        <v>11</v>
      </c>
      <c r="O551" s="14">
        <f t="shared" si="69"/>
        <v>2014</v>
      </c>
      <c r="P551" s="2"/>
    </row>
    <row r="552" spans="1:16" x14ac:dyDescent="0.25">
      <c r="A552" s="12">
        <v>41955</v>
      </c>
      <c r="B552" s="42">
        <v>162.279999</v>
      </c>
      <c r="C552" s="14">
        <v>161.91999799999999</v>
      </c>
      <c r="D552" s="14">
        <f t="shared" si="70"/>
        <v>-8.4507346885964729E-3</v>
      </c>
      <c r="E552" s="14">
        <f t="shared" si="64"/>
        <v>-0.84507346885964729</v>
      </c>
      <c r="F552" s="14">
        <f t="shared" si="65"/>
        <v>11</v>
      </c>
      <c r="G552" s="14">
        <f t="shared" si="66"/>
        <v>2014</v>
      </c>
      <c r="I552" s="12">
        <v>41955</v>
      </c>
      <c r="J552" s="14">
        <v>2037.75</v>
      </c>
      <c r="K552" s="14">
        <v>2038.25</v>
      </c>
      <c r="L552" s="14">
        <f t="shared" si="71"/>
        <v>-7.011168232956555E-4</v>
      </c>
      <c r="M552" s="14">
        <f t="shared" si="67"/>
        <v>-7.011168232956555E-2</v>
      </c>
      <c r="N552" s="14">
        <f t="shared" si="68"/>
        <v>11</v>
      </c>
      <c r="O552" s="14">
        <f t="shared" si="69"/>
        <v>2014</v>
      </c>
      <c r="P552" s="2"/>
    </row>
    <row r="553" spans="1:16" x14ac:dyDescent="0.25">
      <c r="A553" s="12">
        <v>41956</v>
      </c>
      <c r="B553" s="42">
        <v>162</v>
      </c>
      <c r="C553" s="14">
        <v>162.78999300000001</v>
      </c>
      <c r="D553" s="14">
        <f t="shared" si="70"/>
        <v>5.3729929023345058E-3</v>
      </c>
      <c r="E553" s="14">
        <f t="shared" si="64"/>
        <v>0.53729929023345058</v>
      </c>
      <c r="F553" s="14">
        <f t="shared" si="65"/>
        <v>11</v>
      </c>
      <c r="G553" s="14">
        <f t="shared" si="66"/>
        <v>2014</v>
      </c>
      <c r="I553" s="12">
        <v>41956</v>
      </c>
      <c r="J553" s="14">
        <v>2039.209961</v>
      </c>
      <c r="K553" s="14">
        <v>2039.329956</v>
      </c>
      <c r="L553" s="14">
        <f t="shared" si="71"/>
        <v>5.2984471973505087E-4</v>
      </c>
      <c r="M553" s="14">
        <f t="shared" si="67"/>
        <v>5.2984471973505087E-2</v>
      </c>
      <c r="N553" s="14">
        <f t="shared" si="68"/>
        <v>11</v>
      </c>
      <c r="O553" s="14">
        <f t="shared" si="69"/>
        <v>2014</v>
      </c>
      <c r="P553" s="2"/>
    </row>
    <row r="554" spans="1:16" x14ac:dyDescent="0.25">
      <c r="A554" s="12">
        <v>41957</v>
      </c>
      <c r="B554" s="42">
        <v>162.10000600000001</v>
      </c>
      <c r="C554" s="14">
        <v>164.16000399999999</v>
      </c>
      <c r="D554" s="14">
        <f t="shared" si="70"/>
        <v>8.4158182868154796E-3</v>
      </c>
      <c r="E554" s="14">
        <f t="shared" si="64"/>
        <v>0.84158182868154796</v>
      </c>
      <c r="F554" s="14">
        <f t="shared" si="65"/>
        <v>11</v>
      </c>
      <c r="G554" s="14">
        <f t="shared" si="66"/>
        <v>2014</v>
      </c>
      <c r="I554" s="12">
        <v>41957</v>
      </c>
      <c r="J554" s="14">
        <v>2039.73999</v>
      </c>
      <c r="K554" s="14">
        <v>2039.8199460000001</v>
      </c>
      <c r="L554" s="14">
        <f t="shared" si="71"/>
        <v>2.4027009388971621E-4</v>
      </c>
      <c r="M554" s="14">
        <f t="shared" si="67"/>
        <v>2.4027009388971621E-2</v>
      </c>
      <c r="N554" s="14">
        <f t="shared" si="68"/>
        <v>11</v>
      </c>
      <c r="O554" s="14">
        <f t="shared" si="69"/>
        <v>2014</v>
      </c>
      <c r="P554" s="2"/>
    </row>
    <row r="555" spans="1:16" x14ac:dyDescent="0.25">
      <c r="A555" s="12">
        <v>41960</v>
      </c>
      <c r="B555" s="42">
        <v>164.16000399999999</v>
      </c>
      <c r="C555" s="14">
        <v>164.16000399999999</v>
      </c>
      <c r="D555" s="14">
        <f t="shared" si="70"/>
        <v>0</v>
      </c>
      <c r="E555" s="14">
        <f t="shared" si="64"/>
        <v>0</v>
      </c>
      <c r="F555" s="14">
        <f t="shared" si="65"/>
        <v>11</v>
      </c>
      <c r="G555" s="14">
        <f t="shared" si="66"/>
        <v>2014</v>
      </c>
      <c r="I555" s="12">
        <v>41960</v>
      </c>
      <c r="J555" s="14">
        <v>2038.290039</v>
      </c>
      <c r="K555" s="14">
        <v>2041.3199460000001</v>
      </c>
      <c r="L555" s="14">
        <f t="shared" si="71"/>
        <v>7.3535902173205159E-4</v>
      </c>
      <c r="M555" s="14">
        <f t="shared" si="67"/>
        <v>7.3535902173205159E-2</v>
      </c>
      <c r="N555" s="14">
        <f t="shared" si="68"/>
        <v>11</v>
      </c>
      <c r="O555" s="14">
        <f t="shared" si="69"/>
        <v>2014</v>
      </c>
      <c r="P555" s="2"/>
    </row>
    <row r="556" spans="1:16" x14ac:dyDescent="0.25">
      <c r="A556" s="12">
        <v>41961</v>
      </c>
      <c r="B556" s="42">
        <v>164.729996</v>
      </c>
      <c r="C556" s="14">
        <v>161.88999899999999</v>
      </c>
      <c r="D556" s="14">
        <f t="shared" si="70"/>
        <v>-1.3828002830701625E-2</v>
      </c>
      <c r="E556" s="14">
        <f t="shared" si="64"/>
        <v>-1.3828002830701625</v>
      </c>
      <c r="F556" s="14">
        <f t="shared" si="65"/>
        <v>11</v>
      </c>
      <c r="G556" s="14">
        <f t="shared" si="66"/>
        <v>2014</v>
      </c>
      <c r="I556" s="12">
        <v>41961</v>
      </c>
      <c r="J556" s="14">
        <v>2041.4799800000001</v>
      </c>
      <c r="K556" s="14">
        <v>2051.8000489999999</v>
      </c>
      <c r="L556" s="14">
        <f t="shared" si="71"/>
        <v>5.1339835387078647E-3</v>
      </c>
      <c r="M556" s="14">
        <f t="shared" si="67"/>
        <v>0.51339835387078647</v>
      </c>
      <c r="N556" s="14">
        <f t="shared" si="68"/>
        <v>11</v>
      </c>
      <c r="O556" s="14">
        <f t="shared" si="69"/>
        <v>2014</v>
      </c>
      <c r="P556" s="2"/>
    </row>
    <row r="557" spans="1:16" x14ac:dyDescent="0.25">
      <c r="A557" s="12">
        <v>41962</v>
      </c>
      <c r="B557" s="42">
        <v>162.050003</v>
      </c>
      <c r="C557" s="14">
        <v>161.429993</v>
      </c>
      <c r="D557" s="14">
        <f t="shared" si="70"/>
        <v>-2.8414726224069708E-3</v>
      </c>
      <c r="E557" s="14">
        <f t="shared" si="64"/>
        <v>-0.28414726224069708</v>
      </c>
      <c r="F557" s="14">
        <f t="shared" si="65"/>
        <v>11</v>
      </c>
      <c r="G557" s="14">
        <f t="shared" si="66"/>
        <v>2014</v>
      </c>
      <c r="I557" s="12">
        <v>41962</v>
      </c>
      <c r="J557" s="14">
        <v>2051.1599120000001</v>
      </c>
      <c r="K557" s="14">
        <v>2048.719971</v>
      </c>
      <c r="L557" s="14">
        <f t="shared" si="71"/>
        <v>-1.5011589465070418E-3</v>
      </c>
      <c r="M557" s="14">
        <f t="shared" si="67"/>
        <v>-0.15011589465070418</v>
      </c>
      <c r="N557" s="14">
        <f t="shared" si="68"/>
        <v>11</v>
      </c>
      <c r="O557" s="14">
        <f t="shared" si="69"/>
        <v>2014</v>
      </c>
      <c r="P557" s="2"/>
    </row>
    <row r="558" spans="1:16" x14ac:dyDescent="0.25">
      <c r="A558" s="12">
        <v>41963</v>
      </c>
      <c r="B558" s="42">
        <v>160.949997</v>
      </c>
      <c r="C558" s="14">
        <v>160.63999899999999</v>
      </c>
      <c r="D558" s="14">
        <f t="shared" si="70"/>
        <v>-4.8937250464974325E-3</v>
      </c>
      <c r="E558" s="14">
        <f t="shared" si="64"/>
        <v>-0.48937250464974325</v>
      </c>
      <c r="F558" s="14">
        <f t="shared" si="65"/>
        <v>11</v>
      </c>
      <c r="G558" s="14">
        <f t="shared" si="66"/>
        <v>2014</v>
      </c>
      <c r="I558" s="12">
        <v>41963</v>
      </c>
      <c r="J558" s="14">
        <v>2045.869995</v>
      </c>
      <c r="K558" s="14">
        <v>2052.75</v>
      </c>
      <c r="L558" s="14">
        <f t="shared" si="71"/>
        <v>1.9670960682991456E-3</v>
      </c>
      <c r="M558" s="14">
        <f t="shared" si="67"/>
        <v>0.19670960682991456</v>
      </c>
      <c r="N558" s="14">
        <f t="shared" si="68"/>
        <v>11</v>
      </c>
      <c r="O558" s="14">
        <f t="shared" si="69"/>
        <v>2014</v>
      </c>
      <c r="P558" s="2"/>
    </row>
    <row r="559" spans="1:16" x14ac:dyDescent="0.25">
      <c r="A559" s="12">
        <v>41964</v>
      </c>
      <c r="B559" s="42">
        <v>161.83000200000001</v>
      </c>
      <c r="C559" s="14">
        <v>160.91999799999999</v>
      </c>
      <c r="D559" s="14">
        <f t="shared" si="70"/>
        <v>1.7430216741971538E-3</v>
      </c>
      <c r="E559" s="14">
        <f t="shared" si="64"/>
        <v>0.17430216741971538</v>
      </c>
      <c r="F559" s="14">
        <f t="shared" si="65"/>
        <v>11</v>
      </c>
      <c r="G559" s="14">
        <f t="shared" si="66"/>
        <v>2014</v>
      </c>
      <c r="I559" s="12">
        <v>41964</v>
      </c>
      <c r="J559" s="14">
        <v>2057.459961</v>
      </c>
      <c r="K559" s="14">
        <v>2063.5</v>
      </c>
      <c r="L559" s="14">
        <f t="shared" si="71"/>
        <v>5.2368773596394025E-3</v>
      </c>
      <c r="M559" s="14">
        <f t="shared" si="67"/>
        <v>0.52368773596394025</v>
      </c>
      <c r="N559" s="14">
        <f t="shared" si="68"/>
        <v>11</v>
      </c>
      <c r="O559" s="14">
        <f t="shared" si="69"/>
        <v>2014</v>
      </c>
      <c r="P559" s="2"/>
    </row>
    <row r="560" spans="1:16" x14ac:dyDescent="0.25">
      <c r="A560" s="12">
        <v>41967</v>
      </c>
      <c r="B560" s="42">
        <v>161.53999300000001</v>
      </c>
      <c r="C560" s="14">
        <v>162.14999399999999</v>
      </c>
      <c r="D560" s="14">
        <f t="shared" si="70"/>
        <v>7.6435248277844092E-3</v>
      </c>
      <c r="E560" s="14">
        <f t="shared" si="64"/>
        <v>0.76435248277844092</v>
      </c>
      <c r="F560" s="14">
        <f t="shared" si="65"/>
        <v>11</v>
      </c>
      <c r="G560" s="14">
        <f t="shared" si="66"/>
        <v>2014</v>
      </c>
      <c r="I560" s="12">
        <v>41967</v>
      </c>
      <c r="J560" s="14">
        <v>2065.070068</v>
      </c>
      <c r="K560" s="14">
        <v>2069.4099120000001</v>
      </c>
      <c r="L560" s="14">
        <f t="shared" si="71"/>
        <v>2.8640232614489669E-3</v>
      </c>
      <c r="M560" s="14">
        <f t="shared" si="67"/>
        <v>0.28640232614489669</v>
      </c>
      <c r="N560" s="14">
        <f t="shared" si="68"/>
        <v>11</v>
      </c>
      <c r="O560" s="14">
        <f t="shared" si="69"/>
        <v>2014</v>
      </c>
      <c r="P560" s="2"/>
    </row>
    <row r="561" spans="1:16" x14ac:dyDescent="0.25">
      <c r="A561" s="12">
        <v>41968</v>
      </c>
      <c r="B561" s="42">
        <v>162.64999399999999</v>
      </c>
      <c r="C561" s="14">
        <v>161.759995</v>
      </c>
      <c r="D561" s="14">
        <f t="shared" si="70"/>
        <v>-2.405174310397995E-3</v>
      </c>
      <c r="E561" s="14">
        <f t="shared" si="64"/>
        <v>-0.2405174310397995</v>
      </c>
      <c r="F561" s="14">
        <f t="shared" si="65"/>
        <v>11</v>
      </c>
      <c r="G561" s="14">
        <f t="shared" si="66"/>
        <v>2014</v>
      </c>
      <c r="I561" s="12">
        <v>41968</v>
      </c>
      <c r="J561" s="14">
        <v>2070.1499020000001</v>
      </c>
      <c r="K561" s="14">
        <v>2067.030029</v>
      </c>
      <c r="L561" s="14">
        <f t="shared" si="71"/>
        <v>-1.1500297675195448E-3</v>
      </c>
      <c r="M561" s="14">
        <f t="shared" si="67"/>
        <v>-0.11500297675195448</v>
      </c>
      <c r="N561" s="14">
        <f t="shared" si="68"/>
        <v>11</v>
      </c>
      <c r="O561" s="14">
        <f t="shared" si="69"/>
        <v>2014</v>
      </c>
      <c r="P561" s="2"/>
    </row>
    <row r="562" spans="1:16" x14ac:dyDescent="0.25">
      <c r="A562" s="12">
        <v>41969</v>
      </c>
      <c r="B562" s="42">
        <v>161.929993</v>
      </c>
      <c r="C562" s="14">
        <v>161.949997</v>
      </c>
      <c r="D562" s="14">
        <f t="shared" si="70"/>
        <v>1.1745920244370378E-3</v>
      </c>
      <c r="E562" s="14">
        <f t="shared" si="64"/>
        <v>0.11745920244370378</v>
      </c>
      <c r="F562" s="14">
        <f t="shared" si="65"/>
        <v>11</v>
      </c>
      <c r="G562" s="14">
        <f t="shared" si="66"/>
        <v>2014</v>
      </c>
      <c r="I562" s="12">
        <v>41969</v>
      </c>
      <c r="J562" s="14">
        <v>2067.360107</v>
      </c>
      <c r="K562" s="14">
        <v>2072.830078</v>
      </c>
      <c r="L562" s="14">
        <f t="shared" si="71"/>
        <v>2.8059819734722602E-3</v>
      </c>
      <c r="M562" s="14">
        <f t="shared" si="67"/>
        <v>0.28059819734722602</v>
      </c>
      <c r="N562" s="14">
        <f t="shared" si="68"/>
        <v>11</v>
      </c>
      <c r="O562" s="14">
        <f t="shared" si="69"/>
        <v>2014</v>
      </c>
      <c r="P562" s="2"/>
    </row>
    <row r="563" spans="1:16" x14ac:dyDescent="0.25">
      <c r="A563" s="12">
        <v>41971</v>
      </c>
      <c r="B563" s="42">
        <v>162.75</v>
      </c>
      <c r="C563" s="14">
        <v>162.16999799999999</v>
      </c>
      <c r="D563" s="14">
        <f t="shared" si="70"/>
        <v>1.3584501640959701E-3</v>
      </c>
      <c r="E563" s="14">
        <f t="shared" si="64"/>
        <v>0.13584501640959701</v>
      </c>
      <c r="F563" s="14">
        <f t="shared" si="65"/>
        <v>11</v>
      </c>
      <c r="G563" s="14">
        <f t="shared" si="66"/>
        <v>2014</v>
      </c>
      <c r="I563" s="12">
        <v>41971</v>
      </c>
      <c r="J563" s="14">
        <v>2074.780029</v>
      </c>
      <c r="K563" s="14">
        <v>2067.5600589999999</v>
      </c>
      <c r="L563" s="14">
        <f t="shared" si="71"/>
        <v>-2.5424269243935482E-3</v>
      </c>
      <c r="M563" s="14">
        <f t="shared" si="67"/>
        <v>-0.25424269243935482</v>
      </c>
      <c r="N563" s="14">
        <f t="shared" si="68"/>
        <v>11</v>
      </c>
      <c r="O563" s="14">
        <f t="shared" si="69"/>
        <v>2014</v>
      </c>
      <c r="P563" s="2"/>
    </row>
    <row r="564" spans="1:16" x14ac:dyDescent="0.25">
      <c r="A564" s="12">
        <v>41974</v>
      </c>
      <c r="B564" s="42">
        <v>161.63999899999999</v>
      </c>
      <c r="C564" s="14">
        <v>161.53999300000001</v>
      </c>
      <c r="D564" s="14">
        <f t="shared" si="70"/>
        <v>-3.884843113829084E-3</v>
      </c>
      <c r="E564" s="14">
        <f t="shared" si="64"/>
        <v>-0.3884843113829084</v>
      </c>
      <c r="F564" s="14">
        <f t="shared" si="65"/>
        <v>12</v>
      </c>
      <c r="G564" s="14">
        <f t="shared" si="66"/>
        <v>2014</v>
      </c>
      <c r="I564" s="12">
        <v>41974</v>
      </c>
      <c r="J564" s="14">
        <v>2065.780029</v>
      </c>
      <c r="K564" s="14">
        <v>2053.4399410000001</v>
      </c>
      <c r="L564" s="14">
        <f t="shared" si="71"/>
        <v>-6.8293629191256144E-3</v>
      </c>
      <c r="M564" s="14">
        <f t="shared" si="67"/>
        <v>-0.68293629191256144</v>
      </c>
      <c r="N564" s="14">
        <f t="shared" si="68"/>
        <v>12</v>
      </c>
      <c r="O564" s="14">
        <f t="shared" si="69"/>
        <v>2014</v>
      </c>
      <c r="P564" s="2"/>
    </row>
    <row r="565" spans="1:16" x14ac:dyDescent="0.25">
      <c r="A565" s="12">
        <v>41975</v>
      </c>
      <c r="B565" s="42">
        <v>162.470001</v>
      </c>
      <c r="C565" s="14">
        <v>162.66999799999999</v>
      </c>
      <c r="D565" s="14">
        <f t="shared" si="70"/>
        <v>6.995202729765948E-3</v>
      </c>
      <c r="E565" s="14">
        <f t="shared" si="64"/>
        <v>0.6995202729765948</v>
      </c>
      <c r="F565" s="14">
        <f t="shared" si="65"/>
        <v>12</v>
      </c>
      <c r="G565" s="14">
        <f t="shared" si="66"/>
        <v>2014</v>
      </c>
      <c r="I565" s="12">
        <v>41975</v>
      </c>
      <c r="J565" s="14">
        <v>2053.7700199999999</v>
      </c>
      <c r="K565" s="14">
        <v>2066.5500489999999</v>
      </c>
      <c r="L565" s="14">
        <f t="shared" si="71"/>
        <v>6.3844613802610528E-3</v>
      </c>
      <c r="M565" s="14">
        <f t="shared" si="67"/>
        <v>0.63844613802610528</v>
      </c>
      <c r="N565" s="14">
        <f t="shared" si="68"/>
        <v>12</v>
      </c>
      <c r="O565" s="14">
        <f t="shared" si="69"/>
        <v>2014</v>
      </c>
      <c r="P565" s="2"/>
    </row>
    <row r="566" spans="1:16" x14ac:dyDescent="0.25">
      <c r="A566" s="12">
        <v>41976</v>
      </c>
      <c r="B566" s="42">
        <v>162.470001</v>
      </c>
      <c r="C566" s="14">
        <v>164.520004</v>
      </c>
      <c r="D566" s="14">
        <f t="shared" si="70"/>
        <v>1.1372754796493023E-2</v>
      </c>
      <c r="E566" s="14">
        <f t="shared" si="64"/>
        <v>1.1372754796493023</v>
      </c>
      <c r="F566" s="14">
        <f t="shared" si="65"/>
        <v>12</v>
      </c>
      <c r="G566" s="14">
        <f t="shared" si="66"/>
        <v>2014</v>
      </c>
      <c r="I566" s="12">
        <v>41976</v>
      </c>
      <c r="J566" s="14">
        <v>2067.4499510000001</v>
      </c>
      <c r="K566" s="14">
        <v>2074.330078</v>
      </c>
      <c r="L566" s="14">
        <f t="shared" si="71"/>
        <v>3.7647425978213356E-3</v>
      </c>
      <c r="M566" s="14">
        <f t="shared" si="67"/>
        <v>0.37647425978213356</v>
      </c>
      <c r="N566" s="14">
        <f t="shared" si="68"/>
        <v>12</v>
      </c>
      <c r="O566" s="14">
        <f t="shared" si="69"/>
        <v>2014</v>
      </c>
      <c r="P566" s="2"/>
    </row>
    <row r="567" spans="1:16" x14ac:dyDescent="0.25">
      <c r="A567" s="12">
        <v>41977</v>
      </c>
      <c r="B567" s="42">
        <v>164.009995</v>
      </c>
      <c r="C567" s="14">
        <v>164.050003</v>
      </c>
      <c r="D567" s="14">
        <f t="shared" si="70"/>
        <v>-2.8568015352102849E-3</v>
      </c>
      <c r="E567" s="14">
        <f t="shared" si="64"/>
        <v>-0.28568015352102849</v>
      </c>
      <c r="F567" s="14">
        <f t="shared" si="65"/>
        <v>12</v>
      </c>
      <c r="G567" s="14">
        <f t="shared" si="66"/>
        <v>2014</v>
      </c>
      <c r="I567" s="12">
        <v>41977</v>
      </c>
      <c r="J567" s="14">
        <v>2073.639893</v>
      </c>
      <c r="K567" s="14">
        <v>2071.919922</v>
      </c>
      <c r="L567" s="14">
        <f t="shared" si="71"/>
        <v>-1.1618960866265349E-3</v>
      </c>
      <c r="M567" s="14">
        <f t="shared" si="67"/>
        <v>-0.11618960866265349</v>
      </c>
      <c r="N567" s="14">
        <f t="shared" si="68"/>
        <v>12</v>
      </c>
      <c r="O567" s="14">
        <f t="shared" si="69"/>
        <v>2014</v>
      </c>
      <c r="P567" s="2"/>
    </row>
    <row r="568" spans="1:16" x14ac:dyDescent="0.25">
      <c r="A568" s="12">
        <v>41978</v>
      </c>
      <c r="B568" s="42">
        <v>163.61000100000001</v>
      </c>
      <c r="C568" s="14">
        <v>163.270004</v>
      </c>
      <c r="D568" s="14">
        <f t="shared" si="70"/>
        <v>-4.7546417905277583E-3</v>
      </c>
      <c r="E568" s="14">
        <f t="shared" si="64"/>
        <v>-0.47546417905277583</v>
      </c>
      <c r="F568" s="14">
        <f t="shared" si="65"/>
        <v>12</v>
      </c>
      <c r="G568" s="14">
        <f t="shared" si="66"/>
        <v>2014</v>
      </c>
      <c r="I568" s="12">
        <v>41978</v>
      </c>
      <c r="J568" s="14">
        <v>2072.780029</v>
      </c>
      <c r="K568" s="14">
        <v>2075.3701169999999</v>
      </c>
      <c r="L568" s="14">
        <f t="shared" si="71"/>
        <v>1.6652163837824752E-3</v>
      </c>
      <c r="M568" s="14">
        <f t="shared" si="67"/>
        <v>0.16652163837824752</v>
      </c>
      <c r="N568" s="14">
        <f t="shared" si="68"/>
        <v>12</v>
      </c>
      <c r="O568" s="14">
        <f t="shared" si="69"/>
        <v>2014</v>
      </c>
      <c r="P568" s="2"/>
    </row>
    <row r="569" spans="1:16" x14ac:dyDescent="0.25">
      <c r="A569" s="12">
        <v>41981</v>
      </c>
      <c r="B569" s="42">
        <v>163.28999300000001</v>
      </c>
      <c r="C569" s="14">
        <v>161.86000100000001</v>
      </c>
      <c r="D569" s="14">
        <f t="shared" si="70"/>
        <v>-8.6360198778460129E-3</v>
      </c>
      <c r="E569" s="14">
        <f t="shared" si="64"/>
        <v>-0.86360198778460129</v>
      </c>
      <c r="F569" s="14">
        <f t="shared" si="65"/>
        <v>12</v>
      </c>
      <c r="G569" s="14">
        <f t="shared" si="66"/>
        <v>2014</v>
      </c>
      <c r="I569" s="12">
        <v>41981</v>
      </c>
      <c r="J569" s="14">
        <v>2074.8400879999999</v>
      </c>
      <c r="K569" s="14">
        <v>2060.3100589999999</v>
      </c>
      <c r="L569" s="14">
        <f t="shared" si="71"/>
        <v>-7.2565649262453791E-3</v>
      </c>
      <c r="M569" s="14">
        <f t="shared" si="67"/>
        <v>-0.72565649262453791</v>
      </c>
      <c r="N569" s="14">
        <f t="shared" si="68"/>
        <v>12</v>
      </c>
      <c r="O569" s="14">
        <f t="shared" si="69"/>
        <v>2014</v>
      </c>
      <c r="P569" s="2"/>
    </row>
    <row r="570" spans="1:16" x14ac:dyDescent="0.25">
      <c r="A570" s="12">
        <v>41982</v>
      </c>
      <c r="B570" s="42">
        <v>160.83999600000001</v>
      </c>
      <c r="C570" s="14">
        <v>162.990005</v>
      </c>
      <c r="D570" s="14">
        <f t="shared" si="70"/>
        <v>6.9813665699902661E-3</v>
      </c>
      <c r="E570" s="14">
        <f t="shared" si="64"/>
        <v>0.69813665699902661</v>
      </c>
      <c r="F570" s="14">
        <f t="shared" si="65"/>
        <v>12</v>
      </c>
      <c r="G570" s="14">
        <f t="shared" si="66"/>
        <v>2014</v>
      </c>
      <c r="I570" s="12">
        <v>41982</v>
      </c>
      <c r="J570" s="14">
        <v>2056.5500489999999</v>
      </c>
      <c r="K570" s="14">
        <v>2059.820068</v>
      </c>
      <c r="L570" s="14">
        <f t="shared" si="71"/>
        <v>-2.3782391289095539E-4</v>
      </c>
      <c r="M570" s="14">
        <f t="shared" si="67"/>
        <v>-2.3782391289095539E-2</v>
      </c>
      <c r="N570" s="14">
        <f t="shared" si="68"/>
        <v>12</v>
      </c>
      <c r="O570" s="14">
        <f t="shared" si="69"/>
        <v>2014</v>
      </c>
      <c r="P570" s="2"/>
    </row>
    <row r="571" spans="1:16" x14ac:dyDescent="0.25">
      <c r="A571" s="12">
        <v>41983</v>
      </c>
      <c r="B571" s="42">
        <v>163.009995</v>
      </c>
      <c r="C571" s="14">
        <v>160.509995</v>
      </c>
      <c r="D571" s="14">
        <f t="shared" si="70"/>
        <v>-1.5215718288983382E-2</v>
      </c>
      <c r="E571" s="14">
        <f t="shared" si="64"/>
        <v>-1.5215718288983382</v>
      </c>
      <c r="F571" s="14">
        <f t="shared" si="65"/>
        <v>12</v>
      </c>
      <c r="G571" s="14">
        <f t="shared" si="66"/>
        <v>2014</v>
      </c>
      <c r="I571" s="12">
        <v>41983</v>
      </c>
      <c r="J571" s="14">
        <v>2058.860107</v>
      </c>
      <c r="K571" s="14">
        <v>2026.1400149999999</v>
      </c>
      <c r="L571" s="14">
        <f t="shared" si="71"/>
        <v>-1.6350968476922301E-2</v>
      </c>
      <c r="M571" s="14">
        <f t="shared" si="67"/>
        <v>-1.6350968476922301</v>
      </c>
      <c r="N571" s="14">
        <f t="shared" si="68"/>
        <v>12</v>
      </c>
      <c r="O571" s="14">
        <f t="shared" si="69"/>
        <v>2014</v>
      </c>
      <c r="P571" s="2"/>
    </row>
    <row r="572" spans="1:16" x14ac:dyDescent="0.25">
      <c r="A572" s="12">
        <v>41984</v>
      </c>
      <c r="B572" s="42">
        <v>160.820007</v>
      </c>
      <c r="C572" s="14">
        <v>161.070007</v>
      </c>
      <c r="D572" s="14">
        <f t="shared" si="70"/>
        <v>3.4889540679383657E-3</v>
      </c>
      <c r="E572" s="14">
        <f t="shared" si="64"/>
        <v>0.34889540679383657</v>
      </c>
      <c r="F572" s="14">
        <f t="shared" si="65"/>
        <v>12</v>
      </c>
      <c r="G572" s="14">
        <f t="shared" si="66"/>
        <v>2014</v>
      </c>
      <c r="I572" s="12">
        <v>41984</v>
      </c>
      <c r="J572" s="14">
        <v>2027.920044</v>
      </c>
      <c r="K572" s="14">
        <v>2035.329956</v>
      </c>
      <c r="L572" s="14">
        <f t="shared" si="71"/>
        <v>4.5356890106136305E-3</v>
      </c>
      <c r="M572" s="14">
        <f t="shared" si="67"/>
        <v>0.45356890106136305</v>
      </c>
      <c r="N572" s="14">
        <f t="shared" si="68"/>
        <v>12</v>
      </c>
      <c r="O572" s="14">
        <f t="shared" si="69"/>
        <v>2014</v>
      </c>
      <c r="P572" s="2"/>
    </row>
    <row r="573" spans="1:16" x14ac:dyDescent="0.25">
      <c r="A573" s="12">
        <v>41985</v>
      </c>
      <c r="B573" s="42">
        <v>160.25</v>
      </c>
      <c r="C573" s="14">
        <v>155.38000500000001</v>
      </c>
      <c r="D573" s="14">
        <f t="shared" si="70"/>
        <v>-3.5326266546943152E-2</v>
      </c>
      <c r="E573" s="14">
        <f t="shared" si="64"/>
        <v>-3.5326266546943152</v>
      </c>
      <c r="F573" s="14">
        <f t="shared" si="65"/>
        <v>12</v>
      </c>
      <c r="G573" s="14">
        <f t="shared" si="66"/>
        <v>2014</v>
      </c>
      <c r="I573" s="12">
        <v>41985</v>
      </c>
      <c r="J573" s="14">
        <v>2030.3599850000001</v>
      </c>
      <c r="K573" s="14">
        <v>2002.329956</v>
      </c>
      <c r="L573" s="14">
        <f t="shared" si="71"/>
        <v>-1.6213587336401436E-2</v>
      </c>
      <c r="M573" s="14">
        <f t="shared" si="67"/>
        <v>-1.6213587336401436</v>
      </c>
      <c r="N573" s="14">
        <f t="shared" si="68"/>
        <v>12</v>
      </c>
      <c r="O573" s="14">
        <f t="shared" si="69"/>
        <v>2014</v>
      </c>
      <c r="P573" s="2"/>
    </row>
    <row r="574" spans="1:16" x14ac:dyDescent="0.25">
      <c r="A574" s="12">
        <v>41988</v>
      </c>
      <c r="B574" s="42">
        <v>155.929993</v>
      </c>
      <c r="C574" s="14">
        <v>153.05999800000001</v>
      </c>
      <c r="D574" s="14">
        <f t="shared" si="70"/>
        <v>-1.4931181138783001E-2</v>
      </c>
      <c r="E574" s="14">
        <f t="shared" si="64"/>
        <v>-1.4931181138783001</v>
      </c>
      <c r="F574" s="14">
        <f t="shared" si="65"/>
        <v>12</v>
      </c>
      <c r="G574" s="14">
        <f t="shared" si="66"/>
        <v>2014</v>
      </c>
      <c r="I574" s="12">
        <v>41988</v>
      </c>
      <c r="J574" s="14">
        <v>2005.030029</v>
      </c>
      <c r="K574" s="14">
        <v>1989.630005</v>
      </c>
      <c r="L574" s="14">
        <f t="shared" si="71"/>
        <v>-6.3425865262338732E-3</v>
      </c>
      <c r="M574" s="14">
        <f t="shared" si="67"/>
        <v>-0.63425865262338732</v>
      </c>
      <c r="N574" s="14">
        <f t="shared" si="68"/>
        <v>12</v>
      </c>
      <c r="O574" s="14">
        <f t="shared" si="69"/>
        <v>2014</v>
      </c>
      <c r="P574" s="2"/>
    </row>
    <row r="575" spans="1:16" x14ac:dyDescent="0.25">
      <c r="A575" s="12">
        <v>41989</v>
      </c>
      <c r="B575" s="42">
        <v>152.029999</v>
      </c>
      <c r="C575" s="14">
        <v>151.41000399999999</v>
      </c>
      <c r="D575" s="14">
        <f t="shared" si="70"/>
        <v>-1.0780047181236818E-2</v>
      </c>
      <c r="E575" s="14">
        <f t="shared" si="64"/>
        <v>-1.0780047181236818</v>
      </c>
      <c r="F575" s="14">
        <f t="shared" si="65"/>
        <v>12</v>
      </c>
      <c r="G575" s="14">
        <f t="shared" si="66"/>
        <v>2014</v>
      </c>
      <c r="I575" s="12">
        <v>41989</v>
      </c>
      <c r="J575" s="14">
        <v>1986.709961</v>
      </c>
      <c r="K575" s="14">
        <v>1972.73999</v>
      </c>
      <c r="L575" s="14">
        <f t="shared" si="71"/>
        <v>-8.4890230633609676E-3</v>
      </c>
      <c r="M575" s="14">
        <f t="shared" si="67"/>
        <v>-0.84890230633609676</v>
      </c>
      <c r="N575" s="14">
        <f t="shared" si="68"/>
        <v>12</v>
      </c>
      <c r="O575" s="14">
        <f t="shared" si="69"/>
        <v>2014</v>
      </c>
      <c r="P575" s="2"/>
    </row>
    <row r="576" spans="1:16" x14ac:dyDescent="0.25">
      <c r="A576" s="12">
        <v>41990</v>
      </c>
      <c r="B576" s="42">
        <v>151.520004</v>
      </c>
      <c r="C576" s="14">
        <v>151.929993</v>
      </c>
      <c r="D576" s="14">
        <f t="shared" si="70"/>
        <v>3.4343107209746648E-3</v>
      </c>
      <c r="E576" s="14">
        <f t="shared" si="64"/>
        <v>0.34343107209746648</v>
      </c>
      <c r="F576" s="14">
        <f t="shared" si="65"/>
        <v>12</v>
      </c>
      <c r="G576" s="14">
        <f t="shared" si="66"/>
        <v>2014</v>
      </c>
      <c r="I576" s="12">
        <v>41990</v>
      </c>
      <c r="J576" s="14">
        <v>1973.7700199999999</v>
      </c>
      <c r="K576" s="14">
        <v>2012.8900149999999</v>
      </c>
      <c r="L576" s="14">
        <f t="shared" si="71"/>
        <v>2.0352416032282106E-2</v>
      </c>
      <c r="M576" s="14">
        <f t="shared" si="67"/>
        <v>2.0352416032282106</v>
      </c>
      <c r="N576" s="14">
        <f t="shared" si="68"/>
        <v>12</v>
      </c>
      <c r="O576" s="14">
        <f t="shared" si="69"/>
        <v>2014</v>
      </c>
      <c r="P576" s="2"/>
    </row>
    <row r="577" spans="1:16" x14ac:dyDescent="0.25">
      <c r="A577" s="12">
        <v>41991</v>
      </c>
      <c r="B577" s="42">
        <v>153.58000200000001</v>
      </c>
      <c r="C577" s="14">
        <v>157.679993</v>
      </c>
      <c r="D577" s="14">
        <f t="shared" si="70"/>
        <v>3.7846378364540634E-2</v>
      </c>
      <c r="E577" s="14">
        <f t="shared" si="64"/>
        <v>3.7846378364540634</v>
      </c>
      <c r="F577" s="14">
        <f t="shared" si="65"/>
        <v>12</v>
      </c>
      <c r="G577" s="14">
        <f t="shared" si="66"/>
        <v>2014</v>
      </c>
      <c r="I577" s="12">
        <v>41991</v>
      </c>
      <c r="J577" s="14">
        <v>2018.9799800000001</v>
      </c>
      <c r="K577" s="14">
        <v>2061.2299800000001</v>
      </c>
      <c r="L577" s="14">
        <f t="shared" si="71"/>
        <v>2.4015204327992201E-2</v>
      </c>
      <c r="M577" s="14">
        <f t="shared" si="67"/>
        <v>2.4015204327992201</v>
      </c>
      <c r="N577" s="14">
        <f t="shared" si="68"/>
        <v>12</v>
      </c>
      <c r="O577" s="14">
        <f t="shared" si="69"/>
        <v>2014</v>
      </c>
      <c r="P577" s="2"/>
    </row>
    <row r="578" spans="1:16" x14ac:dyDescent="0.25">
      <c r="A578" s="12">
        <v>41992</v>
      </c>
      <c r="B578" s="42">
        <v>157.490005</v>
      </c>
      <c r="C578" s="14">
        <v>158.509995</v>
      </c>
      <c r="D578" s="14">
        <f t="shared" si="70"/>
        <v>5.2638383869030303E-3</v>
      </c>
      <c r="E578" s="14">
        <f t="shared" si="64"/>
        <v>0.52638383869030303</v>
      </c>
      <c r="F578" s="14">
        <f t="shared" si="65"/>
        <v>12</v>
      </c>
      <c r="G578" s="14">
        <f t="shared" si="66"/>
        <v>2014</v>
      </c>
      <c r="I578" s="12">
        <v>41992</v>
      </c>
      <c r="J578" s="14">
        <v>2061.040039</v>
      </c>
      <c r="K578" s="14">
        <v>2070.6499020000001</v>
      </c>
      <c r="L578" s="14">
        <f t="shared" si="71"/>
        <v>4.5700489956972401E-3</v>
      </c>
      <c r="M578" s="14">
        <f t="shared" si="67"/>
        <v>0.45700489956972401</v>
      </c>
      <c r="N578" s="14">
        <f t="shared" si="68"/>
        <v>12</v>
      </c>
      <c r="O578" s="14">
        <f t="shared" si="69"/>
        <v>2014</v>
      </c>
      <c r="P578" s="2"/>
    </row>
    <row r="579" spans="1:16" x14ac:dyDescent="0.25">
      <c r="A579" s="12">
        <v>41995</v>
      </c>
      <c r="B579" s="42">
        <v>158.33000200000001</v>
      </c>
      <c r="C579" s="14">
        <v>161.44000199999999</v>
      </c>
      <c r="D579" s="14">
        <f t="shared" si="70"/>
        <v>1.8484682937501828E-2</v>
      </c>
      <c r="E579" s="14">
        <f t="shared" si="64"/>
        <v>1.8484682937501828</v>
      </c>
      <c r="F579" s="14">
        <f t="shared" si="65"/>
        <v>12</v>
      </c>
      <c r="G579" s="14">
        <f t="shared" si="66"/>
        <v>2014</v>
      </c>
      <c r="I579" s="12">
        <v>41995</v>
      </c>
      <c r="J579" s="14">
        <v>2069.280029</v>
      </c>
      <c r="K579" s="14">
        <v>2078.540039</v>
      </c>
      <c r="L579" s="14">
        <f t="shared" si="71"/>
        <v>3.8104640443461513E-3</v>
      </c>
      <c r="M579" s="14">
        <f t="shared" si="67"/>
        <v>0.38104640443461513</v>
      </c>
      <c r="N579" s="14">
        <f t="shared" si="68"/>
        <v>12</v>
      </c>
      <c r="O579" s="14">
        <f t="shared" si="69"/>
        <v>2014</v>
      </c>
      <c r="P579" s="2"/>
    </row>
    <row r="580" spans="1:16" x14ac:dyDescent="0.25">
      <c r="A580" s="12">
        <v>41996</v>
      </c>
      <c r="B580" s="42">
        <v>162.229996</v>
      </c>
      <c r="C580" s="14">
        <v>162.240005</v>
      </c>
      <c r="D580" s="14">
        <f t="shared" si="70"/>
        <v>4.9554199088772677E-3</v>
      </c>
      <c r="E580" s="14">
        <f t="shared" ref="E580:E643" si="72">D580 * 100</f>
        <v>0.49554199088772677</v>
      </c>
      <c r="F580" s="14">
        <f t="shared" ref="F580:F643" si="73">MONTH(A580)</f>
        <v>12</v>
      </c>
      <c r="G580" s="14">
        <f t="shared" ref="G580:G643" si="74">YEAR(A580)</f>
        <v>2014</v>
      </c>
      <c r="I580" s="12">
        <v>41996</v>
      </c>
      <c r="J580" s="14">
        <v>2081.4799800000001</v>
      </c>
      <c r="K580" s="14">
        <v>2082.169922</v>
      </c>
      <c r="L580" s="14">
        <f t="shared" si="71"/>
        <v>1.7463618366218014E-3</v>
      </c>
      <c r="M580" s="14">
        <f t="shared" ref="M580:M643" si="75">L580*100</f>
        <v>0.17463618366218014</v>
      </c>
      <c r="N580" s="14">
        <f t="shared" ref="N580:N643" si="76">MONTH(I580)</f>
        <v>12</v>
      </c>
      <c r="O580" s="14">
        <f t="shared" ref="O580:O643" si="77">YEAR(I580)</f>
        <v>2014</v>
      </c>
      <c r="P580" s="2"/>
    </row>
    <row r="581" spans="1:16" x14ac:dyDescent="0.25">
      <c r="A581" s="12">
        <v>41997</v>
      </c>
      <c r="B581" s="42">
        <v>162.88000500000001</v>
      </c>
      <c r="C581" s="14">
        <v>161.820007</v>
      </c>
      <c r="D581" s="14">
        <f t="shared" ref="D581:D644" si="78">(C581/C580)-1</f>
        <v>-2.5887449892521008E-3</v>
      </c>
      <c r="E581" s="14">
        <f t="shared" si="72"/>
        <v>-0.25887449892521008</v>
      </c>
      <c r="F581" s="14">
        <f t="shared" si="73"/>
        <v>12</v>
      </c>
      <c r="G581" s="14">
        <f t="shared" si="74"/>
        <v>2014</v>
      </c>
      <c r="I581" s="12">
        <v>41997</v>
      </c>
      <c r="J581" s="14">
        <v>2083.25</v>
      </c>
      <c r="K581" s="14">
        <v>2081.8798830000001</v>
      </c>
      <c r="L581" s="14">
        <f t="shared" ref="L581:L644" si="79">(K581/K580)-1</f>
        <v>-1.3929650838551133E-4</v>
      </c>
      <c r="M581" s="14">
        <f t="shared" si="75"/>
        <v>-1.3929650838551133E-2</v>
      </c>
      <c r="N581" s="14">
        <f t="shared" si="76"/>
        <v>12</v>
      </c>
      <c r="O581" s="14">
        <f t="shared" si="77"/>
        <v>2014</v>
      </c>
      <c r="P581" s="2"/>
    </row>
    <row r="582" spans="1:16" x14ac:dyDescent="0.25">
      <c r="A582" s="12">
        <v>41999</v>
      </c>
      <c r="B582" s="42">
        <v>162.270004</v>
      </c>
      <c r="C582" s="14">
        <v>162.33999600000001</v>
      </c>
      <c r="D582" s="14">
        <f t="shared" si="78"/>
        <v>3.2133789241524102E-3</v>
      </c>
      <c r="E582" s="14">
        <f t="shared" si="72"/>
        <v>0.32133789241524102</v>
      </c>
      <c r="F582" s="14">
        <f t="shared" si="73"/>
        <v>12</v>
      </c>
      <c r="G582" s="14">
        <f t="shared" si="74"/>
        <v>2014</v>
      </c>
      <c r="I582" s="12">
        <v>41999</v>
      </c>
      <c r="J582" s="14">
        <v>2084.3000489999999</v>
      </c>
      <c r="K582" s="14">
        <v>2088.7700199999999</v>
      </c>
      <c r="L582" s="14">
        <f t="shared" si="79"/>
        <v>3.3095747051798963E-3</v>
      </c>
      <c r="M582" s="14">
        <f t="shared" si="75"/>
        <v>0.33095747051798963</v>
      </c>
      <c r="N582" s="14">
        <f t="shared" si="76"/>
        <v>12</v>
      </c>
      <c r="O582" s="14">
        <f t="shared" si="77"/>
        <v>2014</v>
      </c>
      <c r="P582" s="2"/>
    </row>
    <row r="583" spans="1:16" x14ac:dyDescent="0.25">
      <c r="A583" s="12">
        <v>42002</v>
      </c>
      <c r="B583" s="42">
        <v>162</v>
      </c>
      <c r="C583" s="14">
        <v>160.509995</v>
      </c>
      <c r="D583" s="14">
        <f t="shared" si="78"/>
        <v>-1.1272644111682828E-2</v>
      </c>
      <c r="E583" s="14">
        <f t="shared" si="72"/>
        <v>-1.1272644111682828</v>
      </c>
      <c r="F583" s="14">
        <f t="shared" si="73"/>
        <v>12</v>
      </c>
      <c r="G583" s="14">
        <f t="shared" si="74"/>
        <v>2014</v>
      </c>
      <c r="I583" s="12">
        <v>42002</v>
      </c>
      <c r="J583" s="14">
        <v>2087.6298830000001</v>
      </c>
      <c r="K583" s="14">
        <v>2090.570068</v>
      </c>
      <c r="L583" s="14">
        <f t="shared" si="79"/>
        <v>8.617741459158168E-4</v>
      </c>
      <c r="M583" s="14">
        <f t="shared" si="75"/>
        <v>8.617741459158168E-2</v>
      </c>
      <c r="N583" s="14">
        <f t="shared" si="76"/>
        <v>12</v>
      </c>
      <c r="O583" s="14">
        <f t="shared" si="77"/>
        <v>2014</v>
      </c>
      <c r="P583" s="2"/>
    </row>
    <row r="584" spans="1:16" x14ac:dyDescent="0.25">
      <c r="A584" s="12">
        <v>42003</v>
      </c>
      <c r="B584" s="42">
        <v>160.020004</v>
      </c>
      <c r="C584" s="14">
        <v>160.050003</v>
      </c>
      <c r="D584" s="14">
        <f t="shared" si="78"/>
        <v>-2.8658153032775635E-3</v>
      </c>
      <c r="E584" s="14">
        <f t="shared" si="72"/>
        <v>-0.28658153032775635</v>
      </c>
      <c r="F584" s="14">
        <f t="shared" si="73"/>
        <v>12</v>
      </c>
      <c r="G584" s="14">
        <f t="shared" si="74"/>
        <v>2014</v>
      </c>
      <c r="I584" s="12">
        <v>42003</v>
      </c>
      <c r="J584" s="14">
        <v>2088.48999</v>
      </c>
      <c r="K584" s="14">
        <v>2080.3500979999999</v>
      </c>
      <c r="L584" s="14">
        <f t="shared" si="79"/>
        <v>-4.8886043842468752E-3</v>
      </c>
      <c r="M584" s="14">
        <f t="shared" si="75"/>
        <v>-0.48886043842468752</v>
      </c>
      <c r="N584" s="14">
        <f t="shared" si="76"/>
        <v>12</v>
      </c>
      <c r="O584" s="14">
        <f t="shared" si="77"/>
        <v>2014</v>
      </c>
      <c r="P584" s="2"/>
    </row>
    <row r="585" spans="1:16" x14ac:dyDescent="0.25">
      <c r="A585" s="12">
        <v>42004</v>
      </c>
      <c r="B585" s="42">
        <v>160.41000399999999</v>
      </c>
      <c r="C585" s="14">
        <v>160.44000199999999</v>
      </c>
      <c r="D585" s="14">
        <f t="shared" si="78"/>
        <v>2.4367322254907897E-3</v>
      </c>
      <c r="E585" s="14">
        <f t="shared" si="72"/>
        <v>0.24367322254907897</v>
      </c>
      <c r="F585" s="14">
        <f t="shared" si="73"/>
        <v>12</v>
      </c>
      <c r="G585" s="14">
        <f t="shared" si="74"/>
        <v>2014</v>
      </c>
      <c r="I585" s="12">
        <v>42004</v>
      </c>
      <c r="J585" s="14">
        <v>2082.110107</v>
      </c>
      <c r="K585" s="14">
        <v>2058.8999020000001</v>
      </c>
      <c r="L585" s="14">
        <f t="shared" si="79"/>
        <v>-1.0310858744699503E-2</v>
      </c>
      <c r="M585" s="14">
        <f t="shared" si="75"/>
        <v>-1.0310858744699503</v>
      </c>
      <c r="N585" s="14">
        <f t="shared" si="76"/>
        <v>12</v>
      </c>
      <c r="O585" s="14">
        <f t="shared" si="77"/>
        <v>2014</v>
      </c>
      <c r="P585" s="2"/>
    </row>
    <row r="586" spans="1:16" x14ac:dyDescent="0.25">
      <c r="A586" s="12">
        <v>42006</v>
      </c>
      <c r="B586" s="42">
        <v>161.30999800000001</v>
      </c>
      <c r="C586" s="14">
        <v>162.05999800000001</v>
      </c>
      <c r="D586" s="14">
        <f t="shared" si="78"/>
        <v>1.0097207553014131E-2</v>
      </c>
      <c r="E586" s="14">
        <f t="shared" si="72"/>
        <v>1.0097207553014131</v>
      </c>
      <c r="F586" s="14">
        <f t="shared" si="73"/>
        <v>1</v>
      </c>
      <c r="G586" s="14">
        <f t="shared" si="74"/>
        <v>2015</v>
      </c>
      <c r="I586" s="12">
        <v>42006</v>
      </c>
      <c r="J586" s="14">
        <v>2058.8999020000001</v>
      </c>
      <c r="K586" s="14">
        <v>2058.1999510000001</v>
      </c>
      <c r="L586" s="14">
        <f t="shared" si="79"/>
        <v>-3.3996358896326573E-4</v>
      </c>
      <c r="M586" s="14">
        <f t="shared" si="75"/>
        <v>-3.3996358896326573E-2</v>
      </c>
      <c r="N586" s="14">
        <f t="shared" si="76"/>
        <v>1</v>
      </c>
      <c r="O586" s="14">
        <f t="shared" si="77"/>
        <v>2015</v>
      </c>
      <c r="P586" s="2"/>
    </row>
    <row r="587" spans="1:16" x14ac:dyDescent="0.25">
      <c r="A587" s="12">
        <v>42009</v>
      </c>
      <c r="B587" s="42">
        <v>161.270004</v>
      </c>
      <c r="C587" s="14">
        <v>159.509995</v>
      </c>
      <c r="D587" s="14">
        <f t="shared" si="78"/>
        <v>-1.5734931701035793E-2</v>
      </c>
      <c r="E587" s="14">
        <f t="shared" si="72"/>
        <v>-1.5734931701035793</v>
      </c>
      <c r="F587" s="14">
        <f t="shared" si="73"/>
        <v>1</v>
      </c>
      <c r="G587" s="14">
        <f t="shared" si="74"/>
        <v>2015</v>
      </c>
      <c r="I587" s="12">
        <v>42009</v>
      </c>
      <c r="J587" s="14">
        <v>2054.4399410000001</v>
      </c>
      <c r="K587" s="14">
        <v>2020.579956</v>
      </c>
      <c r="L587" s="14">
        <f t="shared" si="79"/>
        <v>-1.8278105089703178E-2</v>
      </c>
      <c r="M587" s="14">
        <f t="shared" si="75"/>
        <v>-1.8278105089703178</v>
      </c>
      <c r="N587" s="14">
        <f t="shared" si="76"/>
        <v>1</v>
      </c>
      <c r="O587" s="14">
        <f t="shared" si="77"/>
        <v>2015</v>
      </c>
      <c r="P587" s="2"/>
    </row>
    <row r="588" spans="1:16" x14ac:dyDescent="0.25">
      <c r="A588" s="12">
        <v>42010</v>
      </c>
      <c r="B588" s="42">
        <v>159.66999799999999</v>
      </c>
      <c r="C588" s="14">
        <v>156.070007</v>
      </c>
      <c r="D588" s="14">
        <f t="shared" si="78"/>
        <v>-2.1565971461537603E-2</v>
      </c>
      <c r="E588" s="14">
        <f t="shared" si="72"/>
        <v>-2.1565971461537603</v>
      </c>
      <c r="F588" s="14">
        <f t="shared" si="73"/>
        <v>1</v>
      </c>
      <c r="G588" s="14">
        <f t="shared" si="74"/>
        <v>2015</v>
      </c>
      <c r="I588" s="12">
        <v>42010</v>
      </c>
      <c r="J588" s="14">
        <v>2022.150024</v>
      </c>
      <c r="K588" s="14">
        <v>2002.6099850000001</v>
      </c>
      <c r="L588" s="14">
        <f t="shared" si="79"/>
        <v>-8.8934718701129123E-3</v>
      </c>
      <c r="M588" s="14">
        <f t="shared" si="75"/>
        <v>-0.88934718701129123</v>
      </c>
      <c r="N588" s="14">
        <f t="shared" si="76"/>
        <v>1</v>
      </c>
      <c r="O588" s="14">
        <f t="shared" si="77"/>
        <v>2015</v>
      </c>
      <c r="P588" s="2"/>
    </row>
    <row r="589" spans="1:16" x14ac:dyDescent="0.25">
      <c r="A589" s="12">
        <v>42011</v>
      </c>
      <c r="B589" s="42">
        <v>157.199997</v>
      </c>
      <c r="C589" s="14">
        <v>155.050003</v>
      </c>
      <c r="D589" s="14">
        <f t="shared" si="78"/>
        <v>-6.5355542657212773E-3</v>
      </c>
      <c r="E589" s="14">
        <f t="shared" si="72"/>
        <v>-0.65355542657212773</v>
      </c>
      <c r="F589" s="14">
        <f t="shared" si="73"/>
        <v>1</v>
      </c>
      <c r="G589" s="14">
        <f t="shared" si="74"/>
        <v>2015</v>
      </c>
      <c r="I589" s="12">
        <v>42011</v>
      </c>
      <c r="J589" s="14">
        <v>2005.5500489999999</v>
      </c>
      <c r="K589" s="14">
        <v>2025.900024</v>
      </c>
      <c r="L589" s="14">
        <f t="shared" si="79"/>
        <v>1.1629842642575161E-2</v>
      </c>
      <c r="M589" s="14">
        <f t="shared" si="75"/>
        <v>1.1629842642575161</v>
      </c>
      <c r="N589" s="14">
        <f t="shared" si="76"/>
        <v>1</v>
      </c>
      <c r="O589" s="14">
        <f t="shared" si="77"/>
        <v>2015</v>
      </c>
      <c r="P589" s="2"/>
    </row>
    <row r="590" spans="1:16" x14ac:dyDescent="0.25">
      <c r="A590" s="12">
        <v>42012</v>
      </c>
      <c r="B590" s="42">
        <v>156.240005</v>
      </c>
      <c r="C590" s="14">
        <v>158.41999799999999</v>
      </c>
      <c r="D590" s="14">
        <f t="shared" si="78"/>
        <v>2.1734891549792357E-2</v>
      </c>
      <c r="E590" s="14">
        <f t="shared" si="72"/>
        <v>2.1734891549792357</v>
      </c>
      <c r="F590" s="14">
        <f t="shared" si="73"/>
        <v>1</v>
      </c>
      <c r="G590" s="14">
        <f t="shared" si="74"/>
        <v>2015</v>
      </c>
      <c r="I590" s="12">
        <v>42012</v>
      </c>
      <c r="J590" s="14">
        <v>2030.6099850000001</v>
      </c>
      <c r="K590" s="14">
        <v>2062.139893</v>
      </c>
      <c r="L590" s="14">
        <f t="shared" si="79"/>
        <v>1.7888281045797649E-2</v>
      </c>
      <c r="M590" s="14">
        <f t="shared" si="75"/>
        <v>1.7888281045797649</v>
      </c>
      <c r="N590" s="14">
        <f t="shared" si="76"/>
        <v>1</v>
      </c>
      <c r="O590" s="14">
        <f t="shared" si="77"/>
        <v>2015</v>
      </c>
      <c r="P590" s="2"/>
    </row>
    <row r="591" spans="1:16" x14ac:dyDescent="0.25">
      <c r="A591" s="12">
        <v>42013</v>
      </c>
      <c r="B591" s="42">
        <v>158.41999799999999</v>
      </c>
      <c r="C591" s="14">
        <v>159.11000100000001</v>
      </c>
      <c r="D591" s="14">
        <f t="shared" si="78"/>
        <v>4.3555296598352111E-3</v>
      </c>
      <c r="E591" s="14">
        <f t="shared" si="72"/>
        <v>0.43555296598352111</v>
      </c>
      <c r="F591" s="14">
        <f t="shared" si="73"/>
        <v>1</v>
      </c>
      <c r="G591" s="14">
        <f t="shared" si="74"/>
        <v>2015</v>
      </c>
      <c r="I591" s="12">
        <v>42013</v>
      </c>
      <c r="J591" s="14">
        <v>2063.4499510000001</v>
      </c>
      <c r="K591" s="14">
        <v>2044.8100589999999</v>
      </c>
      <c r="L591" s="14">
        <f t="shared" si="79"/>
        <v>-8.4038110405733057E-3</v>
      </c>
      <c r="M591" s="14">
        <f t="shared" si="75"/>
        <v>-0.84038110405733057</v>
      </c>
      <c r="N591" s="14">
        <f t="shared" si="76"/>
        <v>1</v>
      </c>
      <c r="O591" s="14">
        <f t="shared" si="77"/>
        <v>2015</v>
      </c>
      <c r="P591" s="2"/>
    </row>
    <row r="592" spans="1:16" x14ac:dyDescent="0.25">
      <c r="A592" s="12">
        <v>42016</v>
      </c>
      <c r="B592" s="42">
        <v>159</v>
      </c>
      <c r="C592" s="14">
        <v>156.44000199999999</v>
      </c>
      <c r="D592" s="14">
        <f t="shared" si="78"/>
        <v>-1.6780837051217246E-2</v>
      </c>
      <c r="E592" s="14">
        <f t="shared" si="72"/>
        <v>-1.6780837051217246</v>
      </c>
      <c r="F592" s="14">
        <f t="shared" si="73"/>
        <v>1</v>
      </c>
      <c r="G592" s="14">
        <f t="shared" si="74"/>
        <v>2015</v>
      </c>
      <c r="I592" s="12">
        <v>42016</v>
      </c>
      <c r="J592" s="14">
        <v>2046.130005</v>
      </c>
      <c r="K592" s="14">
        <v>2028.26001</v>
      </c>
      <c r="L592" s="14">
        <f t="shared" si="79"/>
        <v>-8.0936852433588502E-3</v>
      </c>
      <c r="M592" s="14">
        <f t="shared" si="75"/>
        <v>-0.80936852433588502</v>
      </c>
      <c r="N592" s="14">
        <f t="shared" si="76"/>
        <v>1</v>
      </c>
      <c r="O592" s="14">
        <f t="shared" si="77"/>
        <v>2015</v>
      </c>
      <c r="P592" s="2"/>
    </row>
    <row r="593" spans="1:16" x14ac:dyDescent="0.25">
      <c r="A593" s="12">
        <v>42017</v>
      </c>
      <c r="B593" s="42">
        <v>157.259995</v>
      </c>
      <c r="C593" s="14">
        <v>156.80999800000001</v>
      </c>
      <c r="D593" s="14">
        <f t="shared" si="78"/>
        <v>2.3650984100602734E-3</v>
      </c>
      <c r="E593" s="14">
        <f t="shared" si="72"/>
        <v>0.23650984100602734</v>
      </c>
      <c r="F593" s="14">
        <f t="shared" si="73"/>
        <v>1</v>
      </c>
      <c r="G593" s="14">
        <f t="shared" si="74"/>
        <v>2015</v>
      </c>
      <c r="I593" s="12">
        <v>42017</v>
      </c>
      <c r="J593" s="14">
        <v>2031.579956</v>
      </c>
      <c r="K593" s="14">
        <v>2023.030029</v>
      </c>
      <c r="L593" s="14">
        <f t="shared" si="79"/>
        <v>-2.5785554979215197E-3</v>
      </c>
      <c r="M593" s="14">
        <f t="shared" si="75"/>
        <v>-0.25785554979215197</v>
      </c>
      <c r="N593" s="14">
        <f t="shared" si="76"/>
        <v>1</v>
      </c>
      <c r="O593" s="14">
        <f t="shared" si="77"/>
        <v>2015</v>
      </c>
      <c r="P593" s="2"/>
    </row>
    <row r="594" spans="1:16" x14ac:dyDescent="0.25">
      <c r="A594" s="12">
        <v>42018</v>
      </c>
      <c r="B594" s="42">
        <v>154.86000100000001</v>
      </c>
      <c r="C594" s="14">
        <v>155.800003</v>
      </c>
      <c r="D594" s="14">
        <f t="shared" si="78"/>
        <v>-6.44088395435094E-3</v>
      </c>
      <c r="E594" s="14">
        <f t="shared" si="72"/>
        <v>-0.644088395435094</v>
      </c>
      <c r="F594" s="14">
        <f t="shared" si="73"/>
        <v>1</v>
      </c>
      <c r="G594" s="14">
        <f t="shared" si="74"/>
        <v>2015</v>
      </c>
      <c r="I594" s="12">
        <v>42018</v>
      </c>
      <c r="J594" s="14">
        <v>2018.400024</v>
      </c>
      <c r="K594" s="14">
        <v>2011.2700199999999</v>
      </c>
      <c r="L594" s="14">
        <f t="shared" si="79"/>
        <v>-5.813066949783785E-3</v>
      </c>
      <c r="M594" s="14">
        <f t="shared" si="75"/>
        <v>-0.5813066949783785</v>
      </c>
      <c r="N594" s="14">
        <f t="shared" si="76"/>
        <v>1</v>
      </c>
      <c r="O594" s="14">
        <f t="shared" si="77"/>
        <v>2015</v>
      </c>
      <c r="P594" s="2"/>
    </row>
    <row r="595" spans="1:16" x14ac:dyDescent="0.25">
      <c r="A595" s="12">
        <v>42019</v>
      </c>
      <c r="B595" s="42">
        <v>156.69000199999999</v>
      </c>
      <c r="C595" s="14">
        <v>154.570007</v>
      </c>
      <c r="D595" s="14">
        <f t="shared" si="78"/>
        <v>-7.8947110161480261E-3</v>
      </c>
      <c r="E595" s="14">
        <f t="shared" si="72"/>
        <v>-0.78947110161480261</v>
      </c>
      <c r="F595" s="14">
        <f t="shared" si="73"/>
        <v>1</v>
      </c>
      <c r="G595" s="14">
        <f t="shared" si="74"/>
        <v>2015</v>
      </c>
      <c r="I595" s="12">
        <v>42019</v>
      </c>
      <c r="J595" s="14">
        <v>2013.75</v>
      </c>
      <c r="K595" s="14">
        <v>1992.670044</v>
      </c>
      <c r="L595" s="14">
        <f t="shared" si="79"/>
        <v>-9.2478761255537778E-3</v>
      </c>
      <c r="M595" s="14">
        <f t="shared" si="75"/>
        <v>-0.92478761255537778</v>
      </c>
      <c r="N595" s="14">
        <f t="shared" si="76"/>
        <v>1</v>
      </c>
      <c r="O595" s="14">
        <f t="shared" si="77"/>
        <v>2015</v>
      </c>
      <c r="P595" s="2"/>
    </row>
    <row r="596" spans="1:16" x14ac:dyDescent="0.25">
      <c r="A596" s="12">
        <v>42020</v>
      </c>
      <c r="B596" s="42">
        <v>153.820007</v>
      </c>
      <c r="C596" s="14">
        <v>157.13999899999999</v>
      </c>
      <c r="D596" s="14">
        <f t="shared" si="78"/>
        <v>1.6626718532787521E-2</v>
      </c>
      <c r="E596" s="14">
        <f t="shared" si="72"/>
        <v>1.6626718532787521</v>
      </c>
      <c r="F596" s="14">
        <f t="shared" si="73"/>
        <v>1</v>
      </c>
      <c r="G596" s="14">
        <f t="shared" si="74"/>
        <v>2015</v>
      </c>
      <c r="I596" s="12">
        <v>42020</v>
      </c>
      <c r="J596" s="14">
        <v>1992.25</v>
      </c>
      <c r="K596" s="14">
        <v>2019.420044</v>
      </c>
      <c r="L596" s="14">
        <f t="shared" si="79"/>
        <v>1.342419939545203E-2</v>
      </c>
      <c r="M596" s="14">
        <f t="shared" si="75"/>
        <v>1.342419939545203</v>
      </c>
      <c r="N596" s="14">
        <f t="shared" si="76"/>
        <v>1</v>
      </c>
      <c r="O596" s="14">
        <f t="shared" si="77"/>
        <v>2015</v>
      </c>
      <c r="P596" s="2"/>
    </row>
    <row r="597" spans="1:16" x14ac:dyDescent="0.25">
      <c r="A597" s="12">
        <v>42024</v>
      </c>
      <c r="B597" s="42">
        <v>156.699997</v>
      </c>
      <c r="C597" s="14">
        <v>156.949997</v>
      </c>
      <c r="D597" s="14">
        <f t="shared" si="78"/>
        <v>-1.2091256281603346E-3</v>
      </c>
      <c r="E597" s="14">
        <f t="shared" si="72"/>
        <v>-0.12091256281603346</v>
      </c>
      <c r="F597" s="14">
        <f t="shared" si="73"/>
        <v>1</v>
      </c>
      <c r="G597" s="14">
        <f t="shared" si="74"/>
        <v>2015</v>
      </c>
      <c r="I597" s="12">
        <v>42024</v>
      </c>
      <c r="J597" s="14">
        <v>2020.76001</v>
      </c>
      <c r="K597" s="14">
        <v>2022.5500489999999</v>
      </c>
      <c r="L597" s="14">
        <f t="shared" si="79"/>
        <v>1.5499524278268506E-3</v>
      </c>
      <c r="M597" s="14">
        <f t="shared" si="75"/>
        <v>0.15499524278268506</v>
      </c>
      <c r="N597" s="14">
        <f t="shared" si="76"/>
        <v>1</v>
      </c>
      <c r="O597" s="14">
        <f t="shared" si="77"/>
        <v>2015</v>
      </c>
      <c r="P597" s="2"/>
    </row>
    <row r="598" spans="1:16" x14ac:dyDescent="0.25">
      <c r="A598" s="12">
        <v>42025</v>
      </c>
      <c r="B598" s="42">
        <v>153.029999</v>
      </c>
      <c r="C598" s="14">
        <v>152.08999600000001</v>
      </c>
      <c r="D598" s="14">
        <f t="shared" si="78"/>
        <v>-3.0965282528804261E-2</v>
      </c>
      <c r="E598" s="14">
        <f t="shared" si="72"/>
        <v>-3.0965282528804261</v>
      </c>
      <c r="F598" s="14">
        <f t="shared" si="73"/>
        <v>1</v>
      </c>
      <c r="G598" s="14">
        <f t="shared" si="74"/>
        <v>2015</v>
      </c>
      <c r="I598" s="12">
        <v>42025</v>
      </c>
      <c r="J598" s="14">
        <v>2020.1899410000001</v>
      </c>
      <c r="K598" s="14">
        <v>2032.119995</v>
      </c>
      <c r="L598" s="14">
        <f t="shared" si="79"/>
        <v>4.7316238254433429E-3</v>
      </c>
      <c r="M598" s="14">
        <f t="shared" si="75"/>
        <v>0.47316238254433429</v>
      </c>
      <c r="N598" s="14">
        <f t="shared" si="76"/>
        <v>1</v>
      </c>
      <c r="O598" s="14">
        <f t="shared" si="77"/>
        <v>2015</v>
      </c>
      <c r="P598" s="2"/>
    </row>
    <row r="599" spans="1:16" x14ac:dyDescent="0.25">
      <c r="A599" s="12">
        <v>42026</v>
      </c>
      <c r="B599" s="42">
        <v>151.94000199999999</v>
      </c>
      <c r="C599" s="14">
        <v>155.38999899999999</v>
      </c>
      <c r="D599" s="14">
        <f t="shared" si="78"/>
        <v>2.1697699301668649E-2</v>
      </c>
      <c r="E599" s="14">
        <f t="shared" si="72"/>
        <v>2.1697699301668649</v>
      </c>
      <c r="F599" s="14">
        <f t="shared" si="73"/>
        <v>1</v>
      </c>
      <c r="G599" s="14">
        <f t="shared" si="74"/>
        <v>2015</v>
      </c>
      <c r="I599" s="12">
        <v>42026</v>
      </c>
      <c r="J599" s="14">
        <v>2034.3000489999999</v>
      </c>
      <c r="K599" s="14">
        <v>2063.1499020000001</v>
      </c>
      <c r="L599" s="14">
        <f t="shared" si="79"/>
        <v>1.5269721805970526E-2</v>
      </c>
      <c r="M599" s="14">
        <f t="shared" si="75"/>
        <v>1.5269721805970526</v>
      </c>
      <c r="N599" s="14">
        <f t="shared" si="76"/>
        <v>1</v>
      </c>
      <c r="O599" s="14">
        <f t="shared" si="77"/>
        <v>2015</v>
      </c>
      <c r="P599" s="2"/>
    </row>
    <row r="600" spans="1:16" x14ac:dyDescent="0.25">
      <c r="A600" s="12">
        <v>42027</v>
      </c>
      <c r="B600" s="42">
        <v>155.029999</v>
      </c>
      <c r="C600" s="14">
        <v>155.86999499999999</v>
      </c>
      <c r="D600" s="14">
        <f t="shared" si="78"/>
        <v>3.0889761444685693E-3</v>
      </c>
      <c r="E600" s="14">
        <f t="shared" si="72"/>
        <v>0.30889761444685693</v>
      </c>
      <c r="F600" s="14">
        <f t="shared" si="73"/>
        <v>1</v>
      </c>
      <c r="G600" s="14">
        <f t="shared" si="74"/>
        <v>2015</v>
      </c>
      <c r="I600" s="12">
        <v>42027</v>
      </c>
      <c r="J600" s="14">
        <v>2062.9799800000001</v>
      </c>
      <c r="K600" s="14">
        <v>2051.820068</v>
      </c>
      <c r="L600" s="14">
        <f t="shared" si="79"/>
        <v>-5.4915224477954938E-3</v>
      </c>
      <c r="M600" s="14">
        <f t="shared" si="75"/>
        <v>-0.54915224477954938</v>
      </c>
      <c r="N600" s="14">
        <f t="shared" si="76"/>
        <v>1</v>
      </c>
      <c r="O600" s="14">
        <f t="shared" si="77"/>
        <v>2015</v>
      </c>
      <c r="P600" s="2"/>
    </row>
    <row r="601" spans="1:16" x14ac:dyDescent="0.25">
      <c r="A601" s="12">
        <v>42030</v>
      </c>
      <c r="B601" s="42">
        <v>158.259995</v>
      </c>
      <c r="C601" s="14">
        <v>156.36000100000001</v>
      </c>
      <c r="D601" s="14">
        <f t="shared" si="78"/>
        <v>3.1436839399399119E-3</v>
      </c>
      <c r="E601" s="14">
        <f t="shared" si="72"/>
        <v>0.31436839399399119</v>
      </c>
      <c r="F601" s="14">
        <f t="shared" si="73"/>
        <v>1</v>
      </c>
      <c r="G601" s="14">
        <f t="shared" si="74"/>
        <v>2015</v>
      </c>
      <c r="I601" s="12">
        <v>42030</v>
      </c>
      <c r="J601" s="14">
        <v>2050.419922</v>
      </c>
      <c r="K601" s="14">
        <v>2057.0900879999999</v>
      </c>
      <c r="L601" s="14">
        <f t="shared" si="79"/>
        <v>2.5684610859357804E-3</v>
      </c>
      <c r="M601" s="14">
        <f t="shared" si="75"/>
        <v>0.25684610859357804</v>
      </c>
      <c r="N601" s="14">
        <f t="shared" si="76"/>
        <v>1</v>
      </c>
      <c r="O601" s="14">
        <f t="shared" si="77"/>
        <v>2015</v>
      </c>
      <c r="P601" s="2"/>
    </row>
    <row r="602" spans="1:16" x14ac:dyDescent="0.25">
      <c r="A602" s="12">
        <v>42031</v>
      </c>
      <c r="B602" s="42">
        <v>154.94000199999999</v>
      </c>
      <c r="C602" s="14">
        <v>153.66999799999999</v>
      </c>
      <c r="D602" s="14">
        <f t="shared" si="78"/>
        <v>-1.7203907538987706E-2</v>
      </c>
      <c r="E602" s="14">
        <f t="shared" si="72"/>
        <v>-1.7203907538987706</v>
      </c>
      <c r="F602" s="14">
        <f t="shared" si="73"/>
        <v>1</v>
      </c>
      <c r="G602" s="14">
        <f t="shared" si="74"/>
        <v>2015</v>
      </c>
      <c r="I602" s="12">
        <v>42031</v>
      </c>
      <c r="J602" s="14">
        <v>2047.8599850000001</v>
      </c>
      <c r="K602" s="14">
        <v>2029.5500489999999</v>
      </c>
      <c r="L602" s="14">
        <f t="shared" si="79"/>
        <v>-1.338786237931644E-2</v>
      </c>
      <c r="M602" s="14">
        <f t="shared" si="75"/>
        <v>-1.338786237931644</v>
      </c>
      <c r="N602" s="14">
        <f t="shared" si="76"/>
        <v>1</v>
      </c>
      <c r="O602" s="14">
        <f t="shared" si="77"/>
        <v>2015</v>
      </c>
      <c r="P602" s="2"/>
    </row>
    <row r="603" spans="1:16" x14ac:dyDescent="0.25">
      <c r="A603" s="12">
        <v>42032</v>
      </c>
      <c r="B603" s="42">
        <v>154</v>
      </c>
      <c r="C603" s="14">
        <v>151.550003</v>
      </c>
      <c r="D603" s="14">
        <f t="shared" si="78"/>
        <v>-1.3795763828928997E-2</v>
      </c>
      <c r="E603" s="14">
        <f t="shared" si="72"/>
        <v>-1.3795763828928997</v>
      </c>
      <c r="F603" s="14">
        <f t="shared" si="73"/>
        <v>1</v>
      </c>
      <c r="G603" s="14">
        <f t="shared" si="74"/>
        <v>2015</v>
      </c>
      <c r="I603" s="12">
        <v>42032</v>
      </c>
      <c r="J603" s="14">
        <v>2032.339966</v>
      </c>
      <c r="K603" s="14">
        <v>2002.160034</v>
      </c>
      <c r="L603" s="14">
        <f t="shared" si="79"/>
        <v>-1.3495609538427322E-2</v>
      </c>
      <c r="M603" s="14">
        <f t="shared" si="75"/>
        <v>-1.3495609538427322</v>
      </c>
      <c r="N603" s="14">
        <f t="shared" si="76"/>
        <v>1</v>
      </c>
      <c r="O603" s="14">
        <f t="shared" si="77"/>
        <v>2015</v>
      </c>
      <c r="P603" s="2"/>
    </row>
    <row r="604" spans="1:16" x14ac:dyDescent="0.25">
      <c r="A604" s="12">
        <v>42033</v>
      </c>
      <c r="B604" s="42">
        <v>151.38000500000001</v>
      </c>
      <c r="C604" s="14">
        <v>155.479996</v>
      </c>
      <c r="D604" s="14">
        <f t="shared" si="78"/>
        <v>2.5931988929092986E-2</v>
      </c>
      <c r="E604" s="14">
        <f t="shared" si="72"/>
        <v>2.5931988929092986</v>
      </c>
      <c r="F604" s="14">
        <f t="shared" si="73"/>
        <v>1</v>
      </c>
      <c r="G604" s="14">
        <f t="shared" si="74"/>
        <v>2015</v>
      </c>
      <c r="I604" s="12">
        <v>42033</v>
      </c>
      <c r="J604" s="14">
        <v>2002.4499510000001</v>
      </c>
      <c r="K604" s="14">
        <v>2021.25</v>
      </c>
      <c r="L604" s="14">
        <f t="shared" si="79"/>
        <v>9.5346853777025231E-3</v>
      </c>
      <c r="M604" s="14">
        <f t="shared" si="75"/>
        <v>0.95346853777025231</v>
      </c>
      <c r="N604" s="14">
        <f t="shared" si="76"/>
        <v>1</v>
      </c>
      <c r="O604" s="14">
        <f t="shared" si="77"/>
        <v>2015</v>
      </c>
      <c r="P604" s="2"/>
    </row>
    <row r="605" spans="1:16" x14ac:dyDescent="0.25">
      <c r="A605" s="12">
        <v>42034</v>
      </c>
      <c r="B605" s="42">
        <v>153.91000399999999</v>
      </c>
      <c r="C605" s="14">
        <v>153.30999800000001</v>
      </c>
      <c r="D605" s="14">
        <f t="shared" si="78"/>
        <v>-1.3956766502618123E-2</v>
      </c>
      <c r="E605" s="14">
        <f t="shared" si="72"/>
        <v>-1.3956766502618123</v>
      </c>
      <c r="F605" s="14">
        <f t="shared" si="73"/>
        <v>1</v>
      </c>
      <c r="G605" s="14">
        <f t="shared" si="74"/>
        <v>2015</v>
      </c>
      <c r="I605" s="12">
        <v>42034</v>
      </c>
      <c r="J605" s="14">
        <v>2019.349976</v>
      </c>
      <c r="K605" s="14">
        <v>1994.98999</v>
      </c>
      <c r="L605" s="14">
        <f t="shared" si="79"/>
        <v>-1.2991965367965319E-2</v>
      </c>
      <c r="M605" s="14">
        <f t="shared" si="75"/>
        <v>-1.2991965367965319</v>
      </c>
      <c r="N605" s="14">
        <f t="shared" si="76"/>
        <v>1</v>
      </c>
      <c r="O605" s="14">
        <f t="shared" si="77"/>
        <v>2015</v>
      </c>
      <c r="P605" s="2"/>
    </row>
    <row r="606" spans="1:16" x14ac:dyDescent="0.25">
      <c r="A606" s="12">
        <v>42037</v>
      </c>
      <c r="B606" s="42">
        <v>154</v>
      </c>
      <c r="C606" s="14">
        <v>154.66000399999999</v>
      </c>
      <c r="D606" s="14">
        <f t="shared" si="78"/>
        <v>8.8057270733248316E-3</v>
      </c>
      <c r="E606" s="14">
        <f t="shared" si="72"/>
        <v>0.88057270733248316</v>
      </c>
      <c r="F606" s="14">
        <f t="shared" si="73"/>
        <v>2</v>
      </c>
      <c r="G606" s="14">
        <f t="shared" si="74"/>
        <v>2015</v>
      </c>
      <c r="I606" s="12">
        <v>42037</v>
      </c>
      <c r="J606" s="14">
        <v>1996.670044</v>
      </c>
      <c r="K606" s="14">
        <v>2020.849976</v>
      </c>
      <c r="L606" s="14">
        <f t="shared" si="79"/>
        <v>1.2962464037225452E-2</v>
      </c>
      <c r="M606" s="14">
        <f t="shared" si="75"/>
        <v>1.2962464037225452</v>
      </c>
      <c r="N606" s="14">
        <f t="shared" si="76"/>
        <v>2</v>
      </c>
      <c r="O606" s="14">
        <f t="shared" si="77"/>
        <v>2015</v>
      </c>
      <c r="P606" s="2"/>
    </row>
    <row r="607" spans="1:16" x14ac:dyDescent="0.25">
      <c r="A607" s="12">
        <v>42038</v>
      </c>
      <c r="B607" s="42">
        <v>154.75</v>
      </c>
      <c r="C607" s="14">
        <v>158.470001</v>
      </c>
      <c r="D607" s="14">
        <f t="shared" si="78"/>
        <v>2.4634662494900761E-2</v>
      </c>
      <c r="E607" s="14">
        <f t="shared" si="72"/>
        <v>2.4634662494900761</v>
      </c>
      <c r="F607" s="14">
        <f t="shared" si="73"/>
        <v>2</v>
      </c>
      <c r="G607" s="14">
        <f t="shared" si="74"/>
        <v>2015</v>
      </c>
      <c r="I607" s="12">
        <v>42038</v>
      </c>
      <c r="J607" s="14">
        <v>2022.709961</v>
      </c>
      <c r="K607" s="14">
        <v>2050.030029</v>
      </c>
      <c r="L607" s="14">
        <f t="shared" si="79"/>
        <v>1.4439494938539577E-2</v>
      </c>
      <c r="M607" s="14">
        <f t="shared" si="75"/>
        <v>1.4439494938539577</v>
      </c>
      <c r="N607" s="14">
        <f t="shared" si="76"/>
        <v>2</v>
      </c>
      <c r="O607" s="14">
        <f t="shared" si="77"/>
        <v>2015</v>
      </c>
      <c r="P607" s="2"/>
    </row>
    <row r="608" spans="1:16" x14ac:dyDescent="0.25">
      <c r="A608" s="12">
        <v>42039</v>
      </c>
      <c r="B608" s="42">
        <v>157.21000699999999</v>
      </c>
      <c r="C608" s="14">
        <v>156.96000699999999</v>
      </c>
      <c r="D608" s="14">
        <f t="shared" si="78"/>
        <v>-9.5285794817405733E-3</v>
      </c>
      <c r="E608" s="14">
        <f t="shared" si="72"/>
        <v>-0.95285794817405733</v>
      </c>
      <c r="F608" s="14">
        <f t="shared" si="73"/>
        <v>2</v>
      </c>
      <c r="G608" s="14">
        <f t="shared" si="74"/>
        <v>2015</v>
      </c>
      <c r="I608" s="12">
        <v>42039</v>
      </c>
      <c r="J608" s="14">
        <v>2048.860107</v>
      </c>
      <c r="K608" s="14">
        <v>2041.51001</v>
      </c>
      <c r="L608" s="14">
        <f t="shared" si="79"/>
        <v>-4.1560459502908431E-3</v>
      </c>
      <c r="M608" s="14">
        <f t="shared" si="75"/>
        <v>-0.41560459502908431</v>
      </c>
      <c r="N608" s="14">
        <f t="shared" si="76"/>
        <v>2</v>
      </c>
      <c r="O608" s="14">
        <f t="shared" si="77"/>
        <v>2015</v>
      </c>
      <c r="P608" s="2"/>
    </row>
    <row r="609" spans="1:16" x14ac:dyDescent="0.25">
      <c r="A609" s="12">
        <v>42040</v>
      </c>
      <c r="B609" s="42">
        <v>157.28999300000001</v>
      </c>
      <c r="C609" s="14">
        <v>157.91000399999999</v>
      </c>
      <c r="D609" s="14">
        <f t="shared" si="78"/>
        <v>6.0524780685056179E-3</v>
      </c>
      <c r="E609" s="14">
        <f t="shared" si="72"/>
        <v>0.60524780685056179</v>
      </c>
      <c r="F609" s="14">
        <f t="shared" si="73"/>
        <v>2</v>
      </c>
      <c r="G609" s="14">
        <f t="shared" si="74"/>
        <v>2015</v>
      </c>
      <c r="I609" s="12">
        <v>42040</v>
      </c>
      <c r="J609" s="14">
        <v>2043.4499510000001</v>
      </c>
      <c r="K609" s="14">
        <v>2062.5200199999999</v>
      </c>
      <c r="L609" s="14">
        <f t="shared" si="79"/>
        <v>1.0291406800400527E-2</v>
      </c>
      <c r="M609" s="14">
        <f t="shared" si="75"/>
        <v>1.0291406800400527</v>
      </c>
      <c r="N609" s="14">
        <f t="shared" si="76"/>
        <v>2</v>
      </c>
      <c r="O609" s="14">
        <f t="shared" si="77"/>
        <v>2015</v>
      </c>
      <c r="P609" s="2"/>
    </row>
    <row r="610" spans="1:16" x14ac:dyDescent="0.25">
      <c r="A610" s="12">
        <v>42041</v>
      </c>
      <c r="B610" s="42">
        <v>157.33999600000001</v>
      </c>
      <c r="C610" s="14">
        <v>156.720001</v>
      </c>
      <c r="D610" s="14">
        <f t="shared" si="78"/>
        <v>-7.5359569999123854E-3</v>
      </c>
      <c r="E610" s="14">
        <f t="shared" si="72"/>
        <v>-0.75359569999123854</v>
      </c>
      <c r="F610" s="14">
        <f t="shared" si="73"/>
        <v>2</v>
      </c>
      <c r="G610" s="14">
        <f t="shared" si="74"/>
        <v>2015</v>
      </c>
      <c r="I610" s="12">
        <v>42041</v>
      </c>
      <c r="J610" s="14">
        <v>2062.280029</v>
      </c>
      <c r="K610" s="14">
        <v>2055.469971</v>
      </c>
      <c r="L610" s="14">
        <f t="shared" si="79"/>
        <v>-3.4181723966975053E-3</v>
      </c>
      <c r="M610" s="14">
        <f t="shared" si="75"/>
        <v>-0.34181723966975053</v>
      </c>
      <c r="N610" s="14">
        <f t="shared" si="76"/>
        <v>2</v>
      </c>
      <c r="O610" s="14">
        <f t="shared" si="77"/>
        <v>2015</v>
      </c>
      <c r="P610" s="2"/>
    </row>
    <row r="611" spans="1:16" x14ac:dyDescent="0.25">
      <c r="A611" s="12">
        <v>42044</v>
      </c>
      <c r="B611" s="42">
        <v>156</v>
      </c>
      <c r="C611" s="14">
        <v>155.75</v>
      </c>
      <c r="D611" s="14">
        <f t="shared" si="78"/>
        <v>-6.1893886792406816E-3</v>
      </c>
      <c r="E611" s="14">
        <f t="shared" si="72"/>
        <v>-0.61893886792406816</v>
      </c>
      <c r="F611" s="14">
        <f t="shared" si="73"/>
        <v>2</v>
      </c>
      <c r="G611" s="14">
        <f t="shared" si="74"/>
        <v>2015</v>
      </c>
      <c r="I611" s="12">
        <v>42044</v>
      </c>
      <c r="J611" s="14">
        <v>2053.469971</v>
      </c>
      <c r="K611" s="14">
        <v>2046.73999</v>
      </c>
      <c r="L611" s="14">
        <f t="shared" si="79"/>
        <v>-4.2471946188310516E-3</v>
      </c>
      <c r="M611" s="14">
        <f t="shared" si="75"/>
        <v>-0.42471946188310516</v>
      </c>
      <c r="N611" s="14">
        <f t="shared" si="76"/>
        <v>2</v>
      </c>
      <c r="O611" s="14">
        <f t="shared" si="77"/>
        <v>2015</v>
      </c>
      <c r="P611" s="2"/>
    </row>
    <row r="612" spans="1:16" x14ac:dyDescent="0.25">
      <c r="A612" s="12">
        <v>42045</v>
      </c>
      <c r="B612" s="42">
        <v>156.740005</v>
      </c>
      <c r="C612" s="14">
        <v>158.55999800000001</v>
      </c>
      <c r="D612" s="14">
        <f t="shared" si="78"/>
        <v>1.8041720706259978E-2</v>
      </c>
      <c r="E612" s="14">
        <f t="shared" si="72"/>
        <v>1.8041720706259978</v>
      </c>
      <c r="F612" s="14">
        <f t="shared" si="73"/>
        <v>2</v>
      </c>
      <c r="G612" s="14">
        <f t="shared" si="74"/>
        <v>2015</v>
      </c>
      <c r="I612" s="12">
        <v>42045</v>
      </c>
      <c r="J612" s="14">
        <v>2049.3798830000001</v>
      </c>
      <c r="K612" s="14">
        <v>2068.5900879999999</v>
      </c>
      <c r="L612" s="14">
        <f t="shared" si="79"/>
        <v>1.0675561188404625E-2</v>
      </c>
      <c r="M612" s="14">
        <f t="shared" si="75"/>
        <v>1.0675561188404625</v>
      </c>
      <c r="N612" s="14">
        <f t="shared" si="76"/>
        <v>2</v>
      </c>
      <c r="O612" s="14">
        <f t="shared" si="77"/>
        <v>2015</v>
      </c>
      <c r="P612" s="2"/>
    </row>
    <row r="613" spans="1:16" x14ac:dyDescent="0.25">
      <c r="A613" s="12">
        <v>42046</v>
      </c>
      <c r="B613" s="42">
        <v>157.759995</v>
      </c>
      <c r="C613" s="14">
        <v>158.199997</v>
      </c>
      <c r="D613" s="14">
        <f t="shared" si="78"/>
        <v>-2.2704402405454571E-3</v>
      </c>
      <c r="E613" s="14">
        <f t="shared" si="72"/>
        <v>-0.22704402405454571</v>
      </c>
      <c r="F613" s="14">
        <f t="shared" si="73"/>
        <v>2</v>
      </c>
      <c r="G613" s="14">
        <f t="shared" si="74"/>
        <v>2015</v>
      </c>
      <c r="I613" s="12">
        <v>42046</v>
      </c>
      <c r="J613" s="14">
        <v>2068.5500489999999</v>
      </c>
      <c r="K613" s="14">
        <v>2068.530029</v>
      </c>
      <c r="L613" s="14">
        <f t="shared" si="79"/>
        <v>-2.9033785063692363E-5</v>
      </c>
      <c r="M613" s="14">
        <f t="shared" si="75"/>
        <v>-2.9033785063692363E-3</v>
      </c>
      <c r="N613" s="14">
        <f t="shared" si="76"/>
        <v>2</v>
      </c>
      <c r="O613" s="14">
        <f t="shared" si="77"/>
        <v>2015</v>
      </c>
      <c r="P613" s="2"/>
    </row>
    <row r="614" spans="1:16" x14ac:dyDescent="0.25">
      <c r="A614" s="12">
        <v>42047</v>
      </c>
      <c r="B614" s="42">
        <v>158.720001</v>
      </c>
      <c r="C614" s="14">
        <v>158.520004</v>
      </c>
      <c r="D614" s="14">
        <f t="shared" si="78"/>
        <v>2.022800291203497E-3</v>
      </c>
      <c r="E614" s="14">
        <f t="shared" si="72"/>
        <v>0.2022800291203497</v>
      </c>
      <c r="F614" s="14">
        <f t="shared" si="73"/>
        <v>2</v>
      </c>
      <c r="G614" s="14">
        <f t="shared" si="74"/>
        <v>2015</v>
      </c>
      <c r="I614" s="12">
        <v>42047</v>
      </c>
      <c r="J614" s="14">
        <v>2069.9799800000001</v>
      </c>
      <c r="K614" s="14">
        <v>2088.4799800000001</v>
      </c>
      <c r="L614" s="14">
        <f t="shared" si="79"/>
        <v>9.6445063500696371E-3</v>
      </c>
      <c r="M614" s="14">
        <f t="shared" si="75"/>
        <v>0.96445063500696371</v>
      </c>
      <c r="N614" s="14">
        <f t="shared" si="76"/>
        <v>2</v>
      </c>
      <c r="O614" s="14">
        <f t="shared" si="77"/>
        <v>2015</v>
      </c>
      <c r="P614" s="2"/>
    </row>
    <row r="615" spans="1:16" x14ac:dyDescent="0.25">
      <c r="A615" s="12">
        <v>42048</v>
      </c>
      <c r="B615" s="42">
        <v>158.779999</v>
      </c>
      <c r="C615" s="14">
        <v>160.39999399999999</v>
      </c>
      <c r="D615" s="14">
        <f t="shared" si="78"/>
        <v>1.1859638862991684E-2</v>
      </c>
      <c r="E615" s="14">
        <f t="shared" si="72"/>
        <v>1.1859638862991684</v>
      </c>
      <c r="F615" s="14">
        <f t="shared" si="73"/>
        <v>2</v>
      </c>
      <c r="G615" s="14">
        <f t="shared" si="74"/>
        <v>2015</v>
      </c>
      <c r="I615" s="12">
        <v>42048</v>
      </c>
      <c r="J615" s="14">
        <v>2088.780029</v>
      </c>
      <c r="K615" s="14">
        <v>2096.98999</v>
      </c>
      <c r="L615" s="14">
        <f t="shared" si="79"/>
        <v>4.0747386048680667E-3</v>
      </c>
      <c r="M615" s="14">
        <f t="shared" si="75"/>
        <v>0.40747386048680667</v>
      </c>
      <c r="N615" s="14">
        <f t="shared" si="76"/>
        <v>2</v>
      </c>
      <c r="O615" s="14">
        <f t="shared" si="77"/>
        <v>2015</v>
      </c>
      <c r="P615" s="2"/>
    </row>
    <row r="616" spans="1:16" x14ac:dyDescent="0.25">
      <c r="A616" s="12">
        <v>42052</v>
      </c>
      <c r="B616" s="42">
        <v>159.75</v>
      </c>
      <c r="C616" s="14">
        <v>160.96000699999999</v>
      </c>
      <c r="D616" s="14">
        <f t="shared" si="78"/>
        <v>3.4913529984297309E-3</v>
      </c>
      <c r="E616" s="14">
        <f t="shared" si="72"/>
        <v>0.34913529984297309</v>
      </c>
      <c r="F616" s="14">
        <f t="shared" si="73"/>
        <v>2</v>
      </c>
      <c r="G616" s="14">
        <f t="shared" si="74"/>
        <v>2015</v>
      </c>
      <c r="I616" s="12">
        <v>42052</v>
      </c>
      <c r="J616" s="14">
        <v>2096.469971</v>
      </c>
      <c r="K616" s="14">
        <v>2100.3400879999999</v>
      </c>
      <c r="L616" s="14">
        <f t="shared" si="79"/>
        <v>1.5975746264769164E-3</v>
      </c>
      <c r="M616" s="14">
        <f t="shared" si="75"/>
        <v>0.15975746264769164</v>
      </c>
      <c r="N616" s="14">
        <f t="shared" si="76"/>
        <v>2</v>
      </c>
      <c r="O616" s="14">
        <f t="shared" si="77"/>
        <v>2015</v>
      </c>
      <c r="P616" s="2"/>
    </row>
    <row r="617" spans="1:16" x14ac:dyDescent="0.25">
      <c r="A617" s="12">
        <v>42053</v>
      </c>
      <c r="B617" s="42">
        <v>161.86000100000001</v>
      </c>
      <c r="C617" s="14">
        <v>162.19000199999999</v>
      </c>
      <c r="D617" s="14">
        <f t="shared" si="78"/>
        <v>7.6416187034584748E-3</v>
      </c>
      <c r="E617" s="14">
        <f t="shared" si="72"/>
        <v>0.76416187034584748</v>
      </c>
      <c r="F617" s="14">
        <f t="shared" si="73"/>
        <v>2</v>
      </c>
      <c r="G617" s="14">
        <f t="shared" si="74"/>
        <v>2015</v>
      </c>
      <c r="I617" s="12">
        <v>42053</v>
      </c>
      <c r="J617" s="14">
        <v>2099.1599120000001</v>
      </c>
      <c r="K617" s="14">
        <v>2099.679932</v>
      </c>
      <c r="L617" s="14">
        <f t="shared" si="79"/>
        <v>-3.1430909868912504E-4</v>
      </c>
      <c r="M617" s="14">
        <f t="shared" si="75"/>
        <v>-3.1430909868912504E-2</v>
      </c>
      <c r="N617" s="14">
        <f t="shared" si="76"/>
        <v>2</v>
      </c>
      <c r="O617" s="14">
        <f t="shared" si="77"/>
        <v>2015</v>
      </c>
      <c r="P617" s="2"/>
    </row>
    <row r="618" spans="1:16" x14ac:dyDescent="0.25">
      <c r="A618" s="12">
        <v>42054</v>
      </c>
      <c r="B618" s="42">
        <v>162.050003</v>
      </c>
      <c r="C618" s="14">
        <v>163.88999899999999</v>
      </c>
      <c r="D618" s="14">
        <f t="shared" si="78"/>
        <v>1.0481515377254835E-2</v>
      </c>
      <c r="E618" s="14">
        <f t="shared" si="72"/>
        <v>1.0481515377254835</v>
      </c>
      <c r="F618" s="14">
        <f t="shared" si="73"/>
        <v>2</v>
      </c>
      <c r="G618" s="14">
        <f t="shared" si="74"/>
        <v>2015</v>
      </c>
      <c r="I618" s="12">
        <v>42054</v>
      </c>
      <c r="J618" s="14">
        <v>2099.25</v>
      </c>
      <c r="K618" s="14">
        <v>2097.4499510000001</v>
      </c>
      <c r="L618" s="14">
        <f t="shared" si="79"/>
        <v>-1.0620575860226245E-3</v>
      </c>
      <c r="M618" s="14">
        <f t="shared" si="75"/>
        <v>-0.10620575860226245</v>
      </c>
      <c r="N618" s="14">
        <f t="shared" si="76"/>
        <v>2</v>
      </c>
      <c r="O618" s="14">
        <f t="shared" si="77"/>
        <v>2015</v>
      </c>
      <c r="P618" s="2"/>
    </row>
    <row r="619" spans="1:16" x14ac:dyDescent="0.25">
      <c r="A619" s="12">
        <v>42055</v>
      </c>
      <c r="B619" s="42">
        <v>163.63999899999999</v>
      </c>
      <c r="C619" s="14">
        <v>163.64999399999999</v>
      </c>
      <c r="D619" s="14">
        <f t="shared" si="78"/>
        <v>-1.4644273687499654E-3</v>
      </c>
      <c r="E619" s="14">
        <f t="shared" si="72"/>
        <v>-0.14644273687499654</v>
      </c>
      <c r="F619" s="14">
        <f t="shared" si="73"/>
        <v>2</v>
      </c>
      <c r="G619" s="14">
        <f t="shared" si="74"/>
        <v>2015</v>
      </c>
      <c r="I619" s="12">
        <v>42055</v>
      </c>
      <c r="J619" s="14">
        <v>2097.6499020000001</v>
      </c>
      <c r="K619" s="14">
        <v>2110.3000489999999</v>
      </c>
      <c r="L619" s="14">
        <f t="shared" si="79"/>
        <v>6.1265337911273754E-3</v>
      </c>
      <c r="M619" s="14">
        <f t="shared" si="75"/>
        <v>0.61265337911273754</v>
      </c>
      <c r="N619" s="14">
        <f t="shared" si="76"/>
        <v>2</v>
      </c>
      <c r="O619" s="14">
        <f t="shared" si="77"/>
        <v>2015</v>
      </c>
      <c r="P619" s="2"/>
    </row>
    <row r="620" spans="1:16" x14ac:dyDescent="0.25">
      <c r="A620" s="12">
        <v>42058</v>
      </c>
      <c r="B620" s="42">
        <v>164.229996</v>
      </c>
      <c r="C620" s="14">
        <v>162.91000399999999</v>
      </c>
      <c r="D620" s="14">
        <f t="shared" si="78"/>
        <v>-4.5217844615381697E-3</v>
      </c>
      <c r="E620" s="14">
        <f t="shared" si="72"/>
        <v>-0.45217844615381697</v>
      </c>
      <c r="F620" s="14">
        <f t="shared" si="73"/>
        <v>2</v>
      </c>
      <c r="G620" s="14">
        <f t="shared" si="74"/>
        <v>2015</v>
      </c>
      <c r="I620" s="12">
        <v>42058</v>
      </c>
      <c r="J620" s="14">
        <v>2109.830078</v>
      </c>
      <c r="K620" s="14">
        <v>2109.6599120000001</v>
      </c>
      <c r="L620" s="14">
        <f t="shared" si="79"/>
        <v>-3.0333932859605284E-4</v>
      </c>
      <c r="M620" s="14">
        <f t="shared" si="75"/>
        <v>-3.0333932859605284E-2</v>
      </c>
      <c r="N620" s="14">
        <f t="shared" si="76"/>
        <v>2</v>
      </c>
      <c r="O620" s="14">
        <f t="shared" si="77"/>
        <v>2015</v>
      </c>
      <c r="P620" s="2"/>
    </row>
    <row r="621" spans="1:16" x14ac:dyDescent="0.25">
      <c r="A621" s="12">
        <v>42059</v>
      </c>
      <c r="B621" s="42">
        <v>162.490005</v>
      </c>
      <c r="C621" s="14">
        <v>164.83000200000001</v>
      </c>
      <c r="D621" s="14">
        <f t="shared" si="78"/>
        <v>1.1785635951491402E-2</v>
      </c>
      <c r="E621" s="14">
        <f t="shared" si="72"/>
        <v>1.1785635951491402</v>
      </c>
      <c r="F621" s="14">
        <f t="shared" si="73"/>
        <v>2</v>
      </c>
      <c r="G621" s="14">
        <f t="shared" si="74"/>
        <v>2015</v>
      </c>
      <c r="I621" s="12">
        <v>42059</v>
      </c>
      <c r="J621" s="14">
        <v>2109.1000979999999</v>
      </c>
      <c r="K621" s="14">
        <v>2115.4799800000001</v>
      </c>
      <c r="L621" s="14">
        <f t="shared" si="79"/>
        <v>2.7587707226623959E-3</v>
      </c>
      <c r="M621" s="14">
        <f t="shared" si="75"/>
        <v>0.27587707226623959</v>
      </c>
      <c r="N621" s="14">
        <f t="shared" si="76"/>
        <v>2</v>
      </c>
      <c r="O621" s="14">
        <f t="shared" si="77"/>
        <v>2015</v>
      </c>
      <c r="P621" s="2"/>
    </row>
    <row r="622" spans="1:16" x14ac:dyDescent="0.25">
      <c r="A622" s="12">
        <v>42060</v>
      </c>
      <c r="B622" s="42">
        <v>164.94000199999999</v>
      </c>
      <c r="C622" s="14">
        <v>162.80999800000001</v>
      </c>
      <c r="D622" s="14">
        <f t="shared" si="78"/>
        <v>-1.2255074776981401E-2</v>
      </c>
      <c r="E622" s="14">
        <f t="shared" si="72"/>
        <v>-1.2255074776981401</v>
      </c>
      <c r="F622" s="14">
        <f t="shared" si="73"/>
        <v>2</v>
      </c>
      <c r="G622" s="14">
        <f t="shared" si="74"/>
        <v>2015</v>
      </c>
      <c r="I622" s="12">
        <v>42060</v>
      </c>
      <c r="J622" s="14">
        <v>2115.3000489999999</v>
      </c>
      <c r="K622" s="14">
        <v>2113.860107</v>
      </c>
      <c r="L622" s="14">
        <f t="shared" si="79"/>
        <v>-7.6572362551974305E-4</v>
      </c>
      <c r="M622" s="14">
        <f t="shared" si="75"/>
        <v>-7.6572362551974305E-2</v>
      </c>
      <c r="N622" s="14">
        <f t="shared" si="76"/>
        <v>2</v>
      </c>
      <c r="O622" s="14">
        <f t="shared" si="77"/>
        <v>2015</v>
      </c>
      <c r="P622" s="2"/>
    </row>
    <row r="623" spans="1:16" x14ac:dyDescent="0.25">
      <c r="A623" s="12">
        <v>42061</v>
      </c>
      <c r="B623" s="42">
        <v>163.740005</v>
      </c>
      <c r="C623" s="14">
        <v>160.86999499999999</v>
      </c>
      <c r="D623" s="14">
        <f t="shared" si="78"/>
        <v>-1.1915748564778061E-2</v>
      </c>
      <c r="E623" s="14">
        <f t="shared" si="72"/>
        <v>-1.1915748564778061</v>
      </c>
      <c r="F623" s="14">
        <f t="shared" si="73"/>
        <v>2</v>
      </c>
      <c r="G623" s="14">
        <f t="shared" si="74"/>
        <v>2015</v>
      </c>
      <c r="I623" s="12">
        <v>42061</v>
      </c>
      <c r="J623" s="14">
        <v>2113.9099120000001</v>
      </c>
      <c r="K623" s="14">
        <v>2110.73999</v>
      </c>
      <c r="L623" s="14">
        <f t="shared" si="79"/>
        <v>-1.4760281390748808E-3</v>
      </c>
      <c r="M623" s="14">
        <f t="shared" si="75"/>
        <v>-0.14760281390748808</v>
      </c>
      <c r="N623" s="14">
        <f t="shared" si="76"/>
        <v>2</v>
      </c>
      <c r="O623" s="14">
        <f t="shared" si="77"/>
        <v>2015</v>
      </c>
      <c r="P623" s="2"/>
    </row>
    <row r="624" spans="1:16" x14ac:dyDescent="0.25">
      <c r="A624" s="12">
        <v>42062</v>
      </c>
      <c r="B624" s="42">
        <v>160.86999499999999</v>
      </c>
      <c r="C624" s="14">
        <v>161.94000199999999</v>
      </c>
      <c r="D624" s="14">
        <f t="shared" si="78"/>
        <v>6.6513770949019335E-3</v>
      </c>
      <c r="E624" s="14">
        <f t="shared" si="72"/>
        <v>0.66513770949019335</v>
      </c>
      <c r="F624" s="14">
        <f t="shared" si="73"/>
        <v>2</v>
      </c>
      <c r="G624" s="14">
        <f t="shared" si="74"/>
        <v>2015</v>
      </c>
      <c r="I624" s="12">
        <v>42062</v>
      </c>
      <c r="J624" s="14">
        <v>2110.8798830000001</v>
      </c>
      <c r="K624" s="14">
        <v>2104.5</v>
      </c>
      <c r="L624" s="14">
        <f t="shared" si="79"/>
        <v>-2.9563044380468417E-3</v>
      </c>
      <c r="M624" s="14">
        <f t="shared" si="75"/>
        <v>-0.29563044380468417</v>
      </c>
      <c r="N624" s="14">
        <f t="shared" si="76"/>
        <v>2</v>
      </c>
      <c r="O624" s="14">
        <f t="shared" si="77"/>
        <v>2015</v>
      </c>
      <c r="P624" s="2"/>
    </row>
    <row r="625" spans="1:16" x14ac:dyDescent="0.25">
      <c r="A625" s="12">
        <v>42065</v>
      </c>
      <c r="B625" s="42">
        <v>161.94000199999999</v>
      </c>
      <c r="C625" s="14">
        <v>160.479996</v>
      </c>
      <c r="D625" s="14">
        <f t="shared" si="78"/>
        <v>-9.0157217609518892E-3</v>
      </c>
      <c r="E625" s="14">
        <f t="shared" si="72"/>
        <v>-0.90157217609518892</v>
      </c>
      <c r="F625" s="14">
        <f t="shared" si="73"/>
        <v>3</v>
      </c>
      <c r="G625" s="14">
        <f t="shared" si="74"/>
        <v>2015</v>
      </c>
      <c r="I625" s="12">
        <v>42065</v>
      </c>
      <c r="J625" s="14">
        <v>2105.2299800000001</v>
      </c>
      <c r="K625" s="14">
        <v>2117.389893</v>
      </c>
      <c r="L625" s="14">
        <f t="shared" si="79"/>
        <v>6.1249194583037347E-3</v>
      </c>
      <c r="M625" s="14">
        <f t="shared" si="75"/>
        <v>0.61249194583037347</v>
      </c>
      <c r="N625" s="14">
        <f t="shared" si="76"/>
        <v>3</v>
      </c>
      <c r="O625" s="14">
        <f t="shared" si="77"/>
        <v>2015</v>
      </c>
      <c r="P625" s="2"/>
    </row>
    <row r="626" spans="1:16" x14ac:dyDescent="0.25">
      <c r="A626" s="12">
        <v>42066</v>
      </c>
      <c r="B626" s="42">
        <v>160.270004</v>
      </c>
      <c r="C626" s="14">
        <v>161.029999</v>
      </c>
      <c r="D626" s="14">
        <f t="shared" si="78"/>
        <v>3.4272371243080357E-3</v>
      </c>
      <c r="E626" s="14">
        <f t="shared" si="72"/>
        <v>0.34272371243080357</v>
      </c>
      <c r="F626" s="14">
        <f t="shared" si="73"/>
        <v>3</v>
      </c>
      <c r="G626" s="14">
        <f t="shared" si="74"/>
        <v>2015</v>
      </c>
      <c r="I626" s="12">
        <v>42066</v>
      </c>
      <c r="J626" s="14">
        <v>2115.76001</v>
      </c>
      <c r="K626" s="14">
        <v>2107.780029</v>
      </c>
      <c r="L626" s="14">
        <f t="shared" si="79"/>
        <v>-4.5385424912860461E-3</v>
      </c>
      <c r="M626" s="14">
        <f t="shared" si="75"/>
        <v>-0.45385424912860461</v>
      </c>
      <c r="N626" s="14">
        <f t="shared" si="76"/>
        <v>3</v>
      </c>
      <c r="O626" s="14">
        <f t="shared" si="77"/>
        <v>2015</v>
      </c>
      <c r="P626" s="2"/>
    </row>
    <row r="627" spans="1:16" x14ac:dyDescent="0.25">
      <c r="A627" s="12">
        <v>42067</v>
      </c>
      <c r="B627" s="42">
        <v>160.53999300000001</v>
      </c>
      <c r="C627" s="14">
        <v>159.41999799999999</v>
      </c>
      <c r="D627" s="14">
        <f t="shared" si="78"/>
        <v>-9.9981432652186397E-3</v>
      </c>
      <c r="E627" s="14">
        <f t="shared" si="72"/>
        <v>-0.99981432652186397</v>
      </c>
      <c r="F627" s="14">
        <f t="shared" si="73"/>
        <v>3</v>
      </c>
      <c r="G627" s="14">
        <f t="shared" si="74"/>
        <v>2015</v>
      </c>
      <c r="I627" s="12">
        <v>42067</v>
      </c>
      <c r="J627" s="14">
        <v>2107.719971</v>
      </c>
      <c r="K627" s="14">
        <v>2098.530029</v>
      </c>
      <c r="L627" s="14">
        <f t="shared" si="79"/>
        <v>-4.3885034836337322E-3</v>
      </c>
      <c r="M627" s="14">
        <f t="shared" si="75"/>
        <v>-0.43885034836337322</v>
      </c>
      <c r="N627" s="14">
        <f t="shared" si="76"/>
        <v>3</v>
      </c>
      <c r="O627" s="14">
        <f t="shared" si="77"/>
        <v>2015</v>
      </c>
      <c r="P627" s="2"/>
    </row>
    <row r="628" spans="1:16" x14ac:dyDescent="0.25">
      <c r="A628" s="12">
        <v>42068</v>
      </c>
      <c r="B628" s="42">
        <v>159.86000100000001</v>
      </c>
      <c r="C628" s="14">
        <v>161.179993</v>
      </c>
      <c r="D628" s="14">
        <f t="shared" si="78"/>
        <v>1.1039988847572291E-2</v>
      </c>
      <c r="E628" s="14">
        <f t="shared" si="72"/>
        <v>1.1039988847572291</v>
      </c>
      <c r="F628" s="14">
        <f t="shared" si="73"/>
        <v>3</v>
      </c>
      <c r="G628" s="14">
        <f t="shared" si="74"/>
        <v>2015</v>
      </c>
      <c r="I628" s="12">
        <v>42068</v>
      </c>
      <c r="J628" s="14">
        <v>2098.540039</v>
      </c>
      <c r="K628" s="14">
        <v>2101.040039</v>
      </c>
      <c r="L628" s="14">
        <f t="shared" si="79"/>
        <v>1.1960800966932528E-3</v>
      </c>
      <c r="M628" s="14">
        <f t="shared" si="75"/>
        <v>0.11960800966932528</v>
      </c>
      <c r="N628" s="14">
        <f t="shared" si="76"/>
        <v>3</v>
      </c>
      <c r="O628" s="14">
        <f t="shared" si="77"/>
        <v>2015</v>
      </c>
      <c r="P628" s="2"/>
    </row>
    <row r="629" spans="1:16" x14ac:dyDescent="0.25">
      <c r="A629" s="12">
        <v>42069</v>
      </c>
      <c r="B629" s="42">
        <v>160.19000199999999</v>
      </c>
      <c r="C629" s="14">
        <v>158.5</v>
      </c>
      <c r="D629" s="14">
        <f t="shared" si="78"/>
        <v>-1.6627330415630359E-2</v>
      </c>
      <c r="E629" s="14">
        <f t="shared" si="72"/>
        <v>-1.6627330415630359</v>
      </c>
      <c r="F629" s="14">
        <f t="shared" si="73"/>
        <v>3</v>
      </c>
      <c r="G629" s="14">
        <f t="shared" si="74"/>
        <v>2015</v>
      </c>
      <c r="I629" s="12">
        <v>42069</v>
      </c>
      <c r="J629" s="14">
        <v>2100.9099120000001</v>
      </c>
      <c r="K629" s="14">
        <v>2071.26001</v>
      </c>
      <c r="L629" s="14">
        <f t="shared" si="79"/>
        <v>-1.4173946449004382E-2</v>
      </c>
      <c r="M629" s="14">
        <f t="shared" si="75"/>
        <v>-1.4173946449004382</v>
      </c>
      <c r="N629" s="14">
        <f t="shared" si="76"/>
        <v>3</v>
      </c>
      <c r="O629" s="14">
        <f t="shared" si="77"/>
        <v>2015</v>
      </c>
      <c r="P629" s="2"/>
    </row>
    <row r="630" spans="1:16" x14ac:dyDescent="0.25">
      <c r="A630" s="12">
        <v>42072</v>
      </c>
      <c r="B630" s="42">
        <v>158.199997</v>
      </c>
      <c r="C630" s="14">
        <v>160.770004</v>
      </c>
      <c r="D630" s="14">
        <f t="shared" si="78"/>
        <v>1.4321791798107331E-2</v>
      </c>
      <c r="E630" s="14">
        <f t="shared" si="72"/>
        <v>1.4321791798107331</v>
      </c>
      <c r="F630" s="14">
        <f t="shared" si="73"/>
        <v>3</v>
      </c>
      <c r="G630" s="14">
        <f t="shared" si="74"/>
        <v>2015</v>
      </c>
      <c r="I630" s="12">
        <v>42072</v>
      </c>
      <c r="J630" s="14">
        <v>2072.25</v>
      </c>
      <c r="K630" s="14">
        <v>2079.429932</v>
      </c>
      <c r="L630" s="14">
        <f t="shared" si="79"/>
        <v>3.9444212511012822E-3</v>
      </c>
      <c r="M630" s="14">
        <f t="shared" si="75"/>
        <v>0.39444212511012822</v>
      </c>
      <c r="N630" s="14">
        <f t="shared" si="76"/>
        <v>3</v>
      </c>
      <c r="O630" s="14">
        <f t="shared" si="77"/>
        <v>2015</v>
      </c>
      <c r="P630" s="2"/>
    </row>
    <row r="631" spans="1:16" x14ac:dyDescent="0.25">
      <c r="A631" s="12">
        <v>42073</v>
      </c>
      <c r="B631" s="42">
        <v>159.60000600000001</v>
      </c>
      <c r="C631" s="14">
        <v>157.80999800000001</v>
      </c>
      <c r="D631" s="14">
        <f t="shared" si="78"/>
        <v>-1.8411432023103025E-2</v>
      </c>
      <c r="E631" s="14">
        <f t="shared" si="72"/>
        <v>-1.8411432023103025</v>
      </c>
      <c r="F631" s="14">
        <f t="shared" si="73"/>
        <v>3</v>
      </c>
      <c r="G631" s="14">
        <f t="shared" si="74"/>
        <v>2015</v>
      </c>
      <c r="I631" s="12">
        <v>42073</v>
      </c>
      <c r="J631" s="14">
        <v>2076.139893</v>
      </c>
      <c r="K631" s="14">
        <v>2044.160034</v>
      </c>
      <c r="L631" s="14">
        <f t="shared" si="79"/>
        <v>-1.6961330342146863E-2</v>
      </c>
      <c r="M631" s="14">
        <f t="shared" si="75"/>
        <v>-1.6961330342146863</v>
      </c>
      <c r="N631" s="14">
        <f t="shared" si="76"/>
        <v>3</v>
      </c>
      <c r="O631" s="14">
        <f t="shared" si="77"/>
        <v>2015</v>
      </c>
      <c r="P631" s="2"/>
    </row>
    <row r="632" spans="1:16" x14ac:dyDescent="0.25">
      <c r="A632" s="12">
        <v>42074</v>
      </c>
      <c r="B632" s="42">
        <v>158.570007</v>
      </c>
      <c r="C632" s="14">
        <v>156.800003</v>
      </c>
      <c r="D632" s="14">
        <f t="shared" si="78"/>
        <v>-6.4000697851855914E-3</v>
      </c>
      <c r="E632" s="14">
        <f t="shared" si="72"/>
        <v>-0.64000697851855914</v>
      </c>
      <c r="F632" s="14">
        <f t="shared" si="73"/>
        <v>3</v>
      </c>
      <c r="G632" s="14">
        <f t="shared" si="74"/>
        <v>2015</v>
      </c>
      <c r="I632" s="12">
        <v>42074</v>
      </c>
      <c r="J632" s="14">
        <v>2044.6899410000001</v>
      </c>
      <c r="K632" s="14">
        <v>2040.23999</v>
      </c>
      <c r="L632" s="14">
        <f t="shared" si="79"/>
        <v>-1.9176796017918996E-3</v>
      </c>
      <c r="M632" s="14">
        <f t="shared" si="75"/>
        <v>-0.19176796017918996</v>
      </c>
      <c r="N632" s="14">
        <f t="shared" si="76"/>
        <v>3</v>
      </c>
      <c r="O632" s="14">
        <f t="shared" si="77"/>
        <v>2015</v>
      </c>
      <c r="P632" s="2"/>
    </row>
    <row r="633" spans="1:16" x14ac:dyDescent="0.25">
      <c r="A633" s="12">
        <v>42075</v>
      </c>
      <c r="B633" s="42">
        <v>156.270004</v>
      </c>
      <c r="C633" s="14">
        <v>157.979996</v>
      </c>
      <c r="D633" s="14">
        <f t="shared" si="78"/>
        <v>7.5254654172423052E-3</v>
      </c>
      <c r="E633" s="14">
        <f t="shared" si="72"/>
        <v>0.75254654172423052</v>
      </c>
      <c r="F633" s="14">
        <f t="shared" si="73"/>
        <v>3</v>
      </c>
      <c r="G633" s="14">
        <f t="shared" si="74"/>
        <v>2015</v>
      </c>
      <c r="I633" s="12">
        <v>42075</v>
      </c>
      <c r="J633" s="14">
        <v>2041.099976</v>
      </c>
      <c r="K633" s="14">
        <v>2065.9499510000001</v>
      </c>
      <c r="L633" s="14">
        <f t="shared" si="79"/>
        <v>1.2601439598289632E-2</v>
      </c>
      <c r="M633" s="14">
        <f t="shared" si="75"/>
        <v>1.2601439598289632</v>
      </c>
      <c r="N633" s="14">
        <f t="shared" si="76"/>
        <v>3</v>
      </c>
      <c r="O633" s="14">
        <f t="shared" si="77"/>
        <v>2015</v>
      </c>
      <c r="P633" s="2"/>
    </row>
    <row r="634" spans="1:16" x14ac:dyDescent="0.25">
      <c r="A634" s="12">
        <v>42076</v>
      </c>
      <c r="B634" s="42">
        <v>157.46000699999999</v>
      </c>
      <c r="C634" s="14">
        <v>154.279999</v>
      </c>
      <c r="D634" s="14">
        <f t="shared" si="78"/>
        <v>-2.3420667766063219E-2</v>
      </c>
      <c r="E634" s="14">
        <f t="shared" si="72"/>
        <v>-2.3420667766063219</v>
      </c>
      <c r="F634" s="14">
        <f t="shared" si="73"/>
        <v>3</v>
      </c>
      <c r="G634" s="14">
        <f t="shared" si="74"/>
        <v>2015</v>
      </c>
      <c r="I634" s="12">
        <v>42076</v>
      </c>
      <c r="J634" s="14">
        <v>2064.5600589999999</v>
      </c>
      <c r="K634" s="14">
        <v>2053.3999020000001</v>
      </c>
      <c r="L634" s="14">
        <f t="shared" si="79"/>
        <v>-6.074711051894166E-3</v>
      </c>
      <c r="M634" s="14">
        <f t="shared" si="75"/>
        <v>-0.6074711051894166</v>
      </c>
      <c r="N634" s="14">
        <f t="shared" si="76"/>
        <v>3</v>
      </c>
      <c r="O634" s="14">
        <f t="shared" si="77"/>
        <v>2015</v>
      </c>
      <c r="P634" s="2"/>
    </row>
    <row r="635" spans="1:16" x14ac:dyDescent="0.25">
      <c r="A635" s="12">
        <v>42079</v>
      </c>
      <c r="B635" s="42">
        <v>155.050003</v>
      </c>
      <c r="C635" s="14">
        <v>157.08000200000001</v>
      </c>
      <c r="D635" s="14">
        <f t="shared" si="78"/>
        <v>1.8148839889479129E-2</v>
      </c>
      <c r="E635" s="14">
        <f t="shared" si="72"/>
        <v>1.8148839889479129</v>
      </c>
      <c r="F635" s="14">
        <f t="shared" si="73"/>
        <v>3</v>
      </c>
      <c r="G635" s="14">
        <f t="shared" si="74"/>
        <v>2015</v>
      </c>
      <c r="I635" s="12">
        <v>42079</v>
      </c>
      <c r="J635" s="14">
        <v>2055.3500979999999</v>
      </c>
      <c r="K635" s="14">
        <v>2081.1899410000001</v>
      </c>
      <c r="L635" s="14">
        <f t="shared" si="79"/>
        <v>1.3533671143615367E-2</v>
      </c>
      <c r="M635" s="14">
        <f t="shared" si="75"/>
        <v>1.3533671143615367</v>
      </c>
      <c r="N635" s="14">
        <f t="shared" si="76"/>
        <v>3</v>
      </c>
      <c r="O635" s="14">
        <f t="shared" si="77"/>
        <v>2015</v>
      </c>
      <c r="P635" s="2"/>
    </row>
    <row r="636" spans="1:16" x14ac:dyDescent="0.25">
      <c r="A636" s="12">
        <v>42080</v>
      </c>
      <c r="B636" s="42">
        <v>156.199997</v>
      </c>
      <c r="C636" s="14">
        <v>156.96000699999999</v>
      </c>
      <c r="D636" s="14">
        <f t="shared" si="78"/>
        <v>-7.6391009977205826E-4</v>
      </c>
      <c r="E636" s="14">
        <f t="shared" si="72"/>
        <v>-7.6391009977205826E-2</v>
      </c>
      <c r="F636" s="14">
        <f t="shared" si="73"/>
        <v>3</v>
      </c>
      <c r="G636" s="14">
        <f t="shared" si="74"/>
        <v>2015</v>
      </c>
      <c r="I636" s="12">
        <v>42080</v>
      </c>
      <c r="J636" s="14">
        <v>2080.5900879999999</v>
      </c>
      <c r="K636" s="14">
        <v>2074.280029</v>
      </c>
      <c r="L636" s="14">
        <f t="shared" si="79"/>
        <v>-3.3201736486770939E-3</v>
      </c>
      <c r="M636" s="14">
        <f t="shared" si="75"/>
        <v>-0.33201736486770939</v>
      </c>
      <c r="N636" s="14">
        <f t="shared" si="76"/>
        <v>3</v>
      </c>
      <c r="O636" s="14">
        <f t="shared" si="77"/>
        <v>2015</v>
      </c>
      <c r="P636" s="2"/>
    </row>
    <row r="637" spans="1:16" x14ac:dyDescent="0.25">
      <c r="A637" s="12">
        <v>42081</v>
      </c>
      <c r="B637" s="42">
        <v>156.85000600000001</v>
      </c>
      <c r="C637" s="14">
        <v>159.80999800000001</v>
      </c>
      <c r="D637" s="14">
        <f t="shared" si="78"/>
        <v>1.8157434205517298E-2</v>
      </c>
      <c r="E637" s="14">
        <f t="shared" si="72"/>
        <v>1.8157434205517298</v>
      </c>
      <c r="F637" s="14">
        <f t="shared" si="73"/>
        <v>3</v>
      </c>
      <c r="G637" s="14">
        <f t="shared" si="74"/>
        <v>2015</v>
      </c>
      <c r="I637" s="12">
        <v>42081</v>
      </c>
      <c r="J637" s="14">
        <v>2072.8400879999999</v>
      </c>
      <c r="K637" s="14">
        <v>2099.5</v>
      </c>
      <c r="L637" s="14">
        <f t="shared" si="79"/>
        <v>1.2158421547431297E-2</v>
      </c>
      <c r="M637" s="14">
        <f t="shared" si="75"/>
        <v>1.2158421547431297</v>
      </c>
      <c r="N637" s="14">
        <f t="shared" si="76"/>
        <v>3</v>
      </c>
      <c r="O637" s="14">
        <f t="shared" si="77"/>
        <v>2015</v>
      </c>
      <c r="P637" s="2"/>
    </row>
    <row r="638" spans="1:16" x14ac:dyDescent="0.25">
      <c r="A638" s="12">
        <v>42082</v>
      </c>
      <c r="B638" s="42">
        <v>159.699997</v>
      </c>
      <c r="C638" s="14">
        <v>159.80999800000001</v>
      </c>
      <c r="D638" s="14">
        <f t="shared" si="78"/>
        <v>0</v>
      </c>
      <c r="E638" s="14">
        <f t="shared" si="72"/>
        <v>0</v>
      </c>
      <c r="F638" s="14">
        <f t="shared" si="73"/>
        <v>3</v>
      </c>
      <c r="G638" s="14">
        <f t="shared" si="74"/>
        <v>2015</v>
      </c>
      <c r="I638" s="12">
        <v>42082</v>
      </c>
      <c r="J638" s="14">
        <v>2098.6899410000001</v>
      </c>
      <c r="K638" s="14">
        <v>2089.2700199999999</v>
      </c>
      <c r="L638" s="14">
        <f t="shared" si="79"/>
        <v>-4.8725791855204204E-3</v>
      </c>
      <c r="M638" s="14">
        <f t="shared" si="75"/>
        <v>-0.48725791855204204</v>
      </c>
      <c r="N638" s="14">
        <f t="shared" si="76"/>
        <v>3</v>
      </c>
      <c r="O638" s="14">
        <f t="shared" si="77"/>
        <v>2015</v>
      </c>
      <c r="P638" s="2"/>
    </row>
    <row r="639" spans="1:16" x14ac:dyDescent="0.25">
      <c r="A639" s="12">
        <v>42083</v>
      </c>
      <c r="B639" s="42">
        <v>160.949997</v>
      </c>
      <c r="C639" s="14">
        <v>162.88000500000001</v>
      </c>
      <c r="D639" s="14">
        <f t="shared" si="78"/>
        <v>1.9210356288221764E-2</v>
      </c>
      <c r="E639" s="14">
        <f t="shared" si="72"/>
        <v>1.9210356288221764</v>
      </c>
      <c r="F639" s="14">
        <f t="shared" si="73"/>
        <v>3</v>
      </c>
      <c r="G639" s="14">
        <f t="shared" si="74"/>
        <v>2015</v>
      </c>
      <c r="I639" s="12">
        <v>42083</v>
      </c>
      <c r="J639" s="14">
        <v>2090.320068</v>
      </c>
      <c r="K639" s="14">
        <v>2108.1000979999999</v>
      </c>
      <c r="L639" s="14">
        <f t="shared" si="79"/>
        <v>9.0127546079468157E-3</v>
      </c>
      <c r="M639" s="14">
        <f t="shared" si="75"/>
        <v>0.90127546079468157</v>
      </c>
      <c r="N639" s="14">
        <f t="shared" si="76"/>
        <v>3</v>
      </c>
      <c r="O639" s="14">
        <f t="shared" si="77"/>
        <v>2015</v>
      </c>
      <c r="P639" s="2"/>
    </row>
    <row r="640" spans="1:16" x14ac:dyDescent="0.25">
      <c r="A640" s="12">
        <v>42086</v>
      </c>
      <c r="B640" s="42">
        <v>162.770004</v>
      </c>
      <c r="C640" s="14">
        <v>164.63000500000001</v>
      </c>
      <c r="D640" s="14">
        <f t="shared" si="78"/>
        <v>1.0744105760556621E-2</v>
      </c>
      <c r="E640" s="14">
        <f t="shared" si="72"/>
        <v>1.0744105760556621</v>
      </c>
      <c r="F640" s="14">
        <f t="shared" si="73"/>
        <v>3</v>
      </c>
      <c r="G640" s="14">
        <f t="shared" si="74"/>
        <v>2015</v>
      </c>
      <c r="I640" s="12">
        <v>42086</v>
      </c>
      <c r="J640" s="14">
        <v>2107.98999</v>
      </c>
      <c r="K640" s="14">
        <v>2104.419922</v>
      </c>
      <c r="L640" s="14">
        <f t="shared" si="79"/>
        <v>-1.7457311460168379E-3</v>
      </c>
      <c r="M640" s="14">
        <f t="shared" si="75"/>
        <v>-0.17457311460168379</v>
      </c>
      <c r="N640" s="14">
        <f t="shared" si="76"/>
        <v>3</v>
      </c>
      <c r="O640" s="14">
        <f t="shared" si="77"/>
        <v>2015</v>
      </c>
      <c r="P640" s="2"/>
    </row>
    <row r="641" spans="1:16" x14ac:dyDescent="0.25">
      <c r="A641" s="12">
        <v>42087</v>
      </c>
      <c r="B641" s="42">
        <v>164.78999300000001</v>
      </c>
      <c r="C641" s="14">
        <v>163</v>
      </c>
      <c r="D641" s="14">
        <f t="shared" si="78"/>
        <v>-9.9010201694400557E-3</v>
      </c>
      <c r="E641" s="14">
        <f t="shared" si="72"/>
        <v>-0.99010201694400557</v>
      </c>
      <c r="F641" s="14">
        <f t="shared" si="73"/>
        <v>3</v>
      </c>
      <c r="G641" s="14">
        <f t="shared" si="74"/>
        <v>2015</v>
      </c>
      <c r="I641" s="12">
        <v>42087</v>
      </c>
      <c r="J641" s="14">
        <v>2103.9399410000001</v>
      </c>
      <c r="K641" s="14">
        <v>2091.5</v>
      </c>
      <c r="L641" s="14">
        <f t="shared" si="79"/>
        <v>-6.1394220159830537E-3</v>
      </c>
      <c r="M641" s="14">
        <f t="shared" si="75"/>
        <v>-0.61394220159830537</v>
      </c>
      <c r="N641" s="14">
        <f t="shared" si="76"/>
        <v>3</v>
      </c>
      <c r="O641" s="14">
        <f t="shared" si="77"/>
        <v>2015</v>
      </c>
      <c r="P641" s="2"/>
    </row>
    <row r="642" spans="1:16" x14ac:dyDescent="0.25">
      <c r="A642" s="12">
        <v>42088</v>
      </c>
      <c r="B642" s="42">
        <v>163.08000200000001</v>
      </c>
      <c r="C642" s="14">
        <v>159.199997</v>
      </c>
      <c r="D642" s="14">
        <f t="shared" si="78"/>
        <v>-2.3312901840490841E-2</v>
      </c>
      <c r="E642" s="14">
        <f t="shared" si="72"/>
        <v>-2.3312901840490841</v>
      </c>
      <c r="F642" s="14">
        <f t="shared" si="73"/>
        <v>3</v>
      </c>
      <c r="G642" s="14">
        <f t="shared" si="74"/>
        <v>2015</v>
      </c>
      <c r="I642" s="12">
        <v>42088</v>
      </c>
      <c r="J642" s="14">
        <v>2093.1000979999999</v>
      </c>
      <c r="K642" s="14">
        <v>2061.0500489999999</v>
      </c>
      <c r="L642" s="14">
        <f t="shared" si="79"/>
        <v>-1.4558905570164926E-2</v>
      </c>
      <c r="M642" s="14">
        <f t="shared" si="75"/>
        <v>-1.4558905570164926</v>
      </c>
      <c r="N642" s="14">
        <f t="shared" si="76"/>
        <v>3</v>
      </c>
      <c r="O642" s="14">
        <f t="shared" si="77"/>
        <v>2015</v>
      </c>
      <c r="P642" s="2"/>
    </row>
    <row r="643" spans="1:16" x14ac:dyDescent="0.25">
      <c r="A643" s="12">
        <v>42089</v>
      </c>
      <c r="B643" s="42">
        <v>159.270004</v>
      </c>
      <c r="C643" s="14">
        <v>160.58999600000001</v>
      </c>
      <c r="D643" s="14">
        <f t="shared" si="78"/>
        <v>8.7311496620192663E-3</v>
      </c>
      <c r="E643" s="14">
        <f t="shared" si="72"/>
        <v>0.87311496620192663</v>
      </c>
      <c r="F643" s="14">
        <f t="shared" si="73"/>
        <v>3</v>
      </c>
      <c r="G643" s="14">
        <f t="shared" si="74"/>
        <v>2015</v>
      </c>
      <c r="I643" s="12">
        <v>42089</v>
      </c>
      <c r="J643" s="14">
        <v>2059.9399410000001</v>
      </c>
      <c r="K643" s="14">
        <v>2056.1499020000001</v>
      </c>
      <c r="L643" s="14">
        <f t="shared" si="79"/>
        <v>-2.3775002467200101E-3</v>
      </c>
      <c r="M643" s="14">
        <f t="shared" si="75"/>
        <v>-0.23775002467200101</v>
      </c>
      <c r="N643" s="14">
        <f t="shared" si="76"/>
        <v>3</v>
      </c>
      <c r="O643" s="14">
        <f t="shared" si="77"/>
        <v>2015</v>
      </c>
      <c r="P643" s="2"/>
    </row>
    <row r="644" spans="1:16" x14ac:dyDescent="0.25">
      <c r="A644" s="12">
        <v>42090</v>
      </c>
      <c r="B644" s="42">
        <v>160.78999300000001</v>
      </c>
      <c r="C644" s="14">
        <v>160.39999399999999</v>
      </c>
      <c r="D644" s="14">
        <f t="shared" si="78"/>
        <v>-1.1831496651885098E-3</v>
      </c>
      <c r="E644" s="14">
        <f t="shared" ref="E644:E707" si="80">D644 * 100</f>
        <v>-0.11831496651885098</v>
      </c>
      <c r="F644" s="14">
        <f t="shared" ref="F644:F707" si="81">MONTH(A644)</f>
        <v>3</v>
      </c>
      <c r="G644" s="14">
        <f t="shared" ref="G644:G707" si="82">YEAR(A644)</f>
        <v>2015</v>
      </c>
      <c r="I644" s="12">
        <v>42090</v>
      </c>
      <c r="J644" s="14">
        <v>2055.780029</v>
      </c>
      <c r="K644" s="14">
        <v>2061.0200199999999</v>
      </c>
      <c r="L644" s="14">
        <f t="shared" si="79"/>
        <v>2.3685617450666108E-3</v>
      </c>
      <c r="M644" s="14">
        <f t="shared" ref="M644:M707" si="83">L644*100</f>
        <v>0.23685617450666108</v>
      </c>
      <c r="N644" s="14">
        <f t="shared" ref="N644:N707" si="84">MONTH(I644)</f>
        <v>3</v>
      </c>
      <c r="O644" s="14">
        <f t="shared" ref="O644:O707" si="85">YEAR(I644)</f>
        <v>2015</v>
      </c>
      <c r="P644" s="2"/>
    </row>
    <row r="645" spans="1:16" x14ac:dyDescent="0.25">
      <c r="A645" s="12">
        <v>42093</v>
      </c>
      <c r="B645" s="42">
        <v>161.30999800000001</v>
      </c>
      <c r="C645" s="14">
        <v>162.66999799999999</v>
      </c>
      <c r="D645" s="14">
        <f t="shared" ref="D645:D708" si="86">(C645/C644)-1</f>
        <v>1.4152145167785957E-2</v>
      </c>
      <c r="E645" s="14">
        <f t="shared" si="80"/>
        <v>1.4152145167785957</v>
      </c>
      <c r="F645" s="14">
        <f t="shared" si="81"/>
        <v>3</v>
      </c>
      <c r="G645" s="14">
        <f t="shared" si="82"/>
        <v>2015</v>
      </c>
      <c r="I645" s="12">
        <v>42093</v>
      </c>
      <c r="J645" s="14">
        <v>2064.110107</v>
      </c>
      <c r="K645" s="14">
        <v>2086.23999</v>
      </c>
      <c r="L645" s="14">
        <f t="shared" ref="L645:L708" si="87">(K645/K644)-1</f>
        <v>1.2236644843459654E-2</v>
      </c>
      <c r="M645" s="14">
        <f t="shared" si="83"/>
        <v>1.2236644843459654</v>
      </c>
      <c r="N645" s="14">
        <f t="shared" si="84"/>
        <v>3</v>
      </c>
      <c r="O645" s="14">
        <f t="shared" si="85"/>
        <v>2015</v>
      </c>
      <c r="P645" s="2"/>
    </row>
    <row r="646" spans="1:16" x14ac:dyDescent="0.25">
      <c r="A646" s="12">
        <v>42094</v>
      </c>
      <c r="B646" s="42">
        <v>161.08000200000001</v>
      </c>
      <c r="C646" s="14">
        <v>160.5</v>
      </c>
      <c r="D646" s="14">
        <f t="shared" si="86"/>
        <v>-1.3339878445194242E-2</v>
      </c>
      <c r="E646" s="14">
        <f t="shared" si="80"/>
        <v>-1.3339878445194242</v>
      </c>
      <c r="F646" s="14">
        <f t="shared" si="81"/>
        <v>3</v>
      </c>
      <c r="G646" s="14">
        <f t="shared" si="82"/>
        <v>2015</v>
      </c>
      <c r="I646" s="12">
        <v>42094</v>
      </c>
      <c r="J646" s="14">
        <v>2084.0500489999999</v>
      </c>
      <c r="K646" s="14">
        <v>2067.889893</v>
      </c>
      <c r="L646" s="14">
        <f t="shared" si="87"/>
        <v>-8.7957747373061945E-3</v>
      </c>
      <c r="M646" s="14">
        <f t="shared" si="83"/>
        <v>-0.87957747373061945</v>
      </c>
      <c r="N646" s="14">
        <f t="shared" si="84"/>
        <v>3</v>
      </c>
      <c r="O646" s="14">
        <f t="shared" si="85"/>
        <v>2015</v>
      </c>
      <c r="P646" s="2"/>
    </row>
    <row r="647" spans="1:16" x14ac:dyDescent="0.25">
      <c r="A647" s="12">
        <v>42095</v>
      </c>
      <c r="B647" s="42">
        <v>160.229996</v>
      </c>
      <c r="C647" s="14">
        <v>159.179993</v>
      </c>
      <c r="D647" s="14">
        <f t="shared" si="86"/>
        <v>-8.2243426791277496E-3</v>
      </c>
      <c r="E647" s="14">
        <f t="shared" si="80"/>
        <v>-0.82243426791277496</v>
      </c>
      <c r="F647" s="14">
        <f t="shared" si="81"/>
        <v>4</v>
      </c>
      <c r="G647" s="14">
        <f t="shared" si="82"/>
        <v>2015</v>
      </c>
      <c r="I647" s="12">
        <v>42095</v>
      </c>
      <c r="J647" s="14">
        <v>2067.6298830000001</v>
      </c>
      <c r="K647" s="14">
        <v>2059.6899410000001</v>
      </c>
      <c r="L647" s="14">
        <f t="shared" si="87"/>
        <v>-3.9653716707825915E-3</v>
      </c>
      <c r="M647" s="14">
        <f t="shared" si="83"/>
        <v>-0.39653716707825915</v>
      </c>
      <c r="N647" s="14">
        <f t="shared" si="84"/>
        <v>4</v>
      </c>
      <c r="O647" s="14">
        <f t="shared" si="85"/>
        <v>2015</v>
      </c>
      <c r="P647" s="2"/>
    </row>
    <row r="648" spans="1:16" x14ac:dyDescent="0.25">
      <c r="A648" s="12">
        <v>42096</v>
      </c>
      <c r="B648" s="42">
        <v>159.520004</v>
      </c>
      <c r="C648" s="14">
        <v>160.449997</v>
      </c>
      <c r="D648" s="14">
        <f t="shared" si="86"/>
        <v>7.9784147245187675E-3</v>
      </c>
      <c r="E648" s="14">
        <f t="shared" si="80"/>
        <v>0.79784147245187675</v>
      </c>
      <c r="F648" s="14">
        <f t="shared" si="81"/>
        <v>4</v>
      </c>
      <c r="G648" s="14">
        <f t="shared" si="82"/>
        <v>2015</v>
      </c>
      <c r="I648" s="12">
        <v>42096</v>
      </c>
      <c r="J648" s="14">
        <v>2060.030029</v>
      </c>
      <c r="K648" s="14">
        <v>2066.959961</v>
      </c>
      <c r="L648" s="14">
        <f t="shared" si="87"/>
        <v>3.5296671869311513E-3</v>
      </c>
      <c r="M648" s="14">
        <f t="shared" si="83"/>
        <v>0.35296671869311513</v>
      </c>
      <c r="N648" s="14">
        <f t="shared" si="84"/>
        <v>4</v>
      </c>
      <c r="O648" s="14">
        <f t="shared" si="85"/>
        <v>2015</v>
      </c>
      <c r="P648" s="2"/>
    </row>
    <row r="649" spans="1:16" x14ac:dyDescent="0.25">
      <c r="A649" s="12">
        <v>42100</v>
      </c>
      <c r="B649" s="42">
        <v>159.69000199999999</v>
      </c>
      <c r="C649" s="14">
        <v>162.03999300000001</v>
      </c>
      <c r="D649" s="14">
        <f t="shared" si="86"/>
        <v>9.9096044233644154E-3</v>
      </c>
      <c r="E649" s="14">
        <f t="shared" si="80"/>
        <v>0.99096044233644154</v>
      </c>
      <c r="F649" s="14">
        <f t="shared" si="81"/>
        <v>4</v>
      </c>
      <c r="G649" s="14">
        <f t="shared" si="82"/>
        <v>2015</v>
      </c>
      <c r="I649" s="12">
        <v>42100</v>
      </c>
      <c r="J649" s="14">
        <v>2064.8701169999999</v>
      </c>
      <c r="K649" s="14">
        <v>2080.6201169999999</v>
      </c>
      <c r="L649" s="14">
        <f t="shared" si="87"/>
        <v>6.6088150025853665E-3</v>
      </c>
      <c r="M649" s="14">
        <f t="shared" si="83"/>
        <v>0.66088150025853665</v>
      </c>
      <c r="N649" s="14">
        <f t="shared" si="84"/>
        <v>4</v>
      </c>
      <c r="O649" s="14">
        <f t="shared" si="85"/>
        <v>2015</v>
      </c>
      <c r="P649" s="2"/>
    </row>
    <row r="650" spans="1:16" x14ac:dyDescent="0.25">
      <c r="A650" s="12">
        <v>42101</v>
      </c>
      <c r="B650" s="42">
        <v>161.66999799999999</v>
      </c>
      <c r="C650" s="14">
        <v>162.070007</v>
      </c>
      <c r="D650" s="14">
        <f t="shared" si="86"/>
        <v>1.8522587815716918E-4</v>
      </c>
      <c r="E650" s="14">
        <f t="shared" si="80"/>
        <v>1.8522587815716918E-2</v>
      </c>
      <c r="F650" s="14">
        <f t="shared" si="81"/>
        <v>4</v>
      </c>
      <c r="G650" s="14">
        <f t="shared" si="82"/>
        <v>2015</v>
      </c>
      <c r="I650" s="12">
        <v>42101</v>
      </c>
      <c r="J650" s="14">
        <v>2080.790039</v>
      </c>
      <c r="K650" s="14">
        <v>2076.330078</v>
      </c>
      <c r="L650" s="14">
        <f t="shared" si="87"/>
        <v>-2.0619040280095424E-3</v>
      </c>
      <c r="M650" s="14">
        <f t="shared" si="83"/>
        <v>-0.20619040280095424</v>
      </c>
      <c r="N650" s="14">
        <f t="shared" si="84"/>
        <v>4</v>
      </c>
      <c r="O650" s="14">
        <f t="shared" si="85"/>
        <v>2015</v>
      </c>
      <c r="P650" s="2"/>
    </row>
    <row r="651" spans="1:16" x14ac:dyDescent="0.25">
      <c r="A651" s="12">
        <v>42102</v>
      </c>
      <c r="B651" s="42">
        <v>161.720001</v>
      </c>
      <c r="C651" s="14">
        <v>161.85000600000001</v>
      </c>
      <c r="D651" s="14">
        <f t="shared" si="86"/>
        <v>-1.3574442555555066E-3</v>
      </c>
      <c r="E651" s="14">
        <f t="shared" si="80"/>
        <v>-0.13574442555555066</v>
      </c>
      <c r="F651" s="14">
        <f t="shared" si="81"/>
        <v>4</v>
      </c>
      <c r="G651" s="14">
        <f t="shared" si="82"/>
        <v>2015</v>
      </c>
      <c r="I651" s="12">
        <v>42102</v>
      </c>
      <c r="J651" s="14">
        <v>2076.9399410000001</v>
      </c>
      <c r="K651" s="14">
        <v>2081.8999020000001</v>
      </c>
      <c r="L651" s="14">
        <f t="shared" si="87"/>
        <v>2.6825330225748178E-3</v>
      </c>
      <c r="M651" s="14">
        <f t="shared" si="83"/>
        <v>0.26825330225748178</v>
      </c>
      <c r="N651" s="14">
        <f t="shared" si="84"/>
        <v>4</v>
      </c>
      <c r="O651" s="14">
        <f t="shared" si="85"/>
        <v>2015</v>
      </c>
      <c r="P651" s="2"/>
    </row>
    <row r="652" spans="1:16" x14ac:dyDescent="0.25">
      <c r="A652" s="12">
        <v>42103</v>
      </c>
      <c r="B652" s="42">
        <v>161.699997</v>
      </c>
      <c r="C652" s="14">
        <v>162.33999600000001</v>
      </c>
      <c r="D652" s="14">
        <f t="shared" si="86"/>
        <v>3.0274326959247588E-3</v>
      </c>
      <c r="E652" s="14">
        <f t="shared" si="80"/>
        <v>0.30274326959247588</v>
      </c>
      <c r="F652" s="14">
        <f t="shared" si="81"/>
        <v>4</v>
      </c>
      <c r="G652" s="14">
        <f t="shared" si="82"/>
        <v>2015</v>
      </c>
      <c r="I652" s="12">
        <v>42103</v>
      </c>
      <c r="J652" s="14">
        <v>2081.290039</v>
      </c>
      <c r="K652" s="14">
        <v>2091.179932</v>
      </c>
      <c r="L652" s="14">
        <f t="shared" si="87"/>
        <v>4.4574813568534211E-3</v>
      </c>
      <c r="M652" s="14">
        <f t="shared" si="83"/>
        <v>0.44574813568534211</v>
      </c>
      <c r="N652" s="14">
        <f t="shared" si="84"/>
        <v>4</v>
      </c>
      <c r="O652" s="14">
        <f t="shared" si="85"/>
        <v>2015</v>
      </c>
      <c r="P652" s="2"/>
    </row>
    <row r="653" spans="1:16" x14ac:dyDescent="0.25">
      <c r="A653" s="12">
        <v>42104</v>
      </c>
      <c r="B653" s="42">
        <v>162.33999600000001</v>
      </c>
      <c r="C653" s="14">
        <v>162.86000100000001</v>
      </c>
      <c r="D653" s="14">
        <f t="shared" si="86"/>
        <v>3.203184753066024E-3</v>
      </c>
      <c r="E653" s="14">
        <f t="shared" si="80"/>
        <v>0.3203184753066024</v>
      </c>
      <c r="F653" s="14">
        <f t="shared" si="81"/>
        <v>4</v>
      </c>
      <c r="G653" s="14">
        <f t="shared" si="82"/>
        <v>2015</v>
      </c>
      <c r="I653" s="12">
        <v>42104</v>
      </c>
      <c r="J653" s="14">
        <v>2091.51001</v>
      </c>
      <c r="K653" s="14">
        <v>2102.0600589999999</v>
      </c>
      <c r="L653" s="14">
        <f t="shared" si="87"/>
        <v>5.2028650588638037E-3</v>
      </c>
      <c r="M653" s="14">
        <f t="shared" si="83"/>
        <v>0.52028650588638037</v>
      </c>
      <c r="N653" s="14">
        <f t="shared" si="84"/>
        <v>4</v>
      </c>
      <c r="O653" s="14">
        <f t="shared" si="85"/>
        <v>2015</v>
      </c>
      <c r="P653" s="2"/>
    </row>
    <row r="654" spans="1:16" x14ac:dyDescent="0.25">
      <c r="A654" s="12">
        <v>42107</v>
      </c>
      <c r="B654" s="42">
        <v>162.36999499999999</v>
      </c>
      <c r="C654" s="14">
        <v>162.38000500000001</v>
      </c>
      <c r="D654" s="14">
        <f t="shared" si="86"/>
        <v>-2.9472921346721526E-3</v>
      </c>
      <c r="E654" s="14">
        <f t="shared" si="80"/>
        <v>-0.29472921346721526</v>
      </c>
      <c r="F654" s="14">
        <f t="shared" si="81"/>
        <v>4</v>
      </c>
      <c r="G654" s="14">
        <f t="shared" si="82"/>
        <v>2015</v>
      </c>
      <c r="I654" s="12">
        <v>42107</v>
      </c>
      <c r="J654" s="14">
        <v>2102.030029</v>
      </c>
      <c r="K654" s="14">
        <v>2092.429932</v>
      </c>
      <c r="L654" s="14">
        <f t="shared" si="87"/>
        <v>-4.5812806150653529E-3</v>
      </c>
      <c r="M654" s="14">
        <f t="shared" si="83"/>
        <v>-0.45812806150653529</v>
      </c>
      <c r="N654" s="14">
        <f t="shared" si="84"/>
        <v>4</v>
      </c>
      <c r="O654" s="14">
        <f t="shared" si="85"/>
        <v>2015</v>
      </c>
      <c r="P654" s="2"/>
    </row>
    <row r="655" spans="1:16" x14ac:dyDescent="0.25">
      <c r="A655" s="12">
        <v>42108</v>
      </c>
      <c r="B655" s="42">
        <v>162.41999799999999</v>
      </c>
      <c r="C655" s="14">
        <v>162.300003</v>
      </c>
      <c r="D655" s="14">
        <f t="shared" si="86"/>
        <v>-4.9268381288702923E-4</v>
      </c>
      <c r="E655" s="14">
        <f t="shared" si="80"/>
        <v>-4.9268381288702923E-2</v>
      </c>
      <c r="F655" s="14">
        <f t="shared" si="81"/>
        <v>4</v>
      </c>
      <c r="G655" s="14">
        <f t="shared" si="82"/>
        <v>2015</v>
      </c>
      <c r="I655" s="12">
        <v>42108</v>
      </c>
      <c r="J655" s="14">
        <v>2092.280029</v>
      </c>
      <c r="K655" s="14">
        <v>2095.8400879999999</v>
      </c>
      <c r="L655" s="14">
        <f t="shared" si="87"/>
        <v>1.6297587545692771E-3</v>
      </c>
      <c r="M655" s="14">
        <f t="shared" si="83"/>
        <v>0.16297587545692771</v>
      </c>
      <c r="N655" s="14">
        <f t="shared" si="84"/>
        <v>4</v>
      </c>
      <c r="O655" s="14">
        <f t="shared" si="85"/>
        <v>2015</v>
      </c>
      <c r="P655" s="2"/>
    </row>
    <row r="656" spans="1:16" x14ac:dyDescent="0.25">
      <c r="A656" s="12">
        <v>42109</v>
      </c>
      <c r="B656" s="42">
        <v>162.63000500000001</v>
      </c>
      <c r="C656" s="14">
        <v>164.13000500000001</v>
      </c>
      <c r="D656" s="14">
        <f t="shared" si="86"/>
        <v>1.1275428010928623E-2</v>
      </c>
      <c r="E656" s="14">
        <f t="shared" si="80"/>
        <v>1.1275428010928623</v>
      </c>
      <c r="F656" s="14">
        <f t="shared" si="81"/>
        <v>4</v>
      </c>
      <c r="G656" s="14">
        <f t="shared" si="82"/>
        <v>2015</v>
      </c>
      <c r="I656" s="12">
        <v>42109</v>
      </c>
      <c r="J656" s="14">
        <v>2097.820068</v>
      </c>
      <c r="K656" s="14">
        <v>2106.6298830000001</v>
      </c>
      <c r="L656" s="14">
        <f t="shared" si="87"/>
        <v>5.1481957339105655E-3</v>
      </c>
      <c r="M656" s="14">
        <f t="shared" si="83"/>
        <v>0.51481957339105655</v>
      </c>
      <c r="N656" s="14">
        <f t="shared" si="84"/>
        <v>4</v>
      </c>
      <c r="O656" s="14">
        <f t="shared" si="85"/>
        <v>2015</v>
      </c>
      <c r="P656" s="2"/>
    </row>
    <row r="657" spans="1:16" x14ac:dyDescent="0.25">
      <c r="A657" s="12">
        <v>42110</v>
      </c>
      <c r="B657" s="42">
        <v>163.30999800000001</v>
      </c>
      <c r="C657" s="14">
        <v>163.13000500000001</v>
      </c>
      <c r="D657" s="14">
        <f t="shared" si="86"/>
        <v>-6.0927311858669508E-3</v>
      </c>
      <c r="E657" s="14">
        <f t="shared" si="80"/>
        <v>-0.60927311858669508</v>
      </c>
      <c r="F657" s="14">
        <f t="shared" si="81"/>
        <v>4</v>
      </c>
      <c r="G657" s="14">
        <f t="shared" si="82"/>
        <v>2015</v>
      </c>
      <c r="I657" s="12">
        <v>42110</v>
      </c>
      <c r="J657" s="14">
        <v>2105.959961</v>
      </c>
      <c r="K657" s="14">
        <v>2104.98999</v>
      </c>
      <c r="L657" s="14">
        <f t="shared" si="87"/>
        <v>-7.7844381361602544E-4</v>
      </c>
      <c r="M657" s="14">
        <f t="shared" si="83"/>
        <v>-7.7844381361602544E-2</v>
      </c>
      <c r="N657" s="14">
        <f t="shared" si="84"/>
        <v>4</v>
      </c>
      <c r="O657" s="14">
        <f t="shared" si="85"/>
        <v>2015</v>
      </c>
      <c r="P657" s="2"/>
    </row>
    <row r="658" spans="1:16" x14ac:dyDescent="0.25">
      <c r="A658" s="12">
        <v>42111</v>
      </c>
      <c r="B658" s="42">
        <v>161.75</v>
      </c>
      <c r="C658" s="14">
        <v>160.66999799999999</v>
      </c>
      <c r="D658" s="14">
        <f t="shared" si="86"/>
        <v>-1.5080039996320793E-2</v>
      </c>
      <c r="E658" s="14">
        <f t="shared" si="80"/>
        <v>-1.5080039996320793</v>
      </c>
      <c r="F658" s="14">
        <f t="shared" si="81"/>
        <v>4</v>
      </c>
      <c r="G658" s="14">
        <f t="shared" si="82"/>
        <v>2015</v>
      </c>
      <c r="I658" s="12">
        <v>42111</v>
      </c>
      <c r="J658" s="14">
        <v>2102.580078</v>
      </c>
      <c r="K658" s="14">
        <v>2081.179932</v>
      </c>
      <c r="L658" s="14">
        <f t="shared" si="87"/>
        <v>-1.1311245237798029E-2</v>
      </c>
      <c r="M658" s="14">
        <f t="shared" si="83"/>
        <v>-1.1311245237798029</v>
      </c>
      <c r="N658" s="14">
        <f t="shared" si="84"/>
        <v>4</v>
      </c>
      <c r="O658" s="14">
        <f t="shared" si="85"/>
        <v>2015</v>
      </c>
      <c r="P658" s="2"/>
    </row>
    <row r="659" spans="1:16" x14ac:dyDescent="0.25">
      <c r="A659" s="12">
        <v>42114</v>
      </c>
      <c r="B659" s="42">
        <v>162.10000600000001</v>
      </c>
      <c r="C659" s="14">
        <v>166.16000399999999</v>
      </c>
      <c r="D659" s="14">
        <f t="shared" si="86"/>
        <v>3.4169453341251543E-2</v>
      </c>
      <c r="E659" s="14">
        <f t="shared" si="80"/>
        <v>3.4169453341251543</v>
      </c>
      <c r="F659" s="14">
        <f t="shared" si="81"/>
        <v>4</v>
      </c>
      <c r="G659" s="14">
        <f t="shared" si="82"/>
        <v>2015</v>
      </c>
      <c r="I659" s="12">
        <v>42114</v>
      </c>
      <c r="J659" s="14">
        <v>2084.110107</v>
      </c>
      <c r="K659" s="14">
        <v>2100.3999020000001</v>
      </c>
      <c r="L659" s="14">
        <f t="shared" si="87"/>
        <v>9.2351313331806573E-3</v>
      </c>
      <c r="M659" s="14">
        <f t="shared" si="83"/>
        <v>0.92351313331806573</v>
      </c>
      <c r="N659" s="14">
        <f t="shared" si="84"/>
        <v>4</v>
      </c>
      <c r="O659" s="14">
        <f t="shared" si="85"/>
        <v>2015</v>
      </c>
      <c r="P659" s="2"/>
    </row>
    <row r="660" spans="1:16" x14ac:dyDescent="0.25">
      <c r="A660" s="12">
        <v>42115</v>
      </c>
      <c r="B660" s="42">
        <v>166.070007</v>
      </c>
      <c r="C660" s="14">
        <v>164.259995</v>
      </c>
      <c r="D660" s="14">
        <f t="shared" si="86"/>
        <v>-1.1434815564881573E-2</v>
      </c>
      <c r="E660" s="14">
        <f t="shared" si="80"/>
        <v>-1.1434815564881573</v>
      </c>
      <c r="F660" s="14">
        <f t="shared" si="81"/>
        <v>4</v>
      </c>
      <c r="G660" s="14">
        <f t="shared" si="82"/>
        <v>2015</v>
      </c>
      <c r="I660" s="12">
        <v>42115</v>
      </c>
      <c r="J660" s="14">
        <v>2102.820068</v>
      </c>
      <c r="K660" s="14">
        <v>2097.290039</v>
      </c>
      <c r="L660" s="14">
        <f t="shared" si="87"/>
        <v>-1.4806051919155072E-3</v>
      </c>
      <c r="M660" s="14">
        <f t="shared" si="83"/>
        <v>-0.14806051919155072</v>
      </c>
      <c r="N660" s="14">
        <f t="shared" si="84"/>
        <v>4</v>
      </c>
      <c r="O660" s="14">
        <f t="shared" si="85"/>
        <v>2015</v>
      </c>
      <c r="P660" s="2"/>
    </row>
    <row r="661" spans="1:16" x14ac:dyDescent="0.25">
      <c r="A661" s="12">
        <v>42116</v>
      </c>
      <c r="B661" s="42">
        <v>164.38999899999999</v>
      </c>
      <c r="C661" s="14">
        <v>165.36000100000001</v>
      </c>
      <c r="D661" s="14">
        <f t="shared" si="86"/>
        <v>6.6967370844008833E-3</v>
      </c>
      <c r="E661" s="14">
        <f t="shared" si="80"/>
        <v>0.66967370844008833</v>
      </c>
      <c r="F661" s="14">
        <f t="shared" si="81"/>
        <v>4</v>
      </c>
      <c r="G661" s="14">
        <f t="shared" si="82"/>
        <v>2015</v>
      </c>
      <c r="I661" s="12">
        <v>42116</v>
      </c>
      <c r="J661" s="14">
        <v>2098.2700199999999</v>
      </c>
      <c r="K661" s="14">
        <v>2107.959961</v>
      </c>
      <c r="L661" s="14">
        <f t="shared" si="87"/>
        <v>5.0874804159597442E-3</v>
      </c>
      <c r="M661" s="14">
        <f t="shared" si="83"/>
        <v>0.50874804159597442</v>
      </c>
      <c r="N661" s="14">
        <f t="shared" si="84"/>
        <v>4</v>
      </c>
      <c r="O661" s="14">
        <f t="shared" si="85"/>
        <v>2015</v>
      </c>
      <c r="P661" s="2"/>
    </row>
    <row r="662" spans="1:16" x14ac:dyDescent="0.25">
      <c r="A662" s="12">
        <v>42117</v>
      </c>
      <c r="B662" s="42">
        <v>165.229996</v>
      </c>
      <c r="C662" s="14">
        <v>170.240005</v>
      </c>
      <c r="D662" s="14">
        <f t="shared" si="86"/>
        <v>2.9511393145189802E-2</v>
      </c>
      <c r="E662" s="14">
        <f t="shared" si="80"/>
        <v>2.9511393145189802</v>
      </c>
      <c r="F662" s="14">
        <f t="shared" si="81"/>
        <v>4</v>
      </c>
      <c r="G662" s="14">
        <f t="shared" si="82"/>
        <v>2015</v>
      </c>
      <c r="I662" s="12">
        <v>42117</v>
      </c>
      <c r="J662" s="14">
        <v>2107.209961</v>
      </c>
      <c r="K662" s="14">
        <v>2112.929932</v>
      </c>
      <c r="L662" s="14">
        <f t="shared" si="87"/>
        <v>2.3577160344365744E-3</v>
      </c>
      <c r="M662" s="14">
        <f t="shared" si="83"/>
        <v>0.23577160344365744</v>
      </c>
      <c r="N662" s="14">
        <f t="shared" si="84"/>
        <v>4</v>
      </c>
      <c r="O662" s="14">
        <f t="shared" si="85"/>
        <v>2015</v>
      </c>
      <c r="P662" s="2"/>
    </row>
    <row r="663" spans="1:16" x14ac:dyDescent="0.25">
      <c r="A663" s="12">
        <v>42118</v>
      </c>
      <c r="B663" s="42">
        <v>170.229996</v>
      </c>
      <c r="C663" s="14">
        <v>169.779999</v>
      </c>
      <c r="D663" s="14">
        <f t="shared" si="86"/>
        <v>-2.7021028341722708E-3</v>
      </c>
      <c r="E663" s="14">
        <f t="shared" si="80"/>
        <v>-0.27021028341722708</v>
      </c>
      <c r="F663" s="14">
        <f t="shared" si="81"/>
        <v>4</v>
      </c>
      <c r="G663" s="14">
        <f t="shared" si="82"/>
        <v>2015</v>
      </c>
      <c r="I663" s="12">
        <v>42118</v>
      </c>
      <c r="J663" s="14">
        <v>2112.8000489999999</v>
      </c>
      <c r="K663" s="14">
        <v>2117.6899410000001</v>
      </c>
      <c r="L663" s="14">
        <f t="shared" si="87"/>
        <v>2.2528002125912217E-3</v>
      </c>
      <c r="M663" s="14">
        <f t="shared" si="83"/>
        <v>0.22528002125912217</v>
      </c>
      <c r="N663" s="14">
        <f t="shared" si="84"/>
        <v>4</v>
      </c>
      <c r="O663" s="14">
        <f t="shared" si="85"/>
        <v>2015</v>
      </c>
      <c r="P663" s="2"/>
    </row>
    <row r="664" spans="1:16" x14ac:dyDescent="0.25">
      <c r="A664" s="12">
        <v>42121</v>
      </c>
      <c r="B664" s="42">
        <v>170.88999899999999</v>
      </c>
      <c r="C664" s="14">
        <v>170.729996</v>
      </c>
      <c r="D664" s="14">
        <f t="shared" si="86"/>
        <v>5.595458862029945E-3</v>
      </c>
      <c r="E664" s="14">
        <f t="shared" si="80"/>
        <v>0.5595458862029945</v>
      </c>
      <c r="F664" s="14">
        <f t="shared" si="81"/>
        <v>4</v>
      </c>
      <c r="G664" s="14">
        <f t="shared" si="82"/>
        <v>2015</v>
      </c>
      <c r="I664" s="12">
        <v>42121</v>
      </c>
      <c r="J664" s="14">
        <v>2119.290039</v>
      </c>
      <c r="K664" s="14">
        <v>2108.919922</v>
      </c>
      <c r="L664" s="14">
        <f t="shared" si="87"/>
        <v>-4.14131399984774E-3</v>
      </c>
      <c r="M664" s="14">
        <f t="shared" si="83"/>
        <v>-0.414131399984774</v>
      </c>
      <c r="N664" s="14">
        <f t="shared" si="84"/>
        <v>4</v>
      </c>
      <c r="O664" s="14">
        <f t="shared" si="85"/>
        <v>2015</v>
      </c>
      <c r="P664" s="2"/>
    </row>
    <row r="665" spans="1:16" x14ac:dyDescent="0.25">
      <c r="A665" s="12">
        <v>42122</v>
      </c>
      <c r="B665" s="42">
        <v>170.83000200000001</v>
      </c>
      <c r="C665" s="14">
        <v>173.91999799999999</v>
      </c>
      <c r="D665" s="14">
        <f t="shared" si="86"/>
        <v>1.8684484711169347E-2</v>
      </c>
      <c r="E665" s="14">
        <f t="shared" si="80"/>
        <v>1.8684484711169347</v>
      </c>
      <c r="F665" s="14">
        <f t="shared" si="81"/>
        <v>4</v>
      </c>
      <c r="G665" s="14">
        <f t="shared" si="82"/>
        <v>2015</v>
      </c>
      <c r="I665" s="12">
        <v>42122</v>
      </c>
      <c r="J665" s="14">
        <v>2108.3500979999999</v>
      </c>
      <c r="K665" s="14">
        <v>2114.76001</v>
      </c>
      <c r="L665" s="14">
        <f t="shared" si="87"/>
        <v>2.7692317470553451E-3</v>
      </c>
      <c r="M665" s="14">
        <f t="shared" si="83"/>
        <v>0.27692317470553451</v>
      </c>
      <c r="N665" s="14">
        <f t="shared" si="84"/>
        <v>4</v>
      </c>
      <c r="O665" s="14">
        <f t="shared" si="85"/>
        <v>2015</v>
      </c>
      <c r="P665" s="2"/>
    </row>
    <row r="666" spans="1:16" x14ac:dyDescent="0.25">
      <c r="A666" s="12">
        <v>42123</v>
      </c>
      <c r="B666" s="42">
        <v>173.39999399999999</v>
      </c>
      <c r="C666" s="14">
        <v>174.39999399999999</v>
      </c>
      <c r="D666" s="14">
        <f t="shared" si="86"/>
        <v>2.7598666370729497E-3</v>
      </c>
      <c r="E666" s="14">
        <f t="shared" si="80"/>
        <v>0.27598666370729497</v>
      </c>
      <c r="F666" s="14">
        <f t="shared" si="81"/>
        <v>4</v>
      </c>
      <c r="G666" s="14">
        <f t="shared" si="82"/>
        <v>2015</v>
      </c>
      <c r="I666" s="12">
        <v>42123</v>
      </c>
      <c r="J666" s="14">
        <v>2112.48999</v>
      </c>
      <c r="K666" s="14">
        <v>2106.8500979999999</v>
      </c>
      <c r="L666" s="14">
        <f t="shared" si="87"/>
        <v>-3.7403355286635964E-3</v>
      </c>
      <c r="M666" s="14">
        <f t="shared" si="83"/>
        <v>-0.37403355286635964</v>
      </c>
      <c r="N666" s="14">
        <f t="shared" si="84"/>
        <v>4</v>
      </c>
      <c r="O666" s="14">
        <f t="shared" si="85"/>
        <v>2015</v>
      </c>
      <c r="P666" s="2"/>
    </row>
    <row r="667" spans="1:16" x14ac:dyDescent="0.25">
      <c r="A667" s="12">
        <v>42124</v>
      </c>
      <c r="B667" s="42">
        <v>173.770004</v>
      </c>
      <c r="C667" s="14">
        <v>171.28999300000001</v>
      </c>
      <c r="D667" s="14">
        <f t="shared" si="86"/>
        <v>-1.7832575154790309E-2</v>
      </c>
      <c r="E667" s="14">
        <f t="shared" si="80"/>
        <v>-1.7832575154790309</v>
      </c>
      <c r="F667" s="14">
        <f t="shared" si="81"/>
        <v>4</v>
      </c>
      <c r="G667" s="14">
        <f t="shared" si="82"/>
        <v>2015</v>
      </c>
      <c r="I667" s="12">
        <v>42124</v>
      </c>
      <c r="J667" s="14">
        <v>2105.5200199999999</v>
      </c>
      <c r="K667" s="14">
        <v>2085.51001</v>
      </c>
      <c r="L667" s="14">
        <f t="shared" si="87"/>
        <v>-1.0128906665100579E-2</v>
      </c>
      <c r="M667" s="14">
        <f t="shared" si="83"/>
        <v>-1.0128906665100579</v>
      </c>
      <c r="N667" s="14">
        <f t="shared" si="84"/>
        <v>4</v>
      </c>
      <c r="O667" s="14">
        <f t="shared" si="85"/>
        <v>2015</v>
      </c>
      <c r="P667" s="2"/>
    </row>
    <row r="668" spans="1:16" x14ac:dyDescent="0.25">
      <c r="A668" s="12">
        <v>42125</v>
      </c>
      <c r="B668" s="42">
        <v>173.199997</v>
      </c>
      <c r="C668" s="14">
        <v>173.66999799999999</v>
      </c>
      <c r="D668" s="14">
        <f t="shared" si="86"/>
        <v>1.3894594531275395E-2</v>
      </c>
      <c r="E668" s="14">
        <f t="shared" si="80"/>
        <v>1.3894594531275395</v>
      </c>
      <c r="F668" s="14">
        <f t="shared" si="81"/>
        <v>5</v>
      </c>
      <c r="G668" s="14">
        <f t="shared" si="82"/>
        <v>2015</v>
      </c>
      <c r="I668" s="12">
        <v>42125</v>
      </c>
      <c r="J668" s="14">
        <v>2087.3798830000001</v>
      </c>
      <c r="K668" s="14">
        <v>2108.290039</v>
      </c>
      <c r="L668" s="14">
        <f t="shared" si="87"/>
        <v>1.0923001515586117E-2</v>
      </c>
      <c r="M668" s="14">
        <f t="shared" si="83"/>
        <v>1.0923001515586117</v>
      </c>
      <c r="N668" s="14">
        <f t="shared" si="84"/>
        <v>5</v>
      </c>
      <c r="O668" s="14">
        <f t="shared" si="85"/>
        <v>2015</v>
      </c>
      <c r="P668" s="2"/>
    </row>
    <row r="669" spans="1:16" x14ac:dyDescent="0.25">
      <c r="A669" s="12">
        <v>42128</v>
      </c>
      <c r="B669" s="42">
        <v>174.470001</v>
      </c>
      <c r="C669" s="14">
        <v>173.970001</v>
      </c>
      <c r="D669" s="14">
        <f t="shared" si="86"/>
        <v>1.7274313551842724E-3</v>
      </c>
      <c r="E669" s="14">
        <f t="shared" si="80"/>
        <v>0.17274313551842724</v>
      </c>
      <c r="F669" s="14">
        <f t="shared" si="81"/>
        <v>5</v>
      </c>
      <c r="G669" s="14">
        <f t="shared" si="82"/>
        <v>2015</v>
      </c>
      <c r="I669" s="12">
        <v>42128</v>
      </c>
      <c r="J669" s="14">
        <v>2110.2299800000001</v>
      </c>
      <c r="K669" s="14">
        <v>2114.48999</v>
      </c>
      <c r="L669" s="14">
        <f t="shared" si="87"/>
        <v>2.9407486092096757E-3</v>
      </c>
      <c r="M669" s="14">
        <f t="shared" si="83"/>
        <v>0.29407486092096757</v>
      </c>
      <c r="N669" s="14">
        <f t="shared" si="84"/>
        <v>5</v>
      </c>
      <c r="O669" s="14">
        <f t="shared" si="85"/>
        <v>2015</v>
      </c>
      <c r="P669" s="2"/>
    </row>
    <row r="670" spans="1:16" x14ac:dyDescent="0.25">
      <c r="A670" s="12">
        <v>42129</v>
      </c>
      <c r="B670" s="42">
        <v>173.509995</v>
      </c>
      <c r="C670" s="14">
        <v>173.08000200000001</v>
      </c>
      <c r="D670" s="14">
        <f t="shared" si="86"/>
        <v>-5.1158187899302821E-3</v>
      </c>
      <c r="E670" s="14">
        <f t="shared" si="80"/>
        <v>-0.51158187899302821</v>
      </c>
      <c r="F670" s="14">
        <f t="shared" si="81"/>
        <v>5</v>
      </c>
      <c r="G670" s="14">
        <f t="shared" si="82"/>
        <v>2015</v>
      </c>
      <c r="I670" s="12">
        <v>42129</v>
      </c>
      <c r="J670" s="14">
        <v>2112.6298830000001</v>
      </c>
      <c r="K670" s="14">
        <v>2089.459961</v>
      </c>
      <c r="L670" s="14">
        <f t="shared" si="87"/>
        <v>-1.1837383538524149E-2</v>
      </c>
      <c r="M670" s="14">
        <f t="shared" si="83"/>
        <v>-1.1837383538524149</v>
      </c>
      <c r="N670" s="14">
        <f t="shared" si="84"/>
        <v>5</v>
      </c>
      <c r="O670" s="14">
        <f t="shared" si="85"/>
        <v>2015</v>
      </c>
      <c r="P670" s="2"/>
    </row>
    <row r="671" spans="1:16" x14ac:dyDescent="0.25">
      <c r="A671" s="12">
        <v>42130</v>
      </c>
      <c r="B671" s="42">
        <v>172.89999399999999</v>
      </c>
      <c r="C671" s="14">
        <v>170.050003</v>
      </c>
      <c r="D671" s="14">
        <f t="shared" si="86"/>
        <v>-1.7506349462602877E-2</v>
      </c>
      <c r="E671" s="14">
        <f t="shared" si="80"/>
        <v>-1.7506349462602877</v>
      </c>
      <c r="F671" s="14">
        <f t="shared" si="81"/>
        <v>5</v>
      </c>
      <c r="G671" s="14">
        <f t="shared" si="82"/>
        <v>2015</v>
      </c>
      <c r="I671" s="12">
        <v>42130</v>
      </c>
      <c r="J671" s="14">
        <v>2091.26001</v>
      </c>
      <c r="K671" s="14">
        <v>2080.1499020000001</v>
      </c>
      <c r="L671" s="14">
        <f t="shared" si="87"/>
        <v>-4.4557250073096188E-3</v>
      </c>
      <c r="M671" s="14">
        <f t="shared" si="83"/>
        <v>-0.44557250073096188</v>
      </c>
      <c r="N671" s="14">
        <f t="shared" si="84"/>
        <v>5</v>
      </c>
      <c r="O671" s="14">
        <f t="shared" si="85"/>
        <v>2015</v>
      </c>
      <c r="P671" s="2"/>
    </row>
    <row r="672" spans="1:16" x14ac:dyDescent="0.25">
      <c r="A672" s="12">
        <v>42131</v>
      </c>
      <c r="B672" s="42">
        <v>169.63000500000001</v>
      </c>
      <c r="C672" s="14">
        <v>170.990005</v>
      </c>
      <c r="D672" s="14">
        <f t="shared" si="86"/>
        <v>5.5277976090362113E-3</v>
      </c>
      <c r="E672" s="14">
        <f t="shared" si="80"/>
        <v>0.55277976090362113</v>
      </c>
      <c r="F672" s="14">
        <f t="shared" si="81"/>
        <v>5</v>
      </c>
      <c r="G672" s="14">
        <f t="shared" si="82"/>
        <v>2015</v>
      </c>
      <c r="I672" s="12">
        <v>42131</v>
      </c>
      <c r="J672" s="14">
        <v>2079.959961</v>
      </c>
      <c r="K672" s="14">
        <v>2088</v>
      </c>
      <c r="L672" s="14">
        <f t="shared" si="87"/>
        <v>3.7738136047080761E-3</v>
      </c>
      <c r="M672" s="14">
        <f t="shared" si="83"/>
        <v>0.37738136047080761</v>
      </c>
      <c r="N672" s="14">
        <f t="shared" si="84"/>
        <v>5</v>
      </c>
      <c r="O672" s="14">
        <f t="shared" si="85"/>
        <v>2015</v>
      </c>
      <c r="P672" s="2"/>
    </row>
    <row r="673" spans="1:16" x14ac:dyDescent="0.25">
      <c r="A673" s="12">
        <v>42132</v>
      </c>
      <c r="B673" s="42">
        <v>172.94000199999999</v>
      </c>
      <c r="C673" s="14">
        <v>172.679993</v>
      </c>
      <c r="D673" s="14">
        <f t="shared" si="86"/>
        <v>9.883548456531166E-3</v>
      </c>
      <c r="E673" s="14">
        <f t="shared" si="80"/>
        <v>0.9883548456531166</v>
      </c>
      <c r="F673" s="14">
        <f t="shared" si="81"/>
        <v>5</v>
      </c>
      <c r="G673" s="14">
        <f t="shared" si="82"/>
        <v>2015</v>
      </c>
      <c r="I673" s="12">
        <v>42132</v>
      </c>
      <c r="J673" s="14">
        <v>2092.1298830000001</v>
      </c>
      <c r="K673" s="14">
        <v>2116.1000979999999</v>
      </c>
      <c r="L673" s="14">
        <f t="shared" si="87"/>
        <v>1.3457901340996115E-2</v>
      </c>
      <c r="M673" s="14">
        <f t="shared" si="83"/>
        <v>1.3457901340996115</v>
      </c>
      <c r="N673" s="14">
        <f t="shared" si="84"/>
        <v>5</v>
      </c>
      <c r="O673" s="14">
        <f t="shared" si="85"/>
        <v>2015</v>
      </c>
      <c r="P673" s="2"/>
    </row>
    <row r="674" spans="1:16" x14ac:dyDescent="0.25">
      <c r="A674" s="12">
        <v>42135</v>
      </c>
      <c r="B674" s="42">
        <v>172.64999399999999</v>
      </c>
      <c r="C674" s="14">
        <v>171.11999499999999</v>
      </c>
      <c r="D674" s="14">
        <f t="shared" si="86"/>
        <v>-9.0340402086998006E-3</v>
      </c>
      <c r="E674" s="14">
        <f t="shared" si="80"/>
        <v>-0.90340402086998006</v>
      </c>
      <c r="F674" s="14">
        <f t="shared" si="81"/>
        <v>5</v>
      </c>
      <c r="G674" s="14">
        <f t="shared" si="82"/>
        <v>2015</v>
      </c>
      <c r="I674" s="12">
        <v>42135</v>
      </c>
      <c r="J674" s="14">
        <v>2115.5600589999999</v>
      </c>
      <c r="K674" s="14">
        <v>2105.330078</v>
      </c>
      <c r="L674" s="14">
        <f t="shared" si="87"/>
        <v>-5.0895607491248107E-3</v>
      </c>
      <c r="M674" s="14">
        <f t="shared" si="83"/>
        <v>-0.50895607491248107</v>
      </c>
      <c r="N674" s="14">
        <f t="shared" si="84"/>
        <v>5</v>
      </c>
      <c r="O674" s="14">
        <f t="shared" si="85"/>
        <v>2015</v>
      </c>
      <c r="P674" s="2"/>
    </row>
    <row r="675" spans="1:16" x14ac:dyDescent="0.25">
      <c r="A675" s="12">
        <v>42136</v>
      </c>
      <c r="B675" s="42">
        <v>170.550003</v>
      </c>
      <c r="C675" s="14">
        <v>170.550003</v>
      </c>
      <c r="D675" s="14">
        <f t="shared" si="86"/>
        <v>-3.3309491389360568E-3</v>
      </c>
      <c r="E675" s="14">
        <f t="shared" si="80"/>
        <v>-0.33309491389360568</v>
      </c>
      <c r="F675" s="14">
        <f t="shared" si="81"/>
        <v>5</v>
      </c>
      <c r="G675" s="14">
        <f t="shared" si="82"/>
        <v>2015</v>
      </c>
      <c r="I675" s="12">
        <v>42136</v>
      </c>
      <c r="J675" s="14">
        <v>2102.8701169999999</v>
      </c>
      <c r="K675" s="14">
        <v>2099.1201169999999</v>
      </c>
      <c r="L675" s="14">
        <f t="shared" si="87"/>
        <v>-2.949637714718456E-3</v>
      </c>
      <c r="M675" s="14">
        <f t="shared" si="83"/>
        <v>-0.2949637714718456</v>
      </c>
      <c r="N675" s="14">
        <f t="shared" si="84"/>
        <v>5</v>
      </c>
      <c r="O675" s="14">
        <f t="shared" si="85"/>
        <v>2015</v>
      </c>
      <c r="P675" s="2"/>
    </row>
    <row r="676" spans="1:16" x14ac:dyDescent="0.25">
      <c r="A676" s="12">
        <v>42137</v>
      </c>
      <c r="B676" s="42">
        <v>171.240005</v>
      </c>
      <c r="C676" s="14">
        <v>172.279999</v>
      </c>
      <c r="D676" s="14">
        <f t="shared" si="86"/>
        <v>1.0143629255755515E-2</v>
      </c>
      <c r="E676" s="14">
        <f t="shared" si="80"/>
        <v>1.0143629255755515</v>
      </c>
      <c r="F676" s="14">
        <f t="shared" si="81"/>
        <v>5</v>
      </c>
      <c r="G676" s="14">
        <f t="shared" si="82"/>
        <v>2015</v>
      </c>
      <c r="I676" s="12">
        <v>42137</v>
      </c>
      <c r="J676" s="14">
        <v>2099.6201169999999</v>
      </c>
      <c r="K676" s="14">
        <v>2098.4799800000001</v>
      </c>
      <c r="L676" s="14">
        <f t="shared" si="87"/>
        <v>-3.0495491649840112E-4</v>
      </c>
      <c r="M676" s="14">
        <f t="shared" si="83"/>
        <v>-3.0495491649840112E-2</v>
      </c>
      <c r="N676" s="14">
        <f t="shared" si="84"/>
        <v>5</v>
      </c>
      <c r="O676" s="14">
        <f t="shared" si="85"/>
        <v>2015</v>
      </c>
      <c r="P676" s="2"/>
    </row>
    <row r="677" spans="1:16" x14ac:dyDescent="0.25">
      <c r="A677" s="12">
        <v>42138</v>
      </c>
      <c r="B677" s="42">
        <v>173.5</v>
      </c>
      <c r="C677" s="14">
        <v>174.050003</v>
      </c>
      <c r="D677" s="14">
        <f t="shared" si="86"/>
        <v>1.027399588039235E-2</v>
      </c>
      <c r="E677" s="14">
        <f t="shared" si="80"/>
        <v>1.027399588039235</v>
      </c>
      <c r="F677" s="14">
        <f t="shared" si="81"/>
        <v>5</v>
      </c>
      <c r="G677" s="14">
        <f t="shared" si="82"/>
        <v>2015</v>
      </c>
      <c r="I677" s="12">
        <v>42138</v>
      </c>
      <c r="J677" s="14">
        <v>2100.429932</v>
      </c>
      <c r="K677" s="14">
        <v>2121.1000979999999</v>
      </c>
      <c r="L677" s="14">
        <f t="shared" si="87"/>
        <v>1.077928701516595E-2</v>
      </c>
      <c r="M677" s="14">
        <f t="shared" si="83"/>
        <v>1.077928701516595</v>
      </c>
      <c r="N677" s="14">
        <f t="shared" si="84"/>
        <v>5</v>
      </c>
      <c r="O677" s="14">
        <f t="shared" si="85"/>
        <v>2015</v>
      </c>
      <c r="P677" s="2"/>
    </row>
    <row r="678" spans="1:16" x14ac:dyDescent="0.25">
      <c r="A678" s="12">
        <v>42139</v>
      </c>
      <c r="B678" s="42">
        <v>173.91000399999999</v>
      </c>
      <c r="C678" s="14">
        <v>173.259995</v>
      </c>
      <c r="D678" s="14">
        <f t="shared" si="86"/>
        <v>-4.5389714816609361E-3</v>
      </c>
      <c r="E678" s="14">
        <f t="shared" si="80"/>
        <v>-0.45389714816609361</v>
      </c>
      <c r="F678" s="14">
        <f t="shared" si="81"/>
        <v>5</v>
      </c>
      <c r="G678" s="14">
        <f t="shared" si="82"/>
        <v>2015</v>
      </c>
      <c r="I678" s="12">
        <v>42139</v>
      </c>
      <c r="J678" s="14">
        <v>2122.070068</v>
      </c>
      <c r="K678" s="14">
        <v>2122.7299800000001</v>
      </c>
      <c r="L678" s="14">
        <f t="shared" si="87"/>
        <v>7.6841352349998893E-4</v>
      </c>
      <c r="M678" s="14">
        <f t="shared" si="83"/>
        <v>7.6841352349998893E-2</v>
      </c>
      <c r="N678" s="14">
        <f t="shared" si="84"/>
        <v>5</v>
      </c>
      <c r="O678" s="14">
        <f t="shared" si="85"/>
        <v>2015</v>
      </c>
      <c r="P678" s="2"/>
    </row>
    <row r="679" spans="1:16" x14ac:dyDescent="0.25">
      <c r="A679" s="12">
        <v>42142</v>
      </c>
      <c r="B679" s="42">
        <v>173.44000199999999</v>
      </c>
      <c r="C679" s="14">
        <v>173.05999800000001</v>
      </c>
      <c r="D679" s="14">
        <f t="shared" si="86"/>
        <v>-1.1543172444394845E-3</v>
      </c>
      <c r="E679" s="14">
        <f t="shared" si="80"/>
        <v>-0.11543172444394845</v>
      </c>
      <c r="F679" s="14">
        <f t="shared" si="81"/>
        <v>5</v>
      </c>
      <c r="G679" s="14">
        <f t="shared" si="82"/>
        <v>2015</v>
      </c>
      <c r="I679" s="12">
        <v>42142</v>
      </c>
      <c r="J679" s="14">
        <v>2121.3000489999999</v>
      </c>
      <c r="K679" s="14">
        <v>2129.1999510000001</v>
      </c>
      <c r="L679" s="14">
        <f t="shared" si="87"/>
        <v>3.0479481898115779E-3</v>
      </c>
      <c r="M679" s="14">
        <f t="shared" si="83"/>
        <v>0.30479481898115779</v>
      </c>
      <c r="N679" s="14">
        <f t="shared" si="84"/>
        <v>5</v>
      </c>
      <c r="O679" s="14">
        <f t="shared" si="85"/>
        <v>2015</v>
      </c>
      <c r="P679" s="2"/>
    </row>
    <row r="680" spans="1:16" x14ac:dyDescent="0.25">
      <c r="A680" s="12">
        <v>42143</v>
      </c>
      <c r="B680" s="42">
        <v>172.970001</v>
      </c>
      <c r="C680" s="14">
        <v>173.479996</v>
      </c>
      <c r="D680" s="14">
        <f t="shared" si="86"/>
        <v>2.4268924353043619E-3</v>
      </c>
      <c r="E680" s="14">
        <f t="shared" si="80"/>
        <v>0.24268924353043619</v>
      </c>
      <c r="F680" s="14">
        <f t="shared" si="81"/>
        <v>5</v>
      </c>
      <c r="G680" s="14">
        <f t="shared" si="82"/>
        <v>2015</v>
      </c>
      <c r="I680" s="12">
        <v>42143</v>
      </c>
      <c r="J680" s="14">
        <v>2129.4499510000001</v>
      </c>
      <c r="K680" s="14">
        <v>2127.830078</v>
      </c>
      <c r="L680" s="14">
        <f t="shared" si="87"/>
        <v>-6.43374521663298E-4</v>
      </c>
      <c r="M680" s="14">
        <f t="shared" si="83"/>
        <v>-6.43374521663298E-2</v>
      </c>
      <c r="N680" s="14">
        <f t="shared" si="84"/>
        <v>5</v>
      </c>
      <c r="O680" s="14">
        <f t="shared" si="85"/>
        <v>2015</v>
      </c>
      <c r="P680" s="2"/>
    </row>
    <row r="681" spans="1:16" x14ac:dyDescent="0.25">
      <c r="A681" s="12">
        <v>42144</v>
      </c>
      <c r="B681" s="42">
        <v>173.33000200000001</v>
      </c>
      <c r="C681" s="14">
        <v>173.759995</v>
      </c>
      <c r="D681" s="14">
        <f t="shared" si="86"/>
        <v>1.6140131799404767E-3</v>
      </c>
      <c r="E681" s="14">
        <f t="shared" si="80"/>
        <v>0.16140131799404767</v>
      </c>
      <c r="F681" s="14">
        <f t="shared" si="81"/>
        <v>5</v>
      </c>
      <c r="G681" s="14">
        <f t="shared" si="82"/>
        <v>2015</v>
      </c>
      <c r="I681" s="12">
        <v>42144</v>
      </c>
      <c r="J681" s="14">
        <v>2127.790039</v>
      </c>
      <c r="K681" s="14">
        <v>2125.8500979999999</v>
      </c>
      <c r="L681" s="14">
        <f t="shared" si="87"/>
        <v>-9.3051603155314133E-4</v>
      </c>
      <c r="M681" s="14">
        <f t="shared" si="83"/>
        <v>-9.3051603155314133E-2</v>
      </c>
      <c r="N681" s="14">
        <f t="shared" si="84"/>
        <v>5</v>
      </c>
      <c r="O681" s="14">
        <f t="shared" si="85"/>
        <v>2015</v>
      </c>
      <c r="P681" s="2"/>
    </row>
    <row r="682" spans="1:16" x14ac:dyDescent="0.25">
      <c r="A682" s="12">
        <v>42145</v>
      </c>
      <c r="B682" s="42">
        <v>173.320007</v>
      </c>
      <c r="C682" s="14">
        <v>173.33999600000001</v>
      </c>
      <c r="D682" s="14">
        <f t="shared" si="86"/>
        <v>-2.4171213863121155E-3</v>
      </c>
      <c r="E682" s="14">
        <f t="shared" si="80"/>
        <v>-0.24171213863121155</v>
      </c>
      <c r="F682" s="14">
        <f t="shared" si="81"/>
        <v>5</v>
      </c>
      <c r="G682" s="14">
        <f t="shared" si="82"/>
        <v>2015</v>
      </c>
      <c r="I682" s="12">
        <v>42145</v>
      </c>
      <c r="J682" s="14">
        <v>2125.5500489999999</v>
      </c>
      <c r="K682" s="14">
        <v>2130.820068</v>
      </c>
      <c r="L682" s="14">
        <f t="shared" si="87"/>
        <v>2.3378741542858794E-3</v>
      </c>
      <c r="M682" s="14">
        <f t="shared" si="83"/>
        <v>0.23378741542858794</v>
      </c>
      <c r="N682" s="14">
        <f t="shared" si="84"/>
        <v>5</v>
      </c>
      <c r="O682" s="14">
        <f t="shared" si="85"/>
        <v>2015</v>
      </c>
      <c r="P682" s="2"/>
    </row>
    <row r="683" spans="1:16" x14ac:dyDescent="0.25">
      <c r="A683" s="12">
        <v>42146</v>
      </c>
      <c r="B683" s="42">
        <v>173.03999300000001</v>
      </c>
      <c r="C683" s="14">
        <v>172.220001</v>
      </c>
      <c r="D683" s="14">
        <f t="shared" si="86"/>
        <v>-6.461261254442463E-3</v>
      </c>
      <c r="E683" s="14">
        <f t="shared" si="80"/>
        <v>-0.6461261254442463</v>
      </c>
      <c r="F683" s="14">
        <f t="shared" si="81"/>
        <v>5</v>
      </c>
      <c r="G683" s="14">
        <f t="shared" si="82"/>
        <v>2015</v>
      </c>
      <c r="I683" s="12">
        <v>42146</v>
      </c>
      <c r="J683" s="14">
        <v>2130.360107</v>
      </c>
      <c r="K683" s="14">
        <v>2126.0600589999999</v>
      </c>
      <c r="L683" s="14">
        <f t="shared" si="87"/>
        <v>-2.2338859444231973E-3</v>
      </c>
      <c r="M683" s="14">
        <f t="shared" si="83"/>
        <v>-0.22338859444231973</v>
      </c>
      <c r="N683" s="14">
        <f t="shared" si="84"/>
        <v>5</v>
      </c>
      <c r="O683" s="14">
        <f t="shared" si="85"/>
        <v>2015</v>
      </c>
      <c r="P683" s="2"/>
    </row>
    <row r="684" spans="1:16" x14ac:dyDescent="0.25">
      <c r="A684" s="12">
        <v>42150</v>
      </c>
      <c r="B684" s="42">
        <v>172.11000100000001</v>
      </c>
      <c r="C684" s="14">
        <v>170.13000500000001</v>
      </c>
      <c r="D684" s="14">
        <f t="shared" si="86"/>
        <v>-1.2135617163304913E-2</v>
      </c>
      <c r="E684" s="14">
        <f t="shared" si="80"/>
        <v>-1.2135617163304913</v>
      </c>
      <c r="F684" s="14">
        <f t="shared" si="81"/>
        <v>5</v>
      </c>
      <c r="G684" s="14">
        <f t="shared" si="82"/>
        <v>2015</v>
      </c>
      <c r="I684" s="12">
        <v>42150</v>
      </c>
      <c r="J684" s="14">
        <v>2125.3400879999999</v>
      </c>
      <c r="K684" s="14">
        <v>2104.1999510000001</v>
      </c>
      <c r="L684" s="14">
        <f t="shared" si="87"/>
        <v>-1.028198046779627E-2</v>
      </c>
      <c r="M684" s="14">
        <f t="shared" si="83"/>
        <v>-1.028198046779627</v>
      </c>
      <c r="N684" s="14">
        <f t="shared" si="84"/>
        <v>5</v>
      </c>
      <c r="O684" s="14">
        <f t="shared" si="85"/>
        <v>2015</v>
      </c>
      <c r="P684" s="2"/>
    </row>
    <row r="685" spans="1:16" x14ac:dyDescent="0.25">
      <c r="A685" s="12">
        <v>42151</v>
      </c>
      <c r="B685" s="42">
        <v>171.16000399999999</v>
      </c>
      <c r="C685" s="14">
        <v>172</v>
      </c>
      <c r="D685" s="14">
        <f t="shared" si="86"/>
        <v>1.0991564950579846E-2</v>
      </c>
      <c r="E685" s="14">
        <f t="shared" si="80"/>
        <v>1.0991564950579846</v>
      </c>
      <c r="F685" s="14">
        <f t="shared" si="81"/>
        <v>5</v>
      </c>
      <c r="G685" s="14">
        <f t="shared" si="82"/>
        <v>2015</v>
      </c>
      <c r="I685" s="12">
        <v>42151</v>
      </c>
      <c r="J685" s="14">
        <v>2105.1298830000001</v>
      </c>
      <c r="K685" s="14">
        <v>2123.4799800000001</v>
      </c>
      <c r="L685" s="14">
        <f t="shared" si="87"/>
        <v>9.1626411220271375E-3</v>
      </c>
      <c r="M685" s="14">
        <f t="shared" si="83"/>
        <v>0.91626411220271375</v>
      </c>
      <c r="N685" s="14">
        <f t="shared" si="84"/>
        <v>5</v>
      </c>
      <c r="O685" s="14">
        <f t="shared" si="85"/>
        <v>2015</v>
      </c>
      <c r="P685" s="2"/>
    </row>
    <row r="686" spans="1:16" x14ac:dyDescent="0.25">
      <c r="A686" s="12">
        <v>42152</v>
      </c>
      <c r="B686" s="42">
        <v>171.449997</v>
      </c>
      <c r="C686" s="14">
        <v>171.71000699999999</v>
      </c>
      <c r="D686" s="14">
        <f t="shared" si="86"/>
        <v>-1.6860058139535061E-3</v>
      </c>
      <c r="E686" s="14">
        <f t="shared" si="80"/>
        <v>-0.16860058139535061</v>
      </c>
      <c r="F686" s="14">
        <f t="shared" si="81"/>
        <v>5</v>
      </c>
      <c r="G686" s="14">
        <f t="shared" si="82"/>
        <v>2015</v>
      </c>
      <c r="I686" s="12">
        <v>42152</v>
      </c>
      <c r="J686" s="14">
        <v>2122.2700199999999</v>
      </c>
      <c r="K686" s="14">
        <v>2120.790039</v>
      </c>
      <c r="L686" s="14">
        <f t="shared" si="87"/>
        <v>-1.2667607066396691E-3</v>
      </c>
      <c r="M686" s="14">
        <f t="shared" si="83"/>
        <v>-0.12667607066396691</v>
      </c>
      <c r="N686" s="14">
        <f t="shared" si="84"/>
        <v>5</v>
      </c>
      <c r="O686" s="14">
        <f t="shared" si="85"/>
        <v>2015</v>
      </c>
      <c r="P686" s="2"/>
    </row>
    <row r="687" spans="1:16" x14ac:dyDescent="0.25">
      <c r="A687" s="12">
        <v>42153</v>
      </c>
      <c r="B687" s="42">
        <v>171.35000600000001</v>
      </c>
      <c r="C687" s="14">
        <v>169.64999399999999</v>
      </c>
      <c r="D687" s="14">
        <f t="shared" si="86"/>
        <v>-1.1997046858195026E-2</v>
      </c>
      <c r="E687" s="14">
        <f t="shared" si="80"/>
        <v>-1.1997046858195026</v>
      </c>
      <c r="F687" s="14">
        <f t="shared" si="81"/>
        <v>5</v>
      </c>
      <c r="G687" s="14">
        <f t="shared" si="82"/>
        <v>2015</v>
      </c>
      <c r="I687" s="12">
        <v>42153</v>
      </c>
      <c r="J687" s="14">
        <v>2120.6599120000001</v>
      </c>
      <c r="K687" s="14">
        <v>2107.389893</v>
      </c>
      <c r="L687" s="14">
        <f t="shared" si="87"/>
        <v>-6.3184689448647635E-3</v>
      </c>
      <c r="M687" s="14">
        <f t="shared" si="83"/>
        <v>-0.63184689448647635</v>
      </c>
      <c r="N687" s="14">
        <f t="shared" si="84"/>
        <v>5</v>
      </c>
      <c r="O687" s="14">
        <f t="shared" si="85"/>
        <v>2015</v>
      </c>
      <c r="P687" s="2"/>
    </row>
    <row r="688" spans="1:16" x14ac:dyDescent="0.25">
      <c r="A688" s="12">
        <v>42156</v>
      </c>
      <c r="B688" s="42">
        <v>170.21000699999999</v>
      </c>
      <c r="C688" s="14">
        <v>170.179993</v>
      </c>
      <c r="D688" s="14">
        <f t="shared" si="86"/>
        <v>3.1240732021482476E-3</v>
      </c>
      <c r="E688" s="14">
        <f t="shared" si="80"/>
        <v>0.31240732021482476</v>
      </c>
      <c r="F688" s="14">
        <f t="shared" si="81"/>
        <v>6</v>
      </c>
      <c r="G688" s="14">
        <f t="shared" si="82"/>
        <v>2015</v>
      </c>
      <c r="I688" s="12">
        <v>42156</v>
      </c>
      <c r="J688" s="14">
        <v>2108.639893</v>
      </c>
      <c r="K688" s="14">
        <v>2111.7299800000001</v>
      </c>
      <c r="L688" s="14">
        <f t="shared" si="87"/>
        <v>2.0594608593389463E-3</v>
      </c>
      <c r="M688" s="14">
        <f t="shared" si="83"/>
        <v>0.20594608593389463</v>
      </c>
      <c r="N688" s="14">
        <f t="shared" si="84"/>
        <v>6</v>
      </c>
      <c r="O688" s="14">
        <f t="shared" si="85"/>
        <v>2015</v>
      </c>
      <c r="P688" s="2"/>
    </row>
    <row r="689" spans="1:16" x14ac:dyDescent="0.25">
      <c r="A689" s="12">
        <v>42157</v>
      </c>
      <c r="B689" s="42">
        <v>169.66000399999999</v>
      </c>
      <c r="C689" s="14">
        <v>169.64999399999999</v>
      </c>
      <c r="D689" s="14">
        <f t="shared" si="86"/>
        <v>-3.1143437642520144E-3</v>
      </c>
      <c r="E689" s="14">
        <f t="shared" si="80"/>
        <v>-0.31143437642520144</v>
      </c>
      <c r="F689" s="14">
        <f t="shared" si="81"/>
        <v>6</v>
      </c>
      <c r="G689" s="14">
        <f t="shared" si="82"/>
        <v>2015</v>
      </c>
      <c r="I689" s="12">
        <v>42157</v>
      </c>
      <c r="J689" s="14">
        <v>2110.4099120000001</v>
      </c>
      <c r="K689" s="14">
        <v>2109.6000979999999</v>
      </c>
      <c r="L689" s="14">
        <f t="shared" si="87"/>
        <v>-1.0085958054164568E-3</v>
      </c>
      <c r="M689" s="14">
        <f t="shared" si="83"/>
        <v>-0.10085958054164568</v>
      </c>
      <c r="N689" s="14">
        <f t="shared" si="84"/>
        <v>6</v>
      </c>
      <c r="O689" s="14">
        <f t="shared" si="85"/>
        <v>2015</v>
      </c>
      <c r="P689" s="2"/>
    </row>
    <row r="690" spans="1:16" x14ac:dyDescent="0.25">
      <c r="A690" s="12">
        <v>42158</v>
      </c>
      <c r="B690" s="42">
        <v>170.5</v>
      </c>
      <c r="C690" s="14">
        <v>169.91999799999999</v>
      </c>
      <c r="D690" s="14">
        <f t="shared" si="86"/>
        <v>1.5915355705817813E-3</v>
      </c>
      <c r="E690" s="14">
        <f t="shared" si="80"/>
        <v>0.15915355705817813</v>
      </c>
      <c r="F690" s="14">
        <f t="shared" si="81"/>
        <v>6</v>
      </c>
      <c r="G690" s="14">
        <f t="shared" si="82"/>
        <v>2015</v>
      </c>
      <c r="I690" s="12">
        <v>42158</v>
      </c>
      <c r="J690" s="14">
        <v>2110.639893</v>
      </c>
      <c r="K690" s="14">
        <v>2114.070068</v>
      </c>
      <c r="L690" s="14">
        <f t="shared" si="87"/>
        <v>2.1188707775647853E-3</v>
      </c>
      <c r="M690" s="14">
        <f t="shared" si="83"/>
        <v>0.21188707775647853</v>
      </c>
      <c r="N690" s="14">
        <f t="shared" si="84"/>
        <v>6</v>
      </c>
      <c r="O690" s="14">
        <f t="shared" si="85"/>
        <v>2015</v>
      </c>
      <c r="P690" s="2"/>
    </row>
    <row r="691" spans="1:16" x14ac:dyDescent="0.25">
      <c r="A691" s="12">
        <v>42159</v>
      </c>
      <c r="B691" s="42">
        <v>169.529999</v>
      </c>
      <c r="C691" s="14">
        <v>168.38000500000001</v>
      </c>
      <c r="D691" s="14">
        <f t="shared" si="86"/>
        <v>-9.0630474230584124E-3</v>
      </c>
      <c r="E691" s="14">
        <f t="shared" si="80"/>
        <v>-0.90630474230584124</v>
      </c>
      <c r="F691" s="14">
        <f t="shared" si="81"/>
        <v>6</v>
      </c>
      <c r="G691" s="14">
        <f t="shared" si="82"/>
        <v>2015</v>
      </c>
      <c r="I691" s="12">
        <v>42159</v>
      </c>
      <c r="J691" s="14">
        <v>2112.3500979999999</v>
      </c>
      <c r="K691" s="14">
        <v>2095.8400879999999</v>
      </c>
      <c r="L691" s="14">
        <f t="shared" si="87"/>
        <v>-8.6231673566271594E-3</v>
      </c>
      <c r="M691" s="14">
        <f t="shared" si="83"/>
        <v>-0.86231673566271594</v>
      </c>
      <c r="N691" s="14">
        <f t="shared" si="84"/>
        <v>6</v>
      </c>
      <c r="O691" s="14">
        <f t="shared" si="85"/>
        <v>2015</v>
      </c>
      <c r="P691" s="2"/>
    </row>
    <row r="692" spans="1:16" x14ac:dyDescent="0.25">
      <c r="A692" s="12">
        <v>42160</v>
      </c>
      <c r="B692" s="42">
        <v>168.25</v>
      </c>
      <c r="C692" s="14">
        <v>167.39999399999999</v>
      </c>
      <c r="D692" s="14">
        <f t="shared" si="86"/>
        <v>-5.8202338217059335E-3</v>
      </c>
      <c r="E692" s="14">
        <f t="shared" si="80"/>
        <v>-0.58202338217059335</v>
      </c>
      <c r="F692" s="14">
        <f t="shared" si="81"/>
        <v>6</v>
      </c>
      <c r="G692" s="14">
        <f t="shared" si="82"/>
        <v>2015</v>
      </c>
      <c r="I692" s="12">
        <v>42160</v>
      </c>
      <c r="J692" s="14">
        <v>2095.0900879999999</v>
      </c>
      <c r="K692" s="14">
        <v>2092.830078</v>
      </c>
      <c r="L692" s="14">
        <f t="shared" si="87"/>
        <v>-1.4361830452781499E-3</v>
      </c>
      <c r="M692" s="14">
        <f t="shared" si="83"/>
        <v>-0.14361830452781499</v>
      </c>
      <c r="N692" s="14">
        <f t="shared" si="84"/>
        <v>6</v>
      </c>
      <c r="O692" s="14">
        <f t="shared" si="85"/>
        <v>2015</v>
      </c>
      <c r="P692" s="2"/>
    </row>
    <row r="693" spans="1:16" x14ac:dyDescent="0.25">
      <c r="A693" s="12">
        <v>42163</v>
      </c>
      <c r="B693" s="42">
        <v>167.16999799999999</v>
      </c>
      <c r="C693" s="14">
        <v>165.33999600000001</v>
      </c>
      <c r="D693" s="14">
        <f t="shared" si="86"/>
        <v>-1.2305842734976369E-2</v>
      </c>
      <c r="E693" s="14">
        <f t="shared" si="80"/>
        <v>-1.2305842734976369</v>
      </c>
      <c r="F693" s="14">
        <f t="shared" si="81"/>
        <v>6</v>
      </c>
      <c r="G693" s="14">
        <f t="shared" si="82"/>
        <v>2015</v>
      </c>
      <c r="I693" s="12">
        <v>42163</v>
      </c>
      <c r="J693" s="14">
        <v>2092.3400879999999</v>
      </c>
      <c r="K693" s="14">
        <v>2079.280029</v>
      </c>
      <c r="L693" s="14">
        <f t="shared" si="87"/>
        <v>-6.4745098717947647E-3</v>
      </c>
      <c r="M693" s="14">
        <f t="shared" si="83"/>
        <v>-0.64745098717947647</v>
      </c>
      <c r="N693" s="14">
        <f t="shared" si="84"/>
        <v>6</v>
      </c>
      <c r="O693" s="14">
        <f t="shared" si="85"/>
        <v>2015</v>
      </c>
      <c r="P693" s="2"/>
    </row>
    <row r="694" spans="1:16" x14ac:dyDescent="0.25">
      <c r="A694" s="12">
        <v>42164</v>
      </c>
      <c r="B694" s="42">
        <v>165.33999600000001</v>
      </c>
      <c r="C694" s="14">
        <v>165.679993</v>
      </c>
      <c r="D694" s="14">
        <f t="shared" si="86"/>
        <v>2.0563506001294307E-3</v>
      </c>
      <c r="E694" s="14">
        <f t="shared" si="80"/>
        <v>0.20563506001294307</v>
      </c>
      <c r="F694" s="14">
        <f t="shared" si="81"/>
        <v>6</v>
      </c>
      <c r="G694" s="14">
        <f t="shared" si="82"/>
        <v>2015</v>
      </c>
      <c r="I694" s="12">
        <v>42164</v>
      </c>
      <c r="J694" s="14">
        <v>2079.070068</v>
      </c>
      <c r="K694" s="14">
        <v>2080.1499020000001</v>
      </c>
      <c r="L694" s="14">
        <f t="shared" si="87"/>
        <v>4.1835298173786839E-4</v>
      </c>
      <c r="M694" s="14">
        <f t="shared" si="83"/>
        <v>4.1835298173786839E-2</v>
      </c>
      <c r="N694" s="14">
        <f t="shared" si="84"/>
        <v>6</v>
      </c>
      <c r="O694" s="14">
        <f t="shared" si="85"/>
        <v>2015</v>
      </c>
      <c r="P694" s="2"/>
    </row>
    <row r="695" spans="1:16" x14ac:dyDescent="0.25">
      <c r="A695" s="12">
        <v>42165</v>
      </c>
      <c r="B695" s="42">
        <v>166.490005</v>
      </c>
      <c r="C695" s="14">
        <v>168.91999799999999</v>
      </c>
      <c r="D695" s="14">
        <f t="shared" si="86"/>
        <v>1.9555801164235831E-2</v>
      </c>
      <c r="E695" s="14">
        <f t="shared" si="80"/>
        <v>1.9555801164235831</v>
      </c>
      <c r="F695" s="14">
        <f t="shared" si="81"/>
        <v>6</v>
      </c>
      <c r="G695" s="14">
        <f t="shared" si="82"/>
        <v>2015</v>
      </c>
      <c r="I695" s="12">
        <v>42165</v>
      </c>
      <c r="J695" s="14">
        <v>2081.1201169999999</v>
      </c>
      <c r="K695" s="14">
        <v>2105.1999510000001</v>
      </c>
      <c r="L695" s="14">
        <f t="shared" si="87"/>
        <v>1.204242491174079E-2</v>
      </c>
      <c r="M695" s="14">
        <f t="shared" si="83"/>
        <v>1.204242491174079</v>
      </c>
      <c r="N695" s="14">
        <f t="shared" si="84"/>
        <v>6</v>
      </c>
      <c r="O695" s="14">
        <f t="shared" si="85"/>
        <v>2015</v>
      </c>
      <c r="P695" s="2"/>
    </row>
    <row r="696" spans="1:16" x14ac:dyDescent="0.25">
      <c r="A696" s="12">
        <v>42166</v>
      </c>
      <c r="B696" s="42">
        <v>169.259995</v>
      </c>
      <c r="C696" s="14">
        <v>168.779999</v>
      </c>
      <c r="D696" s="14">
        <f t="shared" si="86"/>
        <v>-8.2878878556458258E-4</v>
      </c>
      <c r="E696" s="14">
        <f t="shared" si="80"/>
        <v>-8.2878878556458258E-2</v>
      </c>
      <c r="F696" s="14">
        <f t="shared" si="81"/>
        <v>6</v>
      </c>
      <c r="G696" s="14">
        <f t="shared" si="82"/>
        <v>2015</v>
      </c>
      <c r="I696" s="12">
        <v>42166</v>
      </c>
      <c r="J696" s="14">
        <v>2106.23999</v>
      </c>
      <c r="K696" s="14">
        <v>2108.860107</v>
      </c>
      <c r="L696" s="14">
        <f t="shared" si="87"/>
        <v>1.7386262992553636E-3</v>
      </c>
      <c r="M696" s="14">
        <f t="shared" si="83"/>
        <v>0.17386262992553636</v>
      </c>
      <c r="N696" s="14">
        <f t="shared" si="84"/>
        <v>6</v>
      </c>
      <c r="O696" s="14">
        <f t="shared" si="85"/>
        <v>2015</v>
      </c>
      <c r="P696" s="2"/>
    </row>
    <row r="697" spans="1:16" x14ac:dyDescent="0.25">
      <c r="A697" s="12">
        <v>42167</v>
      </c>
      <c r="B697" s="42">
        <v>168.229996</v>
      </c>
      <c r="C697" s="14">
        <v>166.990005</v>
      </c>
      <c r="D697" s="14">
        <f t="shared" si="86"/>
        <v>-1.0605486494877914E-2</v>
      </c>
      <c r="E697" s="14">
        <f t="shared" si="80"/>
        <v>-1.0605486494877914</v>
      </c>
      <c r="F697" s="14">
        <f t="shared" si="81"/>
        <v>6</v>
      </c>
      <c r="G697" s="14">
        <f t="shared" si="82"/>
        <v>2015</v>
      </c>
      <c r="I697" s="12">
        <v>42167</v>
      </c>
      <c r="J697" s="14">
        <v>2107.429932</v>
      </c>
      <c r="K697" s="14">
        <v>2094.110107</v>
      </c>
      <c r="L697" s="14">
        <f t="shared" si="87"/>
        <v>-6.9942998831643566E-3</v>
      </c>
      <c r="M697" s="14">
        <f t="shared" si="83"/>
        <v>-0.69942998831643566</v>
      </c>
      <c r="N697" s="14">
        <f t="shared" si="84"/>
        <v>6</v>
      </c>
      <c r="O697" s="14">
        <f t="shared" si="85"/>
        <v>2015</v>
      </c>
      <c r="P697" s="2"/>
    </row>
    <row r="698" spans="1:16" x14ac:dyDescent="0.25">
      <c r="A698" s="12">
        <v>42170</v>
      </c>
      <c r="B698" s="42">
        <v>166.990005</v>
      </c>
      <c r="C698" s="14">
        <v>166.259995</v>
      </c>
      <c r="D698" s="14">
        <f t="shared" si="86"/>
        <v>-4.3715790055817161E-3</v>
      </c>
      <c r="E698" s="14">
        <f t="shared" si="80"/>
        <v>-0.43715790055817161</v>
      </c>
      <c r="F698" s="14">
        <f t="shared" si="81"/>
        <v>6</v>
      </c>
      <c r="G698" s="14">
        <f t="shared" si="82"/>
        <v>2015</v>
      </c>
      <c r="I698" s="12">
        <v>42170</v>
      </c>
      <c r="J698" s="14">
        <v>2091.3400879999999</v>
      </c>
      <c r="K698" s="14">
        <v>2084.429932</v>
      </c>
      <c r="L698" s="14">
        <f t="shared" si="87"/>
        <v>-4.6225721215145121E-3</v>
      </c>
      <c r="M698" s="14">
        <f t="shared" si="83"/>
        <v>-0.46225721215145121</v>
      </c>
      <c r="N698" s="14">
        <f t="shared" si="84"/>
        <v>6</v>
      </c>
      <c r="O698" s="14">
        <f t="shared" si="85"/>
        <v>2015</v>
      </c>
      <c r="P698" s="2"/>
    </row>
    <row r="699" spans="1:16" x14ac:dyDescent="0.25">
      <c r="A699" s="12">
        <v>42171</v>
      </c>
      <c r="B699" s="42">
        <v>166.33000200000001</v>
      </c>
      <c r="C699" s="14">
        <v>166.83999600000001</v>
      </c>
      <c r="D699" s="14">
        <f t="shared" si="86"/>
        <v>3.4885180887922473E-3</v>
      </c>
      <c r="E699" s="14">
        <f t="shared" si="80"/>
        <v>0.34885180887922473</v>
      </c>
      <c r="F699" s="14">
        <f t="shared" si="81"/>
        <v>6</v>
      </c>
      <c r="G699" s="14">
        <f t="shared" si="82"/>
        <v>2015</v>
      </c>
      <c r="I699" s="12">
        <v>42171</v>
      </c>
      <c r="J699" s="14">
        <v>2084.26001</v>
      </c>
      <c r="K699" s="14">
        <v>2096.290039</v>
      </c>
      <c r="L699" s="14">
        <f t="shared" si="87"/>
        <v>5.6898564053051714E-3</v>
      </c>
      <c r="M699" s="14">
        <f t="shared" si="83"/>
        <v>0.56898564053051714</v>
      </c>
      <c r="N699" s="14">
        <f t="shared" si="84"/>
        <v>6</v>
      </c>
      <c r="O699" s="14">
        <f t="shared" si="85"/>
        <v>2015</v>
      </c>
      <c r="P699" s="2"/>
    </row>
    <row r="700" spans="1:16" x14ac:dyDescent="0.25">
      <c r="A700" s="12">
        <v>42172</v>
      </c>
      <c r="B700" s="42">
        <v>167</v>
      </c>
      <c r="C700" s="14">
        <v>167.16999799999999</v>
      </c>
      <c r="D700" s="14">
        <f t="shared" si="86"/>
        <v>1.9779549742975355E-3</v>
      </c>
      <c r="E700" s="14">
        <f t="shared" si="80"/>
        <v>0.19779549742975355</v>
      </c>
      <c r="F700" s="14">
        <f t="shared" si="81"/>
        <v>6</v>
      </c>
      <c r="G700" s="14">
        <f t="shared" si="82"/>
        <v>2015</v>
      </c>
      <c r="I700" s="12">
        <v>42172</v>
      </c>
      <c r="J700" s="14">
        <v>2097.3999020000001</v>
      </c>
      <c r="K700" s="14">
        <v>2100.4399410000001</v>
      </c>
      <c r="L700" s="14">
        <f t="shared" si="87"/>
        <v>1.9796411387709156E-3</v>
      </c>
      <c r="M700" s="14">
        <f t="shared" si="83"/>
        <v>0.19796411387709156</v>
      </c>
      <c r="N700" s="14">
        <f t="shared" si="84"/>
        <v>6</v>
      </c>
      <c r="O700" s="14">
        <f t="shared" si="85"/>
        <v>2015</v>
      </c>
      <c r="P700" s="2"/>
    </row>
    <row r="701" spans="1:16" x14ac:dyDescent="0.25">
      <c r="A701" s="12">
        <v>42173</v>
      </c>
      <c r="B701" s="42">
        <v>167.050003</v>
      </c>
      <c r="C701" s="14">
        <v>168.25</v>
      </c>
      <c r="D701" s="14">
        <f t="shared" si="86"/>
        <v>6.4605013634084774E-3</v>
      </c>
      <c r="E701" s="14">
        <f t="shared" si="80"/>
        <v>0.64605013634084774</v>
      </c>
      <c r="F701" s="14">
        <f t="shared" si="81"/>
        <v>6</v>
      </c>
      <c r="G701" s="14">
        <f t="shared" si="82"/>
        <v>2015</v>
      </c>
      <c r="I701" s="12">
        <v>42173</v>
      </c>
      <c r="J701" s="14">
        <v>2101.580078</v>
      </c>
      <c r="K701" s="14">
        <v>2121.23999</v>
      </c>
      <c r="L701" s="14">
        <f t="shared" si="87"/>
        <v>9.9027106626514705E-3</v>
      </c>
      <c r="M701" s="14">
        <f t="shared" si="83"/>
        <v>0.99027106626514705</v>
      </c>
      <c r="N701" s="14">
        <f t="shared" si="84"/>
        <v>6</v>
      </c>
      <c r="O701" s="14">
        <f t="shared" si="85"/>
        <v>2015</v>
      </c>
      <c r="P701" s="2"/>
    </row>
    <row r="702" spans="1:16" x14ac:dyDescent="0.25">
      <c r="A702" s="12">
        <v>42174</v>
      </c>
      <c r="B702" s="42">
        <v>167.61999499999999</v>
      </c>
      <c r="C702" s="14">
        <v>166.990005</v>
      </c>
      <c r="D702" s="14">
        <f t="shared" si="86"/>
        <v>-7.4888261515602128E-3</v>
      </c>
      <c r="E702" s="14">
        <f t="shared" si="80"/>
        <v>-0.74888261515602128</v>
      </c>
      <c r="F702" s="14">
        <f t="shared" si="81"/>
        <v>6</v>
      </c>
      <c r="G702" s="14">
        <f t="shared" si="82"/>
        <v>2015</v>
      </c>
      <c r="I702" s="12">
        <v>42174</v>
      </c>
      <c r="J702" s="14">
        <v>2121.0600589999999</v>
      </c>
      <c r="K702" s="14">
        <v>2109.98999</v>
      </c>
      <c r="L702" s="14">
        <f t="shared" si="87"/>
        <v>-5.3035017504078352E-3</v>
      </c>
      <c r="M702" s="14">
        <f t="shared" si="83"/>
        <v>-0.53035017504078352</v>
      </c>
      <c r="N702" s="14">
        <f t="shared" si="84"/>
        <v>6</v>
      </c>
      <c r="O702" s="14">
        <f t="shared" si="85"/>
        <v>2015</v>
      </c>
      <c r="P702" s="2"/>
    </row>
    <row r="703" spans="1:16" x14ac:dyDescent="0.25">
      <c r="A703" s="12">
        <v>42177</v>
      </c>
      <c r="B703" s="42">
        <v>167.64999399999999</v>
      </c>
      <c r="C703" s="14">
        <v>167.729996</v>
      </c>
      <c r="D703" s="14">
        <f t="shared" si="86"/>
        <v>4.431349049902833E-3</v>
      </c>
      <c r="E703" s="14">
        <f t="shared" si="80"/>
        <v>0.4431349049902833</v>
      </c>
      <c r="F703" s="14">
        <f t="shared" si="81"/>
        <v>6</v>
      </c>
      <c r="G703" s="14">
        <f t="shared" si="82"/>
        <v>2015</v>
      </c>
      <c r="I703" s="12">
        <v>42177</v>
      </c>
      <c r="J703" s="14">
        <v>2112.5</v>
      </c>
      <c r="K703" s="14">
        <v>2122.8500979999999</v>
      </c>
      <c r="L703" s="14">
        <f t="shared" si="87"/>
        <v>6.094866829202239E-3</v>
      </c>
      <c r="M703" s="14">
        <f t="shared" si="83"/>
        <v>0.6094866829202239</v>
      </c>
      <c r="N703" s="14">
        <f t="shared" si="84"/>
        <v>6</v>
      </c>
      <c r="O703" s="14">
        <f t="shared" si="85"/>
        <v>2015</v>
      </c>
      <c r="P703" s="2"/>
    </row>
    <row r="704" spans="1:16" x14ac:dyDescent="0.25">
      <c r="A704" s="12">
        <v>42178</v>
      </c>
      <c r="B704" s="42">
        <v>168.38000500000001</v>
      </c>
      <c r="C704" s="14">
        <v>168.61999499999999</v>
      </c>
      <c r="D704" s="14">
        <f t="shared" si="86"/>
        <v>5.3061409480985589E-3</v>
      </c>
      <c r="E704" s="14">
        <f t="shared" si="80"/>
        <v>0.53061409480985589</v>
      </c>
      <c r="F704" s="14">
        <f t="shared" si="81"/>
        <v>6</v>
      </c>
      <c r="G704" s="14">
        <f t="shared" si="82"/>
        <v>2015</v>
      </c>
      <c r="I704" s="12">
        <v>42178</v>
      </c>
      <c r="J704" s="14">
        <v>2123.1599120000001</v>
      </c>
      <c r="K704" s="14">
        <v>2124.1999510000001</v>
      </c>
      <c r="L704" s="14">
        <f t="shared" si="87"/>
        <v>6.3586826091577286E-4</v>
      </c>
      <c r="M704" s="14">
        <f t="shared" si="83"/>
        <v>6.3586826091577286E-2</v>
      </c>
      <c r="N704" s="14">
        <f t="shared" si="84"/>
        <v>6</v>
      </c>
      <c r="O704" s="14">
        <f t="shared" si="85"/>
        <v>2015</v>
      </c>
      <c r="P704" s="2"/>
    </row>
    <row r="705" spans="1:16" x14ac:dyDescent="0.25">
      <c r="A705" s="12">
        <v>42179</v>
      </c>
      <c r="B705" s="42">
        <v>168.71000699999999</v>
      </c>
      <c r="C705" s="14">
        <v>166.970001</v>
      </c>
      <c r="D705" s="14">
        <f t="shared" si="86"/>
        <v>-9.7852808025524762E-3</v>
      </c>
      <c r="E705" s="14">
        <f t="shared" si="80"/>
        <v>-0.97852808025524762</v>
      </c>
      <c r="F705" s="14">
        <f t="shared" si="81"/>
        <v>6</v>
      </c>
      <c r="G705" s="14">
        <f t="shared" si="82"/>
        <v>2015</v>
      </c>
      <c r="I705" s="12">
        <v>42179</v>
      </c>
      <c r="J705" s="14">
        <v>2123.6499020000001</v>
      </c>
      <c r="K705" s="14">
        <v>2108.580078</v>
      </c>
      <c r="L705" s="14">
        <f t="shared" si="87"/>
        <v>-7.3532969401711723E-3</v>
      </c>
      <c r="M705" s="14">
        <f t="shared" si="83"/>
        <v>-0.73532969401711723</v>
      </c>
      <c r="N705" s="14">
        <f t="shared" si="84"/>
        <v>6</v>
      </c>
      <c r="O705" s="14">
        <f t="shared" si="85"/>
        <v>2015</v>
      </c>
      <c r="P705" s="2"/>
    </row>
    <row r="706" spans="1:16" x14ac:dyDescent="0.25">
      <c r="A706" s="12">
        <v>42180</v>
      </c>
      <c r="B706" s="42">
        <v>167.800003</v>
      </c>
      <c r="C706" s="14">
        <v>166.08000200000001</v>
      </c>
      <c r="D706" s="14">
        <f t="shared" si="86"/>
        <v>-5.33029283505837E-3</v>
      </c>
      <c r="E706" s="14">
        <f t="shared" si="80"/>
        <v>-0.533029283505837</v>
      </c>
      <c r="F706" s="14">
        <f t="shared" si="81"/>
        <v>6</v>
      </c>
      <c r="G706" s="14">
        <f t="shared" si="82"/>
        <v>2015</v>
      </c>
      <c r="I706" s="12">
        <v>42180</v>
      </c>
      <c r="J706" s="14">
        <v>2109.959961</v>
      </c>
      <c r="K706" s="14">
        <v>2102.3100589999999</v>
      </c>
      <c r="L706" s="14">
        <f t="shared" si="87"/>
        <v>-2.973574048915073E-3</v>
      </c>
      <c r="M706" s="14">
        <f t="shared" si="83"/>
        <v>-0.2973574048915073</v>
      </c>
      <c r="N706" s="14">
        <f t="shared" si="84"/>
        <v>6</v>
      </c>
      <c r="O706" s="14">
        <f t="shared" si="85"/>
        <v>2015</v>
      </c>
      <c r="P706" s="2"/>
    </row>
    <row r="707" spans="1:16" x14ac:dyDescent="0.25">
      <c r="A707" s="12">
        <v>42181</v>
      </c>
      <c r="B707" s="42">
        <v>166.229996</v>
      </c>
      <c r="C707" s="14">
        <v>165.46000699999999</v>
      </c>
      <c r="D707" s="14">
        <f t="shared" si="86"/>
        <v>-3.7331105041774615E-3</v>
      </c>
      <c r="E707" s="14">
        <f t="shared" si="80"/>
        <v>-0.37331105041774615</v>
      </c>
      <c r="F707" s="14">
        <f t="shared" si="81"/>
        <v>6</v>
      </c>
      <c r="G707" s="14">
        <f t="shared" si="82"/>
        <v>2015</v>
      </c>
      <c r="I707" s="12">
        <v>42181</v>
      </c>
      <c r="J707" s="14">
        <v>2102.6201169999999</v>
      </c>
      <c r="K707" s="14">
        <v>2101.48999</v>
      </c>
      <c r="L707" s="14">
        <f t="shared" si="87"/>
        <v>-3.9007994871598228E-4</v>
      </c>
      <c r="M707" s="14">
        <f t="shared" si="83"/>
        <v>-3.9007994871598228E-2</v>
      </c>
      <c r="N707" s="14">
        <f t="shared" si="84"/>
        <v>6</v>
      </c>
      <c r="O707" s="14">
        <f t="shared" si="85"/>
        <v>2015</v>
      </c>
      <c r="P707" s="2"/>
    </row>
    <row r="708" spans="1:16" x14ac:dyDescent="0.25">
      <c r="A708" s="12">
        <v>42184</v>
      </c>
      <c r="B708" s="42">
        <v>163.91999799999999</v>
      </c>
      <c r="C708" s="14">
        <v>162.970001</v>
      </c>
      <c r="D708" s="14">
        <f t="shared" si="86"/>
        <v>-1.5048990055947398E-2</v>
      </c>
      <c r="E708" s="14">
        <f t="shared" ref="E708:E771" si="88">D708 * 100</f>
        <v>-1.5048990055947398</v>
      </c>
      <c r="F708" s="14">
        <f t="shared" ref="F708:F771" si="89">MONTH(A708)</f>
        <v>6</v>
      </c>
      <c r="G708" s="14">
        <f t="shared" ref="G708:G771" si="90">YEAR(A708)</f>
        <v>2015</v>
      </c>
      <c r="I708" s="12">
        <v>42184</v>
      </c>
      <c r="J708" s="14">
        <v>2098.6298830000001</v>
      </c>
      <c r="K708" s="14">
        <v>2057.639893</v>
      </c>
      <c r="L708" s="14">
        <f t="shared" si="87"/>
        <v>-2.0866193609611283E-2</v>
      </c>
      <c r="M708" s="14">
        <f t="shared" ref="M708:M771" si="91">L708*100</f>
        <v>-2.0866193609611283</v>
      </c>
      <c r="N708" s="14">
        <f t="shared" ref="N708:N771" si="92">MONTH(I708)</f>
        <v>6</v>
      </c>
      <c r="O708" s="14">
        <f t="shared" ref="O708:O771" si="93">YEAR(I708)</f>
        <v>2015</v>
      </c>
      <c r="P708" s="2"/>
    </row>
    <row r="709" spans="1:16" x14ac:dyDescent="0.25">
      <c r="A709" s="12">
        <v>42185</v>
      </c>
      <c r="B709" s="42">
        <v>163.990005</v>
      </c>
      <c r="C709" s="14">
        <v>162.66000399999999</v>
      </c>
      <c r="D709" s="14">
        <f t="shared" ref="D709:D772" si="94">(C709/C708)-1</f>
        <v>-1.9021721672567438E-3</v>
      </c>
      <c r="E709" s="14">
        <f t="shared" si="88"/>
        <v>-0.19021721672567438</v>
      </c>
      <c r="F709" s="14">
        <f t="shared" si="89"/>
        <v>6</v>
      </c>
      <c r="G709" s="14">
        <f t="shared" si="90"/>
        <v>2015</v>
      </c>
      <c r="I709" s="12">
        <v>42185</v>
      </c>
      <c r="J709" s="14">
        <v>2061.1899410000001</v>
      </c>
      <c r="K709" s="14">
        <v>2063.110107</v>
      </c>
      <c r="L709" s="14">
        <f t="shared" ref="L709:L772" si="95">(K709/K708)-1</f>
        <v>2.6584894755439237E-3</v>
      </c>
      <c r="M709" s="14">
        <f t="shared" si="91"/>
        <v>0.26584894755439237</v>
      </c>
      <c r="N709" s="14">
        <f t="shared" si="92"/>
        <v>6</v>
      </c>
      <c r="O709" s="14">
        <f t="shared" si="93"/>
        <v>2015</v>
      </c>
      <c r="P709" s="2"/>
    </row>
    <row r="710" spans="1:16" x14ac:dyDescent="0.25">
      <c r="A710" s="12">
        <v>42186</v>
      </c>
      <c r="B710" s="42">
        <v>163.970001</v>
      </c>
      <c r="C710" s="14">
        <v>164.490005</v>
      </c>
      <c r="D710" s="14">
        <f t="shared" si="94"/>
        <v>1.1250466955601501E-2</v>
      </c>
      <c r="E710" s="14">
        <f t="shared" si="88"/>
        <v>1.1250466955601501</v>
      </c>
      <c r="F710" s="14">
        <f t="shared" si="89"/>
        <v>7</v>
      </c>
      <c r="G710" s="14">
        <f t="shared" si="90"/>
        <v>2015</v>
      </c>
      <c r="I710" s="12">
        <v>42186</v>
      </c>
      <c r="J710" s="14">
        <v>2067</v>
      </c>
      <c r="K710" s="14">
        <v>2077.419922</v>
      </c>
      <c r="L710" s="14">
        <f t="shared" si="95"/>
        <v>6.9360403748921495E-3</v>
      </c>
      <c r="M710" s="14">
        <f t="shared" si="91"/>
        <v>0.69360403748921495</v>
      </c>
      <c r="N710" s="14">
        <f t="shared" si="92"/>
        <v>7</v>
      </c>
      <c r="O710" s="14">
        <f t="shared" si="93"/>
        <v>2015</v>
      </c>
      <c r="P710" s="2"/>
    </row>
    <row r="711" spans="1:16" x14ac:dyDescent="0.25">
      <c r="A711" s="12">
        <v>42187</v>
      </c>
      <c r="B711" s="42">
        <v>165.050003</v>
      </c>
      <c r="C711" s="14">
        <v>165.08999600000001</v>
      </c>
      <c r="D711" s="14">
        <f t="shared" si="94"/>
        <v>3.6475833288474035E-3</v>
      </c>
      <c r="E711" s="14">
        <f t="shared" si="88"/>
        <v>0.36475833288474035</v>
      </c>
      <c r="F711" s="14">
        <f t="shared" si="89"/>
        <v>7</v>
      </c>
      <c r="G711" s="14">
        <f t="shared" si="90"/>
        <v>2015</v>
      </c>
      <c r="I711" s="12">
        <v>42187</v>
      </c>
      <c r="J711" s="14">
        <v>2078.030029</v>
      </c>
      <c r="K711" s="14">
        <v>2076.780029</v>
      </c>
      <c r="L711" s="14">
        <f t="shared" si="95"/>
        <v>-3.080229438562343E-4</v>
      </c>
      <c r="M711" s="14">
        <f t="shared" si="91"/>
        <v>-3.080229438562343E-2</v>
      </c>
      <c r="N711" s="14">
        <f t="shared" si="92"/>
        <v>7</v>
      </c>
      <c r="O711" s="14">
        <f t="shared" si="93"/>
        <v>2015</v>
      </c>
      <c r="P711" s="2"/>
    </row>
    <row r="712" spans="1:16" x14ac:dyDescent="0.25">
      <c r="A712" s="12">
        <v>42191</v>
      </c>
      <c r="B712" s="42">
        <v>163.83000200000001</v>
      </c>
      <c r="C712" s="14">
        <v>164.729996</v>
      </c>
      <c r="D712" s="14">
        <f t="shared" si="94"/>
        <v>-2.1806288007906183E-3</v>
      </c>
      <c r="E712" s="14">
        <f t="shared" si="88"/>
        <v>-0.21806288007906183</v>
      </c>
      <c r="F712" s="14">
        <f t="shared" si="89"/>
        <v>7</v>
      </c>
      <c r="G712" s="14">
        <f t="shared" si="90"/>
        <v>2015</v>
      </c>
      <c r="I712" s="12">
        <v>42191</v>
      </c>
      <c r="J712" s="14">
        <v>2073.9499510000001</v>
      </c>
      <c r="K712" s="14">
        <v>2068.76001</v>
      </c>
      <c r="L712" s="14">
        <f t="shared" si="95"/>
        <v>-3.861756607829947E-3</v>
      </c>
      <c r="M712" s="14">
        <f t="shared" si="91"/>
        <v>-0.3861756607829947</v>
      </c>
      <c r="N712" s="14">
        <f t="shared" si="92"/>
        <v>7</v>
      </c>
      <c r="O712" s="14">
        <f t="shared" si="93"/>
        <v>2015</v>
      </c>
      <c r="P712" s="2"/>
    </row>
    <row r="713" spans="1:16" x14ac:dyDescent="0.25">
      <c r="A713" s="12">
        <v>42192</v>
      </c>
      <c r="B713" s="42">
        <v>164.94000199999999</v>
      </c>
      <c r="C713" s="14">
        <v>165</v>
      </c>
      <c r="D713" s="14">
        <f t="shared" si="94"/>
        <v>1.6390700331225805E-3</v>
      </c>
      <c r="E713" s="14">
        <f t="shared" si="88"/>
        <v>0.16390700331225805</v>
      </c>
      <c r="F713" s="14">
        <f t="shared" si="89"/>
        <v>7</v>
      </c>
      <c r="G713" s="14">
        <f t="shared" si="90"/>
        <v>2015</v>
      </c>
      <c r="I713" s="12">
        <v>42192</v>
      </c>
      <c r="J713" s="14">
        <v>2069.5200199999999</v>
      </c>
      <c r="K713" s="14">
        <v>2081.3400879999999</v>
      </c>
      <c r="L713" s="14">
        <f t="shared" si="95"/>
        <v>6.0809750474632995E-3</v>
      </c>
      <c r="M713" s="14">
        <f t="shared" si="91"/>
        <v>0.60809750474632995</v>
      </c>
      <c r="N713" s="14">
        <f t="shared" si="92"/>
        <v>7</v>
      </c>
      <c r="O713" s="14">
        <f t="shared" si="93"/>
        <v>2015</v>
      </c>
      <c r="P713" s="2"/>
    </row>
    <row r="714" spans="1:16" x14ac:dyDescent="0.25">
      <c r="A714" s="12">
        <v>42193</v>
      </c>
      <c r="B714" s="42">
        <v>164</v>
      </c>
      <c r="C714" s="14">
        <v>163.16000399999999</v>
      </c>
      <c r="D714" s="14">
        <f t="shared" si="94"/>
        <v>-1.1151490909090955E-2</v>
      </c>
      <c r="E714" s="14">
        <f t="shared" si="88"/>
        <v>-1.1151490909090955</v>
      </c>
      <c r="F714" s="14">
        <f t="shared" si="89"/>
        <v>7</v>
      </c>
      <c r="G714" s="14">
        <f t="shared" si="90"/>
        <v>2015</v>
      </c>
      <c r="I714" s="12">
        <v>42193</v>
      </c>
      <c r="J714" s="14">
        <v>2077.6599120000001</v>
      </c>
      <c r="K714" s="14">
        <v>2046.6800539999999</v>
      </c>
      <c r="L714" s="14">
        <f t="shared" si="95"/>
        <v>-1.6652748966799358E-2</v>
      </c>
      <c r="M714" s="14">
        <f t="shared" si="91"/>
        <v>-1.6652748966799358</v>
      </c>
      <c r="N714" s="14">
        <f t="shared" si="92"/>
        <v>7</v>
      </c>
      <c r="O714" s="14">
        <f t="shared" si="93"/>
        <v>2015</v>
      </c>
      <c r="P714" s="2"/>
    </row>
    <row r="715" spans="1:16" x14ac:dyDescent="0.25">
      <c r="A715" s="12">
        <v>42194</v>
      </c>
      <c r="B715" s="42">
        <v>165.33999600000001</v>
      </c>
      <c r="C715" s="14">
        <v>163.85000600000001</v>
      </c>
      <c r="D715" s="14">
        <f t="shared" si="94"/>
        <v>4.22898984483977E-3</v>
      </c>
      <c r="E715" s="14">
        <f t="shared" si="88"/>
        <v>0.422898984483977</v>
      </c>
      <c r="F715" s="14">
        <f t="shared" si="89"/>
        <v>7</v>
      </c>
      <c r="G715" s="14">
        <f t="shared" si="90"/>
        <v>2015</v>
      </c>
      <c r="I715" s="12">
        <v>42194</v>
      </c>
      <c r="J715" s="14">
        <v>2049.7299800000001</v>
      </c>
      <c r="K715" s="14">
        <v>2051.3100589999999</v>
      </c>
      <c r="L715" s="14">
        <f t="shared" si="95"/>
        <v>2.2622026295469055E-3</v>
      </c>
      <c r="M715" s="14">
        <f t="shared" si="91"/>
        <v>0.22622026295469055</v>
      </c>
      <c r="N715" s="14">
        <f t="shared" si="92"/>
        <v>7</v>
      </c>
      <c r="O715" s="14">
        <f t="shared" si="93"/>
        <v>2015</v>
      </c>
      <c r="P715" s="2"/>
    </row>
    <row r="716" spans="1:16" x14ac:dyDescent="0.25">
      <c r="A716" s="12">
        <v>42195</v>
      </c>
      <c r="B716" s="42">
        <v>165.66000399999999</v>
      </c>
      <c r="C716" s="14">
        <v>166.949997</v>
      </c>
      <c r="D716" s="14">
        <f t="shared" si="94"/>
        <v>1.8919688046883598E-2</v>
      </c>
      <c r="E716" s="14">
        <f t="shared" si="88"/>
        <v>1.8919688046883598</v>
      </c>
      <c r="F716" s="14">
        <f t="shared" si="89"/>
        <v>7</v>
      </c>
      <c r="G716" s="14">
        <f t="shared" si="90"/>
        <v>2015</v>
      </c>
      <c r="I716" s="12">
        <v>42195</v>
      </c>
      <c r="J716" s="14">
        <v>2052.73999</v>
      </c>
      <c r="K716" s="14">
        <v>2076.6201169999999</v>
      </c>
      <c r="L716" s="14">
        <f t="shared" si="95"/>
        <v>1.2338484808258832E-2</v>
      </c>
      <c r="M716" s="14">
        <f t="shared" si="91"/>
        <v>1.2338484808258832</v>
      </c>
      <c r="N716" s="14">
        <f t="shared" si="92"/>
        <v>7</v>
      </c>
      <c r="O716" s="14">
        <f t="shared" si="93"/>
        <v>2015</v>
      </c>
      <c r="P716" s="2"/>
    </row>
    <row r="717" spans="1:16" x14ac:dyDescent="0.25">
      <c r="A717" s="12">
        <v>42198</v>
      </c>
      <c r="B717" s="42">
        <v>167.929993</v>
      </c>
      <c r="C717" s="14">
        <v>169.38000500000001</v>
      </c>
      <c r="D717" s="14">
        <f t="shared" si="94"/>
        <v>1.4555304244779466E-2</v>
      </c>
      <c r="E717" s="14">
        <f t="shared" si="88"/>
        <v>1.4555304244779466</v>
      </c>
      <c r="F717" s="14">
        <f t="shared" si="89"/>
        <v>7</v>
      </c>
      <c r="G717" s="14">
        <f t="shared" si="90"/>
        <v>2015</v>
      </c>
      <c r="I717" s="12">
        <v>42198</v>
      </c>
      <c r="J717" s="14">
        <v>2080.030029</v>
      </c>
      <c r="K717" s="14">
        <v>2099.6000979999999</v>
      </c>
      <c r="L717" s="14">
        <f t="shared" si="95"/>
        <v>1.1066049496427866E-2</v>
      </c>
      <c r="M717" s="14">
        <f t="shared" si="91"/>
        <v>1.1066049496427866</v>
      </c>
      <c r="N717" s="14">
        <f t="shared" si="92"/>
        <v>7</v>
      </c>
      <c r="O717" s="14">
        <f t="shared" si="93"/>
        <v>2015</v>
      </c>
      <c r="P717" s="2"/>
    </row>
    <row r="718" spans="1:16" x14ac:dyDescent="0.25">
      <c r="A718" s="12">
        <v>42199</v>
      </c>
      <c r="B718" s="42">
        <v>169.429993</v>
      </c>
      <c r="C718" s="14">
        <v>168.61000100000001</v>
      </c>
      <c r="D718" s="14">
        <f t="shared" si="94"/>
        <v>-4.5460147435938403E-3</v>
      </c>
      <c r="E718" s="14">
        <f t="shared" si="88"/>
        <v>-0.45460147435938403</v>
      </c>
      <c r="F718" s="14">
        <f t="shared" si="89"/>
        <v>7</v>
      </c>
      <c r="G718" s="14">
        <f t="shared" si="90"/>
        <v>2015</v>
      </c>
      <c r="I718" s="12">
        <v>42199</v>
      </c>
      <c r="J718" s="14">
        <v>2099.719971</v>
      </c>
      <c r="K718" s="14">
        <v>2108.9499510000001</v>
      </c>
      <c r="L718" s="14">
        <f t="shared" si="95"/>
        <v>4.4531589653222792E-3</v>
      </c>
      <c r="M718" s="14">
        <f t="shared" si="91"/>
        <v>0.44531589653222792</v>
      </c>
      <c r="N718" s="14">
        <f t="shared" si="92"/>
        <v>7</v>
      </c>
      <c r="O718" s="14">
        <f t="shared" si="93"/>
        <v>2015</v>
      </c>
      <c r="P718" s="2"/>
    </row>
    <row r="719" spans="1:16" x14ac:dyDescent="0.25">
      <c r="A719" s="12">
        <v>42200</v>
      </c>
      <c r="B719" s="42">
        <v>168.479996</v>
      </c>
      <c r="C719" s="14">
        <v>168.529999</v>
      </c>
      <c r="D719" s="14">
        <f t="shared" si="94"/>
        <v>-4.744795654203493E-4</v>
      </c>
      <c r="E719" s="14">
        <f t="shared" si="88"/>
        <v>-4.744795654203493E-2</v>
      </c>
      <c r="F719" s="14">
        <f t="shared" si="89"/>
        <v>7</v>
      </c>
      <c r="G719" s="14">
        <f t="shared" si="90"/>
        <v>2015</v>
      </c>
      <c r="I719" s="12">
        <v>42200</v>
      </c>
      <c r="J719" s="14">
        <v>2109.01001</v>
      </c>
      <c r="K719" s="14">
        <v>2107.3999020000001</v>
      </c>
      <c r="L719" s="14">
        <f t="shared" si="95"/>
        <v>-7.349861476158015E-4</v>
      </c>
      <c r="M719" s="14">
        <f t="shared" si="91"/>
        <v>-7.349861476158015E-2</v>
      </c>
      <c r="N719" s="14">
        <f t="shared" si="92"/>
        <v>7</v>
      </c>
      <c r="O719" s="14">
        <f t="shared" si="93"/>
        <v>2015</v>
      </c>
      <c r="P719" s="2"/>
    </row>
    <row r="720" spans="1:16" x14ac:dyDescent="0.25">
      <c r="A720" s="12">
        <v>42201</v>
      </c>
      <c r="B720" s="42">
        <v>169.470001</v>
      </c>
      <c r="C720" s="14">
        <v>171</v>
      </c>
      <c r="D720" s="14">
        <f t="shared" si="94"/>
        <v>1.4656150327277961E-2</v>
      </c>
      <c r="E720" s="14">
        <f t="shared" si="88"/>
        <v>1.4656150327277961</v>
      </c>
      <c r="F720" s="14">
        <f t="shared" si="89"/>
        <v>7</v>
      </c>
      <c r="G720" s="14">
        <f t="shared" si="90"/>
        <v>2015</v>
      </c>
      <c r="I720" s="12">
        <v>42201</v>
      </c>
      <c r="J720" s="14">
        <v>2110.5500489999999</v>
      </c>
      <c r="K720" s="14">
        <v>2124.290039</v>
      </c>
      <c r="L720" s="14">
        <f t="shared" si="95"/>
        <v>8.0146805473277904E-3</v>
      </c>
      <c r="M720" s="14">
        <f t="shared" si="91"/>
        <v>0.80146805473277904</v>
      </c>
      <c r="N720" s="14">
        <f t="shared" si="92"/>
        <v>7</v>
      </c>
      <c r="O720" s="14">
        <f t="shared" si="93"/>
        <v>2015</v>
      </c>
      <c r="P720" s="2"/>
    </row>
    <row r="721" spans="1:16" x14ac:dyDescent="0.25">
      <c r="A721" s="12">
        <v>42202</v>
      </c>
      <c r="B721" s="42">
        <v>170.33000200000001</v>
      </c>
      <c r="C721" s="14">
        <v>172.509995</v>
      </c>
      <c r="D721" s="14">
        <f t="shared" si="94"/>
        <v>8.8303801169591356E-3</v>
      </c>
      <c r="E721" s="14">
        <f t="shared" si="88"/>
        <v>0.88303801169591356</v>
      </c>
      <c r="F721" s="14">
        <f t="shared" si="89"/>
        <v>7</v>
      </c>
      <c r="G721" s="14">
        <f t="shared" si="90"/>
        <v>2015</v>
      </c>
      <c r="I721" s="12">
        <v>42202</v>
      </c>
      <c r="J721" s="14">
        <v>2126.8000489999999</v>
      </c>
      <c r="K721" s="14">
        <v>2126.639893</v>
      </c>
      <c r="L721" s="14">
        <f t="shared" si="95"/>
        <v>1.1061832220924384E-3</v>
      </c>
      <c r="M721" s="14">
        <f t="shared" si="91"/>
        <v>0.11061832220924384</v>
      </c>
      <c r="N721" s="14">
        <f t="shared" si="92"/>
        <v>7</v>
      </c>
      <c r="O721" s="14">
        <f t="shared" si="93"/>
        <v>2015</v>
      </c>
      <c r="P721" s="2"/>
    </row>
    <row r="722" spans="1:16" x14ac:dyDescent="0.25">
      <c r="A722" s="12">
        <v>42205</v>
      </c>
      <c r="B722" s="42">
        <v>172.78999300000001</v>
      </c>
      <c r="C722" s="14">
        <v>173.220001</v>
      </c>
      <c r="D722" s="14">
        <f t="shared" si="94"/>
        <v>4.1157383373642276E-3</v>
      </c>
      <c r="E722" s="14">
        <f t="shared" si="88"/>
        <v>0.41157383373642276</v>
      </c>
      <c r="F722" s="14">
        <f t="shared" si="89"/>
        <v>7</v>
      </c>
      <c r="G722" s="14">
        <f t="shared" si="90"/>
        <v>2015</v>
      </c>
      <c r="I722" s="12">
        <v>42205</v>
      </c>
      <c r="J722" s="14">
        <v>2126.8500979999999</v>
      </c>
      <c r="K722" s="14">
        <v>2128.280029</v>
      </c>
      <c r="L722" s="14">
        <f t="shared" si="95"/>
        <v>7.7123353389474403E-4</v>
      </c>
      <c r="M722" s="14">
        <f t="shared" si="91"/>
        <v>7.7123353389474403E-2</v>
      </c>
      <c r="N722" s="14">
        <f t="shared" si="92"/>
        <v>7</v>
      </c>
      <c r="O722" s="14">
        <f t="shared" si="93"/>
        <v>2015</v>
      </c>
      <c r="P722" s="2"/>
    </row>
    <row r="723" spans="1:16" x14ac:dyDescent="0.25">
      <c r="A723" s="12">
        <v>42206</v>
      </c>
      <c r="B723" s="42">
        <v>164.33999600000001</v>
      </c>
      <c r="C723" s="14">
        <v>163.070007</v>
      </c>
      <c r="D723" s="14">
        <f t="shared" si="94"/>
        <v>-5.8595970103937356E-2</v>
      </c>
      <c r="E723" s="14">
        <f t="shared" si="88"/>
        <v>-5.8595970103937356</v>
      </c>
      <c r="F723" s="14">
        <f t="shared" si="89"/>
        <v>7</v>
      </c>
      <c r="G723" s="14">
        <f t="shared" si="90"/>
        <v>2015</v>
      </c>
      <c r="I723" s="12">
        <v>42206</v>
      </c>
      <c r="J723" s="14">
        <v>2127.5500489999999</v>
      </c>
      <c r="K723" s="14">
        <v>2119.209961</v>
      </c>
      <c r="L723" s="14">
        <f t="shared" si="95"/>
        <v>-4.2616891933443535E-3</v>
      </c>
      <c r="M723" s="14">
        <f t="shared" si="91"/>
        <v>-0.42616891933443535</v>
      </c>
      <c r="N723" s="14">
        <f t="shared" si="92"/>
        <v>7</v>
      </c>
      <c r="O723" s="14">
        <f t="shared" si="93"/>
        <v>2015</v>
      </c>
      <c r="P723" s="2"/>
    </row>
    <row r="724" spans="1:16" x14ac:dyDescent="0.25">
      <c r="A724" s="12">
        <v>42207</v>
      </c>
      <c r="B724" s="42">
        <v>162.729996</v>
      </c>
      <c r="C724" s="14">
        <v>160.35000600000001</v>
      </c>
      <c r="D724" s="14">
        <f t="shared" si="94"/>
        <v>-1.6679958810573936E-2</v>
      </c>
      <c r="E724" s="14">
        <f t="shared" si="88"/>
        <v>-1.6679958810573936</v>
      </c>
      <c r="F724" s="14">
        <f t="shared" si="89"/>
        <v>7</v>
      </c>
      <c r="G724" s="14">
        <f t="shared" si="90"/>
        <v>2015</v>
      </c>
      <c r="I724" s="12">
        <v>42207</v>
      </c>
      <c r="J724" s="14">
        <v>2118.209961</v>
      </c>
      <c r="K724" s="14">
        <v>2114.1499020000001</v>
      </c>
      <c r="L724" s="14">
        <f t="shared" si="95"/>
        <v>-2.3877100868345824E-3</v>
      </c>
      <c r="M724" s="14">
        <f t="shared" si="91"/>
        <v>-0.23877100868345824</v>
      </c>
      <c r="N724" s="14">
        <f t="shared" si="92"/>
        <v>7</v>
      </c>
      <c r="O724" s="14">
        <f t="shared" si="93"/>
        <v>2015</v>
      </c>
      <c r="P724" s="2"/>
    </row>
    <row r="725" spans="1:16" x14ac:dyDescent="0.25">
      <c r="A725" s="12">
        <v>42208</v>
      </c>
      <c r="B725" s="42">
        <v>160.270004</v>
      </c>
      <c r="C725" s="14">
        <v>161.729996</v>
      </c>
      <c r="D725" s="14">
        <f t="shared" si="94"/>
        <v>8.606111308782749E-3</v>
      </c>
      <c r="E725" s="14">
        <f t="shared" si="88"/>
        <v>0.8606111308782749</v>
      </c>
      <c r="F725" s="14">
        <f t="shared" si="89"/>
        <v>7</v>
      </c>
      <c r="G725" s="14">
        <f t="shared" si="90"/>
        <v>2015</v>
      </c>
      <c r="I725" s="12">
        <v>42208</v>
      </c>
      <c r="J725" s="14">
        <v>2114.1599120000001</v>
      </c>
      <c r="K725" s="14">
        <v>2102.1499020000001</v>
      </c>
      <c r="L725" s="14">
        <f t="shared" si="95"/>
        <v>-5.676040279191108E-3</v>
      </c>
      <c r="M725" s="14">
        <f t="shared" si="91"/>
        <v>-0.5676040279191108</v>
      </c>
      <c r="N725" s="14">
        <f t="shared" si="92"/>
        <v>7</v>
      </c>
      <c r="O725" s="14">
        <f t="shared" si="93"/>
        <v>2015</v>
      </c>
      <c r="P725" s="2"/>
    </row>
    <row r="726" spans="1:16" x14ac:dyDescent="0.25">
      <c r="A726" s="12">
        <v>42209</v>
      </c>
      <c r="B726" s="42">
        <v>161.28999300000001</v>
      </c>
      <c r="C726" s="14">
        <v>159.75</v>
      </c>
      <c r="D726" s="14">
        <f t="shared" si="94"/>
        <v>-1.2242602170100869E-2</v>
      </c>
      <c r="E726" s="14">
        <f t="shared" si="88"/>
        <v>-1.2242602170100869</v>
      </c>
      <c r="F726" s="14">
        <f t="shared" si="89"/>
        <v>7</v>
      </c>
      <c r="G726" s="14">
        <f t="shared" si="90"/>
        <v>2015</v>
      </c>
      <c r="I726" s="12">
        <v>42209</v>
      </c>
      <c r="J726" s="14">
        <v>2102.23999</v>
      </c>
      <c r="K726" s="14">
        <v>2079.6499020000001</v>
      </c>
      <c r="L726" s="14">
        <f t="shared" si="95"/>
        <v>-1.0703328044585847E-2</v>
      </c>
      <c r="M726" s="14">
        <f t="shared" si="91"/>
        <v>-1.0703328044585847</v>
      </c>
      <c r="N726" s="14">
        <f t="shared" si="92"/>
        <v>7</v>
      </c>
      <c r="O726" s="14">
        <f t="shared" si="93"/>
        <v>2015</v>
      </c>
      <c r="P726" s="2"/>
    </row>
    <row r="727" spans="1:16" x14ac:dyDescent="0.25">
      <c r="A727" s="12">
        <v>42212</v>
      </c>
      <c r="B727" s="42">
        <v>159</v>
      </c>
      <c r="C727" s="14">
        <v>159.070007</v>
      </c>
      <c r="D727" s="14">
        <f t="shared" si="94"/>
        <v>-4.2566071987479859E-3</v>
      </c>
      <c r="E727" s="14">
        <f t="shared" si="88"/>
        <v>-0.42566071987479859</v>
      </c>
      <c r="F727" s="14">
        <f t="shared" si="89"/>
        <v>7</v>
      </c>
      <c r="G727" s="14">
        <f t="shared" si="90"/>
        <v>2015</v>
      </c>
      <c r="I727" s="12">
        <v>42212</v>
      </c>
      <c r="J727" s="14">
        <v>2078.1899410000001</v>
      </c>
      <c r="K727" s="14">
        <v>2067.639893</v>
      </c>
      <c r="L727" s="14">
        <f t="shared" si="95"/>
        <v>-5.7750148178546956E-3</v>
      </c>
      <c r="M727" s="14">
        <f t="shared" si="91"/>
        <v>-0.57750148178546956</v>
      </c>
      <c r="N727" s="14">
        <f t="shared" si="92"/>
        <v>7</v>
      </c>
      <c r="O727" s="14">
        <f t="shared" si="93"/>
        <v>2015</v>
      </c>
      <c r="P727" s="2"/>
    </row>
    <row r="728" spans="1:16" x14ac:dyDescent="0.25">
      <c r="A728" s="12">
        <v>42213</v>
      </c>
      <c r="B728" s="42">
        <v>159.91000399999999</v>
      </c>
      <c r="C728" s="14">
        <v>160.050003</v>
      </c>
      <c r="D728" s="14">
        <f t="shared" si="94"/>
        <v>6.1607842891464593E-3</v>
      </c>
      <c r="E728" s="14">
        <f t="shared" si="88"/>
        <v>0.61607842891464593</v>
      </c>
      <c r="F728" s="14">
        <f t="shared" si="89"/>
        <v>7</v>
      </c>
      <c r="G728" s="14">
        <f t="shared" si="90"/>
        <v>2015</v>
      </c>
      <c r="I728" s="12">
        <v>42213</v>
      </c>
      <c r="J728" s="14">
        <v>2070.75</v>
      </c>
      <c r="K728" s="14">
        <v>2093.25</v>
      </c>
      <c r="L728" s="14">
        <f t="shared" si="95"/>
        <v>1.2386154420169104E-2</v>
      </c>
      <c r="M728" s="14">
        <f t="shared" si="91"/>
        <v>1.2386154420169104</v>
      </c>
      <c r="N728" s="14">
        <f t="shared" si="92"/>
        <v>7</v>
      </c>
      <c r="O728" s="14">
        <f t="shared" si="93"/>
        <v>2015</v>
      </c>
      <c r="P728" s="2"/>
    </row>
    <row r="729" spans="1:16" x14ac:dyDescent="0.25">
      <c r="A729" s="12">
        <v>42214</v>
      </c>
      <c r="B729" s="42">
        <v>160</v>
      </c>
      <c r="C729" s="14">
        <v>161.08999600000001</v>
      </c>
      <c r="D729" s="14">
        <f t="shared" si="94"/>
        <v>6.4979255264370206E-3</v>
      </c>
      <c r="E729" s="14">
        <f t="shared" si="88"/>
        <v>0.64979255264370206</v>
      </c>
      <c r="F729" s="14">
        <f t="shared" si="89"/>
        <v>7</v>
      </c>
      <c r="G729" s="14">
        <f t="shared" si="90"/>
        <v>2015</v>
      </c>
      <c r="I729" s="12">
        <v>42214</v>
      </c>
      <c r="J729" s="14">
        <v>2094.6999510000001</v>
      </c>
      <c r="K729" s="14">
        <v>2108.570068</v>
      </c>
      <c r="L729" s="14">
        <f t="shared" si="95"/>
        <v>7.3187951749671409E-3</v>
      </c>
      <c r="M729" s="14">
        <f t="shared" si="91"/>
        <v>0.73187951749671409</v>
      </c>
      <c r="N729" s="14">
        <f t="shared" si="92"/>
        <v>7</v>
      </c>
      <c r="O729" s="14">
        <f t="shared" si="93"/>
        <v>2015</v>
      </c>
      <c r="P729" s="2"/>
    </row>
    <row r="730" spans="1:16" x14ac:dyDescent="0.25">
      <c r="A730" s="12">
        <v>42215</v>
      </c>
      <c r="B730" s="42">
        <v>160.5</v>
      </c>
      <c r="C730" s="14">
        <v>160.96000699999999</v>
      </c>
      <c r="D730" s="14">
        <f t="shared" si="94"/>
        <v>-8.0693403207998671E-4</v>
      </c>
      <c r="E730" s="14">
        <f t="shared" si="88"/>
        <v>-8.0693403207998671E-2</v>
      </c>
      <c r="F730" s="14">
        <f t="shared" si="89"/>
        <v>7</v>
      </c>
      <c r="G730" s="14">
        <f t="shared" si="90"/>
        <v>2015</v>
      </c>
      <c r="I730" s="12">
        <v>42215</v>
      </c>
      <c r="J730" s="14">
        <v>2106.780029</v>
      </c>
      <c r="K730" s="14">
        <v>2108.6298830000001</v>
      </c>
      <c r="L730" s="14">
        <f t="shared" si="95"/>
        <v>2.8367565729991995E-5</v>
      </c>
      <c r="M730" s="14">
        <f t="shared" si="91"/>
        <v>2.8367565729991995E-3</v>
      </c>
      <c r="N730" s="14">
        <f t="shared" si="92"/>
        <v>7</v>
      </c>
      <c r="O730" s="14">
        <f t="shared" si="93"/>
        <v>2015</v>
      </c>
      <c r="P730" s="2"/>
    </row>
    <row r="731" spans="1:16" x14ac:dyDescent="0.25">
      <c r="A731" s="12">
        <v>42216</v>
      </c>
      <c r="B731" s="42">
        <v>161.39999399999999</v>
      </c>
      <c r="C731" s="14">
        <v>161.990005</v>
      </c>
      <c r="D731" s="14">
        <f t="shared" si="94"/>
        <v>6.3990926640553614E-3</v>
      </c>
      <c r="E731" s="14">
        <f t="shared" si="88"/>
        <v>0.63990926640553614</v>
      </c>
      <c r="F731" s="14">
        <f t="shared" si="89"/>
        <v>7</v>
      </c>
      <c r="G731" s="14">
        <f t="shared" si="90"/>
        <v>2015</v>
      </c>
      <c r="I731" s="12">
        <v>42216</v>
      </c>
      <c r="J731" s="14">
        <v>2111.6000979999999</v>
      </c>
      <c r="K731" s="14">
        <v>2103.8400879999999</v>
      </c>
      <c r="L731" s="14">
        <f t="shared" si="95"/>
        <v>-2.2715200228432542E-3</v>
      </c>
      <c r="M731" s="14">
        <f t="shared" si="91"/>
        <v>-0.22715200228432542</v>
      </c>
      <c r="N731" s="14">
        <f t="shared" si="92"/>
        <v>7</v>
      </c>
      <c r="O731" s="14">
        <f t="shared" si="93"/>
        <v>2015</v>
      </c>
      <c r="P731" s="2"/>
    </row>
    <row r="732" spans="1:16" x14ac:dyDescent="0.25">
      <c r="A732" s="12">
        <v>42219</v>
      </c>
      <c r="B732" s="42">
        <v>161.699997</v>
      </c>
      <c r="C732" s="14">
        <v>158.71000699999999</v>
      </c>
      <c r="D732" s="14">
        <f t="shared" si="94"/>
        <v>-2.0248150495458028E-2</v>
      </c>
      <c r="E732" s="14">
        <f t="shared" si="88"/>
        <v>-2.0248150495458028</v>
      </c>
      <c r="F732" s="14">
        <f t="shared" si="89"/>
        <v>8</v>
      </c>
      <c r="G732" s="14">
        <f t="shared" si="90"/>
        <v>2015</v>
      </c>
      <c r="I732" s="12">
        <v>42219</v>
      </c>
      <c r="J732" s="14">
        <v>2104.48999</v>
      </c>
      <c r="K732" s="14">
        <v>2098.040039</v>
      </c>
      <c r="L732" s="14">
        <f t="shared" si="95"/>
        <v>-2.7568868152492154E-3</v>
      </c>
      <c r="M732" s="14">
        <f t="shared" si="91"/>
        <v>-0.27568868152492154</v>
      </c>
      <c r="N732" s="14">
        <f t="shared" si="92"/>
        <v>8</v>
      </c>
      <c r="O732" s="14">
        <f t="shared" si="93"/>
        <v>2015</v>
      </c>
      <c r="P732" s="2"/>
    </row>
    <row r="733" spans="1:16" x14ac:dyDescent="0.25">
      <c r="A733" s="12">
        <v>42220</v>
      </c>
      <c r="B733" s="42">
        <v>158.39999399999999</v>
      </c>
      <c r="C733" s="14">
        <v>157.60000600000001</v>
      </c>
      <c r="D733" s="14">
        <f t="shared" si="94"/>
        <v>-6.9938942161346107E-3</v>
      </c>
      <c r="E733" s="14">
        <f t="shared" si="88"/>
        <v>-0.69938942161346107</v>
      </c>
      <c r="F733" s="14">
        <f t="shared" si="89"/>
        <v>8</v>
      </c>
      <c r="G733" s="14">
        <f t="shared" si="90"/>
        <v>2015</v>
      </c>
      <c r="I733" s="12">
        <v>42220</v>
      </c>
      <c r="J733" s="14">
        <v>2097.679932</v>
      </c>
      <c r="K733" s="14">
        <v>2093.320068</v>
      </c>
      <c r="L733" s="14">
        <f t="shared" si="95"/>
        <v>-2.2497049209078135E-3</v>
      </c>
      <c r="M733" s="14">
        <f t="shared" si="91"/>
        <v>-0.22497049209078135</v>
      </c>
      <c r="N733" s="14">
        <f t="shared" si="92"/>
        <v>8</v>
      </c>
      <c r="O733" s="14">
        <f t="shared" si="93"/>
        <v>2015</v>
      </c>
      <c r="P733" s="2"/>
    </row>
    <row r="734" spans="1:16" x14ac:dyDescent="0.25">
      <c r="A734" s="12">
        <v>42221</v>
      </c>
      <c r="B734" s="42">
        <v>159.10000600000001</v>
      </c>
      <c r="C734" s="14">
        <v>157.89999399999999</v>
      </c>
      <c r="D734" s="14">
        <f t="shared" si="94"/>
        <v>1.9034770848929128E-3</v>
      </c>
      <c r="E734" s="14">
        <f t="shared" si="88"/>
        <v>0.19034770848929128</v>
      </c>
      <c r="F734" s="14">
        <f t="shared" si="89"/>
        <v>8</v>
      </c>
      <c r="G734" s="14">
        <f t="shared" si="90"/>
        <v>2015</v>
      </c>
      <c r="I734" s="12">
        <v>42221</v>
      </c>
      <c r="J734" s="14">
        <v>2095.2700199999999</v>
      </c>
      <c r="K734" s="14">
        <v>2099.8400879999999</v>
      </c>
      <c r="L734" s="14">
        <f t="shared" si="95"/>
        <v>3.1146789732108271E-3</v>
      </c>
      <c r="M734" s="14">
        <f t="shared" si="91"/>
        <v>0.31146789732108271</v>
      </c>
      <c r="N734" s="14">
        <f t="shared" si="92"/>
        <v>8</v>
      </c>
      <c r="O734" s="14">
        <f t="shared" si="93"/>
        <v>2015</v>
      </c>
      <c r="P734" s="2"/>
    </row>
    <row r="735" spans="1:16" x14ac:dyDescent="0.25">
      <c r="A735" s="12">
        <v>42222</v>
      </c>
      <c r="B735" s="42">
        <v>157.13000500000001</v>
      </c>
      <c r="C735" s="14">
        <v>156.320007</v>
      </c>
      <c r="D735" s="14">
        <f t="shared" si="94"/>
        <v>-1.0006251171865044E-2</v>
      </c>
      <c r="E735" s="14">
        <f t="shared" si="88"/>
        <v>-1.0006251171865044</v>
      </c>
      <c r="F735" s="14">
        <f t="shared" si="89"/>
        <v>8</v>
      </c>
      <c r="G735" s="14">
        <f t="shared" si="90"/>
        <v>2015</v>
      </c>
      <c r="I735" s="12">
        <v>42222</v>
      </c>
      <c r="J735" s="14">
        <v>2100.75</v>
      </c>
      <c r="K735" s="14">
        <v>2083.5600589999999</v>
      </c>
      <c r="L735" s="14">
        <f t="shared" si="95"/>
        <v>-7.7529851406474837E-3</v>
      </c>
      <c r="M735" s="14">
        <f t="shared" si="91"/>
        <v>-0.77529851406474837</v>
      </c>
      <c r="N735" s="14">
        <f t="shared" si="92"/>
        <v>8</v>
      </c>
      <c r="O735" s="14">
        <f t="shared" si="93"/>
        <v>2015</v>
      </c>
      <c r="P735" s="2"/>
    </row>
    <row r="736" spans="1:16" x14ac:dyDescent="0.25">
      <c r="A736" s="12">
        <v>42223</v>
      </c>
      <c r="B736" s="42">
        <v>155.88999899999999</v>
      </c>
      <c r="C736" s="14">
        <v>155.11999499999999</v>
      </c>
      <c r="D736" s="14">
        <f t="shared" si="94"/>
        <v>-7.6766373225661821E-3</v>
      </c>
      <c r="E736" s="14">
        <f t="shared" si="88"/>
        <v>-0.76766373225661821</v>
      </c>
      <c r="F736" s="14">
        <f t="shared" si="89"/>
        <v>8</v>
      </c>
      <c r="G736" s="14">
        <f t="shared" si="90"/>
        <v>2015</v>
      </c>
      <c r="I736" s="12">
        <v>42223</v>
      </c>
      <c r="J736" s="14">
        <v>2082.610107</v>
      </c>
      <c r="K736" s="14">
        <v>2077.570068</v>
      </c>
      <c r="L736" s="14">
        <f t="shared" si="95"/>
        <v>-2.8748828113334124E-3</v>
      </c>
      <c r="M736" s="14">
        <f t="shared" si="91"/>
        <v>-0.28748828113334124</v>
      </c>
      <c r="N736" s="14">
        <f t="shared" si="92"/>
        <v>8</v>
      </c>
      <c r="O736" s="14">
        <f t="shared" si="93"/>
        <v>2015</v>
      </c>
      <c r="P736" s="2"/>
    </row>
    <row r="737" spans="1:16" x14ac:dyDescent="0.25">
      <c r="A737" s="12">
        <v>42226</v>
      </c>
      <c r="B737" s="42">
        <v>156.770004</v>
      </c>
      <c r="C737" s="14">
        <v>156.75</v>
      </c>
      <c r="D737" s="14">
        <f t="shared" si="94"/>
        <v>1.0508026383059255E-2</v>
      </c>
      <c r="E737" s="14">
        <f t="shared" si="88"/>
        <v>1.0508026383059255</v>
      </c>
      <c r="F737" s="14">
        <f t="shared" si="89"/>
        <v>8</v>
      </c>
      <c r="G737" s="14">
        <f t="shared" si="90"/>
        <v>2015</v>
      </c>
      <c r="I737" s="12">
        <v>42226</v>
      </c>
      <c r="J737" s="14">
        <v>2080.9799800000001</v>
      </c>
      <c r="K737" s="14">
        <v>2104.179932</v>
      </c>
      <c r="L737" s="14">
        <f t="shared" si="95"/>
        <v>1.2808166814617383E-2</v>
      </c>
      <c r="M737" s="14">
        <f t="shared" si="91"/>
        <v>1.2808166814617383</v>
      </c>
      <c r="N737" s="14">
        <f t="shared" si="92"/>
        <v>8</v>
      </c>
      <c r="O737" s="14">
        <f t="shared" si="93"/>
        <v>2015</v>
      </c>
      <c r="P737" s="2"/>
    </row>
    <row r="738" spans="1:16" x14ac:dyDescent="0.25">
      <c r="A738" s="12">
        <v>42227</v>
      </c>
      <c r="B738" s="42">
        <v>155.96000699999999</v>
      </c>
      <c r="C738" s="14">
        <v>155.509995</v>
      </c>
      <c r="D738" s="14">
        <f t="shared" si="94"/>
        <v>-7.9107177033492793E-3</v>
      </c>
      <c r="E738" s="14">
        <f t="shared" si="88"/>
        <v>-0.79107177033492793</v>
      </c>
      <c r="F738" s="14">
        <f t="shared" si="89"/>
        <v>8</v>
      </c>
      <c r="G738" s="14">
        <f t="shared" si="90"/>
        <v>2015</v>
      </c>
      <c r="I738" s="12">
        <v>42227</v>
      </c>
      <c r="J738" s="14">
        <v>2102.6599120000001</v>
      </c>
      <c r="K738" s="14">
        <v>2084.070068</v>
      </c>
      <c r="L738" s="14">
        <f t="shared" si="95"/>
        <v>-9.5571028381046252E-3</v>
      </c>
      <c r="M738" s="14">
        <f t="shared" si="91"/>
        <v>-0.95571028381046252</v>
      </c>
      <c r="N738" s="14">
        <f t="shared" si="92"/>
        <v>8</v>
      </c>
      <c r="O738" s="14">
        <f t="shared" si="93"/>
        <v>2015</v>
      </c>
      <c r="P738" s="2"/>
    </row>
    <row r="739" spans="1:16" x14ac:dyDescent="0.25">
      <c r="A739" s="12">
        <v>42228</v>
      </c>
      <c r="B739" s="42">
        <v>154.259995</v>
      </c>
      <c r="C739" s="14">
        <v>156.16000399999999</v>
      </c>
      <c r="D739" s="14">
        <f t="shared" si="94"/>
        <v>4.1798535200261444E-3</v>
      </c>
      <c r="E739" s="14">
        <f t="shared" si="88"/>
        <v>0.41798535200261444</v>
      </c>
      <c r="F739" s="14">
        <f t="shared" si="89"/>
        <v>8</v>
      </c>
      <c r="G739" s="14">
        <f t="shared" si="90"/>
        <v>2015</v>
      </c>
      <c r="I739" s="12">
        <v>42228</v>
      </c>
      <c r="J739" s="14">
        <v>2081.1000979999999</v>
      </c>
      <c r="K739" s="14">
        <v>2086.0500489999999</v>
      </c>
      <c r="L739" s="14">
        <f t="shared" si="95"/>
        <v>9.5005490957422722E-4</v>
      </c>
      <c r="M739" s="14">
        <f t="shared" si="91"/>
        <v>9.5005490957422722E-2</v>
      </c>
      <c r="N739" s="14">
        <f t="shared" si="92"/>
        <v>8</v>
      </c>
      <c r="O739" s="14">
        <f t="shared" si="93"/>
        <v>2015</v>
      </c>
      <c r="P739" s="2"/>
    </row>
    <row r="740" spans="1:16" x14ac:dyDescent="0.25">
      <c r="A740" s="12">
        <v>42229</v>
      </c>
      <c r="B740" s="42">
        <v>156.05999800000001</v>
      </c>
      <c r="C740" s="14">
        <v>155.070007</v>
      </c>
      <c r="D740" s="14">
        <f t="shared" si="94"/>
        <v>-6.9800011019466313E-3</v>
      </c>
      <c r="E740" s="14">
        <f t="shared" si="88"/>
        <v>-0.69800011019466313</v>
      </c>
      <c r="F740" s="14">
        <f t="shared" si="89"/>
        <v>8</v>
      </c>
      <c r="G740" s="14">
        <f t="shared" si="90"/>
        <v>2015</v>
      </c>
      <c r="I740" s="12">
        <v>42229</v>
      </c>
      <c r="J740" s="14">
        <v>2086.1899410000001</v>
      </c>
      <c r="K740" s="14">
        <v>2083.389893</v>
      </c>
      <c r="L740" s="14">
        <f t="shared" si="95"/>
        <v>-1.2752119735933709E-3</v>
      </c>
      <c r="M740" s="14">
        <f t="shared" si="91"/>
        <v>-0.12752119735933709</v>
      </c>
      <c r="N740" s="14">
        <f t="shared" si="92"/>
        <v>8</v>
      </c>
      <c r="O740" s="14">
        <f t="shared" si="93"/>
        <v>2015</v>
      </c>
      <c r="P740" s="2"/>
    </row>
    <row r="741" spans="1:16" x14ac:dyDescent="0.25">
      <c r="A741" s="12">
        <v>42230</v>
      </c>
      <c r="B741" s="42">
        <v>155</v>
      </c>
      <c r="C741" s="14">
        <v>155.75</v>
      </c>
      <c r="D741" s="14">
        <f t="shared" si="94"/>
        <v>4.3850710601953669E-3</v>
      </c>
      <c r="E741" s="14">
        <f t="shared" si="88"/>
        <v>0.43850710601953669</v>
      </c>
      <c r="F741" s="14">
        <f t="shared" si="89"/>
        <v>8</v>
      </c>
      <c r="G741" s="14">
        <f t="shared" si="90"/>
        <v>2015</v>
      </c>
      <c r="I741" s="12">
        <v>42230</v>
      </c>
      <c r="J741" s="14">
        <v>2083.1499020000001</v>
      </c>
      <c r="K741" s="14">
        <v>2091.540039</v>
      </c>
      <c r="L741" s="14">
        <f t="shared" si="95"/>
        <v>3.9119638755009678E-3</v>
      </c>
      <c r="M741" s="14">
        <f t="shared" si="91"/>
        <v>0.39119638755009678</v>
      </c>
      <c r="N741" s="14">
        <f t="shared" si="92"/>
        <v>8</v>
      </c>
      <c r="O741" s="14">
        <f t="shared" si="93"/>
        <v>2015</v>
      </c>
      <c r="P741" s="2"/>
    </row>
    <row r="742" spans="1:16" x14ac:dyDescent="0.25">
      <c r="A742" s="12">
        <v>42233</v>
      </c>
      <c r="B742" s="42">
        <v>155.199997</v>
      </c>
      <c r="C742" s="14">
        <v>156.30999800000001</v>
      </c>
      <c r="D742" s="14">
        <f t="shared" si="94"/>
        <v>3.5954927768859779E-3</v>
      </c>
      <c r="E742" s="14">
        <f t="shared" si="88"/>
        <v>0.35954927768859779</v>
      </c>
      <c r="F742" s="14">
        <f t="shared" si="89"/>
        <v>8</v>
      </c>
      <c r="G742" s="14">
        <f t="shared" si="90"/>
        <v>2015</v>
      </c>
      <c r="I742" s="12">
        <v>42233</v>
      </c>
      <c r="J742" s="14">
        <v>2089.6999510000001</v>
      </c>
      <c r="K742" s="14">
        <v>2102.4399410000001</v>
      </c>
      <c r="L742" s="14">
        <f t="shared" si="95"/>
        <v>5.2114240209388818E-3</v>
      </c>
      <c r="M742" s="14">
        <f t="shared" si="91"/>
        <v>0.52114240209388818</v>
      </c>
      <c r="N742" s="14">
        <f t="shared" si="92"/>
        <v>8</v>
      </c>
      <c r="O742" s="14">
        <f t="shared" si="93"/>
        <v>2015</v>
      </c>
      <c r="P742" s="2"/>
    </row>
    <row r="743" spans="1:16" x14ac:dyDescent="0.25">
      <c r="A743" s="12">
        <v>42234</v>
      </c>
      <c r="B743" s="42">
        <v>155.509995</v>
      </c>
      <c r="C743" s="14">
        <v>156.009995</v>
      </c>
      <c r="D743" s="14">
        <f t="shared" si="94"/>
        <v>-1.9192822201943294E-3</v>
      </c>
      <c r="E743" s="14">
        <f t="shared" si="88"/>
        <v>-0.19192822201943294</v>
      </c>
      <c r="F743" s="14">
        <f t="shared" si="89"/>
        <v>8</v>
      </c>
      <c r="G743" s="14">
        <f t="shared" si="90"/>
        <v>2015</v>
      </c>
      <c r="I743" s="12">
        <v>42234</v>
      </c>
      <c r="J743" s="14">
        <v>2101.98999</v>
      </c>
      <c r="K743" s="14">
        <v>2096.919922</v>
      </c>
      <c r="L743" s="14">
        <f t="shared" si="95"/>
        <v>-2.6255299342222704E-3</v>
      </c>
      <c r="M743" s="14">
        <f t="shared" si="91"/>
        <v>-0.26255299342222704</v>
      </c>
      <c r="N743" s="14">
        <f t="shared" si="92"/>
        <v>8</v>
      </c>
      <c r="O743" s="14">
        <f t="shared" si="93"/>
        <v>2015</v>
      </c>
      <c r="P743" s="2"/>
    </row>
    <row r="744" spans="1:16" x14ac:dyDescent="0.25">
      <c r="A744" s="12">
        <v>42235</v>
      </c>
      <c r="B744" s="42">
        <v>155.14999399999999</v>
      </c>
      <c r="C744" s="14">
        <v>153.94000199999999</v>
      </c>
      <c r="D744" s="14">
        <f t="shared" si="94"/>
        <v>-1.3268335788357732E-2</v>
      </c>
      <c r="E744" s="14">
        <f t="shared" si="88"/>
        <v>-1.3268335788357732</v>
      </c>
      <c r="F744" s="14">
        <f t="shared" si="89"/>
        <v>8</v>
      </c>
      <c r="G744" s="14">
        <f t="shared" si="90"/>
        <v>2015</v>
      </c>
      <c r="I744" s="12">
        <v>42235</v>
      </c>
      <c r="J744" s="14">
        <v>2095.6899410000001</v>
      </c>
      <c r="K744" s="14">
        <v>2079.610107</v>
      </c>
      <c r="L744" s="14">
        <f t="shared" si="95"/>
        <v>-8.2548765064381913E-3</v>
      </c>
      <c r="M744" s="14">
        <f t="shared" si="91"/>
        <v>-0.82548765064381913</v>
      </c>
      <c r="N744" s="14">
        <f t="shared" si="92"/>
        <v>8</v>
      </c>
      <c r="O744" s="14">
        <f t="shared" si="93"/>
        <v>2015</v>
      </c>
      <c r="P744" s="2"/>
    </row>
    <row r="745" spans="1:16" x14ac:dyDescent="0.25">
      <c r="A745" s="12">
        <v>42236</v>
      </c>
      <c r="B745" s="42">
        <v>152.740005</v>
      </c>
      <c r="C745" s="14">
        <v>152.66000399999999</v>
      </c>
      <c r="D745" s="14">
        <f t="shared" si="94"/>
        <v>-8.3149147938819112E-3</v>
      </c>
      <c r="E745" s="14">
        <f t="shared" si="88"/>
        <v>-0.83149147938819112</v>
      </c>
      <c r="F745" s="14">
        <f t="shared" si="89"/>
        <v>8</v>
      </c>
      <c r="G745" s="14">
        <f t="shared" si="90"/>
        <v>2015</v>
      </c>
      <c r="I745" s="12">
        <v>42236</v>
      </c>
      <c r="J745" s="14">
        <v>2076.610107</v>
      </c>
      <c r="K745" s="14">
        <v>2035.7299800000001</v>
      </c>
      <c r="L745" s="14">
        <f t="shared" si="95"/>
        <v>-2.1100170100298521E-2</v>
      </c>
      <c r="M745" s="14">
        <f t="shared" si="91"/>
        <v>-2.1100170100298521</v>
      </c>
      <c r="N745" s="14">
        <f t="shared" si="92"/>
        <v>8</v>
      </c>
      <c r="O745" s="14">
        <f t="shared" si="93"/>
        <v>2015</v>
      </c>
      <c r="P745" s="2"/>
    </row>
    <row r="746" spans="1:16" x14ac:dyDescent="0.25">
      <c r="A746" s="12">
        <v>42237</v>
      </c>
      <c r="B746" s="42">
        <v>151.5</v>
      </c>
      <c r="C746" s="14">
        <v>148.85000600000001</v>
      </c>
      <c r="D746" s="14">
        <f t="shared" si="94"/>
        <v>-2.4957407966529233E-2</v>
      </c>
      <c r="E746" s="14">
        <f t="shared" si="88"/>
        <v>-2.4957407966529233</v>
      </c>
      <c r="F746" s="14">
        <f t="shared" si="89"/>
        <v>8</v>
      </c>
      <c r="G746" s="14">
        <f t="shared" si="90"/>
        <v>2015</v>
      </c>
      <c r="I746" s="12">
        <v>42237</v>
      </c>
      <c r="J746" s="14">
        <v>2034.079956</v>
      </c>
      <c r="K746" s="14">
        <v>1970.8900149999999</v>
      </c>
      <c r="L746" s="14">
        <f t="shared" si="95"/>
        <v>-3.1850965323014013E-2</v>
      </c>
      <c r="M746" s="14">
        <f t="shared" si="91"/>
        <v>-3.1850965323014013</v>
      </c>
      <c r="N746" s="14">
        <f t="shared" si="92"/>
        <v>8</v>
      </c>
      <c r="O746" s="14">
        <f t="shared" si="93"/>
        <v>2015</v>
      </c>
      <c r="P746" s="2"/>
    </row>
    <row r="747" spans="1:16" x14ac:dyDescent="0.25">
      <c r="A747" s="12">
        <v>42240</v>
      </c>
      <c r="B747" s="42">
        <v>143.470001</v>
      </c>
      <c r="C747" s="14">
        <v>143.470001</v>
      </c>
      <c r="D747" s="14">
        <f t="shared" si="94"/>
        <v>-3.6143801028802214E-2</v>
      </c>
      <c r="E747" s="14">
        <f t="shared" si="88"/>
        <v>-3.6143801028802214</v>
      </c>
      <c r="F747" s="14">
        <f t="shared" si="89"/>
        <v>8</v>
      </c>
      <c r="G747" s="14">
        <f t="shared" si="90"/>
        <v>2015</v>
      </c>
      <c r="I747" s="12">
        <v>42240</v>
      </c>
      <c r="J747" s="14">
        <v>1965.150024</v>
      </c>
      <c r="K747" s="14">
        <v>1893.209961</v>
      </c>
      <c r="L747" s="14">
        <f t="shared" si="95"/>
        <v>-3.9413693006101091E-2</v>
      </c>
      <c r="M747" s="14">
        <f t="shared" si="91"/>
        <v>-3.9413693006101091</v>
      </c>
      <c r="N747" s="14">
        <f t="shared" si="92"/>
        <v>8</v>
      </c>
      <c r="O747" s="14">
        <f t="shared" si="93"/>
        <v>2015</v>
      </c>
      <c r="P747" s="2"/>
    </row>
    <row r="748" spans="1:16" x14ac:dyDescent="0.25">
      <c r="A748" s="12">
        <v>42241</v>
      </c>
      <c r="B748" s="42">
        <v>146.94000199999999</v>
      </c>
      <c r="C748" s="14">
        <v>140.96000699999999</v>
      </c>
      <c r="D748" s="14">
        <f t="shared" si="94"/>
        <v>-1.7494904736217287E-2</v>
      </c>
      <c r="E748" s="14">
        <f t="shared" si="88"/>
        <v>-1.7494904736217287</v>
      </c>
      <c r="F748" s="14">
        <f t="shared" si="89"/>
        <v>8</v>
      </c>
      <c r="G748" s="14">
        <f t="shared" si="90"/>
        <v>2015</v>
      </c>
      <c r="I748" s="12">
        <v>42241</v>
      </c>
      <c r="J748" s="14">
        <v>1898.079956</v>
      </c>
      <c r="K748" s="14">
        <v>1867.6099850000001</v>
      </c>
      <c r="L748" s="14">
        <f t="shared" si="95"/>
        <v>-1.3521995197235293E-2</v>
      </c>
      <c r="M748" s="14">
        <f t="shared" si="91"/>
        <v>-1.3521995197235293</v>
      </c>
      <c r="N748" s="14">
        <f t="shared" si="92"/>
        <v>8</v>
      </c>
      <c r="O748" s="14">
        <f t="shared" si="93"/>
        <v>2015</v>
      </c>
      <c r="P748" s="2"/>
    </row>
    <row r="749" spans="1:16" x14ac:dyDescent="0.25">
      <c r="A749" s="12">
        <v>42242</v>
      </c>
      <c r="B749" s="42">
        <v>144.08999600000001</v>
      </c>
      <c r="C749" s="14">
        <v>146.699997</v>
      </c>
      <c r="D749" s="14">
        <f t="shared" si="94"/>
        <v>4.0720698885890361E-2</v>
      </c>
      <c r="E749" s="14">
        <f t="shared" si="88"/>
        <v>4.0720698885890361</v>
      </c>
      <c r="F749" s="14">
        <f t="shared" si="89"/>
        <v>8</v>
      </c>
      <c r="G749" s="14">
        <f t="shared" si="90"/>
        <v>2015</v>
      </c>
      <c r="I749" s="12">
        <v>42242</v>
      </c>
      <c r="J749" s="14">
        <v>1872.75</v>
      </c>
      <c r="K749" s="14">
        <v>1940.51001</v>
      </c>
      <c r="L749" s="14">
        <f t="shared" si="95"/>
        <v>3.9033859095586321E-2</v>
      </c>
      <c r="M749" s="14">
        <f t="shared" si="91"/>
        <v>3.9033859095586321</v>
      </c>
      <c r="N749" s="14">
        <f t="shared" si="92"/>
        <v>8</v>
      </c>
      <c r="O749" s="14">
        <f t="shared" si="93"/>
        <v>2015</v>
      </c>
      <c r="P749" s="2"/>
    </row>
    <row r="750" spans="1:16" x14ac:dyDescent="0.25">
      <c r="A750" s="12">
        <v>42243</v>
      </c>
      <c r="B750" s="42">
        <v>148.5</v>
      </c>
      <c r="C750" s="14">
        <v>148.53999300000001</v>
      </c>
      <c r="D750" s="14">
        <f t="shared" si="94"/>
        <v>1.2542576943611161E-2</v>
      </c>
      <c r="E750" s="14">
        <f t="shared" si="88"/>
        <v>1.2542576943611161</v>
      </c>
      <c r="F750" s="14">
        <f t="shared" si="89"/>
        <v>8</v>
      </c>
      <c r="G750" s="14">
        <f t="shared" si="90"/>
        <v>2015</v>
      </c>
      <c r="I750" s="12">
        <v>42243</v>
      </c>
      <c r="J750" s="14">
        <v>1942.7700199999999</v>
      </c>
      <c r="K750" s="14">
        <v>1987.660034</v>
      </c>
      <c r="L750" s="14">
        <f t="shared" si="95"/>
        <v>2.4297748404812358E-2</v>
      </c>
      <c r="M750" s="14">
        <f t="shared" si="91"/>
        <v>2.4297748404812358</v>
      </c>
      <c r="N750" s="14">
        <f t="shared" si="92"/>
        <v>8</v>
      </c>
      <c r="O750" s="14">
        <f t="shared" si="93"/>
        <v>2015</v>
      </c>
      <c r="P750" s="2"/>
    </row>
    <row r="751" spans="1:16" x14ac:dyDescent="0.25">
      <c r="A751" s="12">
        <v>42244</v>
      </c>
      <c r="B751" s="42">
        <v>147.75</v>
      </c>
      <c r="C751" s="14">
        <v>147.979996</v>
      </c>
      <c r="D751" s="14">
        <f t="shared" si="94"/>
        <v>-3.7700082562950321E-3</v>
      </c>
      <c r="E751" s="14">
        <f t="shared" si="88"/>
        <v>-0.37700082562950321</v>
      </c>
      <c r="F751" s="14">
        <f t="shared" si="89"/>
        <v>8</v>
      </c>
      <c r="G751" s="14">
        <f t="shared" si="90"/>
        <v>2015</v>
      </c>
      <c r="I751" s="12">
        <v>42244</v>
      </c>
      <c r="J751" s="14">
        <v>1986.0600589999999</v>
      </c>
      <c r="K751" s="14">
        <v>1988.869995</v>
      </c>
      <c r="L751" s="14">
        <f t="shared" si="95"/>
        <v>6.0873639319747319E-4</v>
      </c>
      <c r="M751" s="14">
        <f t="shared" si="91"/>
        <v>6.0873639319747319E-2</v>
      </c>
      <c r="N751" s="14">
        <f t="shared" si="92"/>
        <v>8</v>
      </c>
      <c r="O751" s="14">
        <f t="shared" si="93"/>
        <v>2015</v>
      </c>
      <c r="P751" s="2"/>
    </row>
    <row r="752" spans="1:16" x14ac:dyDescent="0.25">
      <c r="A752" s="12">
        <v>42247</v>
      </c>
      <c r="B752" s="42">
        <v>147.38000500000001</v>
      </c>
      <c r="C752" s="14">
        <v>147.88999899999999</v>
      </c>
      <c r="D752" s="14">
        <f t="shared" si="94"/>
        <v>-6.0817003941537884E-4</v>
      </c>
      <c r="E752" s="14">
        <f t="shared" si="88"/>
        <v>-6.0817003941537884E-2</v>
      </c>
      <c r="F752" s="14">
        <f t="shared" si="89"/>
        <v>8</v>
      </c>
      <c r="G752" s="14">
        <f t="shared" si="90"/>
        <v>2015</v>
      </c>
      <c r="I752" s="12">
        <v>42247</v>
      </c>
      <c r="J752" s="14">
        <v>1986.7299800000001</v>
      </c>
      <c r="K752" s="14">
        <v>1972.1800539999999</v>
      </c>
      <c r="L752" s="14">
        <f t="shared" si="95"/>
        <v>-8.3916701654499493E-3</v>
      </c>
      <c r="M752" s="14">
        <f t="shared" si="91"/>
        <v>-0.83916701654499493</v>
      </c>
      <c r="N752" s="14">
        <f t="shared" si="92"/>
        <v>8</v>
      </c>
      <c r="O752" s="14">
        <f t="shared" si="93"/>
        <v>2015</v>
      </c>
      <c r="P752" s="2"/>
    </row>
    <row r="753" spans="1:16" x14ac:dyDescent="0.25">
      <c r="A753" s="12">
        <v>42248</v>
      </c>
      <c r="B753" s="42">
        <v>144.91000399999999</v>
      </c>
      <c r="C753" s="14">
        <v>142.679993</v>
      </c>
      <c r="D753" s="14">
        <f t="shared" si="94"/>
        <v>-3.522892714334247E-2</v>
      </c>
      <c r="E753" s="14">
        <f t="shared" si="88"/>
        <v>-3.522892714334247</v>
      </c>
      <c r="F753" s="14">
        <f t="shared" si="89"/>
        <v>9</v>
      </c>
      <c r="G753" s="14">
        <f t="shared" si="90"/>
        <v>2015</v>
      </c>
      <c r="I753" s="12">
        <v>42248</v>
      </c>
      <c r="J753" s="14">
        <v>1970.089966</v>
      </c>
      <c r="K753" s="14">
        <v>1913.849976</v>
      </c>
      <c r="L753" s="14">
        <f t="shared" si="95"/>
        <v>-2.9576446573270077E-2</v>
      </c>
      <c r="M753" s="14">
        <f t="shared" si="91"/>
        <v>-2.9576446573270077</v>
      </c>
      <c r="N753" s="14">
        <f t="shared" si="92"/>
        <v>9</v>
      </c>
      <c r="O753" s="14">
        <f t="shared" si="93"/>
        <v>2015</v>
      </c>
      <c r="P753" s="2"/>
    </row>
    <row r="754" spans="1:16" x14ac:dyDescent="0.25">
      <c r="A754" s="12">
        <v>42249</v>
      </c>
      <c r="B754" s="42">
        <v>144.740005</v>
      </c>
      <c r="C754" s="14">
        <v>145.050003</v>
      </c>
      <c r="D754" s="14">
        <f t="shared" si="94"/>
        <v>1.6610668042295273E-2</v>
      </c>
      <c r="E754" s="14">
        <f t="shared" si="88"/>
        <v>1.6610668042295273</v>
      </c>
      <c r="F754" s="14">
        <f t="shared" si="89"/>
        <v>9</v>
      </c>
      <c r="G754" s="14">
        <f t="shared" si="90"/>
        <v>2015</v>
      </c>
      <c r="I754" s="12">
        <v>42249</v>
      </c>
      <c r="J754" s="14">
        <v>1916.5200199999999</v>
      </c>
      <c r="K754" s="14">
        <v>1948.8599850000001</v>
      </c>
      <c r="L754" s="14">
        <f t="shared" si="95"/>
        <v>1.8292974600429224E-2</v>
      </c>
      <c r="M754" s="14">
        <f t="shared" si="91"/>
        <v>1.8292974600429224</v>
      </c>
      <c r="N754" s="14">
        <f t="shared" si="92"/>
        <v>9</v>
      </c>
      <c r="O754" s="14">
        <f t="shared" si="93"/>
        <v>2015</v>
      </c>
      <c r="P754" s="2"/>
    </row>
    <row r="755" spans="1:16" x14ac:dyDescent="0.25">
      <c r="A755" s="12">
        <v>42250</v>
      </c>
      <c r="B755" s="42">
        <v>146.050003</v>
      </c>
      <c r="C755" s="14">
        <v>146.779999</v>
      </c>
      <c r="D755" s="14">
        <f t="shared" si="94"/>
        <v>1.1926893927744375E-2</v>
      </c>
      <c r="E755" s="14">
        <f t="shared" si="88"/>
        <v>1.1926893927744375</v>
      </c>
      <c r="F755" s="14">
        <f t="shared" si="89"/>
        <v>9</v>
      </c>
      <c r="G755" s="14">
        <f t="shared" si="90"/>
        <v>2015</v>
      </c>
      <c r="I755" s="12">
        <v>42250</v>
      </c>
      <c r="J755" s="14">
        <v>1950.790039</v>
      </c>
      <c r="K755" s="14">
        <v>1951.130005</v>
      </c>
      <c r="L755" s="14">
        <f t="shared" si="95"/>
        <v>1.1647937858398905E-3</v>
      </c>
      <c r="M755" s="14">
        <f t="shared" si="91"/>
        <v>0.11647937858398905</v>
      </c>
      <c r="N755" s="14">
        <f t="shared" si="92"/>
        <v>9</v>
      </c>
      <c r="O755" s="14">
        <f t="shared" si="93"/>
        <v>2015</v>
      </c>
      <c r="P755" s="2"/>
    </row>
    <row r="756" spans="1:16" x14ac:dyDescent="0.25">
      <c r="A756" s="12">
        <v>42251</v>
      </c>
      <c r="B756" s="42">
        <v>144.570007</v>
      </c>
      <c r="C756" s="14">
        <v>143.699997</v>
      </c>
      <c r="D756" s="14">
        <f t="shared" si="94"/>
        <v>-2.0983799025642513E-2</v>
      </c>
      <c r="E756" s="14">
        <f t="shared" si="88"/>
        <v>-2.0983799025642513</v>
      </c>
      <c r="F756" s="14">
        <f t="shared" si="89"/>
        <v>9</v>
      </c>
      <c r="G756" s="14">
        <f t="shared" si="90"/>
        <v>2015</v>
      </c>
      <c r="I756" s="12">
        <v>42251</v>
      </c>
      <c r="J756" s="14">
        <v>1947.76001</v>
      </c>
      <c r="K756" s="14">
        <v>1921.219971</v>
      </c>
      <c r="L756" s="14">
        <f t="shared" si="95"/>
        <v>-1.5329595630917514E-2</v>
      </c>
      <c r="M756" s="14">
        <f t="shared" si="91"/>
        <v>-1.5329595630917514</v>
      </c>
      <c r="N756" s="14">
        <f t="shared" si="92"/>
        <v>9</v>
      </c>
      <c r="O756" s="14">
        <f t="shared" si="93"/>
        <v>2015</v>
      </c>
      <c r="P756" s="2"/>
    </row>
    <row r="757" spans="1:16" x14ac:dyDescent="0.25">
      <c r="A757" s="12">
        <v>42255</v>
      </c>
      <c r="B757" s="42">
        <v>145.86000100000001</v>
      </c>
      <c r="C757" s="14">
        <v>147.229996</v>
      </c>
      <c r="D757" s="14">
        <f t="shared" si="94"/>
        <v>2.4565059663849587E-2</v>
      </c>
      <c r="E757" s="14">
        <f t="shared" si="88"/>
        <v>2.4565059663849587</v>
      </c>
      <c r="F757" s="14">
        <f t="shared" si="89"/>
        <v>9</v>
      </c>
      <c r="G757" s="14">
        <f t="shared" si="90"/>
        <v>2015</v>
      </c>
      <c r="I757" s="12">
        <v>42255</v>
      </c>
      <c r="J757" s="14">
        <v>1927.3000489999999</v>
      </c>
      <c r="K757" s="14">
        <v>1969.410034</v>
      </c>
      <c r="L757" s="14">
        <f t="shared" si="95"/>
        <v>2.5083053334552297E-2</v>
      </c>
      <c r="M757" s="14">
        <f t="shared" si="91"/>
        <v>2.5083053334552297</v>
      </c>
      <c r="N757" s="14">
        <f t="shared" si="92"/>
        <v>9</v>
      </c>
      <c r="O757" s="14">
        <f t="shared" si="93"/>
        <v>2015</v>
      </c>
      <c r="P757" s="2"/>
    </row>
    <row r="758" spans="1:16" x14ac:dyDescent="0.25">
      <c r="A758" s="12">
        <v>42256</v>
      </c>
      <c r="B758" s="42">
        <v>148.740005</v>
      </c>
      <c r="C758" s="14">
        <v>145.050003</v>
      </c>
      <c r="D758" s="14">
        <f t="shared" si="94"/>
        <v>-1.4806717783243051E-2</v>
      </c>
      <c r="E758" s="14">
        <f t="shared" si="88"/>
        <v>-1.4806717783243051</v>
      </c>
      <c r="F758" s="14">
        <f t="shared" si="89"/>
        <v>9</v>
      </c>
      <c r="G758" s="14">
        <f t="shared" si="90"/>
        <v>2015</v>
      </c>
      <c r="I758" s="12">
        <v>42256</v>
      </c>
      <c r="J758" s="14">
        <v>1971.4499510000001</v>
      </c>
      <c r="K758" s="14">
        <v>1942.040039</v>
      </c>
      <c r="L758" s="14">
        <f t="shared" si="95"/>
        <v>-1.389756045083701E-2</v>
      </c>
      <c r="M758" s="14">
        <f t="shared" si="91"/>
        <v>-1.389756045083701</v>
      </c>
      <c r="N758" s="14">
        <f t="shared" si="92"/>
        <v>9</v>
      </c>
      <c r="O758" s="14">
        <f t="shared" si="93"/>
        <v>2015</v>
      </c>
      <c r="P758" s="2"/>
    </row>
    <row r="759" spans="1:16" x14ac:dyDescent="0.25">
      <c r="A759" s="12">
        <v>42257</v>
      </c>
      <c r="B759" s="42">
        <v>145.85000600000001</v>
      </c>
      <c r="C759" s="14">
        <v>146.199997</v>
      </c>
      <c r="D759" s="14">
        <f t="shared" si="94"/>
        <v>7.9282590569818012E-3</v>
      </c>
      <c r="E759" s="14">
        <f t="shared" si="88"/>
        <v>0.79282590569818012</v>
      </c>
      <c r="F759" s="14">
        <f t="shared" si="89"/>
        <v>9</v>
      </c>
      <c r="G759" s="14">
        <f t="shared" si="90"/>
        <v>2015</v>
      </c>
      <c r="I759" s="12">
        <v>42257</v>
      </c>
      <c r="J759" s="14">
        <v>1941.589966</v>
      </c>
      <c r="K759" s="14">
        <v>1952.290039</v>
      </c>
      <c r="L759" s="14">
        <f t="shared" si="95"/>
        <v>5.2779550339641101E-3</v>
      </c>
      <c r="M759" s="14">
        <f t="shared" si="91"/>
        <v>0.52779550339641101</v>
      </c>
      <c r="N759" s="14">
        <f t="shared" si="92"/>
        <v>9</v>
      </c>
      <c r="O759" s="14">
        <f t="shared" si="93"/>
        <v>2015</v>
      </c>
      <c r="P759" s="2"/>
    </row>
    <row r="760" spans="1:16" x14ac:dyDescent="0.25">
      <c r="A760" s="12">
        <v>42258</v>
      </c>
      <c r="B760" s="42">
        <v>145.91000399999999</v>
      </c>
      <c r="C760" s="14">
        <v>147.36999499999999</v>
      </c>
      <c r="D760" s="14">
        <f t="shared" si="94"/>
        <v>8.0027224624361626E-3</v>
      </c>
      <c r="E760" s="14">
        <f t="shared" si="88"/>
        <v>0.80027224624361626</v>
      </c>
      <c r="F760" s="14">
        <f t="shared" si="89"/>
        <v>9</v>
      </c>
      <c r="G760" s="14">
        <f t="shared" si="90"/>
        <v>2015</v>
      </c>
      <c r="I760" s="12">
        <v>42258</v>
      </c>
      <c r="J760" s="14">
        <v>1951.4499510000001</v>
      </c>
      <c r="K760" s="14">
        <v>1961.0500489999999</v>
      </c>
      <c r="L760" s="14">
        <f t="shared" si="95"/>
        <v>4.4870433311676727E-3</v>
      </c>
      <c r="M760" s="14">
        <f t="shared" si="91"/>
        <v>0.44870433311676727</v>
      </c>
      <c r="N760" s="14">
        <f t="shared" si="92"/>
        <v>9</v>
      </c>
      <c r="O760" s="14">
        <f t="shared" si="93"/>
        <v>2015</v>
      </c>
      <c r="P760" s="2"/>
    </row>
    <row r="761" spans="1:16" x14ac:dyDescent="0.25">
      <c r="A761" s="12">
        <v>42261</v>
      </c>
      <c r="B761" s="42">
        <v>147.36999499999999</v>
      </c>
      <c r="C761" s="14">
        <v>145.64999399999999</v>
      </c>
      <c r="D761" s="14">
        <f t="shared" si="94"/>
        <v>-1.1671310703376236E-2</v>
      </c>
      <c r="E761" s="14">
        <f t="shared" si="88"/>
        <v>-1.1671310703376236</v>
      </c>
      <c r="F761" s="14">
        <f t="shared" si="89"/>
        <v>9</v>
      </c>
      <c r="G761" s="14">
        <f t="shared" si="90"/>
        <v>2015</v>
      </c>
      <c r="I761" s="12">
        <v>42261</v>
      </c>
      <c r="J761" s="14">
        <v>1963.0600589999999</v>
      </c>
      <c r="K761" s="14">
        <v>1953.030029</v>
      </c>
      <c r="L761" s="14">
        <f t="shared" si="95"/>
        <v>-4.0896559494183471E-3</v>
      </c>
      <c r="M761" s="14">
        <f t="shared" si="91"/>
        <v>-0.40896559494183471</v>
      </c>
      <c r="N761" s="14">
        <f t="shared" si="92"/>
        <v>9</v>
      </c>
      <c r="O761" s="14">
        <f t="shared" si="93"/>
        <v>2015</v>
      </c>
      <c r="P761" s="2"/>
    </row>
    <row r="762" spans="1:16" x14ac:dyDescent="0.25">
      <c r="A762" s="12">
        <v>42262</v>
      </c>
      <c r="B762" s="42">
        <v>146.60000600000001</v>
      </c>
      <c r="C762" s="14">
        <v>147.529999</v>
      </c>
      <c r="D762" s="14">
        <f t="shared" si="94"/>
        <v>1.290769019873772E-2</v>
      </c>
      <c r="E762" s="14">
        <f t="shared" si="88"/>
        <v>1.290769019873772</v>
      </c>
      <c r="F762" s="14">
        <f t="shared" si="89"/>
        <v>9</v>
      </c>
      <c r="G762" s="14">
        <f t="shared" si="90"/>
        <v>2015</v>
      </c>
      <c r="I762" s="12">
        <v>42262</v>
      </c>
      <c r="J762" s="14">
        <v>1955.099976</v>
      </c>
      <c r="K762" s="14">
        <v>1978.089966</v>
      </c>
      <c r="L762" s="14">
        <f t="shared" si="95"/>
        <v>1.2831311668480172E-2</v>
      </c>
      <c r="M762" s="14">
        <f t="shared" si="91"/>
        <v>1.2831311668480172</v>
      </c>
      <c r="N762" s="14">
        <f t="shared" si="92"/>
        <v>9</v>
      </c>
      <c r="O762" s="14">
        <f t="shared" si="93"/>
        <v>2015</v>
      </c>
      <c r="P762" s="2"/>
    </row>
    <row r="763" spans="1:16" x14ac:dyDescent="0.25">
      <c r="A763" s="12">
        <v>42263</v>
      </c>
      <c r="B763" s="42">
        <v>147.83999600000001</v>
      </c>
      <c r="C763" s="14">
        <v>148.41000399999999</v>
      </c>
      <c r="D763" s="14">
        <f t="shared" si="94"/>
        <v>5.9649224290985181E-3</v>
      </c>
      <c r="E763" s="14">
        <f t="shared" si="88"/>
        <v>0.59649224290985181</v>
      </c>
      <c r="F763" s="14">
        <f t="shared" si="89"/>
        <v>9</v>
      </c>
      <c r="G763" s="14">
        <f t="shared" si="90"/>
        <v>2015</v>
      </c>
      <c r="I763" s="12">
        <v>42263</v>
      </c>
      <c r="J763" s="14">
        <v>1978.0200199999999</v>
      </c>
      <c r="K763" s="14">
        <v>1995.3100589999999</v>
      </c>
      <c r="L763" s="14">
        <f t="shared" si="95"/>
        <v>8.7054144634388653E-3</v>
      </c>
      <c r="M763" s="14">
        <f t="shared" si="91"/>
        <v>0.87054144634388653</v>
      </c>
      <c r="N763" s="14">
        <f t="shared" si="92"/>
        <v>9</v>
      </c>
      <c r="O763" s="14">
        <f t="shared" si="93"/>
        <v>2015</v>
      </c>
      <c r="P763" s="2"/>
    </row>
    <row r="764" spans="1:16" x14ac:dyDescent="0.25">
      <c r="A764" s="12">
        <v>42264</v>
      </c>
      <c r="B764" s="42">
        <v>148.10000600000001</v>
      </c>
      <c r="C764" s="14">
        <v>148.13999899999999</v>
      </c>
      <c r="D764" s="14">
        <f t="shared" si="94"/>
        <v>-1.8193180562140476E-3</v>
      </c>
      <c r="E764" s="14">
        <f t="shared" si="88"/>
        <v>-0.18193180562140476</v>
      </c>
      <c r="F764" s="14">
        <f t="shared" si="89"/>
        <v>9</v>
      </c>
      <c r="G764" s="14">
        <f t="shared" si="90"/>
        <v>2015</v>
      </c>
      <c r="I764" s="12">
        <v>42264</v>
      </c>
      <c r="J764" s="14">
        <v>1995.329956</v>
      </c>
      <c r="K764" s="14">
        <v>1990.1999510000001</v>
      </c>
      <c r="L764" s="14">
        <f t="shared" si="95"/>
        <v>-2.5610596092323634E-3</v>
      </c>
      <c r="M764" s="14">
        <f t="shared" si="91"/>
        <v>-0.25610596092323634</v>
      </c>
      <c r="N764" s="14">
        <f t="shared" si="92"/>
        <v>9</v>
      </c>
      <c r="O764" s="14">
        <f t="shared" si="93"/>
        <v>2015</v>
      </c>
      <c r="P764" s="2"/>
    </row>
    <row r="765" spans="1:16" x14ac:dyDescent="0.25">
      <c r="A765" s="12">
        <v>42265</v>
      </c>
      <c r="B765" s="42">
        <v>146.050003</v>
      </c>
      <c r="C765" s="14">
        <v>144.509995</v>
      </c>
      <c r="D765" s="14">
        <f t="shared" si="94"/>
        <v>-2.4503874878519349E-2</v>
      </c>
      <c r="E765" s="14">
        <f t="shared" si="88"/>
        <v>-2.4503874878519349</v>
      </c>
      <c r="F765" s="14">
        <f t="shared" si="89"/>
        <v>9</v>
      </c>
      <c r="G765" s="14">
        <f t="shared" si="90"/>
        <v>2015</v>
      </c>
      <c r="I765" s="12">
        <v>42265</v>
      </c>
      <c r="J765" s="14">
        <v>1989.660034</v>
      </c>
      <c r="K765" s="14">
        <v>1958.030029</v>
      </c>
      <c r="L765" s="14">
        <f t="shared" si="95"/>
        <v>-1.6164165808483677E-2</v>
      </c>
      <c r="M765" s="14">
        <f t="shared" si="91"/>
        <v>-1.6164165808483677</v>
      </c>
      <c r="N765" s="14">
        <f t="shared" si="92"/>
        <v>9</v>
      </c>
      <c r="O765" s="14">
        <f t="shared" si="93"/>
        <v>2015</v>
      </c>
      <c r="P765" s="2"/>
    </row>
    <row r="766" spans="1:16" x14ac:dyDescent="0.25">
      <c r="A766" s="12">
        <v>42268</v>
      </c>
      <c r="B766" s="42">
        <v>145.38999899999999</v>
      </c>
      <c r="C766" s="14">
        <v>146.479996</v>
      </c>
      <c r="D766" s="14">
        <f t="shared" si="94"/>
        <v>1.3632281974682803E-2</v>
      </c>
      <c r="E766" s="14">
        <f t="shared" si="88"/>
        <v>1.3632281974682803</v>
      </c>
      <c r="F766" s="14">
        <f t="shared" si="89"/>
        <v>9</v>
      </c>
      <c r="G766" s="14">
        <f t="shared" si="90"/>
        <v>2015</v>
      </c>
      <c r="I766" s="12">
        <v>42268</v>
      </c>
      <c r="J766" s="14">
        <v>1960.839966</v>
      </c>
      <c r="K766" s="14">
        <v>1966.969971</v>
      </c>
      <c r="L766" s="14">
        <f t="shared" si="95"/>
        <v>4.5657839091290953E-3</v>
      </c>
      <c r="M766" s="14">
        <f t="shared" si="91"/>
        <v>0.45657839091290953</v>
      </c>
      <c r="N766" s="14">
        <f t="shared" si="92"/>
        <v>9</v>
      </c>
      <c r="O766" s="14">
        <f t="shared" si="93"/>
        <v>2015</v>
      </c>
      <c r="P766" s="2"/>
    </row>
    <row r="767" spans="1:16" x14ac:dyDescent="0.25">
      <c r="A767" s="12">
        <v>42269</v>
      </c>
      <c r="B767" s="42">
        <v>144.61999499999999</v>
      </c>
      <c r="C767" s="14">
        <v>144.429993</v>
      </c>
      <c r="D767" s="14">
        <f t="shared" si="94"/>
        <v>-1.3995105515977824E-2</v>
      </c>
      <c r="E767" s="14">
        <f t="shared" si="88"/>
        <v>-1.3995105515977824</v>
      </c>
      <c r="F767" s="14">
        <f t="shared" si="89"/>
        <v>9</v>
      </c>
      <c r="G767" s="14">
        <f t="shared" si="90"/>
        <v>2015</v>
      </c>
      <c r="I767" s="12">
        <v>42269</v>
      </c>
      <c r="J767" s="14">
        <v>1961.3900149999999</v>
      </c>
      <c r="K767" s="14">
        <v>1942.73999</v>
      </c>
      <c r="L767" s="14">
        <f t="shared" si="95"/>
        <v>-1.2318429542511833E-2</v>
      </c>
      <c r="M767" s="14">
        <f t="shared" si="91"/>
        <v>-1.2318429542511833</v>
      </c>
      <c r="N767" s="14">
        <f t="shared" si="92"/>
        <v>9</v>
      </c>
      <c r="O767" s="14">
        <f t="shared" si="93"/>
        <v>2015</v>
      </c>
      <c r="P767" s="2"/>
    </row>
    <row r="768" spans="1:16" x14ac:dyDescent="0.25">
      <c r="A768" s="12">
        <v>42270</v>
      </c>
      <c r="B768" s="42">
        <v>144.21000699999999</v>
      </c>
      <c r="C768" s="14">
        <v>143.66000399999999</v>
      </c>
      <c r="D768" s="14">
        <f t="shared" si="94"/>
        <v>-5.3312264579283841E-3</v>
      </c>
      <c r="E768" s="14">
        <f t="shared" si="88"/>
        <v>-0.53312264579283841</v>
      </c>
      <c r="F768" s="14">
        <f t="shared" si="89"/>
        <v>9</v>
      </c>
      <c r="G768" s="14">
        <f t="shared" si="90"/>
        <v>2015</v>
      </c>
      <c r="I768" s="12">
        <v>42270</v>
      </c>
      <c r="J768" s="14">
        <v>1943.23999</v>
      </c>
      <c r="K768" s="14">
        <v>1938.76001</v>
      </c>
      <c r="L768" s="14">
        <f t="shared" si="95"/>
        <v>-2.0486426492924981E-3</v>
      </c>
      <c r="M768" s="14">
        <f t="shared" si="91"/>
        <v>-0.20486426492924981</v>
      </c>
      <c r="N768" s="14">
        <f t="shared" si="92"/>
        <v>9</v>
      </c>
      <c r="O768" s="14">
        <f t="shared" si="93"/>
        <v>2015</v>
      </c>
      <c r="P768" s="2"/>
    </row>
    <row r="769" spans="1:16" x14ac:dyDescent="0.25">
      <c r="A769" s="12">
        <v>42271</v>
      </c>
      <c r="B769" s="42">
        <v>142.60000600000001</v>
      </c>
      <c r="C769" s="14">
        <v>144.41000399999999</v>
      </c>
      <c r="D769" s="14">
        <f t="shared" si="94"/>
        <v>5.2206597460486837E-3</v>
      </c>
      <c r="E769" s="14">
        <f t="shared" si="88"/>
        <v>0.52206597460486837</v>
      </c>
      <c r="F769" s="14">
        <f t="shared" si="89"/>
        <v>9</v>
      </c>
      <c r="G769" s="14">
        <f t="shared" si="90"/>
        <v>2015</v>
      </c>
      <c r="I769" s="12">
        <v>42271</v>
      </c>
      <c r="J769" s="14">
        <v>1934.8100589999999</v>
      </c>
      <c r="K769" s="14">
        <v>1932.23999</v>
      </c>
      <c r="L769" s="14">
        <f t="shared" si="95"/>
        <v>-3.3629845707411343E-3</v>
      </c>
      <c r="M769" s="14">
        <f t="shared" si="91"/>
        <v>-0.33629845707411343</v>
      </c>
      <c r="N769" s="14">
        <f t="shared" si="92"/>
        <v>9</v>
      </c>
      <c r="O769" s="14">
        <f t="shared" si="93"/>
        <v>2015</v>
      </c>
      <c r="P769" s="2"/>
    </row>
    <row r="770" spans="1:16" x14ac:dyDescent="0.25">
      <c r="A770" s="12">
        <v>42272</v>
      </c>
      <c r="B770" s="42">
        <v>145.550003</v>
      </c>
      <c r="C770" s="14">
        <v>145.41999799999999</v>
      </c>
      <c r="D770" s="14">
        <f t="shared" si="94"/>
        <v>6.993933744368519E-3</v>
      </c>
      <c r="E770" s="14">
        <f t="shared" si="88"/>
        <v>0.6993933744368519</v>
      </c>
      <c r="F770" s="14">
        <f t="shared" si="89"/>
        <v>9</v>
      </c>
      <c r="G770" s="14">
        <f t="shared" si="90"/>
        <v>2015</v>
      </c>
      <c r="I770" s="12">
        <v>42272</v>
      </c>
      <c r="J770" s="14">
        <v>1935.9300539999999</v>
      </c>
      <c r="K770" s="14">
        <v>1931.339966</v>
      </c>
      <c r="L770" s="14">
        <f t="shared" si="95"/>
        <v>-4.6579307159455574E-4</v>
      </c>
      <c r="M770" s="14">
        <f t="shared" si="91"/>
        <v>-4.6579307159455574E-2</v>
      </c>
      <c r="N770" s="14">
        <f t="shared" si="92"/>
        <v>9</v>
      </c>
      <c r="O770" s="14">
        <f t="shared" si="93"/>
        <v>2015</v>
      </c>
      <c r="P770" s="2"/>
    </row>
    <row r="771" spans="1:16" x14ac:dyDescent="0.25">
      <c r="A771" s="12">
        <v>42275</v>
      </c>
      <c r="B771" s="42">
        <v>144.41999799999999</v>
      </c>
      <c r="C771" s="14">
        <v>142.520004</v>
      </c>
      <c r="D771" s="14">
        <f t="shared" si="94"/>
        <v>-1.9942195295587828E-2</v>
      </c>
      <c r="E771" s="14">
        <f t="shared" si="88"/>
        <v>-1.9942195295587828</v>
      </c>
      <c r="F771" s="14">
        <f t="shared" si="89"/>
        <v>9</v>
      </c>
      <c r="G771" s="14">
        <f t="shared" si="90"/>
        <v>2015</v>
      </c>
      <c r="I771" s="12">
        <v>42275</v>
      </c>
      <c r="J771" s="14">
        <v>1929.1800539999999</v>
      </c>
      <c r="K771" s="14">
        <v>1881.7700199999999</v>
      </c>
      <c r="L771" s="14">
        <f t="shared" si="95"/>
        <v>-2.5666090316902812E-2</v>
      </c>
      <c r="M771" s="14">
        <f t="shared" si="91"/>
        <v>-2.5666090316902812</v>
      </c>
      <c r="N771" s="14">
        <f t="shared" si="92"/>
        <v>9</v>
      </c>
      <c r="O771" s="14">
        <f t="shared" si="93"/>
        <v>2015</v>
      </c>
      <c r="P771" s="2"/>
    </row>
    <row r="772" spans="1:16" x14ac:dyDescent="0.25">
      <c r="A772" s="12">
        <v>42276</v>
      </c>
      <c r="B772" s="42">
        <v>141.990005</v>
      </c>
      <c r="C772" s="14">
        <v>142.470001</v>
      </c>
      <c r="D772" s="14">
        <f t="shared" si="94"/>
        <v>-3.5084899380166679E-4</v>
      </c>
      <c r="E772" s="14">
        <f t="shared" ref="E772:E835" si="96">D772 * 100</f>
        <v>-3.5084899380166679E-2</v>
      </c>
      <c r="F772" s="14">
        <f t="shared" ref="F772:F835" si="97">MONTH(A772)</f>
        <v>9</v>
      </c>
      <c r="G772" s="14">
        <f t="shared" ref="G772:G835" si="98">YEAR(A772)</f>
        <v>2015</v>
      </c>
      <c r="I772" s="12">
        <v>42276</v>
      </c>
      <c r="J772" s="14">
        <v>1881.900024</v>
      </c>
      <c r="K772" s="14">
        <v>1884.089966</v>
      </c>
      <c r="L772" s="14">
        <f t="shared" si="95"/>
        <v>1.2328530985949993E-3</v>
      </c>
      <c r="M772" s="14">
        <f t="shared" ref="M772:M835" si="99">L772*100</f>
        <v>0.12328530985949993</v>
      </c>
      <c r="N772" s="14">
        <f t="shared" ref="N772:N835" si="100">MONTH(I772)</f>
        <v>9</v>
      </c>
      <c r="O772" s="14">
        <f t="shared" ref="O772:O835" si="101">YEAR(I772)</f>
        <v>2015</v>
      </c>
      <c r="P772" s="2"/>
    </row>
    <row r="773" spans="1:16" x14ac:dyDescent="0.25">
      <c r="A773" s="12">
        <v>42277</v>
      </c>
      <c r="B773" s="42">
        <v>143.69000199999999</v>
      </c>
      <c r="C773" s="14">
        <v>144.970001</v>
      </c>
      <c r="D773" s="14">
        <f t="shared" ref="D773:D836" si="102">(C773/C772)-1</f>
        <v>1.7547553747823796E-2</v>
      </c>
      <c r="E773" s="14">
        <f t="shared" si="96"/>
        <v>1.7547553747823796</v>
      </c>
      <c r="F773" s="14">
        <f t="shared" si="97"/>
        <v>9</v>
      </c>
      <c r="G773" s="14">
        <f t="shared" si="98"/>
        <v>2015</v>
      </c>
      <c r="I773" s="12">
        <v>42277</v>
      </c>
      <c r="J773" s="14">
        <v>1887.1400149999999</v>
      </c>
      <c r="K773" s="14">
        <v>1920.030029</v>
      </c>
      <c r="L773" s="14">
        <f t="shared" ref="L773:L836" si="103">(K773/K772)-1</f>
        <v>1.9075555652102061E-2</v>
      </c>
      <c r="M773" s="14">
        <f t="shared" si="99"/>
        <v>1.9075555652102061</v>
      </c>
      <c r="N773" s="14">
        <f t="shared" si="100"/>
        <v>9</v>
      </c>
      <c r="O773" s="14">
        <f t="shared" si="101"/>
        <v>2015</v>
      </c>
      <c r="P773" s="2"/>
    </row>
    <row r="774" spans="1:16" x14ac:dyDescent="0.25">
      <c r="A774" s="12">
        <v>42278</v>
      </c>
      <c r="B774" s="42">
        <v>145.30999800000001</v>
      </c>
      <c r="C774" s="14">
        <v>143.58999600000001</v>
      </c>
      <c r="D774" s="14">
        <f t="shared" si="102"/>
        <v>-9.5192452954455664E-3</v>
      </c>
      <c r="E774" s="14">
        <f t="shared" si="96"/>
        <v>-0.95192452954455664</v>
      </c>
      <c r="F774" s="14">
        <f t="shared" si="97"/>
        <v>10</v>
      </c>
      <c r="G774" s="14">
        <f t="shared" si="98"/>
        <v>2015</v>
      </c>
      <c r="I774" s="12">
        <v>42278</v>
      </c>
      <c r="J774" s="14">
        <v>1919.650024</v>
      </c>
      <c r="K774" s="14">
        <v>1923.8199460000001</v>
      </c>
      <c r="L774" s="14">
        <f t="shared" si="103"/>
        <v>1.9738842324117378E-3</v>
      </c>
      <c r="M774" s="14">
        <f t="shared" si="99"/>
        <v>0.19738842324117378</v>
      </c>
      <c r="N774" s="14">
        <f t="shared" si="100"/>
        <v>10</v>
      </c>
      <c r="O774" s="14">
        <f t="shared" si="101"/>
        <v>2015</v>
      </c>
      <c r="P774" s="2"/>
    </row>
    <row r="775" spans="1:16" x14ac:dyDescent="0.25">
      <c r="A775" s="12">
        <v>42279</v>
      </c>
      <c r="B775" s="42">
        <v>141.050003</v>
      </c>
      <c r="C775" s="14">
        <v>144.58000200000001</v>
      </c>
      <c r="D775" s="14">
        <f t="shared" si="102"/>
        <v>6.8946725230076833E-3</v>
      </c>
      <c r="E775" s="14">
        <f t="shared" si="96"/>
        <v>0.68946725230076833</v>
      </c>
      <c r="F775" s="14">
        <f t="shared" si="97"/>
        <v>10</v>
      </c>
      <c r="G775" s="14">
        <f t="shared" si="98"/>
        <v>2015</v>
      </c>
      <c r="I775" s="12">
        <v>42279</v>
      </c>
      <c r="J775" s="14">
        <v>1921.7700199999999</v>
      </c>
      <c r="K775" s="14">
        <v>1951.3599850000001</v>
      </c>
      <c r="L775" s="14">
        <f t="shared" si="103"/>
        <v>1.4315289254205554E-2</v>
      </c>
      <c r="M775" s="14">
        <f t="shared" si="99"/>
        <v>1.4315289254205554</v>
      </c>
      <c r="N775" s="14">
        <f t="shared" si="100"/>
        <v>10</v>
      </c>
      <c r="O775" s="14">
        <f t="shared" si="101"/>
        <v>2015</v>
      </c>
      <c r="P775" s="2"/>
    </row>
    <row r="776" spans="1:16" x14ac:dyDescent="0.25">
      <c r="A776" s="12">
        <v>42282</v>
      </c>
      <c r="B776" s="42">
        <v>145.820007</v>
      </c>
      <c r="C776" s="14">
        <v>149.03999300000001</v>
      </c>
      <c r="D776" s="14">
        <f t="shared" si="102"/>
        <v>3.0847910764311592E-2</v>
      </c>
      <c r="E776" s="14">
        <f t="shared" si="96"/>
        <v>3.0847910764311592</v>
      </c>
      <c r="F776" s="14">
        <f t="shared" si="97"/>
        <v>10</v>
      </c>
      <c r="G776" s="14">
        <f t="shared" si="98"/>
        <v>2015</v>
      </c>
      <c r="I776" s="12">
        <v>42282</v>
      </c>
      <c r="J776" s="14">
        <v>1954.329956</v>
      </c>
      <c r="K776" s="14">
        <v>1987.0500489999999</v>
      </c>
      <c r="L776" s="14">
        <f t="shared" si="103"/>
        <v>1.8289841072046009E-2</v>
      </c>
      <c r="M776" s="14">
        <f t="shared" si="99"/>
        <v>1.8289841072046009</v>
      </c>
      <c r="N776" s="14">
        <f t="shared" si="100"/>
        <v>10</v>
      </c>
      <c r="O776" s="14">
        <f t="shared" si="101"/>
        <v>2015</v>
      </c>
      <c r="P776" s="2"/>
    </row>
    <row r="777" spans="1:16" x14ac:dyDescent="0.25">
      <c r="A777" s="12">
        <v>42283</v>
      </c>
      <c r="B777" s="42">
        <v>149.05999800000001</v>
      </c>
      <c r="C777" s="14">
        <v>148.779999</v>
      </c>
      <c r="D777" s="14">
        <f t="shared" si="102"/>
        <v>-1.7444579455931919E-3</v>
      </c>
      <c r="E777" s="14">
        <f t="shared" si="96"/>
        <v>-0.17444579455931919</v>
      </c>
      <c r="F777" s="14">
        <f t="shared" si="97"/>
        <v>10</v>
      </c>
      <c r="G777" s="14">
        <f t="shared" si="98"/>
        <v>2015</v>
      </c>
      <c r="I777" s="12">
        <v>42283</v>
      </c>
      <c r="J777" s="14">
        <v>1986.630005</v>
      </c>
      <c r="K777" s="14">
        <v>1979.920044</v>
      </c>
      <c r="L777" s="14">
        <f t="shared" si="103"/>
        <v>-3.5882362417535285E-3</v>
      </c>
      <c r="M777" s="14">
        <f t="shared" si="99"/>
        <v>-0.35882362417535285</v>
      </c>
      <c r="N777" s="14">
        <f t="shared" si="100"/>
        <v>10</v>
      </c>
      <c r="O777" s="14">
        <f t="shared" si="101"/>
        <v>2015</v>
      </c>
      <c r="P777" s="2"/>
    </row>
    <row r="778" spans="1:16" x14ac:dyDescent="0.25">
      <c r="A778" s="12">
        <v>42284</v>
      </c>
      <c r="B778" s="42">
        <v>150.03999300000001</v>
      </c>
      <c r="C778" s="14">
        <v>150.08999600000001</v>
      </c>
      <c r="D778" s="14">
        <f t="shared" si="102"/>
        <v>8.8049267966456846E-3</v>
      </c>
      <c r="E778" s="14">
        <f t="shared" si="96"/>
        <v>0.88049267966456846</v>
      </c>
      <c r="F778" s="14">
        <f t="shared" si="97"/>
        <v>10</v>
      </c>
      <c r="G778" s="14">
        <f t="shared" si="98"/>
        <v>2015</v>
      </c>
      <c r="I778" s="12">
        <v>42284</v>
      </c>
      <c r="J778" s="14">
        <v>1982.339966</v>
      </c>
      <c r="K778" s="14">
        <v>1995.829956</v>
      </c>
      <c r="L778" s="14">
        <f t="shared" si="103"/>
        <v>8.035633584403401E-3</v>
      </c>
      <c r="M778" s="14">
        <f t="shared" si="99"/>
        <v>0.8035633584403401</v>
      </c>
      <c r="N778" s="14">
        <f t="shared" si="100"/>
        <v>10</v>
      </c>
      <c r="O778" s="14">
        <f t="shared" si="101"/>
        <v>2015</v>
      </c>
      <c r="P778" s="2"/>
    </row>
    <row r="779" spans="1:16" x14ac:dyDescent="0.25">
      <c r="A779" s="12">
        <v>42285</v>
      </c>
      <c r="B779" s="42">
        <v>149.69000199999999</v>
      </c>
      <c r="C779" s="14">
        <v>152.279999</v>
      </c>
      <c r="D779" s="14">
        <f t="shared" si="102"/>
        <v>1.4591265629722461E-2</v>
      </c>
      <c r="E779" s="14">
        <f t="shared" si="96"/>
        <v>1.4591265629722461</v>
      </c>
      <c r="F779" s="14">
        <f t="shared" si="97"/>
        <v>10</v>
      </c>
      <c r="G779" s="14">
        <f t="shared" si="98"/>
        <v>2015</v>
      </c>
      <c r="I779" s="12">
        <v>42285</v>
      </c>
      <c r="J779" s="14">
        <v>1994.01001</v>
      </c>
      <c r="K779" s="14">
        <v>2013.4300539999999</v>
      </c>
      <c r="L779" s="14">
        <f t="shared" si="103"/>
        <v>8.8184356322988933E-3</v>
      </c>
      <c r="M779" s="14">
        <f t="shared" si="99"/>
        <v>0.88184356322988933</v>
      </c>
      <c r="N779" s="14">
        <f t="shared" si="100"/>
        <v>10</v>
      </c>
      <c r="O779" s="14">
        <f t="shared" si="101"/>
        <v>2015</v>
      </c>
      <c r="P779" s="2"/>
    </row>
    <row r="780" spans="1:16" x14ac:dyDescent="0.25">
      <c r="A780" s="12">
        <v>42286</v>
      </c>
      <c r="B780" s="42">
        <v>152.46000699999999</v>
      </c>
      <c r="C780" s="14">
        <v>152.38999899999999</v>
      </c>
      <c r="D780" s="14">
        <f t="shared" si="102"/>
        <v>7.2235356397643002E-4</v>
      </c>
      <c r="E780" s="14">
        <f t="shared" si="96"/>
        <v>7.2235356397643002E-2</v>
      </c>
      <c r="F780" s="14">
        <f t="shared" si="97"/>
        <v>10</v>
      </c>
      <c r="G780" s="14">
        <f t="shared" si="98"/>
        <v>2015</v>
      </c>
      <c r="I780" s="12">
        <v>42286</v>
      </c>
      <c r="J780" s="14">
        <v>2013.7299800000001</v>
      </c>
      <c r="K780" s="14">
        <v>2014.8900149999999</v>
      </c>
      <c r="L780" s="14">
        <f t="shared" si="103"/>
        <v>7.251113576554058E-4</v>
      </c>
      <c r="M780" s="14">
        <f t="shared" si="99"/>
        <v>7.251113576554058E-2</v>
      </c>
      <c r="N780" s="14">
        <f t="shared" si="100"/>
        <v>10</v>
      </c>
      <c r="O780" s="14">
        <f t="shared" si="101"/>
        <v>2015</v>
      </c>
      <c r="P780" s="2"/>
    </row>
    <row r="781" spans="1:16" x14ac:dyDescent="0.25">
      <c r="A781" s="12">
        <v>42289</v>
      </c>
      <c r="B781" s="42">
        <v>152.39999399999999</v>
      </c>
      <c r="C781" s="14">
        <v>151.13999899999999</v>
      </c>
      <c r="D781" s="14">
        <f t="shared" si="102"/>
        <v>-8.2026380221972284E-3</v>
      </c>
      <c r="E781" s="14">
        <f t="shared" si="96"/>
        <v>-0.82026380221972284</v>
      </c>
      <c r="F781" s="14">
        <f t="shared" si="97"/>
        <v>10</v>
      </c>
      <c r="G781" s="14">
        <f t="shared" si="98"/>
        <v>2015</v>
      </c>
      <c r="I781" s="12">
        <v>42289</v>
      </c>
      <c r="J781" s="14">
        <v>2015.650024</v>
      </c>
      <c r="K781" s="14">
        <v>2017.459961</v>
      </c>
      <c r="L781" s="14">
        <f t="shared" si="103"/>
        <v>1.2754770636946855E-3</v>
      </c>
      <c r="M781" s="14">
        <f t="shared" si="99"/>
        <v>0.12754770636946855</v>
      </c>
      <c r="N781" s="14">
        <f t="shared" si="100"/>
        <v>10</v>
      </c>
      <c r="O781" s="14">
        <f t="shared" si="101"/>
        <v>2015</v>
      </c>
      <c r="P781" s="2"/>
    </row>
    <row r="782" spans="1:16" x14ac:dyDescent="0.25">
      <c r="A782" s="12">
        <v>42290</v>
      </c>
      <c r="B782" s="42">
        <v>150.779999</v>
      </c>
      <c r="C782" s="14">
        <v>149.61999499999999</v>
      </c>
      <c r="D782" s="14">
        <f t="shared" si="102"/>
        <v>-1.0056927418664374E-2</v>
      </c>
      <c r="E782" s="14">
        <f t="shared" si="96"/>
        <v>-1.0056927418664374</v>
      </c>
      <c r="F782" s="14">
        <f t="shared" si="97"/>
        <v>10</v>
      </c>
      <c r="G782" s="14">
        <f t="shared" si="98"/>
        <v>2015</v>
      </c>
      <c r="I782" s="12">
        <v>42290</v>
      </c>
      <c r="J782" s="14">
        <v>2015</v>
      </c>
      <c r="K782" s="14">
        <v>2003.6899410000001</v>
      </c>
      <c r="L782" s="14">
        <f t="shared" si="103"/>
        <v>-6.8254241800043136E-3</v>
      </c>
      <c r="M782" s="14">
        <f t="shared" si="99"/>
        <v>-0.68254241800043136</v>
      </c>
      <c r="N782" s="14">
        <f t="shared" si="100"/>
        <v>10</v>
      </c>
      <c r="O782" s="14">
        <f t="shared" si="101"/>
        <v>2015</v>
      </c>
      <c r="P782" s="2"/>
    </row>
    <row r="783" spans="1:16" x14ac:dyDescent="0.25">
      <c r="A783" s="12">
        <v>42291</v>
      </c>
      <c r="B783" s="42">
        <v>149.60000600000001</v>
      </c>
      <c r="C783" s="14">
        <v>150.009995</v>
      </c>
      <c r="D783" s="14">
        <f t="shared" si="102"/>
        <v>2.6066034823755135E-3</v>
      </c>
      <c r="E783" s="14">
        <f t="shared" si="96"/>
        <v>0.26066034823755135</v>
      </c>
      <c r="F783" s="14">
        <f t="shared" si="97"/>
        <v>10</v>
      </c>
      <c r="G783" s="14">
        <f t="shared" si="98"/>
        <v>2015</v>
      </c>
      <c r="I783" s="12">
        <v>42291</v>
      </c>
      <c r="J783" s="14">
        <v>2003.660034</v>
      </c>
      <c r="K783" s="14">
        <v>1994.23999</v>
      </c>
      <c r="L783" s="14">
        <f t="shared" si="103"/>
        <v>-4.7162741133909281E-3</v>
      </c>
      <c r="M783" s="14">
        <f t="shared" si="99"/>
        <v>-0.47162741133909281</v>
      </c>
      <c r="N783" s="14">
        <f t="shared" si="100"/>
        <v>10</v>
      </c>
      <c r="O783" s="14">
        <f t="shared" si="101"/>
        <v>2015</v>
      </c>
      <c r="P783" s="2"/>
    </row>
    <row r="784" spans="1:16" x14ac:dyDescent="0.25">
      <c r="A784" s="12">
        <v>42292</v>
      </c>
      <c r="B784" s="42">
        <v>150.91000399999999</v>
      </c>
      <c r="C784" s="14">
        <v>150.08999600000001</v>
      </c>
      <c r="D784" s="14">
        <f t="shared" si="102"/>
        <v>5.3330446414601163E-4</v>
      </c>
      <c r="E784" s="14">
        <f t="shared" si="96"/>
        <v>5.3330446414601163E-2</v>
      </c>
      <c r="F784" s="14">
        <f t="shared" si="97"/>
        <v>10</v>
      </c>
      <c r="G784" s="14">
        <f t="shared" si="98"/>
        <v>2015</v>
      </c>
      <c r="I784" s="12">
        <v>42292</v>
      </c>
      <c r="J784" s="14">
        <v>1996.469971</v>
      </c>
      <c r="K784" s="14">
        <v>2023.8599850000001</v>
      </c>
      <c r="L784" s="14">
        <f t="shared" si="103"/>
        <v>1.485277356212289E-2</v>
      </c>
      <c r="M784" s="14">
        <f t="shared" si="99"/>
        <v>1.485277356212289</v>
      </c>
      <c r="N784" s="14">
        <f t="shared" si="100"/>
        <v>10</v>
      </c>
      <c r="O784" s="14">
        <f t="shared" si="101"/>
        <v>2015</v>
      </c>
      <c r="P784" s="2"/>
    </row>
    <row r="785" spans="1:16" x14ac:dyDescent="0.25">
      <c r="A785" s="12">
        <v>42293</v>
      </c>
      <c r="B785" s="42">
        <v>150.449997</v>
      </c>
      <c r="C785" s="14">
        <v>150.38999899999999</v>
      </c>
      <c r="D785" s="14">
        <f t="shared" si="102"/>
        <v>1.9988207608452324E-3</v>
      </c>
      <c r="E785" s="14">
        <f t="shared" si="96"/>
        <v>0.19988207608452324</v>
      </c>
      <c r="F785" s="14">
        <f t="shared" si="97"/>
        <v>10</v>
      </c>
      <c r="G785" s="14">
        <f t="shared" si="98"/>
        <v>2015</v>
      </c>
      <c r="I785" s="12">
        <v>42293</v>
      </c>
      <c r="J785" s="14">
        <v>2024.369995</v>
      </c>
      <c r="K785" s="14">
        <v>2033.1099850000001</v>
      </c>
      <c r="L785" s="14">
        <f t="shared" si="103"/>
        <v>4.5704742761638606E-3</v>
      </c>
      <c r="M785" s="14">
        <f t="shared" si="99"/>
        <v>0.45704742761638606</v>
      </c>
      <c r="N785" s="14">
        <f t="shared" si="100"/>
        <v>10</v>
      </c>
      <c r="O785" s="14">
        <f t="shared" si="101"/>
        <v>2015</v>
      </c>
      <c r="P785" s="2"/>
    </row>
    <row r="786" spans="1:16" x14ac:dyDescent="0.25">
      <c r="A786" s="12">
        <v>42296</v>
      </c>
      <c r="B786" s="42">
        <v>149.85000600000001</v>
      </c>
      <c r="C786" s="14">
        <v>149.220001</v>
      </c>
      <c r="D786" s="14">
        <f t="shared" si="102"/>
        <v>-7.7797593442366919E-3</v>
      </c>
      <c r="E786" s="14">
        <f t="shared" si="96"/>
        <v>-0.77797593442366919</v>
      </c>
      <c r="F786" s="14">
        <f t="shared" si="97"/>
        <v>10</v>
      </c>
      <c r="G786" s="14">
        <f t="shared" si="98"/>
        <v>2015</v>
      </c>
      <c r="I786" s="12">
        <v>42296</v>
      </c>
      <c r="J786" s="14">
        <v>2031.7299800000001</v>
      </c>
      <c r="K786" s="14">
        <v>2033.660034</v>
      </c>
      <c r="L786" s="14">
        <f t="shared" si="103"/>
        <v>2.7054561930150989E-4</v>
      </c>
      <c r="M786" s="14">
        <f t="shared" si="99"/>
        <v>2.7054561930150989E-2</v>
      </c>
      <c r="N786" s="14">
        <f t="shared" si="100"/>
        <v>10</v>
      </c>
      <c r="O786" s="14">
        <f t="shared" si="101"/>
        <v>2015</v>
      </c>
      <c r="P786" s="2"/>
    </row>
    <row r="787" spans="1:16" x14ac:dyDescent="0.25">
      <c r="A787" s="12">
        <v>42297</v>
      </c>
      <c r="B787" s="42">
        <v>142.490005</v>
      </c>
      <c r="C787" s="14">
        <v>140.63999899999999</v>
      </c>
      <c r="D787" s="14">
        <f t="shared" si="102"/>
        <v>-5.7499007790517309E-2</v>
      </c>
      <c r="E787" s="14">
        <f t="shared" si="96"/>
        <v>-5.7499007790517309</v>
      </c>
      <c r="F787" s="14">
        <f t="shared" si="97"/>
        <v>10</v>
      </c>
      <c r="G787" s="14">
        <f t="shared" si="98"/>
        <v>2015</v>
      </c>
      <c r="I787" s="12">
        <v>42297</v>
      </c>
      <c r="J787" s="14">
        <v>2033.130005</v>
      </c>
      <c r="K787" s="14">
        <v>2030.7700199999999</v>
      </c>
      <c r="L787" s="14">
        <f t="shared" si="103"/>
        <v>-1.421090030626071E-3</v>
      </c>
      <c r="M787" s="14">
        <f t="shared" si="99"/>
        <v>-0.1421090030626071</v>
      </c>
      <c r="N787" s="14">
        <f t="shared" si="100"/>
        <v>10</v>
      </c>
      <c r="O787" s="14">
        <f t="shared" si="101"/>
        <v>2015</v>
      </c>
      <c r="P787" s="2"/>
    </row>
    <row r="788" spans="1:16" x14ac:dyDescent="0.25">
      <c r="A788" s="12">
        <v>42298</v>
      </c>
      <c r="B788" s="42">
        <v>140.25</v>
      </c>
      <c r="C788" s="14">
        <v>140.91999799999999</v>
      </c>
      <c r="D788" s="14">
        <f t="shared" si="102"/>
        <v>1.9908916523811993E-3</v>
      </c>
      <c r="E788" s="14">
        <f t="shared" si="96"/>
        <v>0.19908916523811993</v>
      </c>
      <c r="F788" s="14">
        <f t="shared" si="97"/>
        <v>10</v>
      </c>
      <c r="G788" s="14">
        <f t="shared" si="98"/>
        <v>2015</v>
      </c>
      <c r="I788" s="12">
        <v>42298</v>
      </c>
      <c r="J788" s="14">
        <v>2033.469971</v>
      </c>
      <c r="K788" s="14">
        <v>2018.9399410000001</v>
      </c>
      <c r="L788" s="14">
        <f t="shared" si="103"/>
        <v>-5.8254154254255841E-3</v>
      </c>
      <c r="M788" s="14">
        <f t="shared" si="99"/>
        <v>-0.58254154254255841</v>
      </c>
      <c r="N788" s="14">
        <f t="shared" si="100"/>
        <v>10</v>
      </c>
      <c r="O788" s="14">
        <f t="shared" si="101"/>
        <v>2015</v>
      </c>
      <c r="P788" s="2"/>
    </row>
    <row r="789" spans="1:16" x14ac:dyDescent="0.25">
      <c r="A789" s="12">
        <v>42299</v>
      </c>
      <c r="B789" s="42">
        <v>141.740005</v>
      </c>
      <c r="C789" s="14">
        <v>144.08999600000001</v>
      </c>
      <c r="D789" s="14">
        <f t="shared" si="102"/>
        <v>2.2495018769444153E-2</v>
      </c>
      <c r="E789" s="14">
        <f t="shared" si="96"/>
        <v>2.2495018769444153</v>
      </c>
      <c r="F789" s="14">
        <f t="shared" si="97"/>
        <v>10</v>
      </c>
      <c r="G789" s="14">
        <f t="shared" si="98"/>
        <v>2015</v>
      </c>
      <c r="I789" s="12">
        <v>42299</v>
      </c>
      <c r="J789" s="14">
        <v>2021.880005</v>
      </c>
      <c r="K789" s="14">
        <v>2052.51001</v>
      </c>
      <c r="L789" s="14">
        <f t="shared" si="103"/>
        <v>1.6627571884764603E-2</v>
      </c>
      <c r="M789" s="14">
        <f t="shared" si="99"/>
        <v>1.6627571884764603</v>
      </c>
      <c r="N789" s="14">
        <f t="shared" si="100"/>
        <v>10</v>
      </c>
      <c r="O789" s="14">
        <f t="shared" si="101"/>
        <v>2015</v>
      </c>
      <c r="P789" s="2"/>
    </row>
    <row r="790" spans="1:16" x14ac:dyDescent="0.25">
      <c r="A790" s="12">
        <v>42300</v>
      </c>
      <c r="B790" s="42">
        <v>144.61000100000001</v>
      </c>
      <c r="C790" s="14">
        <v>144.679993</v>
      </c>
      <c r="D790" s="14">
        <f t="shared" si="102"/>
        <v>4.0946423511594165E-3</v>
      </c>
      <c r="E790" s="14">
        <f t="shared" si="96"/>
        <v>0.40946423511594165</v>
      </c>
      <c r="F790" s="14">
        <f t="shared" si="97"/>
        <v>10</v>
      </c>
      <c r="G790" s="14">
        <f t="shared" si="98"/>
        <v>2015</v>
      </c>
      <c r="I790" s="12">
        <v>42300</v>
      </c>
      <c r="J790" s="14">
        <v>2058.1899410000001</v>
      </c>
      <c r="K790" s="14">
        <v>2075.1499020000001</v>
      </c>
      <c r="L790" s="14">
        <f t="shared" si="103"/>
        <v>1.1030344256396596E-2</v>
      </c>
      <c r="M790" s="14">
        <f t="shared" si="99"/>
        <v>1.1030344256396596</v>
      </c>
      <c r="N790" s="14">
        <f t="shared" si="100"/>
        <v>10</v>
      </c>
      <c r="O790" s="14">
        <f t="shared" si="101"/>
        <v>2015</v>
      </c>
      <c r="P790" s="2"/>
    </row>
    <row r="791" spans="1:16" x14ac:dyDescent="0.25">
      <c r="A791" s="12">
        <v>42303</v>
      </c>
      <c r="B791" s="42">
        <v>144.75</v>
      </c>
      <c r="C791" s="14">
        <v>143.66000399999999</v>
      </c>
      <c r="D791" s="14">
        <f t="shared" si="102"/>
        <v>-7.0499657820691786E-3</v>
      </c>
      <c r="E791" s="14">
        <f t="shared" si="96"/>
        <v>-0.70499657820691786</v>
      </c>
      <c r="F791" s="14">
        <f t="shared" si="97"/>
        <v>10</v>
      </c>
      <c r="G791" s="14">
        <f t="shared" si="98"/>
        <v>2015</v>
      </c>
      <c r="I791" s="12">
        <v>42303</v>
      </c>
      <c r="J791" s="14">
        <v>2075.080078</v>
      </c>
      <c r="K791" s="14">
        <v>2071.179932</v>
      </c>
      <c r="L791" s="14">
        <f t="shared" si="103"/>
        <v>-1.9131003481598352E-3</v>
      </c>
      <c r="M791" s="14">
        <f t="shared" si="99"/>
        <v>-0.19131003481598352</v>
      </c>
      <c r="N791" s="14">
        <f t="shared" si="100"/>
        <v>10</v>
      </c>
      <c r="O791" s="14">
        <f t="shared" si="101"/>
        <v>2015</v>
      </c>
      <c r="P791" s="2"/>
    </row>
    <row r="792" spans="1:16" x14ac:dyDescent="0.25">
      <c r="A792" s="12">
        <v>42304</v>
      </c>
      <c r="B792" s="42">
        <v>143.509995</v>
      </c>
      <c r="C792" s="14">
        <v>137.86000100000001</v>
      </c>
      <c r="D792" s="14">
        <f t="shared" si="102"/>
        <v>-4.037312291874906E-2</v>
      </c>
      <c r="E792" s="14">
        <f t="shared" si="96"/>
        <v>-4.0373122918749065</v>
      </c>
      <c r="F792" s="14">
        <f t="shared" si="97"/>
        <v>10</v>
      </c>
      <c r="G792" s="14">
        <f t="shared" si="98"/>
        <v>2015</v>
      </c>
      <c r="I792" s="12">
        <v>42304</v>
      </c>
      <c r="J792" s="14">
        <v>2068.75</v>
      </c>
      <c r="K792" s="14">
        <v>2065.889893</v>
      </c>
      <c r="L792" s="14">
        <f t="shared" si="103"/>
        <v>-2.5541185091011442E-3</v>
      </c>
      <c r="M792" s="14">
        <f t="shared" si="99"/>
        <v>-0.25541185091011442</v>
      </c>
      <c r="N792" s="14">
        <f t="shared" si="100"/>
        <v>10</v>
      </c>
      <c r="O792" s="14">
        <f t="shared" si="101"/>
        <v>2015</v>
      </c>
      <c r="P792" s="2"/>
    </row>
    <row r="793" spans="1:16" x14ac:dyDescent="0.25">
      <c r="A793" s="12">
        <v>42305</v>
      </c>
      <c r="B793" s="42">
        <v>137.91999799999999</v>
      </c>
      <c r="C793" s="14">
        <v>140.83000200000001</v>
      </c>
      <c r="D793" s="14">
        <f t="shared" si="102"/>
        <v>2.1543602048863963E-2</v>
      </c>
      <c r="E793" s="14">
        <f t="shared" si="96"/>
        <v>2.1543602048863963</v>
      </c>
      <c r="F793" s="14">
        <f t="shared" si="97"/>
        <v>10</v>
      </c>
      <c r="G793" s="14">
        <f t="shared" si="98"/>
        <v>2015</v>
      </c>
      <c r="I793" s="12">
        <v>42305</v>
      </c>
      <c r="J793" s="14">
        <v>2066.4799800000001</v>
      </c>
      <c r="K793" s="14">
        <v>2090.3500979999999</v>
      </c>
      <c r="L793" s="14">
        <f t="shared" si="103"/>
        <v>1.1840033238402548E-2</v>
      </c>
      <c r="M793" s="14">
        <f t="shared" si="99"/>
        <v>1.1840033238402548</v>
      </c>
      <c r="N793" s="14">
        <f t="shared" si="100"/>
        <v>10</v>
      </c>
      <c r="O793" s="14">
        <f t="shared" si="101"/>
        <v>2015</v>
      </c>
      <c r="P793" s="2"/>
    </row>
    <row r="794" spans="1:16" x14ac:dyDescent="0.25">
      <c r="A794" s="12">
        <v>42306</v>
      </c>
      <c r="B794" s="42">
        <v>140.36000100000001</v>
      </c>
      <c r="C794" s="14">
        <v>140.550003</v>
      </c>
      <c r="D794" s="14">
        <f t="shared" si="102"/>
        <v>-1.988205609767757E-3</v>
      </c>
      <c r="E794" s="14">
        <f t="shared" si="96"/>
        <v>-0.1988205609767757</v>
      </c>
      <c r="F794" s="14">
        <f t="shared" si="97"/>
        <v>10</v>
      </c>
      <c r="G794" s="14">
        <f t="shared" si="98"/>
        <v>2015</v>
      </c>
      <c r="I794" s="12">
        <v>42306</v>
      </c>
      <c r="J794" s="14">
        <v>2088.3500979999999</v>
      </c>
      <c r="K794" s="14">
        <v>2089.4099120000001</v>
      </c>
      <c r="L794" s="14">
        <f t="shared" si="103"/>
        <v>-4.4977441860072354E-4</v>
      </c>
      <c r="M794" s="14">
        <f t="shared" si="99"/>
        <v>-4.4977441860072354E-2</v>
      </c>
      <c r="N794" s="14">
        <f t="shared" si="100"/>
        <v>10</v>
      </c>
      <c r="O794" s="14">
        <f t="shared" si="101"/>
        <v>2015</v>
      </c>
      <c r="P794" s="2"/>
    </row>
    <row r="795" spans="1:16" x14ac:dyDescent="0.25">
      <c r="A795" s="12">
        <v>42307</v>
      </c>
      <c r="B795" s="42">
        <v>140.44000199999999</v>
      </c>
      <c r="C795" s="14">
        <v>140.08000200000001</v>
      </c>
      <c r="D795" s="14">
        <f t="shared" si="102"/>
        <v>-3.3440127354532612E-3</v>
      </c>
      <c r="E795" s="14">
        <f t="shared" si="96"/>
        <v>-0.33440127354532612</v>
      </c>
      <c r="F795" s="14">
        <f t="shared" si="97"/>
        <v>10</v>
      </c>
      <c r="G795" s="14">
        <f t="shared" si="98"/>
        <v>2015</v>
      </c>
      <c r="I795" s="12">
        <v>42307</v>
      </c>
      <c r="J795" s="14">
        <v>2090</v>
      </c>
      <c r="K795" s="14">
        <v>2079.360107</v>
      </c>
      <c r="L795" s="14">
        <f t="shared" si="103"/>
        <v>-4.809877153488018E-3</v>
      </c>
      <c r="M795" s="14">
        <f t="shared" si="99"/>
        <v>-0.4809877153488018</v>
      </c>
      <c r="N795" s="14">
        <f t="shared" si="100"/>
        <v>10</v>
      </c>
      <c r="O795" s="14">
        <f t="shared" si="101"/>
        <v>2015</v>
      </c>
      <c r="P795" s="2"/>
    </row>
    <row r="796" spans="1:16" x14ac:dyDescent="0.25">
      <c r="A796" s="12">
        <v>42310</v>
      </c>
      <c r="B796" s="42">
        <v>140.5</v>
      </c>
      <c r="C796" s="14">
        <v>140.36999499999999</v>
      </c>
      <c r="D796" s="14">
        <f t="shared" si="102"/>
        <v>2.0701955729554022E-3</v>
      </c>
      <c r="E796" s="14">
        <f t="shared" si="96"/>
        <v>0.20701955729554022</v>
      </c>
      <c r="F796" s="14">
        <f t="shared" si="97"/>
        <v>11</v>
      </c>
      <c r="G796" s="14">
        <f t="shared" si="98"/>
        <v>2015</v>
      </c>
      <c r="I796" s="12">
        <v>42310</v>
      </c>
      <c r="J796" s="14">
        <v>2080.76001</v>
      </c>
      <c r="K796" s="14">
        <v>2104.0500489999999</v>
      </c>
      <c r="L796" s="14">
        <f t="shared" si="103"/>
        <v>1.1873817294504763E-2</v>
      </c>
      <c r="M796" s="14">
        <f t="shared" si="99"/>
        <v>1.1873817294504763</v>
      </c>
      <c r="N796" s="14">
        <f t="shared" si="100"/>
        <v>11</v>
      </c>
      <c r="O796" s="14">
        <f t="shared" si="101"/>
        <v>2015</v>
      </c>
      <c r="P796" s="2"/>
    </row>
    <row r="797" spans="1:16" x14ac:dyDescent="0.25">
      <c r="A797" s="12">
        <v>42311</v>
      </c>
      <c r="B797" s="42">
        <v>140.020004</v>
      </c>
      <c r="C797" s="14">
        <v>141.88000500000001</v>
      </c>
      <c r="D797" s="14">
        <f t="shared" si="102"/>
        <v>1.0757355943483704E-2</v>
      </c>
      <c r="E797" s="14">
        <f t="shared" si="96"/>
        <v>1.0757355943483704</v>
      </c>
      <c r="F797" s="14">
        <f t="shared" si="97"/>
        <v>11</v>
      </c>
      <c r="G797" s="14">
        <f t="shared" si="98"/>
        <v>2015</v>
      </c>
      <c r="I797" s="12">
        <v>42311</v>
      </c>
      <c r="J797" s="14">
        <v>2102.6298830000001</v>
      </c>
      <c r="K797" s="14">
        <v>2109.790039</v>
      </c>
      <c r="L797" s="14">
        <f t="shared" si="103"/>
        <v>2.7280672352485436E-3</v>
      </c>
      <c r="M797" s="14">
        <f t="shared" si="99"/>
        <v>0.27280672352485436</v>
      </c>
      <c r="N797" s="14">
        <f t="shared" si="100"/>
        <v>11</v>
      </c>
      <c r="O797" s="14">
        <f t="shared" si="101"/>
        <v>2015</v>
      </c>
      <c r="P797" s="2"/>
    </row>
    <row r="798" spans="1:16" x14ac:dyDescent="0.25">
      <c r="A798" s="12">
        <v>42312</v>
      </c>
      <c r="B798" s="42">
        <v>142.550003</v>
      </c>
      <c r="C798" s="14">
        <v>141.63000500000001</v>
      </c>
      <c r="D798" s="14">
        <f t="shared" si="102"/>
        <v>-1.7620523765840002E-3</v>
      </c>
      <c r="E798" s="14">
        <f t="shared" si="96"/>
        <v>-0.17620523765840002</v>
      </c>
      <c r="F798" s="14">
        <f t="shared" si="97"/>
        <v>11</v>
      </c>
      <c r="G798" s="14">
        <f t="shared" si="98"/>
        <v>2015</v>
      </c>
      <c r="I798" s="12">
        <v>42312</v>
      </c>
      <c r="J798" s="14">
        <v>2110.6000979999999</v>
      </c>
      <c r="K798" s="14">
        <v>2102.3100589999999</v>
      </c>
      <c r="L798" s="14">
        <f t="shared" si="103"/>
        <v>-3.5453670089111711E-3</v>
      </c>
      <c r="M798" s="14">
        <f t="shared" si="99"/>
        <v>-0.35453670089111711</v>
      </c>
      <c r="N798" s="14">
        <f t="shared" si="100"/>
        <v>11</v>
      </c>
      <c r="O798" s="14">
        <f t="shared" si="101"/>
        <v>2015</v>
      </c>
      <c r="P798" s="2"/>
    </row>
    <row r="799" spans="1:16" x14ac:dyDescent="0.25">
      <c r="A799" s="12">
        <v>42313</v>
      </c>
      <c r="B799" s="42">
        <v>141.61000100000001</v>
      </c>
      <c r="C799" s="14">
        <v>139.88999899999999</v>
      </c>
      <c r="D799" s="14">
        <f t="shared" si="102"/>
        <v>-1.2285574656302645E-2</v>
      </c>
      <c r="E799" s="14">
        <f t="shared" si="96"/>
        <v>-1.2285574656302645</v>
      </c>
      <c r="F799" s="14">
        <f t="shared" si="97"/>
        <v>11</v>
      </c>
      <c r="G799" s="14">
        <f t="shared" si="98"/>
        <v>2015</v>
      </c>
      <c r="I799" s="12">
        <v>42313</v>
      </c>
      <c r="J799" s="14">
        <v>2101.679932</v>
      </c>
      <c r="K799" s="14">
        <v>2099.929932</v>
      </c>
      <c r="L799" s="14">
        <f t="shared" si="103"/>
        <v>-1.1321484144598548E-3</v>
      </c>
      <c r="M799" s="14">
        <f t="shared" si="99"/>
        <v>-0.11321484144598548</v>
      </c>
      <c r="N799" s="14">
        <f t="shared" si="100"/>
        <v>11</v>
      </c>
      <c r="O799" s="14">
        <f t="shared" si="101"/>
        <v>2015</v>
      </c>
      <c r="P799" s="2"/>
    </row>
    <row r="800" spans="1:16" x14ac:dyDescent="0.25">
      <c r="A800" s="12">
        <v>42314</v>
      </c>
      <c r="B800" s="42">
        <v>138.60000600000001</v>
      </c>
      <c r="C800" s="14">
        <v>138.25</v>
      </c>
      <c r="D800" s="14">
        <f t="shared" si="102"/>
        <v>-1.1723489968714529E-2</v>
      </c>
      <c r="E800" s="14">
        <f t="shared" si="96"/>
        <v>-1.1723489968714529</v>
      </c>
      <c r="F800" s="14">
        <f t="shared" si="97"/>
        <v>11</v>
      </c>
      <c r="G800" s="14">
        <f t="shared" si="98"/>
        <v>2015</v>
      </c>
      <c r="I800" s="12">
        <v>42314</v>
      </c>
      <c r="J800" s="14">
        <v>2098.6000979999999</v>
      </c>
      <c r="K800" s="14">
        <v>2099.1999510000001</v>
      </c>
      <c r="L800" s="14">
        <f t="shared" si="103"/>
        <v>-3.4762159864287767E-4</v>
      </c>
      <c r="M800" s="14">
        <f t="shared" si="99"/>
        <v>-3.4762159864287767E-2</v>
      </c>
      <c r="N800" s="14">
        <f t="shared" si="100"/>
        <v>11</v>
      </c>
      <c r="O800" s="14">
        <f t="shared" si="101"/>
        <v>2015</v>
      </c>
      <c r="P800" s="2"/>
    </row>
    <row r="801" spans="1:16" x14ac:dyDescent="0.25">
      <c r="A801" s="12">
        <v>42317</v>
      </c>
      <c r="B801" s="42">
        <v>137.91999799999999</v>
      </c>
      <c r="C801" s="14">
        <v>135.30999800000001</v>
      </c>
      <c r="D801" s="14">
        <f t="shared" si="102"/>
        <v>-2.1265837251356223E-2</v>
      </c>
      <c r="E801" s="14">
        <f t="shared" si="96"/>
        <v>-2.1265837251356223</v>
      </c>
      <c r="F801" s="14">
        <f t="shared" si="97"/>
        <v>11</v>
      </c>
      <c r="G801" s="14">
        <f t="shared" si="98"/>
        <v>2015</v>
      </c>
      <c r="I801" s="12">
        <v>42317</v>
      </c>
      <c r="J801" s="14">
        <v>2096.5600589999999</v>
      </c>
      <c r="K801" s="14">
        <v>2078.580078</v>
      </c>
      <c r="L801" s="14">
        <f t="shared" si="103"/>
        <v>-9.8227293641929281E-3</v>
      </c>
      <c r="M801" s="14">
        <f t="shared" si="99"/>
        <v>-0.98227293641929281</v>
      </c>
      <c r="N801" s="14">
        <f t="shared" si="100"/>
        <v>11</v>
      </c>
      <c r="O801" s="14">
        <f t="shared" si="101"/>
        <v>2015</v>
      </c>
      <c r="P801" s="2"/>
    </row>
    <row r="802" spans="1:16" x14ac:dyDescent="0.25">
      <c r="A802" s="12">
        <v>42318</v>
      </c>
      <c r="B802" s="42">
        <v>135.36000100000001</v>
      </c>
      <c r="C802" s="14">
        <v>135.470001</v>
      </c>
      <c r="D802" s="14">
        <f t="shared" si="102"/>
        <v>1.1824920727585564E-3</v>
      </c>
      <c r="E802" s="14">
        <f t="shared" si="96"/>
        <v>0.11824920727585564</v>
      </c>
      <c r="F802" s="14">
        <f t="shared" si="97"/>
        <v>11</v>
      </c>
      <c r="G802" s="14">
        <f t="shared" si="98"/>
        <v>2015</v>
      </c>
      <c r="I802" s="12">
        <v>42318</v>
      </c>
      <c r="J802" s="14">
        <v>2077.1899410000001</v>
      </c>
      <c r="K802" s="14">
        <v>2081.719971</v>
      </c>
      <c r="L802" s="14">
        <f t="shared" si="103"/>
        <v>1.5105951573544107E-3</v>
      </c>
      <c r="M802" s="14">
        <f t="shared" si="99"/>
        <v>0.15105951573544107</v>
      </c>
      <c r="N802" s="14">
        <f t="shared" si="100"/>
        <v>11</v>
      </c>
      <c r="O802" s="14">
        <f t="shared" si="101"/>
        <v>2015</v>
      </c>
      <c r="P802" s="2"/>
    </row>
    <row r="803" spans="1:16" x14ac:dyDescent="0.25">
      <c r="A803" s="12">
        <v>42319</v>
      </c>
      <c r="B803" s="42">
        <v>136.08999600000001</v>
      </c>
      <c r="C803" s="14">
        <v>135.020004</v>
      </c>
      <c r="D803" s="14">
        <f t="shared" si="102"/>
        <v>-3.3217464876227343E-3</v>
      </c>
      <c r="E803" s="14">
        <f t="shared" si="96"/>
        <v>-0.33217464876227343</v>
      </c>
      <c r="F803" s="14">
        <f t="shared" si="97"/>
        <v>11</v>
      </c>
      <c r="G803" s="14">
        <f t="shared" si="98"/>
        <v>2015</v>
      </c>
      <c r="I803" s="12">
        <v>42319</v>
      </c>
      <c r="J803" s="14">
        <v>2083.4099120000001</v>
      </c>
      <c r="K803" s="14">
        <v>2075</v>
      </c>
      <c r="L803" s="14">
        <f t="shared" si="103"/>
        <v>-3.2280859546982565E-3</v>
      </c>
      <c r="M803" s="14">
        <f t="shared" si="99"/>
        <v>-0.32280859546982565</v>
      </c>
      <c r="N803" s="14">
        <f t="shared" si="100"/>
        <v>11</v>
      </c>
      <c r="O803" s="14">
        <f t="shared" si="101"/>
        <v>2015</v>
      </c>
      <c r="P803" s="2"/>
    </row>
    <row r="804" spans="1:16" x14ac:dyDescent="0.25">
      <c r="A804" s="12">
        <v>42320</v>
      </c>
      <c r="B804" s="42">
        <v>134.699997</v>
      </c>
      <c r="C804" s="14">
        <v>133.03999300000001</v>
      </c>
      <c r="D804" s="14">
        <f t="shared" si="102"/>
        <v>-1.4664575183985229E-2</v>
      </c>
      <c r="E804" s="14">
        <f t="shared" si="96"/>
        <v>-1.4664575183985229</v>
      </c>
      <c r="F804" s="14">
        <f t="shared" si="97"/>
        <v>11</v>
      </c>
      <c r="G804" s="14">
        <f t="shared" si="98"/>
        <v>2015</v>
      </c>
      <c r="I804" s="12">
        <v>42320</v>
      </c>
      <c r="J804" s="14">
        <v>2072.290039</v>
      </c>
      <c r="K804" s="14">
        <v>2045.969971</v>
      </c>
      <c r="L804" s="14">
        <f t="shared" si="103"/>
        <v>-1.3990375421686796E-2</v>
      </c>
      <c r="M804" s="14">
        <f t="shared" si="99"/>
        <v>-1.3990375421686796</v>
      </c>
      <c r="N804" s="14">
        <f t="shared" si="100"/>
        <v>11</v>
      </c>
      <c r="O804" s="14">
        <f t="shared" si="101"/>
        <v>2015</v>
      </c>
      <c r="P804" s="2"/>
    </row>
    <row r="805" spans="1:16" x14ac:dyDescent="0.25">
      <c r="A805" s="12">
        <v>42321</v>
      </c>
      <c r="B805" s="42">
        <v>132.949997</v>
      </c>
      <c r="C805" s="14">
        <v>131.75</v>
      </c>
      <c r="D805" s="14">
        <f t="shared" si="102"/>
        <v>-9.6962798246690296E-3</v>
      </c>
      <c r="E805" s="14">
        <f t="shared" si="96"/>
        <v>-0.96962798246690296</v>
      </c>
      <c r="F805" s="14">
        <f t="shared" si="97"/>
        <v>11</v>
      </c>
      <c r="G805" s="14">
        <f t="shared" si="98"/>
        <v>2015</v>
      </c>
      <c r="I805" s="12">
        <v>42321</v>
      </c>
      <c r="J805" s="14">
        <v>2044.6400149999999</v>
      </c>
      <c r="K805" s="14">
        <v>2023.040039</v>
      </c>
      <c r="L805" s="14">
        <f t="shared" si="103"/>
        <v>-1.1207364880723381E-2</v>
      </c>
      <c r="M805" s="14">
        <f t="shared" si="99"/>
        <v>-1.1207364880723381</v>
      </c>
      <c r="N805" s="14">
        <f t="shared" si="100"/>
        <v>11</v>
      </c>
      <c r="O805" s="14">
        <f t="shared" si="101"/>
        <v>2015</v>
      </c>
      <c r="P805" s="2"/>
    </row>
    <row r="806" spans="1:16" x14ac:dyDescent="0.25">
      <c r="A806" s="12">
        <v>42324</v>
      </c>
      <c r="B806" s="42">
        <v>131.78999300000001</v>
      </c>
      <c r="C806" s="14">
        <v>133.71000699999999</v>
      </c>
      <c r="D806" s="14">
        <f t="shared" si="102"/>
        <v>1.4876713472485648E-2</v>
      </c>
      <c r="E806" s="14">
        <f t="shared" si="96"/>
        <v>1.4876713472485648</v>
      </c>
      <c r="F806" s="14">
        <f t="shared" si="97"/>
        <v>11</v>
      </c>
      <c r="G806" s="14">
        <f t="shared" si="98"/>
        <v>2015</v>
      </c>
      <c r="I806" s="12">
        <v>42324</v>
      </c>
      <c r="J806" s="14">
        <v>2022.079956</v>
      </c>
      <c r="K806" s="14">
        <v>2053.1899410000001</v>
      </c>
      <c r="L806" s="14">
        <f t="shared" si="103"/>
        <v>1.490326509548634E-2</v>
      </c>
      <c r="M806" s="14">
        <f t="shared" si="99"/>
        <v>1.490326509548634</v>
      </c>
      <c r="N806" s="14">
        <f t="shared" si="100"/>
        <v>11</v>
      </c>
      <c r="O806" s="14">
        <f t="shared" si="101"/>
        <v>2015</v>
      </c>
      <c r="P806" s="2"/>
    </row>
    <row r="807" spans="1:16" x14ac:dyDescent="0.25">
      <c r="A807" s="12">
        <v>42325</v>
      </c>
      <c r="B807" s="42">
        <v>134.220001</v>
      </c>
      <c r="C807" s="14">
        <v>133.820007</v>
      </c>
      <c r="D807" s="14">
        <f t="shared" si="102"/>
        <v>8.2267589739948299E-4</v>
      </c>
      <c r="E807" s="14">
        <f t="shared" si="96"/>
        <v>8.2267589739948299E-2</v>
      </c>
      <c r="F807" s="14">
        <f t="shared" si="97"/>
        <v>11</v>
      </c>
      <c r="G807" s="14">
        <f t="shared" si="98"/>
        <v>2015</v>
      </c>
      <c r="I807" s="12">
        <v>42325</v>
      </c>
      <c r="J807" s="14">
        <v>2053.669922</v>
      </c>
      <c r="K807" s="14">
        <v>2050.4399410000001</v>
      </c>
      <c r="L807" s="14">
        <f t="shared" si="103"/>
        <v>-1.3393792484004408E-3</v>
      </c>
      <c r="M807" s="14">
        <f t="shared" si="99"/>
        <v>-0.13393792484004408</v>
      </c>
      <c r="N807" s="14">
        <f t="shared" si="100"/>
        <v>11</v>
      </c>
      <c r="O807" s="14">
        <f t="shared" si="101"/>
        <v>2015</v>
      </c>
      <c r="P807" s="2"/>
    </row>
    <row r="808" spans="1:16" x14ac:dyDescent="0.25">
      <c r="A808" s="12">
        <v>42326</v>
      </c>
      <c r="B808" s="42">
        <v>134.78999300000001</v>
      </c>
      <c r="C808" s="14">
        <v>135.820007</v>
      </c>
      <c r="D808" s="14">
        <f t="shared" si="102"/>
        <v>1.4945448328963273E-2</v>
      </c>
      <c r="E808" s="14">
        <f t="shared" si="96"/>
        <v>1.4945448328963273</v>
      </c>
      <c r="F808" s="14">
        <f t="shared" si="97"/>
        <v>11</v>
      </c>
      <c r="G808" s="14">
        <f t="shared" si="98"/>
        <v>2015</v>
      </c>
      <c r="I808" s="12">
        <v>42326</v>
      </c>
      <c r="J808" s="14">
        <v>2051.98999</v>
      </c>
      <c r="K808" s="14">
        <v>2083.580078</v>
      </c>
      <c r="L808" s="14">
        <f t="shared" si="103"/>
        <v>1.616245193889343E-2</v>
      </c>
      <c r="M808" s="14">
        <f t="shared" si="99"/>
        <v>1.616245193889343</v>
      </c>
      <c r="N808" s="14">
        <f t="shared" si="100"/>
        <v>11</v>
      </c>
      <c r="O808" s="14">
        <f t="shared" si="101"/>
        <v>2015</v>
      </c>
      <c r="P808" s="2"/>
    </row>
    <row r="809" spans="1:16" x14ac:dyDescent="0.25">
      <c r="A809" s="12">
        <v>42327</v>
      </c>
      <c r="B809" s="42">
        <v>136.21000699999999</v>
      </c>
      <c r="C809" s="14">
        <v>136.740005</v>
      </c>
      <c r="D809" s="14">
        <f t="shared" si="102"/>
        <v>6.7736559607156632E-3</v>
      </c>
      <c r="E809" s="14">
        <f t="shared" si="96"/>
        <v>0.67736559607156632</v>
      </c>
      <c r="F809" s="14">
        <f t="shared" si="97"/>
        <v>11</v>
      </c>
      <c r="G809" s="14">
        <f t="shared" si="98"/>
        <v>2015</v>
      </c>
      <c r="I809" s="12">
        <v>42327</v>
      </c>
      <c r="J809" s="14">
        <v>2083.6999510000001</v>
      </c>
      <c r="K809" s="14">
        <v>2081.23999</v>
      </c>
      <c r="L809" s="14">
        <f t="shared" si="103"/>
        <v>-1.1231092218189076E-3</v>
      </c>
      <c r="M809" s="14">
        <f t="shared" si="99"/>
        <v>-0.11231092218189076</v>
      </c>
      <c r="N809" s="14">
        <f t="shared" si="100"/>
        <v>11</v>
      </c>
      <c r="O809" s="14">
        <f t="shared" si="101"/>
        <v>2015</v>
      </c>
      <c r="P809" s="2"/>
    </row>
    <row r="810" spans="1:16" x14ac:dyDescent="0.25">
      <c r="A810" s="12">
        <v>42328</v>
      </c>
      <c r="B810" s="42">
        <v>137.36999499999999</v>
      </c>
      <c r="C810" s="14">
        <v>138.5</v>
      </c>
      <c r="D810" s="14">
        <f t="shared" si="102"/>
        <v>1.2871105277493688E-2</v>
      </c>
      <c r="E810" s="14">
        <f t="shared" si="96"/>
        <v>1.2871105277493688</v>
      </c>
      <c r="F810" s="14">
        <f t="shared" si="97"/>
        <v>11</v>
      </c>
      <c r="G810" s="14">
        <f t="shared" si="98"/>
        <v>2015</v>
      </c>
      <c r="I810" s="12">
        <v>42328</v>
      </c>
      <c r="J810" s="14">
        <v>2082.820068</v>
      </c>
      <c r="K810" s="14">
        <v>2089.169922</v>
      </c>
      <c r="L810" s="14">
        <f t="shared" si="103"/>
        <v>3.8101958630922805E-3</v>
      </c>
      <c r="M810" s="14">
        <f t="shared" si="99"/>
        <v>0.38101958630922805</v>
      </c>
      <c r="N810" s="14">
        <f t="shared" si="100"/>
        <v>11</v>
      </c>
      <c r="O810" s="14">
        <f t="shared" si="101"/>
        <v>2015</v>
      </c>
      <c r="P810" s="2"/>
    </row>
    <row r="811" spans="1:16" x14ac:dyDescent="0.25">
      <c r="A811" s="12">
        <v>42331</v>
      </c>
      <c r="B811" s="42">
        <v>138.529999</v>
      </c>
      <c r="C811" s="14">
        <v>138.46000699999999</v>
      </c>
      <c r="D811" s="14">
        <f t="shared" si="102"/>
        <v>-2.8875812274375967E-4</v>
      </c>
      <c r="E811" s="14">
        <f t="shared" si="96"/>
        <v>-2.8875812274375967E-2</v>
      </c>
      <c r="F811" s="14">
        <f t="shared" si="97"/>
        <v>11</v>
      </c>
      <c r="G811" s="14">
        <f t="shared" si="98"/>
        <v>2015</v>
      </c>
      <c r="I811" s="12">
        <v>42331</v>
      </c>
      <c r="J811" s="14">
        <v>2089.4099120000001</v>
      </c>
      <c r="K811" s="14">
        <v>2086.5900879999999</v>
      </c>
      <c r="L811" s="14">
        <f t="shared" si="103"/>
        <v>-1.2348607802712408E-3</v>
      </c>
      <c r="M811" s="14">
        <f t="shared" si="99"/>
        <v>-0.12348607802712408</v>
      </c>
      <c r="N811" s="14">
        <f t="shared" si="100"/>
        <v>11</v>
      </c>
      <c r="O811" s="14">
        <f t="shared" si="101"/>
        <v>2015</v>
      </c>
      <c r="P811" s="2"/>
    </row>
    <row r="812" spans="1:16" x14ac:dyDescent="0.25">
      <c r="A812" s="12">
        <v>42332</v>
      </c>
      <c r="B812" s="42">
        <v>137.64999399999999</v>
      </c>
      <c r="C812" s="14">
        <v>138.60000600000001</v>
      </c>
      <c r="D812" s="14">
        <f t="shared" si="102"/>
        <v>1.011115072383495E-3</v>
      </c>
      <c r="E812" s="14">
        <f t="shared" si="96"/>
        <v>0.1011115072383495</v>
      </c>
      <c r="F812" s="14">
        <f t="shared" si="97"/>
        <v>11</v>
      </c>
      <c r="G812" s="14">
        <f t="shared" si="98"/>
        <v>2015</v>
      </c>
      <c r="I812" s="12">
        <v>42332</v>
      </c>
      <c r="J812" s="14">
        <v>2084.419922</v>
      </c>
      <c r="K812" s="14">
        <v>2089.139893</v>
      </c>
      <c r="L812" s="14">
        <f t="shared" si="103"/>
        <v>1.2219961240418353E-3</v>
      </c>
      <c r="M812" s="14">
        <f t="shared" si="99"/>
        <v>0.12219961240418353</v>
      </c>
      <c r="N812" s="14">
        <f t="shared" si="100"/>
        <v>11</v>
      </c>
      <c r="O812" s="14">
        <f t="shared" si="101"/>
        <v>2015</v>
      </c>
      <c r="P812" s="2"/>
    </row>
    <row r="813" spans="1:16" x14ac:dyDescent="0.25">
      <c r="A813" s="12">
        <v>42333</v>
      </c>
      <c r="B813" s="42">
        <v>138.36999499999999</v>
      </c>
      <c r="C813" s="14">
        <v>138</v>
      </c>
      <c r="D813" s="14">
        <f t="shared" si="102"/>
        <v>-4.3290474316429739E-3</v>
      </c>
      <c r="E813" s="14">
        <f t="shared" si="96"/>
        <v>-0.43290474316429739</v>
      </c>
      <c r="F813" s="14">
        <f t="shared" si="97"/>
        <v>11</v>
      </c>
      <c r="G813" s="14">
        <f t="shared" si="98"/>
        <v>2015</v>
      </c>
      <c r="I813" s="12">
        <v>42333</v>
      </c>
      <c r="J813" s="14">
        <v>2089.3000489999999</v>
      </c>
      <c r="K813" s="14">
        <v>2088.8701169999999</v>
      </c>
      <c r="L813" s="14">
        <f t="shared" si="103"/>
        <v>-1.2913256833779752E-4</v>
      </c>
      <c r="M813" s="14">
        <f t="shared" si="99"/>
        <v>-1.2913256833779752E-2</v>
      </c>
      <c r="N813" s="14">
        <f t="shared" si="100"/>
        <v>11</v>
      </c>
      <c r="O813" s="14">
        <f t="shared" si="101"/>
        <v>2015</v>
      </c>
      <c r="P813" s="2"/>
    </row>
    <row r="814" spans="1:16" x14ac:dyDescent="0.25">
      <c r="A814" s="12">
        <v>42335</v>
      </c>
      <c r="B814" s="42">
        <v>138</v>
      </c>
      <c r="C814" s="14">
        <v>138.46000699999999</v>
      </c>
      <c r="D814" s="14">
        <f t="shared" si="102"/>
        <v>3.3333840579710117E-3</v>
      </c>
      <c r="E814" s="14">
        <f t="shared" si="96"/>
        <v>0.33333840579710117</v>
      </c>
      <c r="F814" s="14">
        <f t="shared" si="97"/>
        <v>11</v>
      </c>
      <c r="G814" s="14">
        <f t="shared" si="98"/>
        <v>2015</v>
      </c>
      <c r="I814" s="12">
        <v>42335</v>
      </c>
      <c r="J814" s="14">
        <v>2088.820068</v>
      </c>
      <c r="K814" s="14">
        <v>2090.110107</v>
      </c>
      <c r="L814" s="14">
        <f t="shared" si="103"/>
        <v>5.9361756861209258E-4</v>
      </c>
      <c r="M814" s="14">
        <f t="shared" si="99"/>
        <v>5.9361756861209258E-2</v>
      </c>
      <c r="N814" s="14">
        <f t="shared" si="100"/>
        <v>11</v>
      </c>
      <c r="O814" s="14">
        <f t="shared" si="101"/>
        <v>2015</v>
      </c>
      <c r="P814" s="2"/>
    </row>
    <row r="815" spans="1:16" x14ac:dyDescent="0.25">
      <c r="A815" s="12">
        <v>42338</v>
      </c>
      <c r="B815" s="42">
        <v>138.61000100000001</v>
      </c>
      <c r="C815" s="14">
        <v>139.41999799999999</v>
      </c>
      <c r="D815" s="14">
        <f t="shared" si="102"/>
        <v>6.9333450199811075E-3</v>
      </c>
      <c r="E815" s="14">
        <f t="shared" si="96"/>
        <v>0.69333450199811075</v>
      </c>
      <c r="F815" s="14">
        <f t="shared" si="97"/>
        <v>11</v>
      </c>
      <c r="G815" s="14">
        <f t="shared" si="98"/>
        <v>2015</v>
      </c>
      <c r="I815" s="12">
        <v>42338</v>
      </c>
      <c r="J815" s="14">
        <v>2090.9499510000001</v>
      </c>
      <c r="K815" s="14">
        <v>2080.4099120000001</v>
      </c>
      <c r="L815" s="14">
        <f t="shared" si="103"/>
        <v>-4.6409971261862637E-3</v>
      </c>
      <c r="M815" s="14">
        <f t="shared" si="99"/>
        <v>-0.46409971261862637</v>
      </c>
      <c r="N815" s="14">
        <f t="shared" si="100"/>
        <v>11</v>
      </c>
      <c r="O815" s="14">
        <f t="shared" si="101"/>
        <v>2015</v>
      </c>
      <c r="P815" s="2"/>
    </row>
    <row r="816" spans="1:16" x14ac:dyDescent="0.25">
      <c r="A816" s="12">
        <v>42339</v>
      </c>
      <c r="B816" s="42">
        <v>139.58000200000001</v>
      </c>
      <c r="C816" s="14">
        <v>141.279999</v>
      </c>
      <c r="D816" s="14">
        <f t="shared" si="102"/>
        <v>1.3340991440840666E-2</v>
      </c>
      <c r="E816" s="14">
        <f t="shared" si="96"/>
        <v>1.3340991440840666</v>
      </c>
      <c r="F816" s="14">
        <f t="shared" si="97"/>
        <v>12</v>
      </c>
      <c r="G816" s="14">
        <f t="shared" si="98"/>
        <v>2015</v>
      </c>
      <c r="I816" s="12">
        <v>42339</v>
      </c>
      <c r="J816" s="14">
        <v>2082.929932</v>
      </c>
      <c r="K816" s="14">
        <v>2102.6298830000001</v>
      </c>
      <c r="L816" s="14">
        <f t="shared" si="103"/>
        <v>1.0680573511899327E-2</v>
      </c>
      <c r="M816" s="14">
        <f t="shared" si="99"/>
        <v>1.0680573511899327</v>
      </c>
      <c r="N816" s="14">
        <f t="shared" si="100"/>
        <v>12</v>
      </c>
      <c r="O816" s="14">
        <f t="shared" si="101"/>
        <v>2015</v>
      </c>
      <c r="P816" s="2"/>
    </row>
    <row r="817" spans="1:16" x14ac:dyDescent="0.25">
      <c r="A817" s="12">
        <v>42340</v>
      </c>
      <c r="B817" s="42">
        <v>140.929993</v>
      </c>
      <c r="C817" s="14">
        <v>139.699997</v>
      </c>
      <c r="D817" s="14">
        <f t="shared" si="102"/>
        <v>-1.1183479694107379E-2</v>
      </c>
      <c r="E817" s="14">
        <f t="shared" si="96"/>
        <v>-1.1183479694107379</v>
      </c>
      <c r="F817" s="14">
        <f t="shared" si="97"/>
        <v>12</v>
      </c>
      <c r="G817" s="14">
        <f t="shared" si="98"/>
        <v>2015</v>
      </c>
      <c r="I817" s="12">
        <v>42340</v>
      </c>
      <c r="J817" s="14">
        <v>2101.709961</v>
      </c>
      <c r="K817" s="14">
        <v>2079.51001</v>
      </c>
      <c r="L817" s="14">
        <f t="shared" si="103"/>
        <v>-1.0995693149292163E-2</v>
      </c>
      <c r="M817" s="14">
        <f t="shared" si="99"/>
        <v>-1.0995693149292163</v>
      </c>
      <c r="N817" s="14">
        <f t="shared" si="100"/>
        <v>12</v>
      </c>
      <c r="O817" s="14">
        <f t="shared" si="101"/>
        <v>2015</v>
      </c>
      <c r="P817" s="2"/>
    </row>
    <row r="818" spans="1:16" x14ac:dyDescent="0.25">
      <c r="A818" s="12">
        <v>42341</v>
      </c>
      <c r="B818" s="42">
        <v>140.10000600000001</v>
      </c>
      <c r="C818" s="14">
        <v>138.91999799999999</v>
      </c>
      <c r="D818" s="14">
        <f t="shared" si="102"/>
        <v>-5.5833859466726254E-3</v>
      </c>
      <c r="E818" s="14">
        <f t="shared" si="96"/>
        <v>-0.55833859466726254</v>
      </c>
      <c r="F818" s="14">
        <f t="shared" si="97"/>
        <v>12</v>
      </c>
      <c r="G818" s="14">
        <f t="shared" si="98"/>
        <v>2015</v>
      </c>
      <c r="I818" s="12">
        <v>42341</v>
      </c>
      <c r="J818" s="14">
        <v>2080.709961</v>
      </c>
      <c r="K818" s="14">
        <v>2049.6201169999999</v>
      </c>
      <c r="L818" s="14">
        <f t="shared" si="103"/>
        <v>-1.4373526867514363E-2</v>
      </c>
      <c r="M818" s="14">
        <f t="shared" si="99"/>
        <v>-1.4373526867514363</v>
      </c>
      <c r="N818" s="14">
        <f t="shared" si="100"/>
        <v>12</v>
      </c>
      <c r="O818" s="14">
        <f t="shared" si="101"/>
        <v>2015</v>
      </c>
      <c r="P818" s="2"/>
    </row>
    <row r="819" spans="1:16" x14ac:dyDescent="0.25">
      <c r="A819" s="12">
        <v>42342</v>
      </c>
      <c r="B819" s="42">
        <v>138.08999600000001</v>
      </c>
      <c r="C819" s="14">
        <v>140.429993</v>
      </c>
      <c r="D819" s="14">
        <f t="shared" si="102"/>
        <v>1.0869529381939635E-2</v>
      </c>
      <c r="E819" s="14">
        <f t="shared" si="96"/>
        <v>1.0869529381939635</v>
      </c>
      <c r="F819" s="14">
        <f t="shared" si="97"/>
        <v>12</v>
      </c>
      <c r="G819" s="14">
        <f t="shared" si="98"/>
        <v>2015</v>
      </c>
      <c r="I819" s="12">
        <v>42342</v>
      </c>
      <c r="J819" s="14">
        <v>2051.23999</v>
      </c>
      <c r="K819" s="14">
        <v>2091.6899410000001</v>
      </c>
      <c r="L819" s="14">
        <f t="shared" si="103"/>
        <v>2.0525668952535936E-2</v>
      </c>
      <c r="M819" s="14">
        <f t="shared" si="99"/>
        <v>2.0525668952535936</v>
      </c>
      <c r="N819" s="14">
        <f t="shared" si="100"/>
        <v>12</v>
      </c>
      <c r="O819" s="14">
        <f t="shared" si="101"/>
        <v>2015</v>
      </c>
      <c r="P819" s="2"/>
    </row>
    <row r="820" spans="1:16" x14ac:dyDescent="0.25">
      <c r="A820" s="12">
        <v>42345</v>
      </c>
      <c r="B820" s="42">
        <v>140.16000399999999</v>
      </c>
      <c r="C820" s="14">
        <v>139.550003</v>
      </c>
      <c r="D820" s="14">
        <f t="shared" si="102"/>
        <v>-6.2663963815763335E-3</v>
      </c>
      <c r="E820" s="14">
        <f t="shared" si="96"/>
        <v>-0.62663963815763335</v>
      </c>
      <c r="F820" s="14">
        <f t="shared" si="97"/>
        <v>12</v>
      </c>
      <c r="G820" s="14">
        <f t="shared" si="98"/>
        <v>2015</v>
      </c>
      <c r="I820" s="12">
        <v>42345</v>
      </c>
      <c r="J820" s="14">
        <v>2090.419922</v>
      </c>
      <c r="K820" s="14">
        <v>2077.070068</v>
      </c>
      <c r="L820" s="14">
        <f t="shared" si="103"/>
        <v>-6.9895029437349043E-3</v>
      </c>
      <c r="M820" s="14">
        <f t="shared" si="99"/>
        <v>-0.69895029437349043</v>
      </c>
      <c r="N820" s="14">
        <f t="shared" si="100"/>
        <v>12</v>
      </c>
      <c r="O820" s="14">
        <f t="shared" si="101"/>
        <v>2015</v>
      </c>
      <c r="P820" s="2"/>
    </row>
    <row r="821" spans="1:16" x14ac:dyDescent="0.25">
      <c r="A821" s="12">
        <v>42346</v>
      </c>
      <c r="B821" s="42">
        <v>138.279999</v>
      </c>
      <c r="C821" s="14">
        <v>138.050003</v>
      </c>
      <c r="D821" s="14">
        <f t="shared" si="102"/>
        <v>-1.0748835311741312E-2</v>
      </c>
      <c r="E821" s="14">
        <f t="shared" si="96"/>
        <v>-1.0748835311741312</v>
      </c>
      <c r="F821" s="14">
        <f t="shared" si="97"/>
        <v>12</v>
      </c>
      <c r="G821" s="14">
        <f t="shared" si="98"/>
        <v>2015</v>
      </c>
      <c r="I821" s="12">
        <v>42346</v>
      </c>
      <c r="J821" s="14">
        <v>2073.389893</v>
      </c>
      <c r="K821" s="14">
        <v>2063.5900879999999</v>
      </c>
      <c r="L821" s="14">
        <f t="shared" si="103"/>
        <v>-6.4899014278222422E-3</v>
      </c>
      <c r="M821" s="14">
        <f t="shared" si="99"/>
        <v>-0.64899014278222422</v>
      </c>
      <c r="N821" s="14">
        <f t="shared" si="100"/>
        <v>12</v>
      </c>
      <c r="O821" s="14">
        <f t="shared" si="101"/>
        <v>2015</v>
      </c>
      <c r="P821" s="2"/>
    </row>
    <row r="822" spans="1:16" x14ac:dyDescent="0.25">
      <c r="A822" s="12">
        <v>42347</v>
      </c>
      <c r="B822" s="42">
        <v>137.38000500000001</v>
      </c>
      <c r="C822" s="14">
        <v>136.61000100000001</v>
      </c>
      <c r="D822" s="14">
        <f t="shared" si="102"/>
        <v>-1.0431017520513897E-2</v>
      </c>
      <c r="E822" s="14">
        <f t="shared" si="96"/>
        <v>-1.0431017520513897</v>
      </c>
      <c r="F822" s="14">
        <f t="shared" si="97"/>
        <v>12</v>
      </c>
      <c r="G822" s="14">
        <f t="shared" si="98"/>
        <v>2015</v>
      </c>
      <c r="I822" s="12">
        <v>42347</v>
      </c>
      <c r="J822" s="14">
        <v>2061.169922</v>
      </c>
      <c r="K822" s="14">
        <v>2047.619995</v>
      </c>
      <c r="L822" s="14">
        <f t="shared" si="103"/>
        <v>-7.738985127360154E-3</v>
      </c>
      <c r="M822" s="14">
        <f t="shared" si="99"/>
        <v>-0.7738985127360154</v>
      </c>
      <c r="N822" s="14">
        <f t="shared" si="100"/>
        <v>12</v>
      </c>
      <c r="O822" s="14">
        <f t="shared" si="101"/>
        <v>2015</v>
      </c>
      <c r="P822" s="2"/>
    </row>
    <row r="823" spans="1:16" x14ac:dyDescent="0.25">
      <c r="A823" s="12">
        <v>42348</v>
      </c>
      <c r="B823" s="42">
        <v>137.029999</v>
      </c>
      <c r="C823" s="14">
        <v>136.779999</v>
      </c>
      <c r="D823" s="14">
        <f t="shared" si="102"/>
        <v>1.2444037680667819E-3</v>
      </c>
      <c r="E823" s="14">
        <f t="shared" si="96"/>
        <v>0.12444037680667819</v>
      </c>
      <c r="F823" s="14">
        <f t="shared" si="97"/>
        <v>12</v>
      </c>
      <c r="G823" s="14">
        <f t="shared" si="98"/>
        <v>2015</v>
      </c>
      <c r="I823" s="12">
        <v>42348</v>
      </c>
      <c r="J823" s="14">
        <v>2047.9300539999999</v>
      </c>
      <c r="K823" s="14">
        <v>2052.2299800000001</v>
      </c>
      <c r="L823" s="14">
        <f t="shared" si="103"/>
        <v>2.2513869815967702E-3</v>
      </c>
      <c r="M823" s="14">
        <f t="shared" si="99"/>
        <v>0.22513869815967702</v>
      </c>
      <c r="N823" s="14">
        <f t="shared" si="100"/>
        <v>12</v>
      </c>
      <c r="O823" s="14">
        <f t="shared" si="101"/>
        <v>2015</v>
      </c>
      <c r="P823" s="2"/>
    </row>
    <row r="824" spans="1:16" x14ac:dyDescent="0.25">
      <c r="A824" s="12">
        <v>42349</v>
      </c>
      <c r="B824" s="42">
        <v>135.229996</v>
      </c>
      <c r="C824" s="14">
        <v>134.570007</v>
      </c>
      <c r="D824" s="14">
        <f t="shared" si="102"/>
        <v>-1.6157274573455727E-2</v>
      </c>
      <c r="E824" s="14">
        <f t="shared" si="96"/>
        <v>-1.6157274573455727</v>
      </c>
      <c r="F824" s="14">
        <f t="shared" si="97"/>
        <v>12</v>
      </c>
      <c r="G824" s="14">
        <f t="shared" si="98"/>
        <v>2015</v>
      </c>
      <c r="I824" s="12">
        <v>42349</v>
      </c>
      <c r="J824" s="14">
        <v>2047.2700199999999</v>
      </c>
      <c r="K824" s="14">
        <v>2012.369995</v>
      </c>
      <c r="L824" s="14">
        <f t="shared" si="103"/>
        <v>-1.9422767130611751E-2</v>
      </c>
      <c r="M824" s="14">
        <f t="shared" si="99"/>
        <v>-1.9422767130611751</v>
      </c>
      <c r="N824" s="14">
        <f t="shared" si="100"/>
        <v>12</v>
      </c>
      <c r="O824" s="14">
        <f t="shared" si="101"/>
        <v>2015</v>
      </c>
      <c r="P824" s="2"/>
    </row>
    <row r="825" spans="1:16" x14ac:dyDescent="0.25">
      <c r="A825" s="12">
        <v>42352</v>
      </c>
      <c r="B825" s="42">
        <v>135.30999800000001</v>
      </c>
      <c r="C825" s="14">
        <v>135.929993</v>
      </c>
      <c r="D825" s="14">
        <f t="shared" si="102"/>
        <v>1.0106159836938966E-2</v>
      </c>
      <c r="E825" s="14">
        <f t="shared" si="96"/>
        <v>1.0106159836938966</v>
      </c>
      <c r="F825" s="14">
        <f t="shared" si="97"/>
        <v>12</v>
      </c>
      <c r="G825" s="14">
        <f t="shared" si="98"/>
        <v>2015</v>
      </c>
      <c r="I825" s="12">
        <v>42352</v>
      </c>
      <c r="J825" s="14">
        <v>2013.369995</v>
      </c>
      <c r="K825" s="14">
        <v>2021.9399410000001</v>
      </c>
      <c r="L825" s="14">
        <f t="shared" si="103"/>
        <v>4.7555598740678384E-3</v>
      </c>
      <c r="M825" s="14">
        <f t="shared" si="99"/>
        <v>0.47555598740678384</v>
      </c>
      <c r="N825" s="14">
        <f t="shared" si="100"/>
        <v>12</v>
      </c>
      <c r="O825" s="14">
        <f t="shared" si="101"/>
        <v>2015</v>
      </c>
      <c r="P825" s="2"/>
    </row>
    <row r="826" spans="1:16" x14ac:dyDescent="0.25">
      <c r="A826" s="12">
        <v>42353</v>
      </c>
      <c r="B826" s="42">
        <v>137.39999399999999</v>
      </c>
      <c r="C826" s="14">
        <v>137.78999300000001</v>
      </c>
      <c r="D826" s="14">
        <f t="shared" si="102"/>
        <v>1.3683514277823994E-2</v>
      </c>
      <c r="E826" s="14">
        <f t="shared" si="96"/>
        <v>1.3683514277823994</v>
      </c>
      <c r="F826" s="14">
        <f t="shared" si="97"/>
        <v>12</v>
      </c>
      <c r="G826" s="14">
        <f t="shared" si="98"/>
        <v>2015</v>
      </c>
      <c r="I826" s="12">
        <v>42353</v>
      </c>
      <c r="J826" s="14">
        <v>2025.5500489999999</v>
      </c>
      <c r="K826" s="14">
        <v>2043.410034</v>
      </c>
      <c r="L826" s="14">
        <f t="shared" si="103"/>
        <v>1.0618561196917398E-2</v>
      </c>
      <c r="M826" s="14">
        <f t="shared" si="99"/>
        <v>1.0618561196917398</v>
      </c>
      <c r="N826" s="14">
        <f t="shared" si="100"/>
        <v>12</v>
      </c>
      <c r="O826" s="14">
        <f t="shared" si="101"/>
        <v>2015</v>
      </c>
      <c r="P826" s="2"/>
    </row>
    <row r="827" spans="1:16" x14ac:dyDescent="0.25">
      <c r="A827" s="12">
        <v>42354</v>
      </c>
      <c r="B827" s="42">
        <v>139.11999499999999</v>
      </c>
      <c r="C827" s="14">
        <v>139.28999300000001</v>
      </c>
      <c r="D827" s="14">
        <f t="shared" si="102"/>
        <v>1.0886131622054762E-2</v>
      </c>
      <c r="E827" s="14">
        <f t="shared" si="96"/>
        <v>1.0886131622054762</v>
      </c>
      <c r="F827" s="14">
        <f t="shared" si="97"/>
        <v>12</v>
      </c>
      <c r="G827" s="14">
        <f t="shared" si="98"/>
        <v>2015</v>
      </c>
      <c r="I827" s="12">
        <v>42354</v>
      </c>
      <c r="J827" s="14">
        <v>2046.5</v>
      </c>
      <c r="K827" s="14">
        <v>2073.070068</v>
      </c>
      <c r="L827" s="14">
        <f t="shared" si="103"/>
        <v>1.4514969343641715E-2</v>
      </c>
      <c r="M827" s="14">
        <f t="shared" si="99"/>
        <v>1.4514969343641715</v>
      </c>
      <c r="N827" s="14">
        <f t="shared" si="100"/>
        <v>12</v>
      </c>
      <c r="O827" s="14">
        <f t="shared" si="101"/>
        <v>2015</v>
      </c>
      <c r="P827" s="2"/>
    </row>
    <row r="828" spans="1:16" x14ac:dyDescent="0.25">
      <c r="A828" s="12">
        <v>42355</v>
      </c>
      <c r="B828" s="42">
        <v>139.35000600000001</v>
      </c>
      <c r="C828" s="14">
        <v>136.75</v>
      </c>
      <c r="D828" s="14">
        <f t="shared" si="102"/>
        <v>-1.8235287010173185E-2</v>
      </c>
      <c r="E828" s="14">
        <f t="shared" si="96"/>
        <v>-1.8235287010173185</v>
      </c>
      <c r="F828" s="14">
        <f t="shared" si="97"/>
        <v>12</v>
      </c>
      <c r="G828" s="14">
        <f t="shared" si="98"/>
        <v>2015</v>
      </c>
      <c r="I828" s="12">
        <v>42355</v>
      </c>
      <c r="J828" s="14">
        <v>2073.76001</v>
      </c>
      <c r="K828" s="14">
        <v>2041.8900149999999</v>
      </c>
      <c r="L828" s="14">
        <f t="shared" si="103"/>
        <v>-1.5040520569611582E-2</v>
      </c>
      <c r="M828" s="14">
        <f t="shared" si="99"/>
        <v>-1.5040520569611582</v>
      </c>
      <c r="N828" s="14">
        <f t="shared" si="100"/>
        <v>12</v>
      </c>
      <c r="O828" s="14">
        <f t="shared" si="101"/>
        <v>2015</v>
      </c>
      <c r="P828" s="2"/>
    </row>
    <row r="829" spans="1:16" x14ac:dyDescent="0.25">
      <c r="A829" s="12">
        <v>42356</v>
      </c>
      <c r="B829" s="42">
        <v>136.41000399999999</v>
      </c>
      <c r="C829" s="14">
        <v>134.89999399999999</v>
      </c>
      <c r="D829" s="14">
        <f t="shared" si="102"/>
        <v>-1.3528380255941608E-2</v>
      </c>
      <c r="E829" s="14">
        <f t="shared" si="96"/>
        <v>-1.3528380255941608</v>
      </c>
      <c r="F829" s="14">
        <f t="shared" si="97"/>
        <v>12</v>
      </c>
      <c r="G829" s="14">
        <f t="shared" si="98"/>
        <v>2015</v>
      </c>
      <c r="I829" s="12">
        <v>42356</v>
      </c>
      <c r="J829" s="14">
        <v>2040.8100589999999</v>
      </c>
      <c r="K829" s="14">
        <v>2005.5500489999999</v>
      </c>
      <c r="L829" s="14">
        <f t="shared" si="103"/>
        <v>-1.779722009170015E-2</v>
      </c>
      <c r="M829" s="14">
        <f t="shared" si="99"/>
        <v>-1.779722009170015</v>
      </c>
      <c r="N829" s="14">
        <f t="shared" si="100"/>
        <v>12</v>
      </c>
      <c r="O829" s="14">
        <f t="shared" si="101"/>
        <v>2015</v>
      </c>
      <c r="P829" s="2"/>
    </row>
    <row r="830" spans="1:16" x14ac:dyDescent="0.25">
      <c r="A830" s="12">
        <v>42359</v>
      </c>
      <c r="B830" s="42">
        <v>135.83000200000001</v>
      </c>
      <c r="C830" s="14">
        <v>135.5</v>
      </c>
      <c r="D830" s="14">
        <f t="shared" si="102"/>
        <v>4.447783741191369E-3</v>
      </c>
      <c r="E830" s="14">
        <f t="shared" si="96"/>
        <v>0.4447783741191369</v>
      </c>
      <c r="F830" s="14">
        <f t="shared" si="97"/>
        <v>12</v>
      </c>
      <c r="G830" s="14">
        <f t="shared" si="98"/>
        <v>2015</v>
      </c>
      <c r="I830" s="12">
        <v>42359</v>
      </c>
      <c r="J830" s="14">
        <v>2010.2700199999999</v>
      </c>
      <c r="K830" s="14">
        <v>2021.150024</v>
      </c>
      <c r="L830" s="14">
        <f t="shared" si="103"/>
        <v>7.7784022432043631E-3</v>
      </c>
      <c r="M830" s="14">
        <f t="shared" si="99"/>
        <v>0.77784022432043631</v>
      </c>
      <c r="N830" s="14">
        <f t="shared" si="100"/>
        <v>12</v>
      </c>
      <c r="O830" s="14">
        <f t="shared" si="101"/>
        <v>2015</v>
      </c>
      <c r="P830" s="2"/>
    </row>
    <row r="831" spans="1:16" x14ac:dyDescent="0.25">
      <c r="A831" s="12">
        <v>42360</v>
      </c>
      <c r="B831" s="42">
        <v>135.88000500000001</v>
      </c>
      <c r="C831" s="14">
        <v>137.929993</v>
      </c>
      <c r="D831" s="14">
        <f t="shared" si="102"/>
        <v>1.7933527675276784E-2</v>
      </c>
      <c r="E831" s="14">
        <f t="shared" si="96"/>
        <v>1.7933527675276784</v>
      </c>
      <c r="F831" s="14">
        <f t="shared" si="97"/>
        <v>12</v>
      </c>
      <c r="G831" s="14">
        <f t="shared" si="98"/>
        <v>2015</v>
      </c>
      <c r="I831" s="12">
        <v>42360</v>
      </c>
      <c r="J831" s="14">
        <v>2023.150024</v>
      </c>
      <c r="K831" s="14">
        <v>2038.969971</v>
      </c>
      <c r="L831" s="14">
        <f t="shared" si="103"/>
        <v>8.8167364066982223E-3</v>
      </c>
      <c r="M831" s="14">
        <f t="shared" si="99"/>
        <v>0.88167364066982223</v>
      </c>
      <c r="N831" s="14">
        <f t="shared" si="100"/>
        <v>12</v>
      </c>
      <c r="O831" s="14">
        <f t="shared" si="101"/>
        <v>2015</v>
      </c>
      <c r="P831" s="2"/>
    </row>
    <row r="832" spans="1:16" x14ac:dyDescent="0.25">
      <c r="A832" s="12">
        <v>42361</v>
      </c>
      <c r="B832" s="42">
        <v>138.300003</v>
      </c>
      <c r="C832" s="14">
        <v>138.53999300000001</v>
      </c>
      <c r="D832" s="14">
        <f t="shared" si="102"/>
        <v>4.4225333934442279E-3</v>
      </c>
      <c r="E832" s="14">
        <f t="shared" si="96"/>
        <v>0.44225333934442279</v>
      </c>
      <c r="F832" s="14">
        <f t="shared" si="97"/>
        <v>12</v>
      </c>
      <c r="G832" s="14">
        <f t="shared" si="98"/>
        <v>2015</v>
      </c>
      <c r="I832" s="12">
        <v>42361</v>
      </c>
      <c r="J832" s="14">
        <v>2042.1999510000001</v>
      </c>
      <c r="K832" s="14">
        <v>2064.290039</v>
      </c>
      <c r="L832" s="14">
        <f t="shared" si="103"/>
        <v>1.2418068122691306E-2</v>
      </c>
      <c r="M832" s="14">
        <f t="shared" si="99"/>
        <v>1.2418068122691306</v>
      </c>
      <c r="N832" s="14">
        <f t="shared" si="100"/>
        <v>12</v>
      </c>
      <c r="O832" s="14">
        <f t="shared" si="101"/>
        <v>2015</v>
      </c>
      <c r="P832" s="2"/>
    </row>
    <row r="833" spans="1:16" x14ac:dyDescent="0.25">
      <c r="A833" s="12">
        <v>42362</v>
      </c>
      <c r="B833" s="42">
        <v>138.429993</v>
      </c>
      <c r="C833" s="14">
        <v>138.25</v>
      </c>
      <c r="D833" s="14">
        <f t="shared" si="102"/>
        <v>-2.0932078436008972E-3</v>
      </c>
      <c r="E833" s="14">
        <f t="shared" si="96"/>
        <v>-0.20932078436008972</v>
      </c>
      <c r="F833" s="14">
        <f t="shared" si="97"/>
        <v>12</v>
      </c>
      <c r="G833" s="14">
        <f t="shared" si="98"/>
        <v>2015</v>
      </c>
      <c r="I833" s="12">
        <v>42362</v>
      </c>
      <c r="J833" s="14">
        <v>2063.5200199999999</v>
      </c>
      <c r="K833" s="14">
        <v>2060.98999</v>
      </c>
      <c r="L833" s="14">
        <f t="shared" si="103"/>
        <v>-1.5986363048084984E-3</v>
      </c>
      <c r="M833" s="14">
        <f t="shared" si="99"/>
        <v>-0.15986363048084984</v>
      </c>
      <c r="N833" s="14">
        <f t="shared" si="100"/>
        <v>12</v>
      </c>
      <c r="O833" s="14">
        <f t="shared" si="101"/>
        <v>2015</v>
      </c>
      <c r="P833" s="2"/>
    </row>
    <row r="834" spans="1:16" x14ac:dyDescent="0.25">
      <c r="A834" s="12">
        <v>42366</v>
      </c>
      <c r="B834" s="42">
        <v>137.740005</v>
      </c>
      <c r="C834" s="14">
        <v>137.61000100000001</v>
      </c>
      <c r="D834" s="14">
        <f t="shared" si="102"/>
        <v>-4.6292875226039421E-3</v>
      </c>
      <c r="E834" s="14">
        <f t="shared" si="96"/>
        <v>-0.46292875226039421</v>
      </c>
      <c r="F834" s="14">
        <f t="shared" si="97"/>
        <v>12</v>
      </c>
      <c r="G834" s="14">
        <f t="shared" si="98"/>
        <v>2015</v>
      </c>
      <c r="I834" s="12">
        <v>42366</v>
      </c>
      <c r="J834" s="14">
        <v>2057.7700199999999</v>
      </c>
      <c r="K834" s="14">
        <v>2056.5</v>
      </c>
      <c r="L834" s="14">
        <f t="shared" si="103"/>
        <v>-2.1785598289102426E-3</v>
      </c>
      <c r="M834" s="14">
        <f t="shared" si="99"/>
        <v>-0.21785598289102426</v>
      </c>
      <c r="N834" s="14">
        <f t="shared" si="100"/>
        <v>12</v>
      </c>
      <c r="O834" s="14">
        <f t="shared" si="101"/>
        <v>2015</v>
      </c>
      <c r="P834" s="2"/>
    </row>
    <row r="835" spans="1:16" x14ac:dyDescent="0.25">
      <c r="A835" s="12">
        <v>42367</v>
      </c>
      <c r="B835" s="42">
        <v>138.25</v>
      </c>
      <c r="C835" s="14">
        <v>139.779999</v>
      </c>
      <c r="D835" s="14">
        <f t="shared" si="102"/>
        <v>1.5769188171141701E-2</v>
      </c>
      <c r="E835" s="14">
        <f t="shared" si="96"/>
        <v>1.5769188171141701</v>
      </c>
      <c r="F835" s="14">
        <f t="shared" si="97"/>
        <v>12</v>
      </c>
      <c r="G835" s="14">
        <f t="shared" si="98"/>
        <v>2015</v>
      </c>
      <c r="I835" s="12">
        <v>42367</v>
      </c>
      <c r="J835" s="14">
        <v>2060.540039</v>
      </c>
      <c r="K835" s="14">
        <v>2078.360107</v>
      </c>
      <c r="L835" s="14">
        <f t="shared" si="103"/>
        <v>1.0629762703622703E-2</v>
      </c>
      <c r="M835" s="14">
        <f t="shared" si="99"/>
        <v>1.0629762703622703</v>
      </c>
      <c r="N835" s="14">
        <f t="shared" si="100"/>
        <v>12</v>
      </c>
      <c r="O835" s="14">
        <f t="shared" si="101"/>
        <v>2015</v>
      </c>
      <c r="P835" s="2"/>
    </row>
    <row r="836" spans="1:16" x14ac:dyDescent="0.25">
      <c r="A836" s="12">
        <v>42368</v>
      </c>
      <c r="B836" s="42">
        <v>139.58000200000001</v>
      </c>
      <c r="C836" s="14">
        <v>139.33999600000001</v>
      </c>
      <c r="D836" s="14">
        <f t="shared" si="102"/>
        <v>-3.1478251763329412E-3</v>
      </c>
      <c r="E836" s="14">
        <f t="shared" ref="E836:E899" si="104">D836 * 100</f>
        <v>-0.31478251763329412</v>
      </c>
      <c r="F836" s="14">
        <f t="shared" ref="F836:F899" si="105">MONTH(A836)</f>
        <v>12</v>
      </c>
      <c r="G836" s="14">
        <f t="shared" ref="G836:G899" si="106">YEAR(A836)</f>
        <v>2015</v>
      </c>
      <c r="I836" s="12">
        <v>42368</v>
      </c>
      <c r="J836" s="14">
        <v>2077.3400879999999</v>
      </c>
      <c r="K836" s="14">
        <v>2063.360107</v>
      </c>
      <c r="L836" s="14">
        <f t="shared" si="103"/>
        <v>-7.2172285974309025E-3</v>
      </c>
      <c r="M836" s="14">
        <f t="shared" ref="M836:M899" si="107">L836*100</f>
        <v>-0.72172285974309025</v>
      </c>
      <c r="N836" s="14">
        <f t="shared" ref="N836:N899" si="108">MONTH(I836)</f>
        <v>12</v>
      </c>
      <c r="O836" s="14">
        <f t="shared" ref="O836:O899" si="109">YEAR(I836)</f>
        <v>2015</v>
      </c>
      <c r="P836" s="2"/>
    </row>
    <row r="837" spans="1:16" x14ac:dyDescent="0.25">
      <c r="A837" s="12">
        <v>42369</v>
      </c>
      <c r="B837" s="42">
        <v>139.070007</v>
      </c>
      <c r="C837" s="14">
        <v>137.61999499999999</v>
      </c>
      <c r="D837" s="14">
        <f t="shared" ref="D837:D900" si="110">(C837/C836)-1</f>
        <v>-1.2343914521140253E-2</v>
      </c>
      <c r="E837" s="14">
        <f t="shared" si="104"/>
        <v>-1.2343914521140253</v>
      </c>
      <c r="F837" s="14">
        <f t="shared" si="105"/>
        <v>12</v>
      </c>
      <c r="G837" s="14">
        <f t="shared" si="106"/>
        <v>2015</v>
      </c>
      <c r="I837" s="12">
        <v>42369</v>
      </c>
      <c r="J837" s="14">
        <v>2060.5900879999999</v>
      </c>
      <c r="K837" s="14">
        <v>2043.9399410000001</v>
      </c>
      <c r="L837" s="14">
        <f t="shared" ref="L837:L900" si="111">(K837/K836)-1</f>
        <v>-9.4119130897784009E-3</v>
      </c>
      <c r="M837" s="14">
        <f t="shared" si="107"/>
        <v>-0.94119130897784009</v>
      </c>
      <c r="N837" s="14">
        <f t="shared" si="108"/>
        <v>12</v>
      </c>
      <c r="O837" s="14">
        <f t="shared" si="109"/>
        <v>2015</v>
      </c>
      <c r="P837" s="2"/>
    </row>
    <row r="838" spans="1:16" x14ac:dyDescent="0.25">
      <c r="A838" s="12">
        <v>42373</v>
      </c>
      <c r="B838" s="42">
        <v>135.60000600000001</v>
      </c>
      <c r="C838" s="14">
        <v>135.949997</v>
      </c>
      <c r="D838" s="14">
        <f t="shared" si="110"/>
        <v>-1.2134850026698452E-2</v>
      </c>
      <c r="E838" s="14">
        <f t="shared" si="104"/>
        <v>-1.2134850026698452</v>
      </c>
      <c r="F838" s="14">
        <f t="shared" si="105"/>
        <v>1</v>
      </c>
      <c r="G838" s="14">
        <f t="shared" si="106"/>
        <v>2016</v>
      </c>
      <c r="I838" s="12">
        <v>42373</v>
      </c>
      <c r="J838" s="14">
        <v>2038.1999510000001</v>
      </c>
      <c r="K838" s="14">
        <v>2012.660034</v>
      </c>
      <c r="L838" s="14">
        <f t="shared" si="111"/>
        <v>-1.5303730981790165E-2</v>
      </c>
      <c r="M838" s="14">
        <f t="shared" si="107"/>
        <v>-1.5303730981790165</v>
      </c>
      <c r="N838" s="14">
        <f t="shared" si="108"/>
        <v>1</v>
      </c>
      <c r="O838" s="14">
        <f t="shared" si="109"/>
        <v>2016</v>
      </c>
      <c r="P838" s="2"/>
    </row>
    <row r="839" spans="1:16" x14ac:dyDescent="0.25">
      <c r="A839" s="12">
        <v>42374</v>
      </c>
      <c r="B839" s="42">
        <v>136.759995</v>
      </c>
      <c r="C839" s="14">
        <v>135.85000600000001</v>
      </c>
      <c r="D839" s="14">
        <f t="shared" si="110"/>
        <v>-7.3549836120989642E-4</v>
      </c>
      <c r="E839" s="14">
        <f t="shared" si="104"/>
        <v>-7.3549836120989642E-2</v>
      </c>
      <c r="F839" s="14">
        <f t="shared" si="105"/>
        <v>1</v>
      </c>
      <c r="G839" s="14">
        <f t="shared" si="106"/>
        <v>2016</v>
      </c>
      <c r="I839" s="12">
        <v>42374</v>
      </c>
      <c r="J839" s="14">
        <v>2013.780029</v>
      </c>
      <c r="K839" s="14">
        <v>2016.709961</v>
      </c>
      <c r="L839" s="14">
        <f t="shared" si="111"/>
        <v>2.0122260747390541E-3</v>
      </c>
      <c r="M839" s="14">
        <f t="shared" si="107"/>
        <v>0.20122260747390541</v>
      </c>
      <c r="N839" s="14">
        <f t="shared" si="108"/>
        <v>1</v>
      </c>
      <c r="O839" s="14">
        <f t="shared" si="109"/>
        <v>2016</v>
      </c>
      <c r="P839" s="2"/>
    </row>
    <row r="840" spans="1:16" x14ac:dyDescent="0.25">
      <c r="A840" s="12">
        <v>42375</v>
      </c>
      <c r="B840" s="42">
        <v>134.38000500000001</v>
      </c>
      <c r="C840" s="14">
        <v>135.16999799999999</v>
      </c>
      <c r="D840" s="14">
        <f t="shared" si="110"/>
        <v>-5.0055794623963257E-3</v>
      </c>
      <c r="E840" s="14">
        <f t="shared" si="104"/>
        <v>-0.50055794623963257</v>
      </c>
      <c r="F840" s="14">
        <f t="shared" si="105"/>
        <v>1</v>
      </c>
      <c r="G840" s="14">
        <f t="shared" si="106"/>
        <v>2016</v>
      </c>
      <c r="I840" s="12">
        <v>42375</v>
      </c>
      <c r="J840" s="14">
        <v>2011.709961</v>
      </c>
      <c r="K840" s="14">
        <v>1990.26001</v>
      </c>
      <c r="L840" s="14">
        <f t="shared" si="111"/>
        <v>-1.3115396617015107E-2</v>
      </c>
      <c r="M840" s="14">
        <f t="shared" si="107"/>
        <v>-1.3115396617015107</v>
      </c>
      <c r="N840" s="14">
        <f t="shared" si="108"/>
        <v>1</v>
      </c>
      <c r="O840" s="14">
        <f t="shared" si="109"/>
        <v>2016</v>
      </c>
      <c r="P840" s="2"/>
    </row>
    <row r="841" spans="1:16" x14ac:dyDescent="0.25">
      <c r="A841" s="12">
        <v>42376</v>
      </c>
      <c r="B841" s="42">
        <v>133.699997</v>
      </c>
      <c r="C841" s="14">
        <v>132.86000100000001</v>
      </c>
      <c r="D841" s="14">
        <f t="shared" si="110"/>
        <v>-1.7089568944137934E-2</v>
      </c>
      <c r="E841" s="14">
        <f t="shared" si="104"/>
        <v>-1.7089568944137934</v>
      </c>
      <c r="F841" s="14">
        <f t="shared" si="105"/>
        <v>1</v>
      </c>
      <c r="G841" s="14">
        <f t="shared" si="106"/>
        <v>2016</v>
      </c>
      <c r="I841" s="12">
        <v>42376</v>
      </c>
      <c r="J841" s="14">
        <v>1985.3199460000001</v>
      </c>
      <c r="K841" s="14">
        <v>1943.089966</v>
      </c>
      <c r="L841" s="14">
        <f t="shared" si="111"/>
        <v>-2.3700443039098129E-2</v>
      </c>
      <c r="M841" s="14">
        <f t="shared" si="107"/>
        <v>-2.3700443039098129</v>
      </c>
      <c r="N841" s="14">
        <f t="shared" si="108"/>
        <v>1</v>
      </c>
      <c r="O841" s="14">
        <f t="shared" si="109"/>
        <v>2016</v>
      </c>
      <c r="P841" s="2"/>
    </row>
    <row r="842" spans="1:16" x14ac:dyDescent="0.25">
      <c r="A842" s="12">
        <v>42377</v>
      </c>
      <c r="B842" s="42">
        <v>133.179993</v>
      </c>
      <c r="C842" s="14">
        <v>131.63000500000001</v>
      </c>
      <c r="D842" s="14">
        <f t="shared" si="110"/>
        <v>-9.2578352456884616E-3</v>
      </c>
      <c r="E842" s="14">
        <f t="shared" si="104"/>
        <v>-0.92578352456884616</v>
      </c>
      <c r="F842" s="14">
        <f t="shared" si="105"/>
        <v>1</v>
      </c>
      <c r="G842" s="14">
        <f t="shared" si="106"/>
        <v>2016</v>
      </c>
      <c r="I842" s="12">
        <v>42377</v>
      </c>
      <c r="J842" s="14">
        <v>1945.969971</v>
      </c>
      <c r="K842" s="14">
        <v>1922.030029</v>
      </c>
      <c r="L842" s="14">
        <f t="shared" si="111"/>
        <v>-1.0838374634476344E-2</v>
      </c>
      <c r="M842" s="14">
        <f t="shared" si="107"/>
        <v>-1.0838374634476344</v>
      </c>
      <c r="N842" s="14">
        <f t="shared" si="108"/>
        <v>1</v>
      </c>
      <c r="O842" s="14">
        <f t="shared" si="109"/>
        <v>2016</v>
      </c>
      <c r="P842" s="2"/>
    </row>
    <row r="843" spans="1:16" x14ac:dyDescent="0.25">
      <c r="A843" s="12">
        <v>42380</v>
      </c>
      <c r="B843" s="42">
        <v>131.80999800000001</v>
      </c>
      <c r="C843" s="14">
        <v>133.229996</v>
      </c>
      <c r="D843" s="14">
        <f t="shared" si="110"/>
        <v>1.2155214914714829E-2</v>
      </c>
      <c r="E843" s="14">
        <f t="shared" si="104"/>
        <v>1.2155214914714829</v>
      </c>
      <c r="F843" s="14">
        <f t="shared" si="105"/>
        <v>1</v>
      </c>
      <c r="G843" s="14">
        <f t="shared" si="106"/>
        <v>2016</v>
      </c>
      <c r="I843" s="12">
        <v>42380</v>
      </c>
      <c r="J843" s="14">
        <v>1926.119995</v>
      </c>
      <c r="K843" s="14">
        <v>1923.670044</v>
      </c>
      <c r="L843" s="14">
        <f t="shared" si="111"/>
        <v>8.5327230857745739E-4</v>
      </c>
      <c r="M843" s="14">
        <f t="shared" si="107"/>
        <v>8.5327230857745739E-2</v>
      </c>
      <c r="N843" s="14">
        <f t="shared" si="108"/>
        <v>1</v>
      </c>
      <c r="O843" s="14">
        <f t="shared" si="109"/>
        <v>2016</v>
      </c>
      <c r="P843" s="2"/>
    </row>
    <row r="844" spans="1:16" x14ac:dyDescent="0.25">
      <c r="A844" s="12">
        <v>42381</v>
      </c>
      <c r="B844" s="42">
        <v>133.64999399999999</v>
      </c>
      <c r="C844" s="14">
        <v>132.89999399999999</v>
      </c>
      <c r="D844" s="14">
        <f t="shared" si="110"/>
        <v>-2.4769346986995844E-3</v>
      </c>
      <c r="E844" s="14">
        <f t="shared" si="104"/>
        <v>-0.24769346986995844</v>
      </c>
      <c r="F844" s="14">
        <f t="shared" si="105"/>
        <v>1</v>
      </c>
      <c r="G844" s="14">
        <f t="shared" si="106"/>
        <v>2016</v>
      </c>
      <c r="I844" s="12">
        <v>42381</v>
      </c>
      <c r="J844" s="14">
        <v>1927.829956</v>
      </c>
      <c r="K844" s="14">
        <v>1938.6800539999999</v>
      </c>
      <c r="L844" s="14">
        <f t="shared" si="111"/>
        <v>7.8027986383719661E-3</v>
      </c>
      <c r="M844" s="14">
        <f t="shared" si="107"/>
        <v>0.78027986383719661</v>
      </c>
      <c r="N844" s="14">
        <f t="shared" si="108"/>
        <v>1</v>
      </c>
      <c r="O844" s="14">
        <f t="shared" si="109"/>
        <v>2016</v>
      </c>
      <c r="P844" s="2"/>
    </row>
    <row r="845" spans="1:16" x14ac:dyDescent="0.25">
      <c r="A845" s="12">
        <v>42382</v>
      </c>
      <c r="B845" s="42">
        <v>133.5</v>
      </c>
      <c r="C845" s="14">
        <v>131.16999799999999</v>
      </c>
      <c r="D845" s="14">
        <f t="shared" si="110"/>
        <v>-1.3017276735166727E-2</v>
      </c>
      <c r="E845" s="14">
        <f t="shared" si="104"/>
        <v>-1.3017276735166727</v>
      </c>
      <c r="F845" s="14">
        <f t="shared" si="105"/>
        <v>1</v>
      </c>
      <c r="G845" s="14">
        <f t="shared" si="106"/>
        <v>2016</v>
      </c>
      <c r="I845" s="12">
        <v>42382</v>
      </c>
      <c r="J845" s="14">
        <v>1940.339966</v>
      </c>
      <c r="K845" s="14">
        <v>1890.280029</v>
      </c>
      <c r="L845" s="14">
        <f t="shared" si="111"/>
        <v>-2.496545260273253E-2</v>
      </c>
      <c r="M845" s="14">
        <f t="shared" si="107"/>
        <v>-2.496545260273253</v>
      </c>
      <c r="N845" s="14">
        <f t="shared" si="108"/>
        <v>1</v>
      </c>
      <c r="O845" s="14">
        <f t="shared" si="109"/>
        <v>2016</v>
      </c>
      <c r="P845" s="2"/>
    </row>
    <row r="846" spans="1:16" x14ac:dyDescent="0.25">
      <c r="A846" s="12">
        <v>42383</v>
      </c>
      <c r="B846" s="42">
        <v>131.929993</v>
      </c>
      <c r="C846" s="14">
        <v>132.91000399999999</v>
      </c>
      <c r="D846" s="14">
        <f t="shared" si="110"/>
        <v>1.3265274274075978E-2</v>
      </c>
      <c r="E846" s="14">
        <f t="shared" si="104"/>
        <v>1.3265274274075978</v>
      </c>
      <c r="F846" s="14">
        <f t="shared" si="105"/>
        <v>1</v>
      </c>
      <c r="G846" s="14">
        <f t="shared" si="106"/>
        <v>2016</v>
      </c>
      <c r="I846" s="12">
        <v>42383</v>
      </c>
      <c r="J846" s="14">
        <v>1891.6800539999999</v>
      </c>
      <c r="K846" s="14">
        <v>1921.839966</v>
      </c>
      <c r="L846" s="14">
        <f t="shared" si="111"/>
        <v>1.6695905641396447E-2</v>
      </c>
      <c r="M846" s="14">
        <f t="shared" si="107"/>
        <v>1.6695905641396447</v>
      </c>
      <c r="N846" s="14">
        <f t="shared" si="108"/>
        <v>1</v>
      </c>
      <c r="O846" s="14">
        <f t="shared" si="109"/>
        <v>2016</v>
      </c>
      <c r="P846" s="2"/>
    </row>
    <row r="847" spans="1:16" x14ac:dyDescent="0.25">
      <c r="A847" s="12">
        <v>42384</v>
      </c>
      <c r="B847" s="42">
        <v>130.009995</v>
      </c>
      <c r="C847" s="14">
        <v>130.029999</v>
      </c>
      <c r="D847" s="14">
        <f t="shared" si="110"/>
        <v>-2.1668835402337217E-2</v>
      </c>
      <c r="E847" s="14">
        <f t="shared" si="104"/>
        <v>-2.1668835402337217</v>
      </c>
      <c r="F847" s="14">
        <f t="shared" si="105"/>
        <v>1</v>
      </c>
      <c r="G847" s="14">
        <f t="shared" si="106"/>
        <v>2016</v>
      </c>
      <c r="I847" s="12">
        <v>42384</v>
      </c>
      <c r="J847" s="14">
        <v>1916.6800539999999</v>
      </c>
      <c r="K847" s="14">
        <v>1880.329956</v>
      </c>
      <c r="L847" s="14">
        <f t="shared" si="111"/>
        <v>-2.1599098121783955E-2</v>
      </c>
      <c r="M847" s="14">
        <f t="shared" si="107"/>
        <v>-2.1599098121783955</v>
      </c>
      <c r="N847" s="14">
        <f t="shared" si="108"/>
        <v>1</v>
      </c>
      <c r="O847" s="14">
        <f t="shared" si="109"/>
        <v>2016</v>
      </c>
      <c r="P847" s="2"/>
    </row>
    <row r="848" spans="1:16" x14ac:dyDescent="0.25">
      <c r="A848" s="12">
        <v>42388</v>
      </c>
      <c r="B848" s="42">
        <v>130.11000100000001</v>
      </c>
      <c r="C848" s="14">
        <v>128.11000100000001</v>
      </c>
      <c r="D848" s="14">
        <f t="shared" si="110"/>
        <v>-1.4765808004043701E-2</v>
      </c>
      <c r="E848" s="14">
        <f t="shared" si="104"/>
        <v>-1.4765808004043701</v>
      </c>
      <c r="F848" s="14">
        <f t="shared" si="105"/>
        <v>1</v>
      </c>
      <c r="G848" s="14">
        <f t="shared" si="106"/>
        <v>2016</v>
      </c>
      <c r="I848" s="12">
        <v>42388</v>
      </c>
      <c r="J848" s="14">
        <v>1888.660034</v>
      </c>
      <c r="K848" s="14">
        <v>1881.329956</v>
      </c>
      <c r="L848" s="14">
        <f t="shared" si="111"/>
        <v>5.318215544081184E-4</v>
      </c>
      <c r="M848" s="14">
        <f t="shared" si="107"/>
        <v>5.318215544081184E-2</v>
      </c>
      <c r="N848" s="14">
        <f t="shared" si="108"/>
        <v>1</v>
      </c>
      <c r="O848" s="14">
        <f t="shared" si="109"/>
        <v>2016</v>
      </c>
      <c r="P848" s="2"/>
    </row>
    <row r="849" spans="1:16" x14ac:dyDescent="0.25">
      <c r="A849" s="12">
        <v>42389</v>
      </c>
      <c r="B849" s="42">
        <v>118.459999</v>
      </c>
      <c r="C849" s="14">
        <v>121.860001</v>
      </c>
      <c r="D849" s="14">
        <f t="shared" si="110"/>
        <v>-4.8786198979110296E-2</v>
      </c>
      <c r="E849" s="14">
        <f t="shared" si="104"/>
        <v>-4.8786198979110296</v>
      </c>
      <c r="F849" s="14">
        <f t="shared" si="105"/>
        <v>1</v>
      </c>
      <c r="G849" s="14">
        <f t="shared" si="106"/>
        <v>2016</v>
      </c>
      <c r="I849" s="12">
        <v>42389</v>
      </c>
      <c r="J849" s="14">
        <v>1876.1800539999999</v>
      </c>
      <c r="K849" s="14">
        <v>1859.329956</v>
      </c>
      <c r="L849" s="14">
        <f t="shared" si="111"/>
        <v>-1.1693855152753452E-2</v>
      </c>
      <c r="M849" s="14">
        <f t="shared" si="107"/>
        <v>-1.1693855152753452</v>
      </c>
      <c r="N849" s="14">
        <f t="shared" si="108"/>
        <v>1</v>
      </c>
      <c r="O849" s="14">
        <f t="shared" si="109"/>
        <v>2016</v>
      </c>
      <c r="P849" s="2"/>
    </row>
    <row r="850" spans="1:16" x14ac:dyDescent="0.25">
      <c r="A850" s="12">
        <v>42390</v>
      </c>
      <c r="B850" s="42">
        <v>121.300003</v>
      </c>
      <c r="C850" s="14">
        <v>122.910004</v>
      </c>
      <c r="D850" s="14">
        <f t="shared" si="110"/>
        <v>8.6164696486421555E-3</v>
      </c>
      <c r="E850" s="14">
        <f t="shared" si="104"/>
        <v>0.86164696486421555</v>
      </c>
      <c r="F850" s="14">
        <f t="shared" si="105"/>
        <v>1</v>
      </c>
      <c r="G850" s="14">
        <f t="shared" si="106"/>
        <v>2016</v>
      </c>
      <c r="I850" s="12">
        <v>42390</v>
      </c>
      <c r="J850" s="14">
        <v>1861.459961</v>
      </c>
      <c r="K850" s="14">
        <v>1868.98999</v>
      </c>
      <c r="L850" s="14">
        <f t="shared" si="111"/>
        <v>5.1954382646433039E-3</v>
      </c>
      <c r="M850" s="14">
        <f t="shared" si="107"/>
        <v>0.51954382646433039</v>
      </c>
      <c r="N850" s="14">
        <f t="shared" si="108"/>
        <v>1</v>
      </c>
      <c r="O850" s="14">
        <f t="shared" si="109"/>
        <v>2016</v>
      </c>
      <c r="P850" s="2"/>
    </row>
    <row r="851" spans="1:16" x14ac:dyDescent="0.25">
      <c r="A851" s="12">
        <v>42391</v>
      </c>
      <c r="B851" s="42">
        <v>124.66999800000001</v>
      </c>
      <c r="C851" s="14">
        <v>122.5</v>
      </c>
      <c r="D851" s="14">
        <f t="shared" si="110"/>
        <v>-3.3358065792593594E-3</v>
      </c>
      <c r="E851" s="14">
        <f t="shared" si="104"/>
        <v>-0.33358065792593594</v>
      </c>
      <c r="F851" s="14">
        <f t="shared" si="105"/>
        <v>1</v>
      </c>
      <c r="G851" s="14">
        <f t="shared" si="106"/>
        <v>2016</v>
      </c>
      <c r="I851" s="12">
        <v>42391</v>
      </c>
      <c r="J851" s="14">
        <v>1877.400024</v>
      </c>
      <c r="K851" s="14">
        <v>1906.900024</v>
      </c>
      <c r="L851" s="14">
        <f t="shared" si="111"/>
        <v>2.0283700930896931E-2</v>
      </c>
      <c r="M851" s="14">
        <f t="shared" si="107"/>
        <v>2.0283700930896931</v>
      </c>
      <c r="N851" s="14">
        <f t="shared" si="108"/>
        <v>1</v>
      </c>
      <c r="O851" s="14">
        <f t="shared" si="109"/>
        <v>2016</v>
      </c>
      <c r="P851" s="2"/>
    </row>
    <row r="852" spans="1:16" x14ac:dyDescent="0.25">
      <c r="A852" s="12">
        <v>42394</v>
      </c>
      <c r="B852" s="42">
        <v>122.099998</v>
      </c>
      <c r="C852" s="14">
        <v>122.08000199999999</v>
      </c>
      <c r="D852" s="14">
        <f t="shared" si="110"/>
        <v>-3.4285551020408755E-3</v>
      </c>
      <c r="E852" s="14">
        <f t="shared" si="104"/>
        <v>-0.34285551020408755</v>
      </c>
      <c r="F852" s="14">
        <f t="shared" si="105"/>
        <v>1</v>
      </c>
      <c r="G852" s="14">
        <f t="shared" si="106"/>
        <v>2016</v>
      </c>
      <c r="I852" s="12">
        <v>42394</v>
      </c>
      <c r="J852" s="14">
        <v>1906.280029</v>
      </c>
      <c r="K852" s="14">
        <v>1877.079956</v>
      </c>
      <c r="L852" s="14">
        <f t="shared" si="111"/>
        <v>-1.5637981868314221E-2</v>
      </c>
      <c r="M852" s="14">
        <f t="shared" si="107"/>
        <v>-1.5637981868314221</v>
      </c>
      <c r="N852" s="14">
        <f t="shared" si="108"/>
        <v>1</v>
      </c>
      <c r="O852" s="14">
        <f t="shared" si="109"/>
        <v>2016</v>
      </c>
      <c r="P852" s="2"/>
    </row>
    <row r="853" spans="1:16" x14ac:dyDescent="0.25">
      <c r="A853" s="12">
        <v>42395</v>
      </c>
      <c r="B853" s="42">
        <v>122.25</v>
      </c>
      <c r="C853" s="14">
        <v>122.589996</v>
      </c>
      <c r="D853" s="14">
        <f t="shared" si="110"/>
        <v>4.1775392500402742E-3</v>
      </c>
      <c r="E853" s="14">
        <f t="shared" si="104"/>
        <v>0.41775392500402742</v>
      </c>
      <c r="F853" s="14">
        <f t="shared" si="105"/>
        <v>1</v>
      </c>
      <c r="G853" s="14">
        <f t="shared" si="106"/>
        <v>2016</v>
      </c>
      <c r="I853" s="12">
        <v>42395</v>
      </c>
      <c r="J853" s="14">
        <v>1878.790039</v>
      </c>
      <c r="K853" s="14">
        <v>1903.630005</v>
      </c>
      <c r="L853" s="14">
        <f t="shared" si="111"/>
        <v>1.4144335682203524E-2</v>
      </c>
      <c r="M853" s="14">
        <f t="shared" si="107"/>
        <v>1.4144335682203524</v>
      </c>
      <c r="N853" s="14">
        <f t="shared" si="108"/>
        <v>1</v>
      </c>
      <c r="O853" s="14">
        <f t="shared" si="109"/>
        <v>2016</v>
      </c>
      <c r="P853" s="2"/>
    </row>
    <row r="854" spans="1:16" x14ac:dyDescent="0.25">
      <c r="A854" s="12">
        <v>42396</v>
      </c>
      <c r="B854" s="42">
        <v>122.730003</v>
      </c>
      <c r="C854" s="14">
        <v>120.959999</v>
      </c>
      <c r="D854" s="14">
        <f t="shared" si="110"/>
        <v>-1.3296329661353523E-2</v>
      </c>
      <c r="E854" s="14">
        <f t="shared" si="104"/>
        <v>-1.3296329661353523</v>
      </c>
      <c r="F854" s="14">
        <f t="shared" si="105"/>
        <v>1</v>
      </c>
      <c r="G854" s="14">
        <f t="shared" si="106"/>
        <v>2016</v>
      </c>
      <c r="I854" s="12">
        <v>42396</v>
      </c>
      <c r="J854" s="14">
        <v>1902.5200199999999</v>
      </c>
      <c r="K854" s="14">
        <v>1882.9499510000001</v>
      </c>
      <c r="L854" s="14">
        <f t="shared" si="111"/>
        <v>-1.0863483946818686E-2</v>
      </c>
      <c r="M854" s="14">
        <f t="shared" si="107"/>
        <v>-1.0863483946818686</v>
      </c>
      <c r="N854" s="14">
        <f t="shared" si="108"/>
        <v>1</v>
      </c>
      <c r="O854" s="14">
        <f t="shared" si="109"/>
        <v>2016</v>
      </c>
      <c r="P854" s="2"/>
    </row>
    <row r="855" spans="1:16" x14ac:dyDescent="0.25">
      <c r="A855" s="12">
        <v>42397</v>
      </c>
      <c r="B855" s="42">
        <v>121.260002</v>
      </c>
      <c r="C855" s="14">
        <v>122.220001</v>
      </c>
      <c r="D855" s="14">
        <f t="shared" si="110"/>
        <v>1.0416683287175044E-2</v>
      </c>
      <c r="E855" s="14">
        <f t="shared" si="104"/>
        <v>1.0416683287175044</v>
      </c>
      <c r="F855" s="14">
        <f t="shared" si="105"/>
        <v>1</v>
      </c>
      <c r="G855" s="14">
        <f t="shared" si="106"/>
        <v>2016</v>
      </c>
      <c r="I855" s="12">
        <v>42397</v>
      </c>
      <c r="J855" s="14">
        <v>1885.219971</v>
      </c>
      <c r="K855" s="14">
        <v>1893.3599850000001</v>
      </c>
      <c r="L855" s="14">
        <f t="shared" si="111"/>
        <v>5.5285771108635196E-3</v>
      </c>
      <c r="M855" s="14">
        <f t="shared" si="107"/>
        <v>0.55285771108635196</v>
      </c>
      <c r="N855" s="14">
        <f t="shared" si="108"/>
        <v>1</v>
      </c>
      <c r="O855" s="14">
        <f t="shared" si="109"/>
        <v>2016</v>
      </c>
      <c r="P855" s="2"/>
    </row>
    <row r="856" spans="1:16" x14ac:dyDescent="0.25">
      <c r="A856" s="12">
        <v>42398</v>
      </c>
      <c r="B856" s="42">
        <v>123.279999</v>
      </c>
      <c r="C856" s="14">
        <v>124.790001</v>
      </c>
      <c r="D856" s="14">
        <f t="shared" si="110"/>
        <v>2.1027654876226043E-2</v>
      </c>
      <c r="E856" s="14">
        <f t="shared" si="104"/>
        <v>2.1027654876226043</v>
      </c>
      <c r="F856" s="14">
        <f t="shared" si="105"/>
        <v>1</v>
      </c>
      <c r="G856" s="14">
        <f t="shared" si="106"/>
        <v>2016</v>
      </c>
      <c r="I856" s="12">
        <v>42398</v>
      </c>
      <c r="J856" s="14">
        <v>1894</v>
      </c>
      <c r="K856" s="14">
        <v>1940.23999</v>
      </c>
      <c r="L856" s="14">
        <f t="shared" si="111"/>
        <v>2.476021748183288E-2</v>
      </c>
      <c r="M856" s="14">
        <f t="shared" si="107"/>
        <v>2.476021748183288</v>
      </c>
      <c r="N856" s="14">
        <f t="shared" si="108"/>
        <v>1</v>
      </c>
      <c r="O856" s="14">
        <f t="shared" si="109"/>
        <v>2016</v>
      </c>
      <c r="P856" s="2"/>
    </row>
    <row r="857" spans="1:16" x14ac:dyDescent="0.25">
      <c r="A857" s="12">
        <v>42401</v>
      </c>
      <c r="B857" s="42">
        <v>124.400002</v>
      </c>
      <c r="C857" s="14">
        <v>124.83000199999999</v>
      </c>
      <c r="D857" s="14">
        <f t="shared" si="110"/>
        <v>3.205465155817766E-4</v>
      </c>
      <c r="E857" s="14">
        <f t="shared" si="104"/>
        <v>3.205465155817766E-2</v>
      </c>
      <c r="F857" s="14">
        <f t="shared" si="105"/>
        <v>2</v>
      </c>
      <c r="G857" s="14">
        <f t="shared" si="106"/>
        <v>2016</v>
      </c>
      <c r="I857" s="12">
        <v>42401</v>
      </c>
      <c r="J857" s="14">
        <v>1936.9399410000001</v>
      </c>
      <c r="K857" s="14">
        <v>1939.380005</v>
      </c>
      <c r="L857" s="14">
        <f t="shared" si="111"/>
        <v>-4.4323640602828007E-4</v>
      </c>
      <c r="M857" s="14">
        <f t="shared" si="107"/>
        <v>-4.4323640602828007E-2</v>
      </c>
      <c r="N857" s="14">
        <f t="shared" si="108"/>
        <v>2</v>
      </c>
      <c r="O857" s="14">
        <f t="shared" si="109"/>
        <v>2016</v>
      </c>
      <c r="P857" s="2"/>
    </row>
    <row r="858" spans="1:16" x14ac:dyDescent="0.25">
      <c r="A858" s="12">
        <v>42402</v>
      </c>
      <c r="B858" s="42">
        <v>123.66999800000001</v>
      </c>
      <c r="C858" s="14">
        <v>122.94000200000001</v>
      </c>
      <c r="D858" s="14">
        <f t="shared" si="110"/>
        <v>-1.5140590961458034E-2</v>
      </c>
      <c r="E858" s="14">
        <f t="shared" si="104"/>
        <v>-1.5140590961458034</v>
      </c>
      <c r="F858" s="14">
        <f t="shared" si="105"/>
        <v>2</v>
      </c>
      <c r="G858" s="14">
        <f t="shared" si="106"/>
        <v>2016</v>
      </c>
      <c r="I858" s="12">
        <v>42402</v>
      </c>
      <c r="J858" s="14">
        <v>1935.26001</v>
      </c>
      <c r="K858" s="14">
        <v>1903.030029</v>
      </c>
      <c r="L858" s="14">
        <f t="shared" si="111"/>
        <v>-1.8743091042644822E-2</v>
      </c>
      <c r="M858" s="14">
        <f t="shared" si="107"/>
        <v>-1.8743091042644822</v>
      </c>
      <c r="N858" s="14">
        <f t="shared" si="108"/>
        <v>2</v>
      </c>
      <c r="O858" s="14">
        <f t="shared" si="109"/>
        <v>2016</v>
      </c>
      <c r="P858" s="2"/>
    </row>
    <row r="859" spans="1:16" x14ac:dyDescent="0.25">
      <c r="A859" s="12">
        <v>42403</v>
      </c>
      <c r="B859" s="42">
        <v>123.989998</v>
      </c>
      <c r="C859" s="14">
        <v>124.720001</v>
      </c>
      <c r="D859" s="14">
        <f t="shared" si="110"/>
        <v>1.4478599081200416E-2</v>
      </c>
      <c r="E859" s="14">
        <f t="shared" si="104"/>
        <v>1.4478599081200416</v>
      </c>
      <c r="F859" s="14">
        <f t="shared" si="105"/>
        <v>2</v>
      </c>
      <c r="G859" s="14">
        <f t="shared" si="106"/>
        <v>2016</v>
      </c>
      <c r="I859" s="12">
        <v>42403</v>
      </c>
      <c r="J859" s="14">
        <v>1907.0699460000001</v>
      </c>
      <c r="K859" s="14">
        <v>1912.530029</v>
      </c>
      <c r="L859" s="14">
        <f t="shared" si="111"/>
        <v>4.9920389353981243E-3</v>
      </c>
      <c r="M859" s="14">
        <f t="shared" si="107"/>
        <v>0.49920389353981243</v>
      </c>
      <c r="N859" s="14">
        <f t="shared" si="108"/>
        <v>2</v>
      </c>
      <c r="O859" s="14">
        <f t="shared" si="109"/>
        <v>2016</v>
      </c>
      <c r="P859" s="2"/>
    </row>
    <row r="860" spans="1:16" x14ac:dyDescent="0.25">
      <c r="A860" s="12">
        <v>42404</v>
      </c>
      <c r="B860" s="42">
        <v>125.08000199999999</v>
      </c>
      <c r="C860" s="14">
        <v>127.650002</v>
      </c>
      <c r="D860" s="14">
        <f t="shared" si="110"/>
        <v>2.349263130618473E-2</v>
      </c>
      <c r="E860" s="14">
        <f t="shared" si="104"/>
        <v>2.349263130618473</v>
      </c>
      <c r="F860" s="14">
        <f t="shared" si="105"/>
        <v>2</v>
      </c>
      <c r="G860" s="14">
        <f t="shared" si="106"/>
        <v>2016</v>
      </c>
      <c r="I860" s="12">
        <v>42404</v>
      </c>
      <c r="J860" s="14">
        <v>1911.670044</v>
      </c>
      <c r="K860" s="14">
        <v>1915.4499510000001</v>
      </c>
      <c r="L860" s="14">
        <f t="shared" si="111"/>
        <v>1.5267326294097217E-3</v>
      </c>
      <c r="M860" s="14">
        <f t="shared" si="107"/>
        <v>0.15267326294097217</v>
      </c>
      <c r="N860" s="14">
        <f t="shared" si="108"/>
        <v>2</v>
      </c>
      <c r="O860" s="14">
        <f t="shared" si="109"/>
        <v>2016</v>
      </c>
      <c r="P860" s="2"/>
    </row>
    <row r="861" spans="1:16" x14ac:dyDescent="0.25">
      <c r="A861" s="12">
        <v>42405</v>
      </c>
      <c r="B861" s="42">
        <v>127.220001</v>
      </c>
      <c r="C861" s="14">
        <v>128.570007</v>
      </c>
      <c r="D861" s="14">
        <f t="shared" si="110"/>
        <v>7.2072462638896884E-3</v>
      </c>
      <c r="E861" s="14">
        <f t="shared" si="104"/>
        <v>0.72072462638896884</v>
      </c>
      <c r="F861" s="14">
        <f t="shared" si="105"/>
        <v>2</v>
      </c>
      <c r="G861" s="14">
        <f t="shared" si="106"/>
        <v>2016</v>
      </c>
      <c r="I861" s="12">
        <v>42405</v>
      </c>
      <c r="J861" s="14">
        <v>1913.0699460000001</v>
      </c>
      <c r="K861" s="14">
        <v>1880.0500489999999</v>
      </c>
      <c r="L861" s="14">
        <f t="shared" si="111"/>
        <v>-1.8481246133065898E-2</v>
      </c>
      <c r="M861" s="14">
        <f t="shared" si="107"/>
        <v>-1.8481246133065898</v>
      </c>
      <c r="N861" s="14">
        <f t="shared" si="108"/>
        <v>2</v>
      </c>
      <c r="O861" s="14">
        <f t="shared" si="109"/>
        <v>2016</v>
      </c>
      <c r="P861" s="2"/>
    </row>
    <row r="862" spans="1:16" x14ac:dyDescent="0.25">
      <c r="A862" s="12">
        <v>42408</v>
      </c>
      <c r="B862" s="42">
        <v>126</v>
      </c>
      <c r="C862" s="14">
        <v>126.980003</v>
      </c>
      <c r="D862" s="14">
        <f t="shared" si="110"/>
        <v>-1.2366834513744762E-2</v>
      </c>
      <c r="E862" s="14">
        <f t="shared" si="104"/>
        <v>-1.2366834513744762</v>
      </c>
      <c r="F862" s="14">
        <f t="shared" si="105"/>
        <v>2</v>
      </c>
      <c r="G862" s="14">
        <f t="shared" si="106"/>
        <v>2016</v>
      </c>
      <c r="I862" s="12">
        <v>42408</v>
      </c>
      <c r="J862" s="14">
        <v>1873.25</v>
      </c>
      <c r="K862" s="14">
        <v>1853.4399410000001</v>
      </c>
      <c r="L862" s="14">
        <f t="shared" si="111"/>
        <v>-1.4153935962584518E-2</v>
      </c>
      <c r="M862" s="14">
        <f t="shared" si="107"/>
        <v>-1.4153935962584518</v>
      </c>
      <c r="N862" s="14">
        <f t="shared" si="108"/>
        <v>2</v>
      </c>
      <c r="O862" s="14">
        <f t="shared" si="109"/>
        <v>2016</v>
      </c>
      <c r="P862" s="2"/>
    </row>
    <row r="863" spans="1:16" x14ac:dyDescent="0.25">
      <c r="A863" s="12">
        <v>42409</v>
      </c>
      <c r="B863" s="42">
        <v>126.120003</v>
      </c>
      <c r="C863" s="14">
        <v>124.07</v>
      </c>
      <c r="D863" s="14">
        <f t="shared" si="110"/>
        <v>-2.291701788666678E-2</v>
      </c>
      <c r="E863" s="14">
        <f t="shared" si="104"/>
        <v>-2.291701788666678</v>
      </c>
      <c r="F863" s="14">
        <f t="shared" si="105"/>
        <v>2</v>
      </c>
      <c r="G863" s="14">
        <f t="shared" si="106"/>
        <v>2016</v>
      </c>
      <c r="I863" s="12">
        <v>42409</v>
      </c>
      <c r="J863" s="14">
        <v>1848.459961</v>
      </c>
      <c r="K863" s="14">
        <v>1852.209961</v>
      </c>
      <c r="L863" s="14">
        <f t="shared" si="111"/>
        <v>-6.6362010054477061E-4</v>
      </c>
      <c r="M863" s="14">
        <f t="shared" si="107"/>
        <v>-6.6362010054477061E-2</v>
      </c>
      <c r="N863" s="14">
        <f t="shared" si="108"/>
        <v>2</v>
      </c>
      <c r="O863" s="14">
        <f t="shared" si="109"/>
        <v>2016</v>
      </c>
      <c r="P863" s="2"/>
    </row>
    <row r="864" spans="1:16" x14ac:dyDescent="0.25">
      <c r="A864" s="12">
        <v>42410</v>
      </c>
      <c r="B864" s="42">
        <v>125</v>
      </c>
      <c r="C864" s="14">
        <v>120.19000200000001</v>
      </c>
      <c r="D864" s="14">
        <f t="shared" si="110"/>
        <v>-3.1272652534859224E-2</v>
      </c>
      <c r="E864" s="14">
        <f t="shared" si="104"/>
        <v>-3.1272652534859224</v>
      </c>
      <c r="F864" s="14">
        <f t="shared" si="105"/>
        <v>2</v>
      </c>
      <c r="G864" s="14">
        <f t="shared" si="106"/>
        <v>2016</v>
      </c>
      <c r="I864" s="12">
        <v>42410</v>
      </c>
      <c r="J864" s="14">
        <v>1857.099976</v>
      </c>
      <c r="K864" s="14">
        <v>1851.8599850000001</v>
      </c>
      <c r="L864" s="14">
        <f t="shared" si="111"/>
        <v>-1.8895050095235622E-4</v>
      </c>
      <c r="M864" s="14">
        <f t="shared" si="107"/>
        <v>-1.8895050095235622E-2</v>
      </c>
      <c r="N864" s="14">
        <f t="shared" si="108"/>
        <v>2</v>
      </c>
      <c r="O864" s="14">
        <f t="shared" si="109"/>
        <v>2016</v>
      </c>
      <c r="P864" s="2"/>
    </row>
    <row r="865" spans="1:16" x14ac:dyDescent="0.25">
      <c r="A865" s="12">
        <v>42411</v>
      </c>
      <c r="B865" s="42">
        <v>118.779999</v>
      </c>
      <c r="C865" s="14">
        <v>117.849998</v>
      </c>
      <c r="D865" s="14">
        <f t="shared" si="110"/>
        <v>-1.9469206764802349E-2</v>
      </c>
      <c r="E865" s="14">
        <f t="shared" si="104"/>
        <v>-1.9469206764802349</v>
      </c>
      <c r="F865" s="14">
        <f t="shared" si="105"/>
        <v>2</v>
      </c>
      <c r="G865" s="14">
        <f t="shared" si="106"/>
        <v>2016</v>
      </c>
      <c r="I865" s="12">
        <v>42411</v>
      </c>
      <c r="J865" s="14">
        <v>1847</v>
      </c>
      <c r="K865" s="14">
        <v>1829.079956</v>
      </c>
      <c r="L865" s="14">
        <f t="shared" si="111"/>
        <v>-1.2301161634528213E-2</v>
      </c>
      <c r="M865" s="14">
        <f t="shared" si="107"/>
        <v>-1.2301161634528213</v>
      </c>
      <c r="N865" s="14">
        <f t="shared" si="108"/>
        <v>2</v>
      </c>
      <c r="O865" s="14">
        <f t="shared" si="109"/>
        <v>2016</v>
      </c>
      <c r="P865" s="2"/>
    </row>
    <row r="866" spans="1:16" x14ac:dyDescent="0.25">
      <c r="A866" s="12">
        <v>42412</v>
      </c>
      <c r="B866" s="42">
        <v>119.260002</v>
      </c>
      <c r="C866" s="14">
        <v>121.040001</v>
      </c>
      <c r="D866" s="14">
        <f t="shared" si="110"/>
        <v>2.706833308558898E-2</v>
      </c>
      <c r="E866" s="14">
        <f t="shared" si="104"/>
        <v>2.706833308558898</v>
      </c>
      <c r="F866" s="14">
        <f t="shared" si="105"/>
        <v>2</v>
      </c>
      <c r="G866" s="14">
        <f t="shared" si="106"/>
        <v>2016</v>
      </c>
      <c r="I866" s="12">
        <v>42412</v>
      </c>
      <c r="J866" s="14">
        <v>1833.400024</v>
      </c>
      <c r="K866" s="14">
        <v>1864.780029</v>
      </c>
      <c r="L866" s="14">
        <f t="shared" si="111"/>
        <v>1.9518049434029239E-2</v>
      </c>
      <c r="M866" s="14">
        <f t="shared" si="107"/>
        <v>1.9518049434029239</v>
      </c>
      <c r="N866" s="14">
        <f t="shared" si="108"/>
        <v>2</v>
      </c>
      <c r="O866" s="14">
        <f t="shared" si="109"/>
        <v>2016</v>
      </c>
      <c r="P866" s="2"/>
    </row>
    <row r="867" spans="1:16" x14ac:dyDescent="0.25">
      <c r="A867" s="12">
        <v>42416</v>
      </c>
      <c r="B867" s="42">
        <v>121.83000199999999</v>
      </c>
      <c r="C867" s="14">
        <v>122.739998</v>
      </c>
      <c r="D867" s="14">
        <f t="shared" si="110"/>
        <v>1.4044918918994398E-2</v>
      </c>
      <c r="E867" s="14">
        <f t="shared" si="104"/>
        <v>1.4044918918994398</v>
      </c>
      <c r="F867" s="14">
        <f t="shared" si="105"/>
        <v>2</v>
      </c>
      <c r="G867" s="14">
        <f t="shared" si="106"/>
        <v>2016</v>
      </c>
      <c r="I867" s="12">
        <v>42416</v>
      </c>
      <c r="J867" s="14">
        <v>1871.4399410000001</v>
      </c>
      <c r="K867" s="14">
        <v>1895.579956</v>
      </c>
      <c r="L867" s="14">
        <f t="shared" si="111"/>
        <v>1.6516654254666641E-2</v>
      </c>
      <c r="M867" s="14">
        <f t="shared" si="107"/>
        <v>1.6516654254666641</v>
      </c>
      <c r="N867" s="14">
        <f t="shared" si="108"/>
        <v>2</v>
      </c>
      <c r="O867" s="14">
        <f t="shared" si="109"/>
        <v>2016</v>
      </c>
      <c r="P867" s="2"/>
    </row>
    <row r="868" spans="1:16" x14ac:dyDescent="0.25">
      <c r="A868" s="12">
        <v>42417</v>
      </c>
      <c r="B868" s="42">
        <v>123.709999</v>
      </c>
      <c r="C868" s="14">
        <v>126.099998</v>
      </c>
      <c r="D868" s="14">
        <f t="shared" si="110"/>
        <v>2.737493934128965E-2</v>
      </c>
      <c r="E868" s="14">
        <f t="shared" si="104"/>
        <v>2.737493934128965</v>
      </c>
      <c r="F868" s="14">
        <f t="shared" si="105"/>
        <v>2</v>
      </c>
      <c r="G868" s="14">
        <f t="shared" si="106"/>
        <v>2016</v>
      </c>
      <c r="I868" s="12">
        <v>42417</v>
      </c>
      <c r="J868" s="14">
        <v>1898.8000489999999</v>
      </c>
      <c r="K868" s="14">
        <v>1926.8199460000001</v>
      </c>
      <c r="L868" s="14">
        <f t="shared" si="111"/>
        <v>1.6480439087318555E-2</v>
      </c>
      <c r="M868" s="14">
        <f t="shared" si="107"/>
        <v>1.6480439087318555</v>
      </c>
      <c r="N868" s="14">
        <f t="shared" si="108"/>
        <v>2</v>
      </c>
      <c r="O868" s="14">
        <f t="shared" si="109"/>
        <v>2016</v>
      </c>
      <c r="P868" s="2"/>
    </row>
    <row r="869" spans="1:16" x14ac:dyDescent="0.25">
      <c r="A869" s="12">
        <v>42418</v>
      </c>
      <c r="B869" s="42">
        <v>130</v>
      </c>
      <c r="C869" s="14">
        <v>132.449997</v>
      </c>
      <c r="D869" s="14">
        <f t="shared" si="110"/>
        <v>5.0356852503677274E-2</v>
      </c>
      <c r="E869" s="14">
        <f t="shared" si="104"/>
        <v>5.0356852503677274</v>
      </c>
      <c r="F869" s="14">
        <f t="shared" si="105"/>
        <v>2</v>
      </c>
      <c r="G869" s="14">
        <f t="shared" si="106"/>
        <v>2016</v>
      </c>
      <c r="I869" s="12">
        <v>42418</v>
      </c>
      <c r="J869" s="14">
        <v>1927.5699460000001</v>
      </c>
      <c r="K869" s="14">
        <v>1917.829956</v>
      </c>
      <c r="L869" s="14">
        <f t="shared" si="111"/>
        <v>-4.6657135860892485E-3</v>
      </c>
      <c r="M869" s="14">
        <f t="shared" si="107"/>
        <v>-0.46657135860892485</v>
      </c>
      <c r="N869" s="14">
        <f t="shared" si="108"/>
        <v>2</v>
      </c>
      <c r="O869" s="14">
        <f t="shared" si="109"/>
        <v>2016</v>
      </c>
      <c r="P869" s="2"/>
    </row>
    <row r="870" spans="1:16" x14ac:dyDescent="0.25">
      <c r="A870" s="12">
        <v>42419</v>
      </c>
      <c r="B870" s="42">
        <v>132.36000100000001</v>
      </c>
      <c r="C870" s="14">
        <v>133.08000200000001</v>
      </c>
      <c r="D870" s="14">
        <f t="shared" si="110"/>
        <v>4.7565497491102171E-3</v>
      </c>
      <c r="E870" s="14">
        <f t="shared" si="104"/>
        <v>0.47565497491102171</v>
      </c>
      <c r="F870" s="14">
        <f t="shared" si="105"/>
        <v>2</v>
      </c>
      <c r="G870" s="14">
        <f t="shared" si="106"/>
        <v>2016</v>
      </c>
      <c r="I870" s="12">
        <v>42419</v>
      </c>
      <c r="J870" s="14">
        <v>1916.73999</v>
      </c>
      <c r="K870" s="14">
        <v>1917.780029</v>
      </c>
      <c r="L870" s="14">
        <f t="shared" si="111"/>
        <v>-2.6033069221664817E-5</v>
      </c>
      <c r="M870" s="14">
        <f t="shared" si="107"/>
        <v>-2.6033069221664817E-3</v>
      </c>
      <c r="N870" s="14">
        <f t="shared" si="108"/>
        <v>2</v>
      </c>
      <c r="O870" s="14">
        <f t="shared" si="109"/>
        <v>2016</v>
      </c>
      <c r="P870" s="2"/>
    </row>
    <row r="871" spans="1:16" x14ac:dyDescent="0.25">
      <c r="A871" s="12">
        <v>42422</v>
      </c>
      <c r="B871" s="42">
        <v>133.08000200000001</v>
      </c>
      <c r="C871" s="14">
        <v>133.770004</v>
      </c>
      <c r="D871" s="14">
        <f t="shared" si="110"/>
        <v>5.1848661679461117E-3</v>
      </c>
      <c r="E871" s="14">
        <f t="shared" si="104"/>
        <v>0.51848661679461117</v>
      </c>
      <c r="F871" s="14">
        <f t="shared" si="105"/>
        <v>2</v>
      </c>
      <c r="G871" s="14">
        <f t="shared" si="106"/>
        <v>2016</v>
      </c>
      <c r="I871" s="12">
        <v>42422</v>
      </c>
      <c r="J871" s="14">
        <v>1924.4399410000001</v>
      </c>
      <c r="K871" s="14">
        <v>1945.5</v>
      </c>
      <c r="L871" s="14">
        <f t="shared" si="111"/>
        <v>1.4454197343192865E-2</v>
      </c>
      <c r="M871" s="14">
        <f t="shared" si="107"/>
        <v>1.4454197343192865</v>
      </c>
      <c r="N871" s="14">
        <f t="shared" si="108"/>
        <v>2</v>
      </c>
      <c r="O871" s="14">
        <f t="shared" si="109"/>
        <v>2016</v>
      </c>
      <c r="P871" s="2"/>
    </row>
    <row r="872" spans="1:16" x14ac:dyDescent="0.25">
      <c r="A872" s="12">
        <v>42423</v>
      </c>
      <c r="B872" s="42">
        <v>133.13999899999999</v>
      </c>
      <c r="C872" s="14">
        <v>132.39999399999999</v>
      </c>
      <c r="D872" s="14">
        <f t="shared" si="110"/>
        <v>-1.0241533669984815E-2</v>
      </c>
      <c r="E872" s="14">
        <f t="shared" si="104"/>
        <v>-1.0241533669984815</v>
      </c>
      <c r="F872" s="14">
        <f t="shared" si="105"/>
        <v>2</v>
      </c>
      <c r="G872" s="14">
        <f t="shared" si="106"/>
        <v>2016</v>
      </c>
      <c r="I872" s="12">
        <v>42423</v>
      </c>
      <c r="J872" s="14">
        <v>1942.380005</v>
      </c>
      <c r="K872" s="14">
        <v>1921.2700199999999</v>
      </c>
      <c r="L872" s="14">
        <f t="shared" si="111"/>
        <v>-1.2454371626831162E-2</v>
      </c>
      <c r="M872" s="14">
        <f t="shared" si="107"/>
        <v>-1.2454371626831162</v>
      </c>
      <c r="N872" s="14">
        <f t="shared" si="108"/>
        <v>2</v>
      </c>
      <c r="O872" s="14">
        <f t="shared" si="109"/>
        <v>2016</v>
      </c>
      <c r="P872" s="2"/>
    </row>
    <row r="873" spans="1:16" x14ac:dyDescent="0.25">
      <c r="A873" s="12">
        <v>42424</v>
      </c>
      <c r="B873" s="42">
        <v>131.550003</v>
      </c>
      <c r="C873" s="14">
        <v>132.800003</v>
      </c>
      <c r="D873" s="14">
        <f t="shared" si="110"/>
        <v>3.0212161489977518E-3</v>
      </c>
      <c r="E873" s="14">
        <f t="shared" si="104"/>
        <v>0.30212161489977518</v>
      </c>
      <c r="F873" s="14">
        <f t="shared" si="105"/>
        <v>2</v>
      </c>
      <c r="G873" s="14">
        <f t="shared" si="106"/>
        <v>2016</v>
      </c>
      <c r="I873" s="12">
        <v>42424</v>
      </c>
      <c r="J873" s="14">
        <v>1917.5600589999999</v>
      </c>
      <c r="K873" s="14">
        <v>1929.8000489999999</v>
      </c>
      <c r="L873" s="14">
        <f t="shared" si="111"/>
        <v>4.4397866573695488E-3</v>
      </c>
      <c r="M873" s="14">
        <f t="shared" si="107"/>
        <v>0.44397866573695488</v>
      </c>
      <c r="N873" s="14">
        <f t="shared" si="108"/>
        <v>2</v>
      </c>
      <c r="O873" s="14">
        <f t="shared" si="109"/>
        <v>2016</v>
      </c>
      <c r="P873" s="2"/>
    </row>
    <row r="874" spans="1:16" x14ac:dyDescent="0.25">
      <c r="A874" s="12">
        <v>42425</v>
      </c>
      <c r="B874" s="42">
        <v>133.28999300000001</v>
      </c>
      <c r="C874" s="14">
        <v>134.5</v>
      </c>
      <c r="D874" s="14">
        <f t="shared" si="110"/>
        <v>1.2801181939732231E-2</v>
      </c>
      <c r="E874" s="14">
        <f t="shared" si="104"/>
        <v>1.2801181939732231</v>
      </c>
      <c r="F874" s="14">
        <f t="shared" si="105"/>
        <v>2</v>
      </c>
      <c r="G874" s="14">
        <f t="shared" si="106"/>
        <v>2016</v>
      </c>
      <c r="I874" s="12">
        <v>42425</v>
      </c>
      <c r="J874" s="14">
        <v>1931.869995</v>
      </c>
      <c r="K874" s="14">
        <v>1951.6999510000001</v>
      </c>
      <c r="L874" s="14">
        <f t="shared" si="111"/>
        <v>1.1348275180813827E-2</v>
      </c>
      <c r="M874" s="14">
        <f t="shared" si="107"/>
        <v>1.1348275180813827</v>
      </c>
      <c r="N874" s="14">
        <f t="shared" si="108"/>
        <v>2</v>
      </c>
      <c r="O874" s="14">
        <f t="shared" si="109"/>
        <v>2016</v>
      </c>
      <c r="P874" s="2"/>
    </row>
    <row r="875" spans="1:16" x14ac:dyDescent="0.25">
      <c r="A875" s="12">
        <v>42426</v>
      </c>
      <c r="B875" s="42">
        <v>134.509995</v>
      </c>
      <c r="C875" s="14">
        <v>132.029999</v>
      </c>
      <c r="D875" s="14">
        <f t="shared" si="110"/>
        <v>-1.8364319702602216E-2</v>
      </c>
      <c r="E875" s="14">
        <f t="shared" si="104"/>
        <v>-1.8364319702602216</v>
      </c>
      <c r="F875" s="14">
        <f t="shared" si="105"/>
        <v>2</v>
      </c>
      <c r="G875" s="14">
        <f t="shared" si="106"/>
        <v>2016</v>
      </c>
      <c r="I875" s="12">
        <v>42426</v>
      </c>
      <c r="J875" s="14">
        <v>1954.9499510000001</v>
      </c>
      <c r="K875" s="14">
        <v>1948.0500489999999</v>
      </c>
      <c r="L875" s="14">
        <f t="shared" si="111"/>
        <v>-1.8701143063153403E-3</v>
      </c>
      <c r="M875" s="14">
        <f t="shared" si="107"/>
        <v>-0.18701143063153403</v>
      </c>
      <c r="N875" s="14">
        <f t="shared" si="108"/>
        <v>2</v>
      </c>
      <c r="O875" s="14">
        <f t="shared" si="109"/>
        <v>2016</v>
      </c>
      <c r="P875" s="2"/>
    </row>
    <row r="876" spans="1:16" x14ac:dyDescent="0.25">
      <c r="A876" s="12">
        <v>42429</v>
      </c>
      <c r="B876" s="42">
        <v>132</v>
      </c>
      <c r="C876" s="14">
        <v>131.029999</v>
      </c>
      <c r="D876" s="14">
        <f t="shared" si="110"/>
        <v>-7.5740362612590761E-3</v>
      </c>
      <c r="E876" s="14">
        <f t="shared" si="104"/>
        <v>-0.75740362612590761</v>
      </c>
      <c r="F876" s="14">
        <f t="shared" si="105"/>
        <v>2</v>
      </c>
      <c r="G876" s="14">
        <f t="shared" si="106"/>
        <v>2016</v>
      </c>
      <c r="I876" s="12">
        <v>42429</v>
      </c>
      <c r="J876" s="14">
        <v>1947.130005</v>
      </c>
      <c r="K876" s="14">
        <v>1932.2299800000001</v>
      </c>
      <c r="L876" s="14">
        <f t="shared" si="111"/>
        <v>-8.120976670040303E-3</v>
      </c>
      <c r="M876" s="14">
        <f t="shared" si="107"/>
        <v>-0.8120976670040303</v>
      </c>
      <c r="N876" s="14">
        <f t="shared" si="108"/>
        <v>2</v>
      </c>
      <c r="O876" s="14">
        <f t="shared" si="109"/>
        <v>2016</v>
      </c>
      <c r="P876" s="2"/>
    </row>
    <row r="877" spans="1:16" x14ac:dyDescent="0.25">
      <c r="A877" s="12">
        <v>42430</v>
      </c>
      <c r="B877" s="42">
        <v>132.240005</v>
      </c>
      <c r="C877" s="14">
        <v>134.36999499999999</v>
      </c>
      <c r="D877" s="14">
        <f t="shared" si="110"/>
        <v>2.5490315389531393E-2</v>
      </c>
      <c r="E877" s="14">
        <f t="shared" si="104"/>
        <v>2.5490315389531393</v>
      </c>
      <c r="F877" s="14">
        <f t="shared" si="105"/>
        <v>3</v>
      </c>
      <c r="G877" s="14">
        <f t="shared" si="106"/>
        <v>2016</v>
      </c>
      <c r="I877" s="12">
        <v>42430</v>
      </c>
      <c r="J877" s="14">
        <v>1937.089966</v>
      </c>
      <c r="K877" s="14">
        <v>1978.349976</v>
      </c>
      <c r="L877" s="14">
        <f t="shared" si="111"/>
        <v>2.3868792264572836E-2</v>
      </c>
      <c r="M877" s="14">
        <f t="shared" si="107"/>
        <v>2.3868792264572836</v>
      </c>
      <c r="N877" s="14">
        <f t="shared" si="108"/>
        <v>3</v>
      </c>
      <c r="O877" s="14">
        <f t="shared" si="109"/>
        <v>2016</v>
      </c>
      <c r="P877" s="2"/>
    </row>
    <row r="878" spans="1:16" x14ac:dyDescent="0.25">
      <c r="A878" s="12">
        <v>42431</v>
      </c>
      <c r="B878" s="42">
        <v>133.699997</v>
      </c>
      <c r="C878" s="14">
        <v>136.300003</v>
      </c>
      <c r="D878" s="14">
        <f t="shared" si="110"/>
        <v>1.4363385218552738E-2</v>
      </c>
      <c r="E878" s="14">
        <f t="shared" si="104"/>
        <v>1.4363385218552738</v>
      </c>
      <c r="F878" s="14">
        <f t="shared" si="105"/>
        <v>3</v>
      </c>
      <c r="G878" s="14">
        <f t="shared" si="106"/>
        <v>2016</v>
      </c>
      <c r="I878" s="12">
        <v>42431</v>
      </c>
      <c r="J878" s="14">
        <v>1976.599976</v>
      </c>
      <c r="K878" s="14">
        <v>1986.4499510000001</v>
      </c>
      <c r="L878" s="14">
        <f t="shared" si="111"/>
        <v>4.0943084379727601E-3</v>
      </c>
      <c r="M878" s="14">
        <f t="shared" si="107"/>
        <v>0.40943084379727601</v>
      </c>
      <c r="N878" s="14">
        <f t="shared" si="108"/>
        <v>3</v>
      </c>
      <c r="O878" s="14">
        <f t="shared" si="109"/>
        <v>2016</v>
      </c>
      <c r="P878" s="2"/>
    </row>
    <row r="879" spans="1:16" x14ac:dyDescent="0.25">
      <c r="A879" s="12">
        <v>42432</v>
      </c>
      <c r="B879" s="42">
        <v>137.220001</v>
      </c>
      <c r="C879" s="14">
        <v>137.800003</v>
      </c>
      <c r="D879" s="14">
        <f t="shared" si="110"/>
        <v>1.100513548778137E-2</v>
      </c>
      <c r="E879" s="14">
        <f t="shared" si="104"/>
        <v>1.100513548778137</v>
      </c>
      <c r="F879" s="14">
        <f t="shared" si="105"/>
        <v>3</v>
      </c>
      <c r="G879" s="14">
        <f t="shared" si="106"/>
        <v>2016</v>
      </c>
      <c r="I879" s="12">
        <v>42432</v>
      </c>
      <c r="J879" s="14">
        <v>1985.599976</v>
      </c>
      <c r="K879" s="14">
        <v>1993.400024</v>
      </c>
      <c r="L879" s="14">
        <f t="shared" si="111"/>
        <v>3.4987405529653959E-3</v>
      </c>
      <c r="M879" s="14">
        <f t="shared" si="107"/>
        <v>0.34987405529653959</v>
      </c>
      <c r="N879" s="14">
        <f t="shared" si="108"/>
        <v>3</v>
      </c>
      <c r="O879" s="14">
        <f t="shared" si="109"/>
        <v>2016</v>
      </c>
      <c r="P879" s="2"/>
    </row>
    <row r="880" spans="1:16" x14ac:dyDescent="0.25">
      <c r="A880" s="12">
        <v>42433</v>
      </c>
      <c r="B880" s="42">
        <v>137.53999300000001</v>
      </c>
      <c r="C880" s="14">
        <v>137.800003</v>
      </c>
      <c r="D880" s="14">
        <f t="shared" si="110"/>
        <v>0</v>
      </c>
      <c r="E880" s="14">
        <f t="shared" si="104"/>
        <v>0</v>
      </c>
      <c r="F880" s="14">
        <f t="shared" si="105"/>
        <v>3</v>
      </c>
      <c r="G880" s="14">
        <f t="shared" si="106"/>
        <v>2016</v>
      </c>
      <c r="I880" s="12">
        <v>42433</v>
      </c>
      <c r="J880" s="14">
        <v>1994.01001</v>
      </c>
      <c r="K880" s="14">
        <v>1999.98999</v>
      </c>
      <c r="L880" s="14">
        <f t="shared" si="111"/>
        <v>3.305892405266686E-3</v>
      </c>
      <c r="M880" s="14">
        <f t="shared" si="107"/>
        <v>0.3305892405266686</v>
      </c>
      <c r="N880" s="14">
        <f t="shared" si="108"/>
        <v>3</v>
      </c>
      <c r="O880" s="14">
        <f t="shared" si="109"/>
        <v>2016</v>
      </c>
      <c r="P880" s="2"/>
    </row>
    <row r="881" spans="1:16" x14ac:dyDescent="0.25">
      <c r="A881" s="12">
        <v>42436</v>
      </c>
      <c r="B881" s="42">
        <v>137.279999</v>
      </c>
      <c r="C881" s="14">
        <v>140.14999399999999</v>
      </c>
      <c r="D881" s="14">
        <f t="shared" si="110"/>
        <v>1.7053635332649364E-2</v>
      </c>
      <c r="E881" s="14">
        <f t="shared" si="104"/>
        <v>1.7053635332649364</v>
      </c>
      <c r="F881" s="14">
        <f t="shared" si="105"/>
        <v>3</v>
      </c>
      <c r="G881" s="14">
        <f t="shared" si="106"/>
        <v>2016</v>
      </c>
      <c r="I881" s="12">
        <v>42436</v>
      </c>
      <c r="J881" s="14">
        <v>1996.1099850000001</v>
      </c>
      <c r="K881" s="14">
        <v>2001.76001</v>
      </c>
      <c r="L881" s="14">
        <f t="shared" si="111"/>
        <v>8.8501442949717735E-4</v>
      </c>
      <c r="M881" s="14">
        <f t="shared" si="107"/>
        <v>8.8501442949717735E-2</v>
      </c>
      <c r="N881" s="14">
        <f t="shared" si="108"/>
        <v>3</v>
      </c>
      <c r="O881" s="14">
        <f t="shared" si="109"/>
        <v>2016</v>
      </c>
      <c r="P881" s="2"/>
    </row>
    <row r="882" spans="1:16" x14ac:dyDescent="0.25">
      <c r="A882" s="12">
        <v>42437</v>
      </c>
      <c r="B882" s="42">
        <v>139.71000699999999</v>
      </c>
      <c r="C882" s="14">
        <v>139.070007</v>
      </c>
      <c r="D882" s="14">
        <f t="shared" si="110"/>
        <v>-7.7059368265116612E-3</v>
      </c>
      <c r="E882" s="14">
        <f t="shared" si="104"/>
        <v>-0.77059368265116612</v>
      </c>
      <c r="F882" s="14">
        <f t="shared" si="105"/>
        <v>3</v>
      </c>
      <c r="G882" s="14">
        <f t="shared" si="106"/>
        <v>2016</v>
      </c>
      <c r="I882" s="12">
        <v>42437</v>
      </c>
      <c r="J882" s="14">
        <v>1996.880005</v>
      </c>
      <c r="K882" s="14">
        <v>1979.26001</v>
      </c>
      <c r="L882" s="14">
        <f t="shared" si="111"/>
        <v>-1.1240108648189029E-2</v>
      </c>
      <c r="M882" s="14">
        <f t="shared" si="107"/>
        <v>-1.1240108648189029</v>
      </c>
      <c r="N882" s="14">
        <f t="shared" si="108"/>
        <v>3</v>
      </c>
      <c r="O882" s="14">
        <f t="shared" si="109"/>
        <v>2016</v>
      </c>
      <c r="P882" s="2"/>
    </row>
    <row r="883" spans="1:16" x14ac:dyDescent="0.25">
      <c r="A883" s="12">
        <v>42438</v>
      </c>
      <c r="B883" s="42">
        <v>139.30999800000001</v>
      </c>
      <c r="C883" s="14">
        <v>140.41000399999999</v>
      </c>
      <c r="D883" s="14">
        <f t="shared" si="110"/>
        <v>9.6354133353857563E-3</v>
      </c>
      <c r="E883" s="14">
        <f t="shared" si="104"/>
        <v>0.96354133353857563</v>
      </c>
      <c r="F883" s="14">
        <f t="shared" si="105"/>
        <v>3</v>
      </c>
      <c r="G883" s="14">
        <f t="shared" si="106"/>
        <v>2016</v>
      </c>
      <c r="I883" s="12">
        <v>42438</v>
      </c>
      <c r="J883" s="14">
        <v>1981.4399410000001</v>
      </c>
      <c r="K883" s="14">
        <v>1989.26001</v>
      </c>
      <c r="L883" s="14">
        <f t="shared" si="111"/>
        <v>5.0523932931882953E-3</v>
      </c>
      <c r="M883" s="14">
        <f t="shared" si="107"/>
        <v>0.50523932931882953</v>
      </c>
      <c r="N883" s="14">
        <f t="shared" si="108"/>
        <v>3</v>
      </c>
      <c r="O883" s="14">
        <f t="shared" si="109"/>
        <v>2016</v>
      </c>
      <c r="P883" s="2"/>
    </row>
    <row r="884" spans="1:16" x14ac:dyDescent="0.25">
      <c r="A884" s="12">
        <v>42439</v>
      </c>
      <c r="B884" s="42">
        <v>141.240005</v>
      </c>
      <c r="C884" s="14">
        <v>140.19000199999999</v>
      </c>
      <c r="D884" s="14">
        <f t="shared" si="110"/>
        <v>-1.566854168026377E-3</v>
      </c>
      <c r="E884" s="14">
        <f t="shared" si="104"/>
        <v>-0.1566854168026377</v>
      </c>
      <c r="F884" s="14">
        <f t="shared" si="105"/>
        <v>3</v>
      </c>
      <c r="G884" s="14">
        <f t="shared" si="106"/>
        <v>2016</v>
      </c>
      <c r="I884" s="12">
        <v>42439</v>
      </c>
      <c r="J884" s="14">
        <v>1990.969971</v>
      </c>
      <c r="K884" s="14">
        <v>1989.5699460000001</v>
      </c>
      <c r="L884" s="14">
        <f t="shared" si="111"/>
        <v>1.5580467030051892E-4</v>
      </c>
      <c r="M884" s="14">
        <f t="shared" si="107"/>
        <v>1.5580467030051892E-2</v>
      </c>
      <c r="N884" s="14">
        <f t="shared" si="108"/>
        <v>3</v>
      </c>
      <c r="O884" s="14">
        <f t="shared" si="109"/>
        <v>2016</v>
      </c>
      <c r="P884" s="2"/>
    </row>
    <row r="885" spans="1:16" x14ac:dyDescent="0.25">
      <c r="A885" s="12">
        <v>42440</v>
      </c>
      <c r="B885" s="42">
        <v>141.729996</v>
      </c>
      <c r="C885" s="14">
        <v>142.36000100000001</v>
      </c>
      <c r="D885" s="14">
        <f t="shared" si="110"/>
        <v>1.5478985441486959E-2</v>
      </c>
      <c r="E885" s="14">
        <f t="shared" si="104"/>
        <v>1.5478985441486959</v>
      </c>
      <c r="F885" s="14">
        <f t="shared" si="105"/>
        <v>3</v>
      </c>
      <c r="G885" s="14">
        <f t="shared" si="106"/>
        <v>2016</v>
      </c>
      <c r="I885" s="12">
        <v>42440</v>
      </c>
      <c r="J885" s="14">
        <v>1994.709961</v>
      </c>
      <c r="K885" s="14">
        <v>2022.1899410000001</v>
      </c>
      <c r="L885" s="14">
        <f t="shared" si="111"/>
        <v>1.6395500477669467E-2</v>
      </c>
      <c r="M885" s="14">
        <f t="shared" si="107"/>
        <v>1.6395500477669467</v>
      </c>
      <c r="N885" s="14">
        <f t="shared" si="108"/>
        <v>3</v>
      </c>
      <c r="O885" s="14">
        <f t="shared" si="109"/>
        <v>2016</v>
      </c>
      <c r="P885" s="2"/>
    </row>
    <row r="886" spans="1:16" x14ac:dyDescent="0.25">
      <c r="A886" s="12">
        <v>42443</v>
      </c>
      <c r="B886" s="42">
        <v>142.009995</v>
      </c>
      <c r="C886" s="14">
        <v>142.779999</v>
      </c>
      <c r="D886" s="14">
        <f t="shared" si="110"/>
        <v>2.9502528592986188E-3</v>
      </c>
      <c r="E886" s="14">
        <f t="shared" si="104"/>
        <v>0.29502528592986188</v>
      </c>
      <c r="F886" s="14">
        <f t="shared" si="105"/>
        <v>3</v>
      </c>
      <c r="G886" s="14">
        <f t="shared" si="106"/>
        <v>2016</v>
      </c>
      <c r="I886" s="12">
        <v>42443</v>
      </c>
      <c r="J886" s="14">
        <v>2019.2700199999999</v>
      </c>
      <c r="K886" s="14">
        <v>2019.6400149999999</v>
      </c>
      <c r="L886" s="14">
        <f t="shared" si="111"/>
        <v>-1.2609725467921384E-3</v>
      </c>
      <c r="M886" s="14">
        <f t="shared" si="107"/>
        <v>-0.12609725467921384</v>
      </c>
      <c r="N886" s="14">
        <f t="shared" si="108"/>
        <v>3</v>
      </c>
      <c r="O886" s="14">
        <f t="shared" si="109"/>
        <v>2016</v>
      </c>
      <c r="P886" s="2"/>
    </row>
    <row r="887" spans="1:16" x14ac:dyDescent="0.25">
      <c r="A887" s="12">
        <v>42444</v>
      </c>
      <c r="B887" s="42">
        <v>141.740005</v>
      </c>
      <c r="C887" s="14">
        <v>142.96000699999999</v>
      </c>
      <c r="D887" s="14">
        <f t="shared" si="110"/>
        <v>1.2607368067005797E-3</v>
      </c>
      <c r="E887" s="14">
        <f t="shared" si="104"/>
        <v>0.12607368067005797</v>
      </c>
      <c r="F887" s="14">
        <f t="shared" si="105"/>
        <v>3</v>
      </c>
      <c r="G887" s="14">
        <f t="shared" si="106"/>
        <v>2016</v>
      </c>
      <c r="I887" s="12">
        <v>42444</v>
      </c>
      <c r="J887" s="14">
        <v>2015.2700199999999</v>
      </c>
      <c r="K887" s="14">
        <v>2015.9300539999999</v>
      </c>
      <c r="L887" s="14">
        <f t="shared" si="111"/>
        <v>-1.8369417185468695E-3</v>
      </c>
      <c r="M887" s="14">
        <f t="shared" si="107"/>
        <v>-0.18369417185468695</v>
      </c>
      <c r="N887" s="14">
        <f t="shared" si="108"/>
        <v>3</v>
      </c>
      <c r="O887" s="14">
        <f t="shared" si="109"/>
        <v>2016</v>
      </c>
      <c r="P887" s="2"/>
    </row>
    <row r="888" spans="1:16" x14ac:dyDescent="0.25">
      <c r="A888" s="12">
        <v>42445</v>
      </c>
      <c r="B888" s="42">
        <v>142.61999499999999</v>
      </c>
      <c r="C888" s="14">
        <v>144.78999300000001</v>
      </c>
      <c r="D888" s="14">
        <f t="shared" si="110"/>
        <v>1.2800684879653135E-2</v>
      </c>
      <c r="E888" s="14">
        <f t="shared" si="104"/>
        <v>1.2800684879653135</v>
      </c>
      <c r="F888" s="14">
        <f t="shared" si="105"/>
        <v>3</v>
      </c>
      <c r="G888" s="14">
        <f t="shared" si="106"/>
        <v>2016</v>
      </c>
      <c r="I888" s="12">
        <v>42445</v>
      </c>
      <c r="J888" s="14">
        <v>2014.23999</v>
      </c>
      <c r="K888" s="14">
        <v>2027.219971</v>
      </c>
      <c r="L888" s="14">
        <f t="shared" si="111"/>
        <v>5.6003515487050848E-3</v>
      </c>
      <c r="M888" s="14">
        <f t="shared" si="107"/>
        <v>0.56003515487050848</v>
      </c>
      <c r="N888" s="14">
        <f t="shared" si="108"/>
        <v>3</v>
      </c>
      <c r="O888" s="14">
        <f t="shared" si="109"/>
        <v>2016</v>
      </c>
      <c r="P888" s="2"/>
    </row>
    <row r="889" spans="1:16" x14ac:dyDescent="0.25">
      <c r="A889" s="12">
        <v>42446</v>
      </c>
      <c r="B889" s="42">
        <v>144.779999</v>
      </c>
      <c r="C889" s="14">
        <v>147.03999300000001</v>
      </c>
      <c r="D889" s="14">
        <f t="shared" si="110"/>
        <v>1.5539747971394569E-2</v>
      </c>
      <c r="E889" s="14">
        <f t="shared" si="104"/>
        <v>1.5539747971394569</v>
      </c>
      <c r="F889" s="14">
        <f t="shared" si="105"/>
        <v>3</v>
      </c>
      <c r="G889" s="14">
        <f t="shared" si="106"/>
        <v>2016</v>
      </c>
      <c r="I889" s="12">
        <v>42446</v>
      </c>
      <c r="J889" s="14">
        <v>2026.900024</v>
      </c>
      <c r="K889" s="14">
        <v>2040.589966</v>
      </c>
      <c r="L889" s="14">
        <f t="shared" si="111"/>
        <v>6.5952364278478726E-3</v>
      </c>
      <c r="M889" s="14">
        <f t="shared" si="107"/>
        <v>0.65952364278478726</v>
      </c>
      <c r="N889" s="14">
        <f t="shared" si="108"/>
        <v>3</v>
      </c>
      <c r="O889" s="14">
        <f t="shared" si="109"/>
        <v>2016</v>
      </c>
      <c r="P889" s="2"/>
    </row>
    <row r="890" spans="1:16" x14ac:dyDescent="0.25">
      <c r="A890" s="12">
        <v>42447</v>
      </c>
      <c r="B890" s="42">
        <v>147.39999399999999</v>
      </c>
      <c r="C890" s="14">
        <v>147.08999600000001</v>
      </c>
      <c r="D890" s="14">
        <f t="shared" si="110"/>
        <v>3.4006394437202658E-4</v>
      </c>
      <c r="E890" s="14">
        <f t="shared" si="104"/>
        <v>3.4006394437202658E-2</v>
      </c>
      <c r="F890" s="14">
        <f t="shared" si="105"/>
        <v>3</v>
      </c>
      <c r="G890" s="14">
        <f t="shared" si="106"/>
        <v>2016</v>
      </c>
      <c r="I890" s="12">
        <v>42447</v>
      </c>
      <c r="J890" s="14">
        <v>2041.160034</v>
      </c>
      <c r="K890" s="14">
        <v>2049.580078</v>
      </c>
      <c r="L890" s="14">
        <f t="shared" si="111"/>
        <v>4.405643539266535E-3</v>
      </c>
      <c r="M890" s="14">
        <f t="shared" si="107"/>
        <v>0.4405643539266535</v>
      </c>
      <c r="N890" s="14">
        <f t="shared" si="108"/>
        <v>3</v>
      </c>
      <c r="O890" s="14">
        <f t="shared" si="109"/>
        <v>2016</v>
      </c>
      <c r="P890" s="2"/>
    </row>
    <row r="891" spans="1:16" x14ac:dyDescent="0.25">
      <c r="A891" s="12">
        <v>42450</v>
      </c>
      <c r="B891" s="42">
        <v>147.300003</v>
      </c>
      <c r="C891" s="14">
        <v>148.63000500000001</v>
      </c>
      <c r="D891" s="14">
        <f t="shared" si="110"/>
        <v>1.0469841878301578E-2</v>
      </c>
      <c r="E891" s="14">
        <f t="shared" si="104"/>
        <v>1.0469841878301578</v>
      </c>
      <c r="F891" s="14">
        <f t="shared" si="105"/>
        <v>3</v>
      </c>
      <c r="G891" s="14">
        <f t="shared" si="106"/>
        <v>2016</v>
      </c>
      <c r="I891" s="12">
        <v>42450</v>
      </c>
      <c r="J891" s="14">
        <v>2047.880005</v>
      </c>
      <c r="K891" s="14">
        <v>2051.6000979999999</v>
      </c>
      <c r="L891" s="14">
        <f t="shared" si="111"/>
        <v>9.8557749545014062E-4</v>
      </c>
      <c r="M891" s="14">
        <f t="shared" si="107"/>
        <v>9.8557749545014062E-2</v>
      </c>
      <c r="N891" s="14">
        <f t="shared" si="108"/>
        <v>3</v>
      </c>
      <c r="O891" s="14">
        <f t="shared" si="109"/>
        <v>2016</v>
      </c>
      <c r="P891" s="2"/>
    </row>
    <row r="892" spans="1:16" x14ac:dyDescent="0.25">
      <c r="A892" s="12">
        <v>42451</v>
      </c>
      <c r="B892" s="42">
        <v>148.05999800000001</v>
      </c>
      <c r="C892" s="14">
        <v>148.10000600000001</v>
      </c>
      <c r="D892" s="14">
        <f t="shared" si="110"/>
        <v>-3.5658950559814828E-3</v>
      </c>
      <c r="E892" s="14">
        <f t="shared" si="104"/>
        <v>-0.35658950559814828</v>
      </c>
      <c r="F892" s="14">
        <f t="shared" si="105"/>
        <v>3</v>
      </c>
      <c r="G892" s="14">
        <f t="shared" si="106"/>
        <v>2016</v>
      </c>
      <c r="I892" s="12">
        <v>42451</v>
      </c>
      <c r="J892" s="14">
        <v>2048.639893</v>
      </c>
      <c r="K892" s="14">
        <v>2049.8000489999999</v>
      </c>
      <c r="L892" s="14">
        <f t="shared" si="111"/>
        <v>-8.7738785046598267E-4</v>
      </c>
      <c r="M892" s="14">
        <f t="shared" si="107"/>
        <v>-8.7738785046598267E-2</v>
      </c>
      <c r="N892" s="14">
        <f t="shared" si="108"/>
        <v>3</v>
      </c>
      <c r="O892" s="14">
        <f t="shared" si="109"/>
        <v>2016</v>
      </c>
      <c r="P892" s="2"/>
    </row>
    <row r="893" spans="1:16" x14ac:dyDescent="0.25">
      <c r="A893" s="12">
        <v>42452</v>
      </c>
      <c r="B893" s="42">
        <v>148</v>
      </c>
      <c r="C893" s="14">
        <v>145.39999399999999</v>
      </c>
      <c r="D893" s="14">
        <f t="shared" si="110"/>
        <v>-1.8231005338379402E-2</v>
      </c>
      <c r="E893" s="14">
        <f t="shared" si="104"/>
        <v>-1.8231005338379402</v>
      </c>
      <c r="F893" s="14">
        <f t="shared" si="105"/>
        <v>3</v>
      </c>
      <c r="G893" s="14">
        <f t="shared" si="106"/>
        <v>2016</v>
      </c>
      <c r="I893" s="12">
        <v>42452</v>
      </c>
      <c r="J893" s="14">
        <v>2048.5500489999999</v>
      </c>
      <c r="K893" s="14">
        <v>2036.709961</v>
      </c>
      <c r="L893" s="14">
        <f t="shared" si="111"/>
        <v>-6.3860316553245866E-3</v>
      </c>
      <c r="M893" s="14">
        <f t="shared" si="107"/>
        <v>-0.63860316553245866</v>
      </c>
      <c r="N893" s="14">
        <f t="shared" si="108"/>
        <v>3</v>
      </c>
      <c r="O893" s="14">
        <f t="shared" si="109"/>
        <v>2016</v>
      </c>
      <c r="P893" s="2"/>
    </row>
    <row r="894" spans="1:16" x14ac:dyDescent="0.25">
      <c r="A894" s="12">
        <v>42453</v>
      </c>
      <c r="B894" s="42">
        <v>144.979996</v>
      </c>
      <c r="C894" s="14">
        <v>147.949997</v>
      </c>
      <c r="D894" s="14">
        <f t="shared" si="110"/>
        <v>1.7537848041451864E-2</v>
      </c>
      <c r="E894" s="14">
        <f t="shared" si="104"/>
        <v>1.7537848041451864</v>
      </c>
      <c r="F894" s="14">
        <f t="shared" si="105"/>
        <v>3</v>
      </c>
      <c r="G894" s="14">
        <f t="shared" si="106"/>
        <v>2016</v>
      </c>
      <c r="I894" s="12">
        <v>42453</v>
      </c>
      <c r="J894" s="14">
        <v>2032.4799800000001</v>
      </c>
      <c r="K894" s="14">
        <v>2035.9399410000001</v>
      </c>
      <c r="L894" s="14">
        <f t="shared" si="111"/>
        <v>-3.7807052292404553E-4</v>
      </c>
      <c r="M894" s="14">
        <f t="shared" si="107"/>
        <v>-3.7807052292404553E-2</v>
      </c>
      <c r="N894" s="14">
        <f t="shared" si="108"/>
        <v>3</v>
      </c>
      <c r="O894" s="14">
        <f t="shared" si="109"/>
        <v>2016</v>
      </c>
      <c r="P894" s="2"/>
    </row>
    <row r="895" spans="1:16" x14ac:dyDescent="0.25">
      <c r="A895" s="12">
        <v>42457</v>
      </c>
      <c r="B895" s="42">
        <v>147.75</v>
      </c>
      <c r="C895" s="14">
        <v>148.39999399999999</v>
      </c>
      <c r="D895" s="14">
        <f t="shared" si="110"/>
        <v>3.0415478818832664E-3</v>
      </c>
      <c r="E895" s="14">
        <f t="shared" si="104"/>
        <v>0.30415478818832664</v>
      </c>
      <c r="F895" s="14">
        <f t="shared" si="105"/>
        <v>3</v>
      </c>
      <c r="G895" s="14">
        <f t="shared" si="106"/>
        <v>2016</v>
      </c>
      <c r="I895" s="12">
        <v>42457</v>
      </c>
      <c r="J895" s="14">
        <v>2037.8900149999999</v>
      </c>
      <c r="K895" s="14">
        <v>2037.0500489999999</v>
      </c>
      <c r="L895" s="14">
        <f t="shared" si="111"/>
        <v>5.4525576989994384E-4</v>
      </c>
      <c r="M895" s="14">
        <f t="shared" si="107"/>
        <v>5.4525576989994384E-2</v>
      </c>
      <c r="N895" s="14">
        <f t="shared" si="108"/>
        <v>3</v>
      </c>
      <c r="O895" s="14">
        <f t="shared" si="109"/>
        <v>2016</v>
      </c>
      <c r="P895" s="2"/>
    </row>
    <row r="896" spans="1:16" x14ac:dyDescent="0.25">
      <c r="A896" s="12">
        <v>42458</v>
      </c>
      <c r="B896" s="42">
        <v>147.58999600000001</v>
      </c>
      <c r="C896" s="14">
        <v>149.33000200000001</v>
      </c>
      <c r="D896" s="14">
        <f t="shared" si="110"/>
        <v>6.2669005229205599E-3</v>
      </c>
      <c r="E896" s="14">
        <f t="shared" si="104"/>
        <v>0.62669005229205599</v>
      </c>
      <c r="F896" s="14">
        <f t="shared" si="105"/>
        <v>3</v>
      </c>
      <c r="G896" s="14">
        <f t="shared" si="106"/>
        <v>2016</v>
      </c>
      <c r="I896" s="12">
        <v>42458</v>
      </c>
      <c r="J896" s="14">
        <v>2035.75</v>
      </c>
      <c r="K896" s="14">
        <v>2055.01001</v>
      </c>
      <c r="L896" s="14">
        <f t="shared" si="111"/>
        <v>8.8166518092260837E-3</v>
      </c>
      <c r="M896" s="14">
        <f t="shared" si="107"/>
        <v>0.88166518092260837</v>
      </c>
      <c r="N896" s="14">
        <f t="shared" si="108"/>
        <v>3</v>
      </c>
      <c r="O896" s="14">
        <f t="shared" si="109"/>
        <v>2016</v>
      </c>
      <c r="P896" s="2"/>
    </row>
    <row r="897" spans="1:16" x14ac:dyDescent="0.25">
      <c r="A897" s="12">
        <v>42459</v>
      </c>
      <c r="B897" s="42">
        <v>149.949997</v>
      </c>
      <c r="C897" s="14">
        <v>148.41000399999999</v>
      </c>
      <c r="D897" s="14">
        <f t="shared" si="110"/>
        <v>-6.160838329058782E-3</v>
      </c>
      <c r="E897" s="14">
        <f t="shared" si="104"/>
        <v>-0.6160838329058782</v>
      </c>
      <c r="F897" s="14">
        <f t="shared" si="105"/>
        <v>3</v>
      </c>
      <c r="G897" s="14">
        <f t="shared" si="106"/>
        <v>2016</v>
      </c>
      <c r="I897" s="12">
        <v>42459</v>
      </c>
      <c r="J897" s="14">
        <v>2058.2700199999999</v>
      </c>
      <c r="K897" s="14">
        <v>2063.9499510000001</v>
      </c>
      <c r="L897" s="14">
        <f t="shared" si="111"/>
        <v>4.3503150624555342E-3</v>
      </c>
      <c r="M897" s="14">
        <f t="shared" si="107"/>
        <v>0.43503150624555342</v>
      </c>
      <c r="N897" s="14">
        <f t="shared" si="108"/>
        <v>3</v>
      </c>
      <c r="O897" s="14">
        <f t="shared" si="109"/>
        <v>2016</v>
      </c>
      <c r="P897" s="2"/>
    </row>
    <row r="898" spans="1:16" x14ac:dyDescent="0.25">
      <c r="A898" s="12">
        <v>42460</v>
      </c>
      <c r="B898" s="42">
        <v>149.78999300000001</v>
      </c>
      <c r="C898" s="14">
        <v>151.449997</v>
      </c>
      <c r="D898" s="14">
        <f t="shared" si="110"/>
        <v>2.0483747173809297E-2</v>
      </c>
      <c r="E898" s="14">
        <f t="shared" si="104"/>
        <v>2.0483747173809297</v>
      </c>
      <c r="F898" s="14">
        <f t="shared" si="105"/>
        <v>3</v>
      </c>
      <c r="G898" s="14">
        <f t="shared" si="106"/>
        <v>2016</v>
      </c>
      <c r="I898" s="12">
        <v>42460</v>
      </c>
      <c r="J898" s="14">
        <v>2063.7700199999999</v>
      </c>
      <c r="K898" s="14">
        <v>2059.73999</v>
      </c>
      <c r="L898" s="14">
        <f t="shared" si="111"/>
        <v>-2.039759248018691E-3</v>
      </c>
      <c r="M898" s="14">
        <f t="shared" si="107"/>
        <v>-0.2039759248018691</v>
      </c>
      <c r="N898" s="14">
        <f t="shared" si="108"/>
        <v>3</v>
      </c>
      <c r="O898" s="14">
        <f t="shared" si="109"/>
        <v>2016</v>
      </c>
      <c r="P898" s="2"/>
    </row>
    <row r="899" spans="1:16" x14ac:dyDescent="0.25">
      <c r="A899" s="12">
        <v>42461</v>
      </c>
      <c r="B899" s="42">
        <v>150.509995</v>
      </c>
      <c r="C899" s="14">
        <v>152.520004</v>
      </c>
      <c r="D899" s="14">
        <f t="shared" si="110"/>
        <v>7.0650843261488294E-3</v>
      </c>
      <c r="E899" s="14">
        <f t="shared" si="104"/>
        <v>0.70650843261488294</v>
      </c>
      <c r="F899" s="14">
        <f t="shared" si="105"/>
        <v>4</v>
      </c>
      <c r="G899" s="14">
        <f t="shared" si="106"/>
        <v>2016</v>
      </c>
      <c r="I899" s="12">
        <v>42461</v>
      </c>
      <c r="J899" s="14">
        <v>2056.6201169999999</v>
      </c>
      <c r="K899" s="14">
        <v>2072.780029</v>
      </c>
      <c r="L899" s="14">
        <f t="shared" si="111"/>
        <v>6.3309150976866846E-3</v>
      </c>
      <c r="M899" s="14">
        <f t="shared" si="107"/>
        <v>0.63309150976866846</v>
      </c>
      <c r="N899" s="14">
        <f t="shared" si="108"/>
        <v>4</v>
      </c>
      <c r="O899" s="14">
        <f t="shared" si="109"/>
        <v>2016</v>
      </c>
      <c r="P899" s="2"/>
    </row>
    <row r="900" spans="1:16" x14ac:dyDescent="0.25">
      <c r="A900" s="12">
        <v>42464</v>
      </c>
      <c r="B900" s="42">
        <v>152.33999600000001</v>
      </c>
      <c r="C900" s="14">
        <v>152.070007</v>
      </c>
      <c r="D900" s="14">
        <f t="shared" si="110"/>
        <v>-2.9504129832044201E-3</v>
      </c>
      <c r="E900" s="14">
        <f t="shared" ref="E900:E963" si="112">D900 * 100</f>
        <v>-0.29504129832044201</v>
      </c>
      <c r="F900" s="14">
        <f t="shared" ref="F900:F963" si="113">MONTH(A900)</f>
        <v>4</v>
      </c>
      <c r="G900" s="14">
        <f t="shared" ref="G900:G963" si="114">YEAR(A900)</f>
        <v>2016</v>
      </c>
      <c r="I900" s="12">
        <v>42464</v>
      </c>
      <c r="J900" s="14">
        <v>2073.1899410000001</v>
      </c>
      <c r="K900" s="14">
        <v>2066.1298830000001</v>
      </c>
      <c r="L900" s="14">
        <f t="shared" si="111"/>
        <v>-3.2083221118298644E-3</v>
      </c>
      <c r="M900" s="14">
        <f t="shared" ref="M900:M963" si="115">L900*100</f>
        <v>-0.32083221118298644</v>
      </c>
      <c r="N900" s="14">
        <f t="shared" ref="N900:N963" si="116">MONTH(I900)</f>
        <v>4</v>
      </c>
      <c r="O900" s="14">
        <f t="shared" ref="O900:O963" si="117">YEAR(I900)</f>
        <v>2016</v>
      </c>
      <c r="P900" s="2"/>
    </row>
    <row r="901" spans="1:16" x14ac:dyDescent="0.25">
      <c r="A901" s="12">
        <v>42465</v>
      </c>
      <c r="B901" s="42">
        <v>151.429993</v>
      </c>
      <c r="C901" s="14">
        <v>150</v>
      </c>
      <c r="D901" s="14">
        <f t="shared" ref="D901:D964" si="118">(C901/C900)-1</f>
        <v>-1.3612197703127604E-2</v>
      </c>
      <c r="E901" s="14">
        <f t="shared" si="112"/>
        <v>-1.3612197703127604</v>
      </c>
      <c r="F901" s="14">
        <f t="shared" si="113"/>
        <v>4</v>
      </c>
      <c r="G901" s="14">
        <f t="shared" si="114"/>
        <v>2016</v>
      </c>
      <c r="I901" s="12">
        <v>42465</v>
      </c>
      <c r="J901" s="14">
        <v>2062.5</v>
      </c>
      <c r="K901" s="14">
        <v>2045.170044</v>
      </c>
      <c r="L901" s="14">
        <f t="shared" ref="L901:L964" si="119">(K901/K900)-1</f>
        <v>-1.0144492450574583E-2</v>
      </c>
      <c r="M901" s="14">
        <f t="shared" si="115"/>
        <v>-1.0144492450574583</v>
      </c>
      <c r="N901" s="14">
        <f t="shared" si="116"/>
        <v>4</v>
      </c>
      <c r="O901" s="14">
        <f t="shared" si="117"/>
        <v>2016</v>
      </c>
      <c r="P901" s="2"/>
    </row>
    <row r="902" spans="1:16" x14ac:dyDescent="0.25">
      <c r="A902" s="12">
        <v>42466</v>
      </c>
      <c r="B902" s="42">
        <v>149.89999399999999</v>
      </c>
      <c r="C902" s="14">
        <v>150.020004</v>
      </c>
      <c r="D902" s="14">
        <f t="shared" si="118"/>
        <v>1.3335999999997128E-4</v>
      </c>
      <c r="E902" s="14">
        <f t="shared" si="112"/>
        <v>1.3335999999997128E-2</v>
      </c>
      <c r="F902" s="14">
        <f t="shared" si="113"/>
        <v>4</v>
      </c>
      <c r="G902" s="14">
        <f t="shared" si="114"/>
        <v>2016</v>
      </c>
      <c r="I902" s="12">
        <v>42466</v>
      </c>
      <c r="J902" s="14">
        <v>2045.5600589999999</v>
      </c>
      <c r="K902" s="14">
        <v>2066.6599120000001</v>
      </c>
      <c r="L902" s="14">
        <f t="shared" si="119"/>
        <v>1.0507619189438877E-2</v>
      </c>
      <c r="M902" s="14">
        <f t="shared" si="115"/>
        <v>1.0507619189438877</v>
      </c>
      <c r="N902" s="14">
        <f t="shared" si="116"/>
        <v>4</v>
      </c>
      <c r="O902" s="14">
        <f t="shared" si="117"/>
        <v>2016</v>
      </c>
      <c r="P902" s="2"/>
    </row>
    <row r="903" spans="1:16" x14ac:dyDescent="0.25">
      <c r="A903" s="12">
        <v>42467</v>
      </c>
      <c r="B903" s="42">
        <v>149.070007</v>
      </c>
      <c r="C903" s="14">
        <v>148.25</v>
      </c>
      <c r="D903" s="14">
        <f t="shared" si="118"/>
        <v>-1.179845322494455E-2</v>
      </c>
      <c r="E903" s="14">
        <f t="shared" si="112"/>
        <v>-1.179845322494455</v>
      </c>
      <c r="F903" s="14">
        <f t="shared" si="113"/>
        <v>4</v>
      </c>
      <c r="G903" s="14">
        <f t="shared" si="114"/>
        <v>2016</v>
      </c>
      <c r="I903" s="12">
        <v>42467</v>
      </c>
      <c r="J903" s="14">
        <v>2063.01001</v>
      </c>
      <c r="K903" s="14">
        <v>2041.910034</v>
      </c>
      <c r="L903" s="14">
        <f t="shared" si="119"/>
        <v>-1.1975786560861179E-2</v>
      </c>
      <c r="M903" s="14">
        <f t="shared" si="115"/>
        <v>-1.1975786560861179</v>
      </c>
      <c r="N903" s="14">
        <f t="shared" si="116"/>
        <v>4</v>
      </c>
      <c r="O903" s="14">
        <f t="shared" si="117"/>
        <v>2016</v>
      </c>
      <c r="P903" s="2"/>
    </row>
    <row r="904" spans="1:16" x14ac:dyDescent="0.25">
      <c r="A904" s="12">
        <v>42468</v>
      </c>
      <c r="B904" s="42">
        <v>149.05999800000001</v>
      </c>
      <c r="C904" s="14">
        <v>149.35000600000001</v>
      </c>
      <c r="D904" s="14">
        <f t="shared" si="118"/>
        <v>7.4199392917368989E-3</v>
      </c>
      <c r="E904" s="14">
        <f t="shared" si="112"/>
        <v>0.74199392917368989</v>
      </c>
      <c r="F904" s="14">
        <f t="shared" si="113"/>
        <v>4</v>
      </c>
      <c r="G904" s="14">
        <f t="shared" si="114"/>
        <v>2016</v>
      </c>
      <c r="I904" s="12">
        <v>42468</v>
      </c>
      <c r="J904" s="14">
        <v>2045.540039</v>
      </c>
      <c r="K904" s="14">
        <v>2047.599976</v>
      </c>
      <c r="L904" s="14">
        <f t="shared" si="119"/>
        <v>2.7865782063147826E-3</v>
      </c>
      <c r="M904" s="14">
        <f t="shared" si="115"/>
        <v>0.27865782063147826</v>
      </c>
      <c r="N904" s="14">
        <f t="shared" si="116"/>
        <v>4</v>
      </c>
      <c r="O904" s="14">
        <f t="shared" si="117"/>
        <v>2016</v>
      </c>
      <c r="P904" s="2"/>
    </row>
    <row r="905" spans="1:16" x14ac:dyDescent="0.25">
      <c r="A905" s="12">
        <v>42471</v>
      </c>
      <c r="B905" s="42">
        <v>150.259995</v>
      </c>
      <c r="C905" s="14">
        <v>149.25</v>
      </c>
      <c r="D905" s="14">
        <f t="shared" si="118"/>
        <v>-6.696082757439159E-4</v>
      </c>
      <c r="E905" s="14">
        <f t="shared" si="112"/>
        <v>-6.696082757439159E-2</v>
      </c>
      <c r="F905" s="14">
        <f t="shared" si="113"/>
        <v>4</v>
      </c>
      <c r="G905" s="14">
        <f t="shared" si="114"/>
        <v>2016</v>
      </c>
      <c r="I905" s="12">
        <v>42471</v>
      </c>
      <c r="J905" s="14">
        <v>2050.2299800000001</v>
      </c>
      <c r="K905" s="14">
        <v>2041.98999</v>
      </c>
      <c r="L905" s="14">
        <f t="shared" si="119"/>
        <v>-2.7397861231465148E-3</v>
      </c>
      <c r="M905" s="14">
        <f t="shared" si="115"/>
        <v>-0.27397861231465148</v>
      </c>
      <c r="N905" s="14">
        <f t="shared" si="116"/>
        <v>4</v>
      </c>
      <c r="O905" s="14">
        <f t="shared" si="117"/>
        <v>2016</v>
      </c>
      <c r="P905" s="2"/>
    </row>
    <row r="906" spans="1:16" x14ac:dyDescent="0.25">
      <c r="A906" s="12">
        <v>42472</v>
      </c>
      <c r="B906" s="42">
        <v>149.61000100000001</v>
      </c>
      <c r="C906" s="14">
        <v>149.63000500000001</v>
      </c>
      <c r="D906" s="14">
        <f t="shared" si="118"/>
        <v>2.5460971524289278E-3</v>
      </c>
      <c r="E906" s="14">
        <f t="shared" si="112"/>
        <v>0.25460971524289278</v>
      </c>
      <c r="F906" s="14">
        <f t="shared" si="113"/>
        <v>4</v>
      </c>
      <c r="G906" s="14">
        <f t="shared" si="114"/>
        <v>2016</v>
      </c>
      <c r="I906" s="12">
        <v>42472</v>
      </c>
      <c r="J906" s="14">
        <v>2043.719971</v>
      </c>
      <c r="K906" s="14">
        <v>2061.719971</v>
      </c>
      <c r="L906" s="14">
        <f t="shared" si="119"/>
        <v>9.6621340440556924E-3</v>
      </c>
      <c r="M906" s="14">
        <f t="shared" si="115"/>
        <v>0.96621340440556924</v>
      </c>
      <c r="N906" s="14">
        <f t="shared" si="116"/>
        <v>4</v>
      </c>
      <c r="O906" s="14">
        <f t="shared" si="117"/>
        <v>2016</v>
      </c>
      <c r="P906" s="2"/>
    </row>
    <row r="907" spans="1:16" x14ac:dyDescent="0.25">
      <c r="A907" s="12">
        <v>42473</v>
      </c>
      <c r="B907" s="42">
        <v>150.75</v>
      </c>
      <c r="C907" s="14">
        <v>151.229996</v>
      </c>
      <c r="D907" s="14">
        <f t="shared" si="118"/>
        <v>1.0692982333322609E-2</v>
      </c>
      <c r="E907" s="14">
        <f t="shared" si="112"/>
        <v>1.0692982333322609</v>
      </c>
      <c r="F907" s="14">
        <f t="shared" si="113"/>
        <v>4</v>
      </c>
      <c r="G907" s="14">
        <f t="shared" si="114"/>
        <v>2016</v>
      </c>
      <c r="I907" s="12">
        <v>42473</v>
      </c>
      <c r="J907" s="14">
        <v>2065.919922</v>
      </c>
      <c r="K907" s="14">
        <v>2082.419922</v>
      </c>
      <c r="L907" s="14">
        <f t="shared" si="119"/>
        <v>1.0040137017230277E-2</v>
      </c>
      <c r="M907" s="14">
        <f t="shared" si="115"/>
        <v>1.0040137017230277</v>
      </c>
      <c r="N907" s="14">
        <f t="shared" si="116"/>
        <v>4</v>
      </c>
      <c r="O907" s="14">
        <f t="shared" si="117"/>
        <v>2016</v>
      </c>
      <c r="P907" s="2"/>
    </row>
    <row r="908" spans="1:16" x14ac:dyDescent="0.25">
      <c r="A908" s="12">
        <v>42474</v>
      </c>
      <c r="B908" s="42">
        <v>151.5</v>
      </c>
      <c r="C908" s="14">
        <v>151.16000399999999</v>
      </c>
      <c r="D908" s="14">
        <f t="shared" si="118"/>
        <v>-4.628182361389177E-4</v>
      </c>
      <c r="E908" s="14">
        <f t="shared" si="112"/>
        <v>-4.628182361389177E-2</v>
      </c>
      <c r="F908" s="14">
        <f t="shared" si="113"/>
        <v>4</v>
      </c>
      <c r="G908" s="14">
        <f t="shared" si="114"/>
        <v>2016</v>
      </c>
      <c r="I908" s="12">
        <v>42474</v>
      </c>
      <c r="J908" s="14">
        <v>2082.889893</v>
      </c>
      <c r="K908" s="14">
        <v>2082.780029</v>
      </c>
      <c r="L908" s="14">
        <f t="shared" si="119"/>
        <v>1.7292717774908262E-4</v>
      </c>
      <c r="M908" s="14">
        <f t="shared" si="115"/>
        <v>1.7292717774908262E-2</v>
      </c>
      <c r="N908" s="14">
        <f t="shared" si="116"/>
        <v>4</v>
      </c>
      <c r="O908" s="14">
        <f t="shared" si="117"/>
        <v>2016</v>
      </c>
      <c r="P908" s="2"/>
    </row>
    <row r="909" spans="1:16" x14ac:dyDescent="0.25">
      <c r="A909" s="12">
        <v>42475</v>
      </c>
      <c r="B909" s="42">
        <v>151.03999300000001</v>
      </c>
      <c r="C909" s="14">
        <v>151.720001</v>
      </c>
      <c r="D909" s="14">
        <f t="shared" si="118"/>
        <v>3.7046638342244087E-3</v>
      </c>
      <c r="E909" s="14">
        <f t="shared" si="112"/>
        <v>0.37046638342244087</v>
      </c>
      <c r="F909" s="14">
        <f t="shared" si="113"/>
        <v>4</v>
      </c>
      <c r="G909" s="14">
        <f t="shared" si="114"/>
        <v>2016</v>
      </c>
      <c r="I909" s="12">
        <v>42475</v>
      </c>
      <c r="J909" s="14">
        <v>2083.1000979999999</v>
      </c>
      <c r="K909" s="14">
        <v>2080.7299800000001</v>
      </c>
      <c r="L909" s="14">
        <f t="shared" si="119"/>
        <v>-9.8428493237678882E-4</v>
      </c>
      <c r="M909" s="14">
        <f t="shared" si="115"/>
        <v>-9.8428493237678882E-2</v>
      </c>
      <c r="N909" s="14">
        <f t="shared" si="116"/>
        <v>4</v>
      </c>
      <c r="O909" s="14">
        <f t="shared" si="117"/>
        <v>2016</v>
      </c>
      <c r="P909" s="2"/>
    </row>
    <row r="910" spans="1:16" x14ac:dyDescent="0.25">
      <c r="A910" s="12">
        <v>42478</v>
      </c>
      <c r="B910" s="42">
        <v>151.720001</v>
      </c>
      <c r="C910" s="14">
        <v>152.529999</v>
      </c>
      <c r="D910" s="14">
        <f t="shared" si="118"/>
        <v>5.3387687494148572E-3</v>
      </c>
      <c r="E910" s="14">
        <f t="shared" si="112"/>
        <v>0.53387687494148572</v>
      </c>
      <c r="F910" s="14">
        <f t="shared" si="113"/>
        <v>4</v>
      </c>
      <c r="G910" s="14">
        <f t="shared" si="114"/>
        <v>2016</v>
      </c>
      <c r="I910" s="12">
        <v>42478</v>
      </c>
      <c r="J910" s="14">
        <v>2078.830078</v>
      </c>
      <c r="K910" s="14">
        <v>2094.3400879999999</v>
      </c>
      <c r="L910" s="14">
        <f t="shared" si="119"/>
        <v>6.5410255683440166E-3</v>
      </c>
      <c r="M910" s="14">
        <f t="shared" si="115"/>
        <v>0.65410255683440166</v>
      </c>
      <c r="N910" s="14">
        <f t="shared" si="116"/>
        <v>4</v>
      </c>
      <c r="O910" s="14">
        <f t="shared" si="117"/>
        <v>2016</v>
      </c>
      <c r="P910" s="2"/>
    </row>
    <row r="911" spans="1:16" x14ac:dyDescent="0.25">
      <c r="A911" s="12">
        <v>42479</v>
      </c>
      <c r="B911" s="42">
        <v>146.470001</v>
      </c>
      <c r="C911" s="14">
        <v>144</v>
      </c>
      <c r="D911" s="14">
        <f t="shared" si="118"/>
        <v>-5.592341871057116E-2</v>
      </c>
      <c r="E911" s="14">
        <f t="shared" si="112"/>
        <v>-5.5923418710571156</v>
      </c>
      <c r="F911" s="14">
        <f t="shared" si="113"/>
        <v>4</v>
      </c>
      <c r="G911" s="14">
        <f t="shared" si="114"/>
        <v>2016</v>
      </c>
      <c r="I911" s="12">
        <v>42479</v>
      </c>
      <c r="J911" s="14">
        <v>2096.0500489999999</v>
      </c>
      <c r="K911" s="14">
        <v>2100.8000489999999</v>
      </c>
      <c r="L911" s="14">
        <f t="shared" si="119"/>
        <v>3.0844851975158072E-3</v>
      </c>
      <c r="M911" s="14">
        <f t="shared" si="115"/>
        <v>0.30844851975158072</v>
      </c>
      <c r="N911" s="14">
        <f t="shared" si="116"/>
        <v>4</v>
      </c>
      <c r="O911" s="14">
        <f t="shared" si="117"/>
        <v>2016</v>
      </c>
      <c r="P911" s="2"/>
    </row>
    <row r="912" spans="1:16" x14ac:dyDescent="0.25">
      <c r="A912" s="12">
        <v>42480</v>
      </c>
      <c r="B912" s="42">
        <v>144.240005</v>
      </c>
      <c r="C912" s="14">
        <v>146.11000100000001</v>
      </c>
      <c r="D912" s="14">
        <f t="shared" si="118"/>
        <v>1.4652784722222201E-2</v>
      </c>
      <c r="E912" s="14">
        <f t="shared" si="112"/>
        <v>1.4652784722222201</v>
      </c>
      <c r="F912" s="14">
        <f t="shared" si="113"/>
        <v>4</v>
      </c>
      <c r="G912" s="14">
        <f t="shared" si="114"/>
        <v>2016</v>
      </c>
      <c r="I912" s="12">
        <v>42480</v>
      </c>
      <c r="J912" s="14">
        <v>2101.5200199999999</v>
      </c>
      <c r="K912" s="14">
        <v>2102.3999020000001</v>
      </c>
      <c r="L912" s="14">
        <f t="shared" si="119"/>
        <v>7.6154463189470611E-4</v>
      </c>
      <c r="M912" s="14">
        <f t="shared" si="115"/>
        <v>7.6154463189470611E-2</v>
      </c>
      <c r="N912" s="14">
        <f t="shared" si="116"/>
        <v>4</v>
      </c>
      <c r="O912" s="14">
        <f t="shared" si="117"/>
        <v>2016</v>
      </c>
      <c r="P912" s="2"/>
    </row>
    <row r="913" spans="1:16" x14ac:dyDescent="0.25">
      <c r="A913" s="12">
        <v>42481</v>
      </c>
      <c r="B913" s="42">
        <v>146.58000200000001</v>
      </c>
      <c r="C913" s="14">
        <v>149.300003</v>
      </c>
      <c r="D913" s="14">
        <f t="shared" si="118"/>
        <v>2.1832879188057763E-2</v>
      </c>
      <c r="E913" s="14">
        <f t="shared" si="112"/>
        <v>2.1832879188057763</v>
      </c>
      <c r="F913" s="14">
        <f t="shared" si="113"/>
        <v>4</v>
      </c>
      <c r="G913" s="14">
        <f t="shared" si="114"/>
        <v>2016</v>
      </c>
      <c r="I913" s="12">
        <v>42481</v>
      </c>
      <c r="J913" s="14">
        <v>2102.0900879999999</v>
      </c>
      <c r="K913" s="14">
        <v>2091.4799800000001</v>
      </c>
      <c r="L913" s="14">
        <f t="shared" si="119"/>
        <v>-5.1940270685952861E-3</v>
      </c>
      <c r="M913" s="14">
        <f t="shared" si="115"/>
        <v>-0.51940270685952861</v>
      </c>
      <c r="N913" s="14">
        <f t="shared" si="116"/>
        <v>4</v>
      </c>
      <c r="O913" s="14">
        <f t="shared" si="117"/>
        <v>2016</v>
      </c>
      <c r="P913" s="2"/>
    </row>
    <row r="914" spans="1:16" x14ac:dyDescent="0.25">
      <c r="A914" s="12">
        <v>42482</v>
      </c>
      <c r="B914" s="42">
        <v>149.44000199999999</v>
      </c>
      <c r="C914" s="14">
        <v>148.5</v>
      </c>
      <c r="D914" s="14">
        <f t="shared" si="118"/>
        <v>-5.3583589010376409E-3</v>
      </c>
      <c r="E914" s="14">
        <f t="shared" si="112"/>
        <v>-0.53583589010376409</v>
      </c>
      <c r="F914" s="14">
        <f t="shared" si="113"/>
        <v>4</v>
      </c>
      <c r="G914" s="14">
        <f t="shared" si="114"/>
        <v>2016</v>
      </c>
      <c r="I914" s="12">
        <v>42482</v>
      </c>
      <c r="J914" s="14">
        <v>2091.48999</v>
      </c>
      <c r="K914" s="14">
        <v>2091.580078</v>
      </c>
      <c r="L914" s="14">
        <f t="shared" si="119"/>
        <v>4.78598891489046E-5</v>
      </c>
      <c r="M914" s="14">
        <f t="shared" si="115"/>
        <v>4.78598891489046E-3</v>
      </c>
      <c r="N914" s="14">
        <f t="shared" si="116"/>
        <v>4</v>
      </c>
      <c r="O914" s="14">
        <f t="shared" si="117"/>
        <v>2016</v>
      </c>
      <c r="P914" s="2"/>
    </row>
    <row r="915" spans="1:16" x14ac:dyDescent="0.25">
      <c r="A915" s="12">
        <v>42485</v>
      </c>
      <c r="B915" s="42">
        <v>148.16000399999999</v>
      </c>
      <c r="C915" s="14">
        <v>148.80999800000001</v>
      </c>
      <c r="D915" s="14">
        <f t="shared" si="118"/>
        <v>2.0875286195287668E-3</v>
      </c>
      <c r="E915" s="14">
        <f t="shared" si="112"/>
        <v>0.20875286195287668</v>
      </c>
      <c r="F915" s="14">
        <f t="shared" si="113"/>
        <v>4</v>
      </c>
      <c r="G915" s="14">
        <f t="shared" si="114"/>
        <v>2016</v>
      </c>
      <c r="I915" s="12">
        <v>42485</v>
      </c>
      <c r="J915" s="14">
        <v>2089.3701169999999</v>
      </c>
      <c r="K915" s="14">
        <v>2087.790039</v>
      </c>
      <c r="L915" s="14">
        <f t="shared" si="119"/>
        <v>-1.8120458498649405E-3</v>
      </c>
      <c r="M915" s="14">
        <f t="shared" si="115"/>
        <v>-0.18120458498649405</v>
      </c>
      <c r="N915" s="14">
        <f t="shared" si="116"/>
        <v>4</v>
      </c>
      <c r="O915" s="14">
        <f t="shared" si="117"/>
        <v>2016</v>
      </c>
      <c r="P915" s="2"/>
    </row>
    <row r="916" spans="1:16" x14ac:dyDescent="0.25">
      <c r="A916" s="12">
        <v>42486</v>
      </c>
      <c r="B916" s="42">
        <v>148.64999399999999</v>
      </c>
      <c r="C916" s="14">
        <v>149.08000200000001</v>
      </c>
      <c r="D916" s="14">
        <f t="shared" si="118"/>
        <v>1.8144210982382614E-3</v>
      </c>
      <c r="E916" s="14">
        <f t="shared" si="112"/>
        <v>0.18144210982382614</v>
      </c>
      <c r="F916" s="14">
        <f t="shared" si="113"/>
        <v>4</v>
      </c>
      <c r="G916" s="14">
        <f t="shared" si="114"/>
        <v>2016</v>
      </c>
      <c r="I916" s="12">
        <v>42486</v>
      </c>
      <c r="J916" s="14">
        <v>2089.8400879999999</v>
      </c>
      <c r="K916" s="14">
        <v>2091.6999510000001</v>
      </c>
      <c r="L916" s="14">
        <f t="shared" si="119"/>
        <v>1.8727515348586632E-3</v>
      </c>
      <c r="M916" s="14">
        <f t="shared" si="115"/>
        <v>0.18727515348586632</v>
      </c>
      <c r="N916" s="14">
        <f t="shared" si="116"/>
        <v>4</v>
      </c>
      <c r="O916" s="14">
        <f t="shared" si="117"/>
        <v>2016</v>
      </c>
      <c r="P916" s="2"/>
    </row>
    <row r="917" spans="1:16" x14ac:dyDescent="0.25">
      <c r="A917" s="12">
        <v>42487</v>
      </c>
      <c r="B917" s="42">
        <v>149.35000600000001</v>
      </c>
      <c r="C917" s="14">
        <v>150.470001</v>
      </c>
      <c r="D917" s="14">
        <f t="shared" si="118"/>
        <v>9.3238461319580246E-3</v>
      </c>
      <c r="E917" s="14">
        <f t="shared" si="112"/>
        <v>0.93238461319580246</v>
      </c>
      <c r="F917" s="14">
        <f t="shared" si="113"/>
        <v>4</v>
      </c>
      <c r="G917" s="14">
        <f t="shared" si="114"/>
        <v>2016</v>
      </c>
      <c r="I917" s="12">
        <v>42487</v>
      </c>
      <c r="J917" s="14">
        <v>2092.330078</v>
      </c>
      <c r="K917" s="14">
        <v>2095.1499020000001</v>
      </c>
      <c r="L917" s="14">
        <f t="shared" si="119"/>
        <v>1.6493527182761536E-3</v>
      </c>
      <c r="M917" s="14">
        <f t="shared" si="115"/>
        <v>0.16493527182761536</v>
      </c>
      <c r="N917" s="14">
        <f t="shared" si="116"/>
        <v>4</v>
      </c>
      <c r="O917" s="14">
        <f t="shared" si="117"/>
        <v>2016</v>
      </c>
      <c r="P917" s="2"/>
    </row>
    <row r="918" spans="1:16" x14ac:dyDescent="0.25">
      <c r="A918" s="12">
        <v>42488</v>
      </c>
      <c r="B918" s="42">
        <v>149.75</v>
      </c>
      <c r="C918" s="14">
        <v>147.070007</v>
      </c>
      <c r="D918" s="14">
        <f t="shared" si="118"/>
        <v>-2.2595826260411789E-2</v>
      </c>
      <c r="E918" s="14">
        <f t="shared" si="112"/>
        <v>-2.2595826260411789</v>
      </c>
      <c r="F918" s="14">
        <f t="shared" si="113"/>
        <v>4</v>
      </c>
      <c r="G918" s="14">
        <f t="shared" si="114"/>
        <v>2016</v>
      </c>
      <c r="I918" s="12">
        <v>42488</v>
      </c>
      <c r="J918" s="14">
        <v>2090.929932</v>
      </c>
      <c r="K918" s="14">
        <v>2075.8100589999999</v>
      </c>
      <c r="L918" s="14">
        <f t="shared" si="119"/>
        <v>-9.2307681572276756E-3</v>
      </c>
      <c r="M918" s="14">
        <f t="shared" si="115"/>
        <v>-0.92307681572276756</v>
      </c>
      <c r="N918" s="14">
        <f t="shared" si="116"/>
        <v>4</v>
      </c>
      <c r="O918" s="14">
        <f t="shared" si="117"/>
        <v>2016</v>
      </c>
      <c r="P918" s="2"/>
    </row>
    <row r="919" spans="1:16" x14ac:dyDescent="0.25">
      <c r="A919" s="12">
        <v>42489</v>
      </c>
      <c r="B919" s="42">
        <v>146.490005</v>
      </c>
      <c r="C919" s="14">
        <v>145.94000199999999</v>
      </c>
      <c r="D919" s="14">
        <f t="shared" si="118"/>
        <v>-7.6834496920912265E-3</v>
      </c>
      <c r="E919" s="14">
        <f t="shared" si="112"/>
        <v>-0.76834496920912265</v>
      </c>
      <c r="F919" s="14">
        <f t="shared" si="113"/>
        <v>4</v>
      </c>
      <c r="G919" s="14">
        <f t="shared" si="114"/>
        <v>2016</v>
      </c>
      <c r="I919" s="12">
        <v>42489</v>
      </c>
      <c r="J919" s="14">
        <v>2071.820068</v>
      </c>
      <c r="K919" s="14">
        <v>2065.3000489999999</v>
      </c>
      <c r="L919" s="14">
        <f t="shared" si="119"/>
        <v>-5.0630884817385313E-3</v>
      </c>
      <c r="M919" s="14">
        <f t="shared" si="115"/>
        <v>-0.50630884817385313</v>
      </c>
      <c r="N919" s="14">
        <f t="shared" si="116"/>
        <v>4</v>
      </c>
      <c r="O919" s="14">
        <f t="shared" si="117"/>
        <v>2016</v>
      </c>
      <c r="P919" s="2"/>
    </row>
    <row r="920" spans="1:16" x14ac:dyDescent="0.25">
      <c r="A920" s="12">
        <v>42492</v>
      </c>
      <c r="B920" s="42">
        <v>146.55999800000001</v>
      </c>
      <c r="C920" s="14">
        <v>145.270004</v>
      </c>
      <c r="D920" s="14">
        <f t="shared" si="118"/>
        <v>-4.5909140113619129E-3</v>
      </c>
      <c r="E920" s="14">
        <f t="shared" si="112"/>
        <v>-0.45909140113619129</v>
      </c>
      <c r="F920" s="14">
        <f t="shared" si="113"/>
        <v>5</v>
      </c>
      <c r="G920" s="14">
        <f t="shared" si="114"/>
        <v>2016</v>
      </c>
      <c r="I920" s="12">
        <v>42492</v>
      </c>
      <c r="J920" s="14">
        <v>2067.169922</v>
      </c>
      <c r="K920" s="14">
        <v>2081.429932</v>
      </c>
      <c r="L920" s="14">
        <f t="shared" si="119"/>
        <v>7.809946553678726E-3</v>
      </c>
      <c r="M920" s="14">
        <f t="shared" si="115"/>
        <v>0.7809946553678726</v>
      </c>
      <c r="N920" s="14">
        <f t="shared" si="116"/>
        <v>5</v>
      </c>
      <c r="O920" s="14">
        <f t="shared" si="117"/>
        <v>2016</v>
      </c>
      <c r="P920" s="2"/>
    </row>
    <row r="921" spans="1:16" x14ac:dyDescent="0.25">
      <c r="A921" s="12">
        <v>42493</v>
      </c>
      <c r="B921" s="42">
        <v>144.64999399999999</v>
      </c>
      <c r="C921" s="14">
        <v>144.13000500000001</v>
      </c>
      <c r="D921" s="14">
        <f t="shared" si="118"/>
        <v>-7.8474493605712459E-3</v>
      </c>
      <c r="E921" s="14">
        <f t="shared" si="112"/>
        <v>-0.78474493605712459</v>
      </c>
      <c r="F921" s="14">
        <f t="shared" si="113"/>
        <v>5</v>
      </c>
      <c r="G921" s="14">
        <f t="shared" si="114"/>
        <v>2016</v>
      </c>
      <c r="I921" s="12">
        <v>42493</v>
      </c>
      <c r="J921" s="14">
        <v>2077.179932</v>
      </c>
      <c r="K921" s="14">
        <v>2063.3701169999999</v>
      </c>
      <c r="L921" s="14">
        <f t="shared" si="119"/>
        <v>-8.6766384601026925E-3</v>
      </c>
      <c r="M921" s="14">
        <f t="shared" si="115"/>
        <v>-0.86766384601026925</v>
      </c>
      <c r="N921" s="14">
        <f t="shared" si="116"/>
        <v>5</v>
      </c>
      <c r="O921" s="14">
        <f t="shared" si="117"/>
        <v>2016</v>
      </c>
      <c r="P921" s="2"/>
    </row>
    <row r="922" spans="1:16" x14ac:dyDescent="0.25">
      <c r="A922" s="12">
        <v>42494</v>
      </c>
      <c r="B922" s="42">
        <v>143.36000100000001</v>
      </c>
      <c r="C922" s="14">
        <v>144.25</v>
      </c>
      <c r="D922" s="14">
        <f t="shared" si="118"/>
        <v>8.3254697729318039E-4</v>
      </c>
      <c r="E922" s="14">
        <f t="shared" si="112"/>
        <v>8.3254697729318039E-2</v>
      </c>
      <c r="F922" s="14">
        <f t="shared" si="113"/>
        <v>5</v>
      </c>
      <c r="G922" s="14">
        <f t="shared" si="114"/>
        <v>2016</v>
      </c>
      <c r="I922" s="12">
        <v>42494</v>
      </c>
      <c r="J922" s="14">
        <v>2060.3000489999999</v>
      </c>
      <c r="K922" s="14">
        <v>2051.1201169999999</v>
      </c>
      <c r="L922" s="14">
        <f t="shared" si="119"/>
        <v>-5.9368893147540014E-3</v>
      </c>
      <c r="M922" s="14">
        <f t="shared" si="115"/>
        <v>-0.59368893147540014</v>
      </c>
      <c r="N922" s="14">
        <f t="shared" si="116"/>
        <v>5</v>
      </c>
      <c r="O922" s="14">
        <f t="shared" si="117"/>
        <v>2016</v>
      </c>
      <c r="P922" s="2"/>
    </row>
    <row r="923" spans="1:16" x14ac:dyDescent="0.25">
      <c r="A923" s="12">
        <v>42495</v>
      </c>
      <c r="B923" s="42">
        <v>145.949997</v>
      </c>
      <c r="C923" s="14">
        <v>146.470001</v>
      </c>
      <c r="D923" s="14">
        <f t="shared" si="118"/>
        <v>1.5389954939341477E-2</v>
      </c>
      <c r="E923" s="14">
        <f t="shared" si="112"/>
        <v>1.5389954939341477</v>
      </c>
      <c r="F923" s="14">
        <f t="shared" si="113"/>
        <v>5</v>
      </c>
      <c r="G923" s="14">
        <f t="shared" si="114"/>
        <v>2016</v>
      </c>
      <c r="I923" s="12">
        <v>42495</v>
      </c>
      <c r="J923" s="14">
        <v>2052.9499510000001</v>
      </c>
      <c r="K923" s="14">
        <v>2050.6298830000001</v>
      </c>
      <c r="L923" s="14">
        <f t="shared" si="119"/>
        <v>-2.390079429950287E-4</v>
      </c>
      <c r="M923" s="14">
        <f t="shared" si="115"/>
        <v>-2.390079429950287E-2</v>
      </c>
      <c r="N923" s="14">
        <f t="shared" si="116"/>
        <v>5</v>
      </c>
      <c r="O923" s="14">
        <f t="shared" si="117"/>
        <v>2016</v>
      </c>
      <c r="P923" s="2"/>
    </row>
    <row r="924" spans="1:16" x14ac:dyDescent="0.25">
      <c r="A924" s="12">
        <v>42496</v>
      </c>
      <c r="B924" s="42">
        <v>144.86000100000001</v>
      </c>
      <c r="C924" s="14">
        <v>147.28999300000001</v>
      </c>
      <c r="D924" s="14">
        <f t="shared" si="118"/>
        <v>5.5983614009806892E-3</v>
      </c>
      <c r="E924" s="14">
        <f t="shared" si="112"/>
        <v>0.55983614009806892</v>
      </c>
      <c r="F924" s="14">
        <f t="shared" si="113"/>
        <v>5</v>
      </c>
      <c r="G924" s="14">
        <f t="shared" si="114"/>
        <v>2016</v>
      </c>
      <c r="I924" s="12">
        <v>42496</v>
      </c>
      <c r="J924" s="14">
        <v>2047.7700199999999</v>
      </c>
      <c r="K924" s="14">
        <v>2057.139893</v>
      </c>
      <c r="L924" s="14">
        <f t="shared" si="119"/>
        <v>3.1746391945073338E-3</v>
      </c>
      <c r="M924" s="14">
        <f t="shared" si="115"/>
        <v>0.31746391945073338</v>
      </c>
      <c r="N924" s="14">
        <f t="shared" si="116"/>
        <v>5</v>
      </c>
      <c r="O924" s="14">
        <f t="shared" si="117"/>
        <v>2016</v>
      </c>
      <c r="P924" s="2"/>
    </row>
    <row r="925" spans="1:16" x14ac:dyDescent="0.25">
      <c r="A925" s="12">
        <v>42499</v>
      </c>
      <c r="B925" s="42">
        <v>147.699997</v>
      </c>
      <c r="C925" s="14">
        <v>147.33999600000001</v>
      </c>
      <c r="D925" s="14">
        <f t="shared" si="118"/>
        <v>3.3948674299955073E-4</v>
      </c>
      <c r="E925" s="14">
        <f t="shared" si="112"/>
        <v>3.3948674299955073E-2</v>
      </c>
      <c r="F925" s="14">
        <f t="shared" si="113"/>
        <v>5</v>
      </c>
      <c r="G925" s="14">
        <f t="shared" si="114"/>
        <v>2016</v>
      </c>
      <c r="I925" s="12">
        <v>42499</v>
      </c>
      <c r="J925" s="14">
        <v>2057.5500489999999</v>
      </c>
      <c r="K925" s="14">
        <v>2058.6899410000001</v>
      </c>
      <c r="L925" s="14">
        <f t="shared" si="119"/>
        <v>7.5349664127100091E-4</v>
      </c>
      <c r="M925" s="14">
        <f t="shared" si="115"/>
        <v>7.5349664127100091E-2</v>
      </c>
      <c r="N925" s="14">
        <f t="shared" si="116"/>
        <v>5</v>
      </c>
      <c r="O925" s="14">
        <f t="shared" si="117"/>
        <v>2016</v>
      </c>
      <c r="P925" s="2"/>
    </row>
    <row r="926" spans="1:16" x14ac:dyDescent="0.25">
      <c r="A926" s="12">
        <v>42500</v>
      </c>
      <c r="B926" s="42">
        <v>148.240005</v>
      </c>
      <c r="C926" s="14">
        <v>149.970001</v>
      </c>
      <c r="D926" s="14">
        <f t="shared" si="118"/>
        <v>1.7849905466265747E-2</v>
      </c>
      <c r="E926" s="14">
        <f t="shared" si="112"/>
        <v>1.7849905466265747</v>
      </c>
      <c r="F926" s="14">
        <f t="shared" si="113"/>
        <v>5</v>
      </c>
      <c r="G926" s="14">
        <f t="shared" si="114"/>
        <v>2016</v>
      </c>
      <c r="I926" s="12">
        <v>42500</v>
      </c>
      <c r="J926" s="14">
        <v>2062.6298830000001</v>
      </c>
      <c r="K926" s="14">
        <v>2084.389893</v>
      </c>
      <c r="L926" s="14">
        <f t="shared" si="119"/>
        <v>1.2483643839788838E-2</v>
      </c>
      <c r="M926" s="14">
        <f t="shared" si="115"/>
        <v>1.2483643839788838</v>
      </c>
      <c r="N926" s="14">
        <f t="shared" si="116"/>
        <v>5</v>
      </c>
      <c r="O926" s="14">
        <f t="shared" si="117"/>
        <v>2016</v>
      </c>
      <c r="P926" s="2"/>
    </row>
    <row r="927" spans="1:16" x14ac:dyDescent="0.25">
      <c r="A927" s="12">
        <v>42501</v>
      </c>
      <c r="B927" s="42">
        <v>149.71000699999999</v>
      </c>
      <c r="C927" s="14">
        <v>148.949997</v>
      </c>
      <c r="D927" s="14">
        <f t="shared" si="118"/>
        <v>-6.8013868987037984E-3</v>
      </c>
      <c r="E927" s="14">
        <f t="shared" si="112"/>
        <v>-0.68013868987037984</v>
      </c>
      <c r="F927" s="14">
        <f t="shared" si="113"/>
        <v>5</v>
      </c>
      <c r="G927" s="14">
        <f t="shared" si="114"/>
        <v>2016</v>
      </c>
      <c r="I927" s="12">
        <v>42501</v>
      </c>
      <c r="J927" s="14">
        <v>2083.290039</v>
      </c>
      <c r="K927" s="14">
        <v>2064.459961</v>
      </c>
      <c r="L927" s="14">
        <f t="shared" si="119"/>
        <v>-9.5615182490236261E-3</v>
      </c>
      <c r="M927" s="14">
        <f t="shared" si="115"/>
        <v>-0.95615182490236261</v>
      </c>
      <c r="N927" s="14">
        <f t="shared" si="116"/>
        <v>5</v>
      </c>
      <c r="O927" s="14">
        <f t="shared" si="117"/>
        <v>2016</v>
      </c>
      <c r="P927" s="2"/>
    </row>
    <row r="928" spans="1:16" x14ac:dyDescent="0.25">
      <c r="A928" s="12">
        <v>42502</v>
      </c>
      <c r="B928" s="42">
        <v>149.21000699999999</v>
      </c>
      <c r="C928" s="14">
        <v>148.83999600000001</v>
      </c>
      <c r="D928" s="14">
        <f t="shared" si="118"/>
        <v>-7.38509581842961E-4</v>
      </c>
      <c r="E928" s="14">
        <f t="shared" si="112"/>
        <v>-7.38509581842961E-2</v>
      </c>
      <c r="F928" s="14">
        <f t="shared" si="113"/>
        <v>5</v>
      </c>
      <c r="G928" s="14">
        <f t="shared" si="114"/>
        <v>2016</v>
      </c>
      <c r="I928" s="12">
        <v>42502</v>
      </c>
      <c r="J928" s="14">
        <v>2067.169922</v>
      </c>
      <c r="K928" s="14">
        <v>2064.110107</v>
      </c>
      <c r="L928" s="14">
        <f t="shared" si="119"/>
        <v>-1.694651417848414E-4</v>
      </c>
      <c r="M928" s="14">
        <f t="shared" si="115"/>
        <v>-1.694651417848414E-2</v>
      </c>
      <c r="N928" s="14">
        <f t="shared" si="116"/>
        <v>5</v>
      </c>
      <c r="O928" s="14">
        <f t="shared" si="117"/>
        <v>2016</v>
      </c>
      <c r="P928" s="2"/>
    </row>
    <row r="929" spans="1:16" x14ac:dyDescent="0.25">
      <c r="A929" s="12">
        <v>42503</v>
      </c>
      <c r="B929" s="42">
        <v>148.78999300000001</v>
      </c>
      <c r="C929" s="14">
        <v>147.720001</v>
      </c>
      <c r="D929" s="14">
        <f t="shared" si="118"/>
        <v>-7.5248255180013768E-3</v>
      </c>
      <c r="E929" s="14">
        <f t="shared" si="112"/>
        <v>-0.75248255180013768</v>
      </c>
      <c r="F929" s="14">
        <f t="shared" si="113"/>
        <v>5</v>
      </c>
      <c r="G929" s="14">
        <f t="shared" si="114"/>
        <v>2016</v>
      </c>
      <c r="I929" s="12">
        <v>42503</v>
      </c>
      <c r="J929" s="14">
        <v>2062.5</v>
      </c>
      <c r="K929" s="14">
        <v>2046.6099850000001</v>
      </c>
      <c r="L929" s="14">
        <f t="shared" si="119"/>
        <v>-8.4782889927489391E-3</v>
      </c>
      <c r="M929" s="14">
        <f t="shared" si="115"/>
        <v>-0.84782889927489391</v>
      </c>
      <c r="N929" s="14">
        <f t="shared" si="116"/>
        <v>5</v>
      </c>
      <c r="O929" s="14">
        <f t="shared" si="117"/>
        <v>2016</v>
      </c>
      <c r="P929" s="2"/>
    </row>
    <row r="930" spans="1:16" x14ac:dyDescent="0.25">
      <c r="A930" s="12">
        <v>42506</v>
      </c>
      <c r="B930" s="42">
        <v>147.64999399999999</v>
      </c>
      <c r="C930" s="14">
        <v>149.46000699999999</v>
      </c>
      <c r="D930" s="14">
        <f t="shared" si="118"/>
        <v>1.177908196737687E-2</v>
      </c>
      <c r="E930" s="14">
        <f t="shared" si="112"/>
        <v>1.177908196737687</v>
      </c>
      <c r="F930" s="14">
        <f t="shared" si="113"/>
        <v>5</v>
      </c>
      <c r="G930" s="14">
        <f t="shared" si="114"/>
        <v>2016</v>
      </c>
      <c r="I930" s="12">
        <v>42506</v>
      </c>
      <c r="J930" s="14">
        <v>2046.530029</v>
      </c>
      <c r="K930" s="14">
        <v>2066.6599120000001</v>
      </c>
      <c r="L930" s="14">
        <f t="shared" si="119"/>
        <v>9.7966525849819686E-3</v>
      </c>
      <c r="M930" s="14">
        <f t="shared" si="115"/>
        <v>0.97966525849819686</v>
      </c>
      <c r="N930" s="14">
        <f t="shared" si="116"/>
        <v>5</v>
      </c>
      <c r="O930" s="14">
        <f t="shared" si="117"/>
        <v>2016</v>
      </c>
      <c r="P930" s="2"/>
    </row>
    <row r="931" spans="1:16" x14ac:dyDescent="0.25">
      <c r="A931" s="12">
        <v>42507</v>
      </c>
      <c r="B931" s="42">
        <v>149.21000699999999</v>
      </c>
      <c r="C931" s="14">
        <v>148</v>
      </c>
      <c r="D931" s="14">
        <f t="shared" si="118"/>
        <v>-9.7685463108535542E-3</v>
      </c>
      <c r="E931" s="14">
        <f t="shared" si="112"/>
        <v>-0.97685463108535542</v>
      </c>
      <c r="F931" s="14">
        <f t="shared" si="113"/>
        <v>5</v>
      </c>
      <c r="G931" s="14">
        <f t="shared" si="114"/>
        <v>2016</v>
      </c>
      <c r="I931" s="12">
        <v>42507</v>
      </c>
      <c r="J931" s="14">
        <v>2065.040039</v>
      </c>
      <c r="K931" s="14">
        <v>2047.209961</v>
      </c>
      <c r="L931" s="14">
        <f t="shared" si="119"/>
        <v>-9.4112973726661053E-3</v>
      </c>
      <c r="M931" s="14">
        <f t="shared" si="115"/>
        <v>-0.94112973726661053</v>
      </c>
      <c r="N931" s="14">
        <f t="shared" si="116"/>
        <v>5</v>
      </c>
      <c r="O931" s="14">
        <f t="shared" si="117"/>
        <v>2016</v>
      </c>
      <c r="P931" s="2"/>
    </row>
    <row r="932" spans="1:16" x14ac:dyDescent="0.25">
      <c r="A932" s="12">
        <v>42508</v>
      </c>
      <c r="B932" s="42">
        <v>147.990005</v>
      </c>
      <c r="C932" s="14">
        <v>147.33999600000001</v>
      </c>
      <c r="D932" s="14">
        <f t="shared" si="118"/>
        <v>-4.4594864864864192E-3</v>
      </c>
      <c r="E932" s="14">
        <f t="shared" si="112"/>
        <v>-0.44594864864864192</v>
      </c>
      <c r="F932" s="14">
        <f t="shared" si="113"/>
        <v>5</v>
      </c>
      <c r="G932" s="14">
        <f t="shared" si="114"/>
        <v>2016</v>
      </c>
      <c r="I932" s="12">
        <v>42508</v>
      </c>
      <c r="J932" s="14">
        <v>2044.380005</v>
      </c>
      <c r="K932" s="14">
        <v>2047.630005</v>
      </c>
      <c r="L932" s="14">
        <f t="shared" si="119"/>
        <v>2.0517875938574903E-4</v>
      </c>
      <c r="M932" s="14">
        <f t="shared" si="115"/>
        <v>2.0517875938574903E-2</v>
      </c>
      <c r="N932" s="14">
        <f t="shared" si="116"/>
        <v>5</v>
      </c>
      <c r="O932" s="14">
        <f t="shared" si="117"/>
        <v>2016</v>
      </c>
      <c r="P932" s="2"/>
    </row>
    <row r="933" spans="1:16" x14ac:dyDescent="0.25">
      <c r="A933" s="12">
        <v>42509</v>
      </c>
      <c r="B933" s="42">
        <v>146.479996</v>
      </c>
      <c r="C933" s="14">
        <v>144.929993</v>
      </c>
      <c r="D933" s="14">
        <f t="shared" si="118"/>
        <v>-1.6356746745126993E-2</v>
      </c>
      <c r="E933" s="14">
        <f t="shared" si="112"/>
        <v>-1.6356746745126993</v>
      </c>
      <c r="F933" s="14">
        <f t="shared" si="113"/>
        <v>5</v>
      </c>
      <c r="G933" s="14">
        <f t="shared" si="114"/>
        <v>2016</v>
      </c>
      <c r="I933" s="12">
        <v>42509</v>
      </c>
      <c r="J933" s="14">
        <v>2044.209961</v>
      </c>
      <c r="K933" s="14">
        <v>2040.040039</v>
      </c>
      <c r="L933" s="14">
        <f t="shared" si="119"/>
        <v>-3.7067077457677566E-3</v>
      </c>
      <c r="M933" s="14">
        <f t="shared" si="115"/>
        <v>-0.37067077457677566</v>
      </c>
      <c r="N933" s="14">
        <f t="shared" si="116"/>
        <v>5</v>
      </c>
      <c r="O933" s="14">
        <f t="shared" si="117"/>
        <v>2016</v>
      </c>
      <c r="P933" s="2"/>
    </row>
    <row r="934" spans="1:16" x14ac:dyDescent="0.25">
      <c r="A934" s="12">
        <v>42510</v>
      </c>
      <c r="B934" s="42">
        <v>145.71000699999999</v>
      </c>
      <c r="C934" s="14">
        <v>147.25</v>
      </c>
      <c r="D934" s="14">
        <f t="shared" si="118"/>
        <v>1.6007776940967666E-2</v>
      </c>
      <c r="E934" s="14">
        <f t="shared" si="112"/>
        <v>1.6007776940967666</v>
      </c>
      <c r="F934" s="14">
        <f t="shared" si="113"/>
        <v>5</v>
      </c>
      <c r="G934" s="14">
        <f t="shared" si="114"/>
        <v>2016</v>
      </c>
      <c r="I934" s="12">
        <v>42510</v>
      </c>
      <c r="J934" s="14">
        <v>2041.880005</v>
      </c>
      <c r="K934" s="14">
        <v>2052.320068</v>
      </c>
      <c r="L934" s="14">
        <f t="shared" si="119"/>
        <v>6.0195039142563189E-3</v>
      </c>
      <c r="M934" s="14">
        <f t="shared" si="115"/>
        <v>0.60195039142563189</v>
      </c>
      <c r="N934" s="14">
        <f t="shared" si="116"/>
        <v>5</v>
      </c>
      <c r="O934" s="14">
        <f t="shared" si="117"/>
        <v>2016</v>
      </c>
      <c r="P934" s="2"/>
    </row>
    <row r="935" spans="1:16" x14ac:dyDescent="0.25">
      <c r="A935" s="12">
        <v>42513</v>
      </c>
      <c r="B935" s="42">
        <v>147.61000100000001</v>
      </c>
      <c r="C935" s="14">
        <v>146.770004</v>
      </c>
      <c r="D935" s="14">
        <f t="shared" si="118"/>
        <v>-3.2597351443124367E-3</v>
      </c>
      <c r="E935" s="14">
        <f t="shared" si="112"/>
        <v>-0.32597351443124367</v>
      </c>
      <c r="F935" s="14">
        <f t="shared" si="113"/>
        <v>5</v>
      </c>
      <c r="G935" s="14">
        <f t="shared" si="114"/>
        <v>2016</v>
      </c>
      <c r="I935" s="12">
        <v>42513</v>
      </c>
      <c r="J935" s="14">
        <v>2052.2299800000001</v>
      </c>
      <c r="K935" s="14">
        <v>2048.040039</v>
      </c>
      <c r="L935" s="14">
        <f t="shared" si="119"/>
        <v>-2.0854588262010365E-3</v>
      </c>
      <c r="M935" s="14">
        <f t="shared" si="115"/>
        <v>-0.20854588262010365</v>
      </c>
      <c r="N935" s="14">
        <f t="shared" si="116"/>
        <v>5</v>
      </c>
      <c r="O935" s="14">
        <f t="shared" si="117"/>
        <v>2016</v>
      </c>
      <c r="P935" s="2"/>
    </row>
    <row r="936" spans="1:16" x14ac:dyDescent="0.25">
      <c r="A936" s="12">
        <v>42514</v>
      </c>
      <c r="B936" s="42">
        <v>146.88000500000001</v>
      </c>
      <c r="C936" s="14">
        <v>148.30999800000001</v>
      </c>
      <c r="D936" s="14">
        <f t="shared" si="118"/>
        <v>1.049256631484452E-2</v>
      </c>
      <c r="E936" s="14">
        <f t="shared" si="112"/>
        <v>1.049256631484452</v>
      </c>
      <c r="F936" s="14">
        <f t="shared" si="113"/>
        <v>5</v>
      </c>
      <c r="G936" s="14">
        <f t="shared" si="114"/>
        <v>2016</v>
      </c>
      <c r="I936" s="12">
        <v>42514</v>
      </c>
      <c r="J936" s="14">
        <v>2052.6499020000001</v>
      </c>
      <c r="K936" s="14">
        <v>2076.0600589999999</v>
      </c>
      <c r="L936" s="14">
        <f t="shared" si="119"/>
        <v>1.3681382915580853E-2</v>
      </c>
      <c r="M936" s="14">
        <f t="shared" si="115"/>
        <v>1.3681382915580853</v>
      </c>
      <c r="N936" s="14">
        <f t="shared" si="116"/>
        <v>5</v>
      </c>
      <c r="O936" s="14">
        <f t="shared" si="117"/>
        <v>2016</v>
      </c>
      <c r="P936" s="2"/>
    </row>
    <row r="937" spans="1:16" x14ac:dyDescent="0.25">
      <c r="A937" s="12">
        <v>42515</v>
      </c>
      <c r="B937" s="42">
        <v>148.929993</v>
      </c>
      <c r="C937" s="14">
        <v>151.69000199999999</v>
      </c>
      <c r="D937" s="14">
        <f t="shared" si="118"/>
        <v>2.2790129091634137E-2</v>
      </c>
      <c r="E937" s="14">
        <f t="shared" si="112"/>
        <v>2.2790129091634137</v>
      </c>
      <c r="F937" s="14">
        <f t="shared" si="113"/>
        <v>5</v>
      </c>
      <c r="G937" s="14">
        <f t="shared" si="114"/>
        <v>2016</v>
      </c>
      <c r="I937" s="12">
        <v>42515</v>
      </c>
      <c r="J937" s="14">
        <v>2078.929932</v>
      </c>
      <c r="K937" s="14">
        <v>2090.540039</v>
      </c>
      <c r="L937" s="14">
        <f t="shared" si="119"/>
        <v>6.974740416216374E-3</v>
      </c>
      <c r="M937" s="14">
        <f t="shared" si="115"/>
        <v>0.6974740416216374</v>
      </c>
      <c r="N937" s="14">
        <f t="shared" si="116"/>
        <v>5</v>
      </c>
      <c r="O937" s="14">
        <f t="shared" si="117"/>
        <v>2016</v>
      </c>
      <c r="P937" s="2"/>
    </row>
    <row r="938" spans="1:16" x14ac:dyDescent="0.25">
      <c r="A938" s="12">
        <v>42516</v>
      </c>
      <c r="B938" s="42">
        <v>151.550003</v>
      </c>
      <c r="C938" s="14">
        <v>152.44000199999999</v>
      </c>
      <c r="D938" s="14">
        <f t="shared" si="118"/>
        <v>4.944294219206391E-3</v>
      </c>
      <c r="E938" s="14">
        <f t="shared" si="112"/>
        <v>0.4944294219206391</v>
      </c>
      <c r="F938" s="14">
        <f t="shared" si="113"/>
        <v>5</v>
      </c>
      <c r="G938" s="14">
        <f t="shared" si="114"/>
        <v>2016</v>
      </c>
      <c r="I938" s="12">
        <v>42516</v>
      </c>
      <c r="J938" s="14">
        <v>2091.4399410000001</v>
      </c>
      <c r="K938" s="14">
        <v>2090.1000979999999</v>
      </c>
      <c r="L938" s="14">
        <f t="shared" si="119"/>
        <v>-2.1044370918177346E-4</v>
      </c>
      <c r="M938" s="14">
        <f t="shared" si="115"/>
        <v>-2.1044370918177346E-2</v>
      </c>
      <c r="N938" s="14">
        <f t="shared" si="116"/>
        <v>5</v>
      </c>
      <c r="O938" s="14">
        <f t="shared" si="117"/>
        <v>2016</v>
      </c>
      <c r="P938" s="2"/>
    </row>
    <row r="939" spans="1:16" x14ac:dyDescent="0.25">
      <c r="A939" s="12">
        <v>42517</v>
      </c>
      <c r="B939" s="42">
        <v>152.35000600000001</v>
      </c>
      <c r="C939" s="14">
        <v>152.83999600000001</v>
      </c>
      <c r="D939" s="14">
        <f t="shared" si="118"/>
        <v>2.6239438123336623E-3</v>
      </c>
      <c r="E939" s="14">
        <f t="shared" si="112"/>
        <v>0.26239438123336623</v>
      </c>
      <c r="F939" s="14">
        <f t="shared" si="113"/>
        <v>5</v>
      </c>
      <c r="G939" s="14">
        <f t="shared" si="114"/>
        <v>2016</v>
      </c>
      <c r="I939" s="12">
        <v>42517</v>
      </c>
      <c r="J939" s="14">
        <v>2090.0600589999999</v>
      </c>
      <c r="K939" s="14">
        <v>2099.0600589999999</v>
      </c>
      <c r="L939" s="14">
        <f t="shared" si="119"/>
        <v>4.2868573656227316E-3</v>
      </c>
      <c r="M939" s="14">
        <f t="shared" si="115"/>
        <v>0.42868573656227316</v>
      </c>
      <c r="N939" s="14">
        <f t="shared" si="116"/>
        <v>5</v>
      </c>
      <c r="O939" s="14">
        <f t="shared" si="117"/>
        <v>2016</v>
      </c>
      <c r="P939" s="2"/>
    </row>
    <row r="940" spans="1:16" x14ac:dyDescent="0.25">
      <c r="A940" s="12">
        <v>42521</v>
      </c>
      <c r="B940" s="42">
        <v>152.55999800000001</v>
      </c>
      <c r="C940" s="14">
        <v>153.740005</v>
      </c>
      <c r="D940" s="14">
        <f t="shared" si="118"/>
        <v>5.8885699002504399E-3</v>
      </c>
      <c r="E940" s="14">
        <f t="shared" si="112"/>
        <v>0.58885699002504399</v>
      </c>
      <c r="F940" s="14">
        <f t="shared" si="113"/>
        <v>5</v>
      </c>
      <c r="G940" s="14">
        <f t="shared" si="114"/>
        <v>2016</v>
      </c>
      <c r="I940" s="12">
        <v>42521</v>
      </c>
      <c r="J940" s="14">
        <v>2100.1298830000001</v>
      </c>
      <c r="K940" s="14">
        <v>2096.9499510000001</v>
      </c>
      <c r="L940" s="14">
        <f t="shared" si="119"/>
        <v>-1.0052632800822137E-3</v>
      </c>
      <c r="M940" s="14">
        <f t="shared" si="115"/>
        <v>-0.10052632800822137</v>
      </c>
      <c r="N940" s="14">
        <f t="shared" si="116"/>
        <v>5</v>
      </c>
      <c r="O940" s="14">
        <f t="shared" si="117"/>
        <v>2016</v>
      </c>
      <c r="P940" s="2"/>
    </row>
    <row r="941" spans="1:16" x14ac:dyDescent="0.25">
      <c r="A941" s="12">
        <v>42522</v>
      </c>
      <c r="B941" s="42">
        <v>153</v>
      </c>
      <c r="C941" s="14">
        <v>152.509995</v>
      </c>
      <c r="D941" s="14">
        <f t="shared" si="118"/>
        <v>-8.0005851437301434E-3</v>
      </c>
      <c r="E941" s="14">
        <f t="shared" si="112"/>
        <v>-0.80005851437301434</v>
      </c>
      <c r="F941" s="14">
        <f t="shared" si="113"/>
        <v>6</v>
      </c>
      <c r="G941" s="14">
        <f t="shared" si="114"/>
        <v>2016</v>
      </c>
      <c r="I941" s="12">
        <v>42522</v>
      </c>
      <c r="J941" s="14">
        <v>2093.9399410000001</v>
      </c>
      <c r="K941" s="14">
        <v>2099.330078</v>
      </c>
      <c r="L941" s="14">
        <f t="shared" si="119"/>
        <v>1.1350423498972528E-3</v>
      </c>
      <c r="M941" s="14">
        <f t="shared" si="115"/>
        <v>0.11350423498972528</v>
      </c>
      <c r="N941" s="14">
        <f t="shared" si="116"/>
        <v>6</v>
      </c>
      <c r="O941" s="14">
        <f t="shared" si="117"/>
        <v>2016</v>
      </c>
      <c r="P941" s="2"/>
    </row>
    <row r="942" spans="1:16" x14ac:dyDescent="0.25">
      <c r="A942" s="12">
        <v>42523</v>
      </c>
      <c r="B942" s="42">
        <v>152.58999600000001</v>
      </c>
      <c r="C942" s="14">
        <v>153.5</v>
      </c>
      <c r="D942" s="14">
        <f t="shared" si="118"/>
        <v>6.491410612137205E-3</v>
      </c>
      <c r="E942" s="14">
        <f t="shared" si="112"/>
        <v>0.6491410612137205</v>
      </c>
      <c r="F942" s="14">
        <f t="shared" si="113"/>
        <v>6</v>
      </c>
      <c r="G942" s="14">
        <f t="shared" si="114"/>
        <v>2016</v>
      </c>
      <c r="I942" s="12">
        <v>42523</v>
      </c>
      <c r="J942" s="14">
        <v>2097.709961</v>
      </c>
      <c r="K942" s="14">
        <v>2105.26001</v>
      </c>
      <c r="L942" s="14">
        <f t="shared" si="119"/>
        <v>2.8246782448091423E-3</v>
      </c>
      <c r="M942" s="14">
        <f t="shared" si="115"/>
        <v>0.28246782448091423</v>
      </c>
      <c r="N942" s="14">
        <f t="shared" si="116"/>
        <v>6</v>
      </c>
      <c r="O942" s="14">
        <f t="shared" si="117"/>
        <v>2016</v>
      </c>
      <c r="P942" s="2"/>
    </row>
    <row r="943" spans="1:16" x14ac:dyDescent="0.25">
      <c r="A943" s="12">
        <v>42524</v>
      </c>
      <c r="B943" s="42">
        <v>152.39999399999999</v>
      </c>
      <c r="C943" s="14">
        <v>152.88999899999999</v>
      </c>
      <c r="D943" s="14">
        <f t="shared" si="118"/>
        <v>-3.9739478827361951E-3</v>
      </c>
      <c r="E943" s="14">
        <f t="shared" si="112"/>
        <v>-0.39739478827361951</v>
      </c>
      <c r="F943" s="14">
        <f t="shared" si="113"/>
        <v>6</v>
      </c>
      <c r="G943" s="14">
        <f t="shared" si="114"/>
        <v>2016</v>
      </c>
      <c r="I943" s="12">
        <v>42524</v>
      </c>
      <c r="J943" s="14">
        <v>2104.070068</v>
      </c>
      <c r="K943" s="14">
        <v>2099.1298830000001</v>
      </c>
      <c r="L943" s="14">
        <f t="shared" si="119"/>
        <v>-2.9118146788909005E-3</v>
      </c>
      <c r="M943" s="14">
        <f t="shared" si="115"/>
        <v>-0.29118146788909005</v>
      </c>
      <c r="N943" s="14">
        <f t="shared" si="116"/>
        <v>6</v>
      </c>
      <c r="O943" s="14">
        <f t="shared" si="117"/>
        <v>2016</v>
      </c>
      <c r="P943" s="2"/>
    </row>
    <row r="944" spans="1:16" x14ac:dyDescent="0.25">
      <c r="A944" s="12">
        <v>42527</v>
      </c>
      <c r="B944" s="42">
        <v>153.08999600000001</v>
      </c>
      <c r="C944" s="14">
        <v>152.729996</v>
      </c>
      <c r="D944" s="14">
        <f t="shared" si="118"/>
        <v>-1.0465236512950948E-3</v>
      </c>
      <c r="E944" s="14">
        <f t="shared" si="112"/>
        <v>-0.10465236512950948</v>
      </c>
      <c r="F944" s="14">
        <f t="shared" si="113"/>
        <v>6</v>
      </c>
      <c r="G944" s="14">
        <f t="shared" si="114"/>
        <v>2016</v>
      </c>
      <c r="I944" s="12">
        <v>42527</v>
      </c>
      <c r="J944" s="14">
        <v>2100.830078</v>
      </c>
      <c r="K944" s="14">
        <v>2109.4099120000001</v>
      </c>
      <c r="L944" s="14">
        <f t="shared" si="119"/>
        <v>4.8972810511886955E-3</v>
      </c>
      <c r="M944" s="14">
        <f t="shared" si="115"/>
        <v>0.48972810511886955</v>
      </c>
      <c r="N944" s="14">
        <f t="shared" si="116"/>
        <v>6</v>
      </c>
      <c r="O944" s="14">
        <f t="shared" si="117"/>
        <v>2016</v>
      </c>
      <c r="P944" s="2"/>
    </row>
    <row r="945" spans="1:16" x14ac:dyDescent="0.25">
      <c r="A945" s="12">
        <v>42528</v>
      </c>
      <c r="B945" s="42">
        <v>153.30999800000001</v>
      </c>
      <c r="C945" s="14">
        <v>153.33000200000001</v>
      </c>
      <c r="D945" s="14">
        <f t="shared" si="118"/>
        <v>3.928540664664304E-3</v>
      </c>
      <c r="E945" s="14">
        <f t="shared" si="112"/>
        <v>0.3928540664664304</v>
      </c>
      <c r="F945" s="14">
        <f t="shared" si="113"/>
        <v>6</v>
      </c>
      <c r="G945" s="14">
        <f t="shared" si="114"/>
        <v>2016</v>
      </c>
      <c r="I945" s="12">
        <v>42528</v>
      </c>
      <c r="J945" s="14">
        <v>2110.179932</v>
      </c>
      <c r="K945" s="14">
        <v>2112.1298830000001</v>
      </c>
      <c r="L945" s="14">
        <f t="shared" si="119"/>
        <v>1.289446391868454E-3</v>
      </c>
      <c r="M945" s="14">
        <f t="shared" si="115"/>
        <v>0.1289446391868454</v>
      </c>
      <c r="N945" s="14">
        <f t="shared" si="116"/>
        <v>6</v>
      </c>
      <c r="O945" s="14">
        <f t="shared" si="117"/>
        <v>2016</v>
      </c>
      <c r="P945" s="2"/>
    </row>
    <row r="946" spans="1:16" x14ac:dyDescent="0.25">
      <c r="A946" s="12">
        <v>42529</v>
      </c>
      <c r="B946" s="42">
        <v>153.529999</v>
      </c>
      <c r="C946" s="14">
        <v>154</v>
      </c>
      <c r="D946" s="14">
        <f t="shared" si="118"/>
        <v>4.3696471092460332E-3</v>
      </c>
      <c r="E946" s="14">
        <f t="shared" si="112"/>
        <v>0.43696471092460332</v>
      </c>
      <c r="F946" s="14">
        <f t="shared" si="113"/>
        <v>6</v>
      </c>
      <c r="G946" s="14">
        <f t="shared" si="114"/>
        <v>2016</v>
      </c>
      <c r="I946" s="12">
        <v>42529</v>
      </c>
      <c r="J946" s="14">
        <v>2112.709961</v>
      </c>
      <c r="K946" s="14">
        <v>2119.1201169999999</v>
      </c>
      <c r="L946" s="14">
        <f t="shared" si="119"/>
        <v>3.3095663558677657E-3</v>
      </c>
      <c r="M946" s="14">
        <f t="shared" si="115"/>
        <v>0.33095663558677657</v>
      </c>
      <c r="N946" s="14">
        <f t="shared" si="116"/>
        <v>6</v>
      </c>
      <c r="O946" s="14">
        <f t="shared" si="117"/>
        <v>2016</v>
      </c>
      <c r="P946" s="2"/>
    </row>
    <row r="947" spans="1:16" x14ac:dyDescent="0.25">
      <c r="A947" s="12">
        <v>42530</v>
      </c>
      <c r="B947" s="42">
        <v>152.91999799999999</v>
      </c>
      <c r="C947" s="14">
        <v>153.41999799999999</v>
      </c>
      <c r="D947" s="14">
        <f t="shared" si="118"/>
        <v>-3.7662467532467714E-3</v>
      </c>
      <c r="E947" s="14">
        <f t="shared" si="112"/>
        <v>-0.37662467532467714</v>
      </c>
      <c r="F947" s="14">
        <f t="shared" si="113"/>
        <v>6</v>
      </c>
      <c r="G947" s="14">
        <f t="shared" si="114"/>
        <v>2016</v>
      </c>
      <c r="I947" s="12">
        <v>42530</v>
      </c>
      <c r="J947" s="14">
        <v>2115.6499020000001</v>
      </c>
      <c r="K947" s="14">
        <v>2115.4799800000001</v>
      </c>
      <c r="L947" s="14">
        <f t="shared" si="119"/>
        <v>-1.717758691825888E-3</v>
      </c>
      <c r="M947" s="14">
        <f t="shared" si="115"/>
        <v>-0.1717758691825888</v>
      </c>
      <c r="N947" s="14">
        <f t="shared" si="116"/>
        <v>6</v>
      </c>
      <c r="O947" s="14">
        <f t="shared" si="117"/>
        <v>2016</v>
      </c>
      <c r="P947" s="2"/>
    </row>
    <row r="948" spans="1:16" x14ac:dyDescent="0.25">
      <c r="A948" s="12">
        <v>42531</v>
      </c>
      <c r="B948" s="42">
        <v>152.78999300000001</v>
      </c>
      <c r="C948" s="14">
        <v>152.36999499999999</v>
      </c>
      <c r="D948" s="14">
        <f t="shared" si="118"/>
        <v>-6.8439774063874248E-3</v>
      </c>
      <c r="E948" s="14">
        <f t="shared" si="112"/>
        <v>-0.68439774063874248</v>
      </c>
      <c r="F948" s="14">
        <f t="shared" si="113"/>
        <v>6</v>
      </c>
      <c r="G948" s="14">
        <f t="shared" si="114"/>
        <v>2016</v>
      </c>
      <c r="I948" s="12">
        <v>42531</v>
      </c>
      <c r="J948" s="14">
        <v>2109.570068</v>
      </c>
      <c r="K948" s="14">
        <v>2096.070068</v>
      </c>
      <c r="L948" s="14">
        <f t="shared" si="119"/>
        <v>-9.1751811331252098E-3</v>
      </c>
      <c r="M948" s="14">
        <f t="shared" si="115"/>
        <v>-0.91751811331252098</v>
      </c>
      <c r="N948" s="14">
        <f t="shared" si="116"/>
        <v>6</v>
      </c>
      <c r="O948" s="14">
        <f t="shared" si="117"/>
        <v>2016</v>
      </c>
      <c r="P948" s="2"/>
    </row>
    <row r="949" spans="1:16" x14ac:dyDescent="0.25">
      <c r="A949" s="12">
        <v>42534</v>
      </c>
      <c r="B949" s="42">
        <v>151.63000500000001</v>
      </c>
      <c r="C949" s="14">
        <v>151.279999</v>
      </c>
      <c r="D949" s="14">
        <f t="shared" si="118"/>
        <v>-7.1536131506730882E-3</v>
      </c>
      <c r="E949" s="14">
        <f t="shared" si="112"/>
        <v>-0.71536131506730882</v>
      </c>
      <c r="F949" s="14">
        <f t="shared" si="113"/>
        <v>6</v>
      </c>
      <c r="G949" s="14">
        <f t="shared" si="114"/>
        <v>2016</v>
      </c>
      <c r="I949" s="12">
        <v>42534</v>
      </c>
      <c r="J949" s="14">
        <v>2091.75</v>
      </c>
      <c r="K949" s="14">
        <v>2079.0600589999999</v>
      </c>
      <c r="L949" s="14">
        <f t="shared" si="119"/>
        <v>-8.1151910232802882E-3</v>
      </c>
      <c r="M949" s="14">
        <f t="shared" si="115"/>
        <v>-0.81151910232802882</v>
      </c>
      <c r="N949" s="14">
        <f t="shared" si="116"/>
        <v>6</v>
      </c>
      <c r="O949" s="14">
        <f t="shared" si="117"/>
        <v>2016</v>
      </c>
      <c r="P949" s="2"/>
    </row>
    <row r="950" spans="1:16" x14ac:dyDescent="0.25">
      <c r="A950" s="12">
        <v>42535</v>
      </c>
      <c r="B950" s="42">
        <v>151.279999</v>
      </c>
      <c r="C950" s="14">
        <v>151.05999800000001</v>
      </c>
      <c r="D950" s="14">
        <f t="shared" si="118"/>
        <v>-1.4542636267468323E-3</v>
      </c>
      <c r="E950" s="14">
        <f t="shared" si="112"/>
        <v>-0.14542636267468323</v>
      </c>
      <c r="F950" s="14">
        <f t="shared" si="113"/>
        <v>6</v>
      </c>
      <c r="G950" s="14">
        <f t="shared" si="114"/>
        <v>2016</v>
      </c>
      <c r="I950" s="12">
        <v>42535</v>
      </c>
      <c r="J950" s="14">
        <v>2076.6499020000001</v>
      </c>
      <c r="K950" s="14">
        <v>2075.320068</v>
      </c>
      <c r="L950" s="14">
        <f t="shared" si="119"/>
        <v>-1.7988855029992257E-3</v>
      </c>
      <c r="M950" s="14">
        <f t="shared" si="115"/>
        <v>-0.17988855029992257</v>
      </c>
      <c r="N950" s="14">
        <f t="shared" si="116"/>
        <v>6</v>
      </c>
      <c r="O950" s="14">
        <f t="shared" si="117"/>
        <v>2016</v>
      </c>
      <c r="P950" s="2"/>
    </row>
    <row r="951" spans="1:16" x14ac:dyDescent="0.25">
      <c r="A951" s="12">
        <v>42536</v>
      </c>
      <c r="B951" s="42">
        <v>151.46000699999999</v>
      </c>
      <c r="C951" s="14">
        <v>150.679993</v>
      </c>
      <c r="D951" s="14">
        <f t="shared" si="118"/>
        <v>-2.5155898651607611E-3</v>
      </c>
      <c r="E951" s="14">
        <f t="shared" si="112"/>
        <v>-0.25155898651607611</v>
      </c>
      <c r="F951" s="14">
        <f t="shared" si="113"/>
        <v>6</v>
      </c>
      <c r="G951" s="14">
        <f t="shared" si="114"/>
        <v>2016</v>
      </c>
      <c r="I951" s="12">
        <v>42536</v>
      </c>
      <c r="J951" s="14">
        <v>2077.6000979999999</v>
      </c>
      <c r="K951" s="14">
        <v>2071.5</v>
      </c>
      <c r="L951" s="14">
        <f t="shared" si="119"/>
        <v>-1.8407126972377341E-3</v>
      </c>
      <c r="M951" s="14">
        <f t="shared" si="115"/>
        <v>-0.18407126972377341</v>
      </c>
      <c r="N951" s="14">
        <f t="shared" si="116"/>
        <v>6</v>
      </c>
      <c r="O951" s="14">
        <f t="shared" si="117"/>
        <v>2016</v>
      </c>
      <c r="P951" s="2"/>
    </row>
    <row r="952" spans="1:16" x14ac:dyDescent="0.25">
      <c r="A952" s="12">
        <v>42537</v>
      </c>
      <c r="B952" s="42">
        <v>150.19000199999999</v>
      </c>
      <c r="C952" s="14">
        <v>151.05999800000001</v>
      </c>
      <c r="D952" s="14">
        <f t="shared" si="118"/>
        <v>2.5219340168141091E-3</v>
      </c>
      <c r="E952" s="14">
        <f t="shared" si="112"/>
        <v>0.25219340168141091</v>
      </c>
      <c r="F952" s="14">
        <f t="shared" si="113"/>
        <v>6</v>
      </c>
      <c r="G952" s="14">
        <f t="shared" si="114"/>
        <v>2016</v>
      </c>
      <c r="I952" s="12">
        <v>42537</v>
      </c>
      <c r="J952" s="14">
        <v>2066.360107</v>
      </c>
      <c r="K952" s="14">
        <v>2077.98999</v>
      </c>
      <c r="L952" s="14">
        <f t="shared" si="119"/>
        <v>3.1329905865316032E-3</v>
      </c>
      <c r="M952" s="14">
        <f t="shared" si="115"/>
        <v>0.31329905865316032</v>
      </c>
      <c r="N952" s="14">
        <f t="shared" si="116"/>
        <v>6</v>
      </c>
      <c r="O952" s="14">
        <f t="shared" si="117"/>
        <v>2016</v>
      </c>
      <c r="P952" s="2"/>
    </row>
    <row r="953" spans="1:16" x14ac:dyDescent="0.25">
      <c r="A953" s="12">
        <v>42538</v>
      </c>
      <c r="B953" s="42">
        <v>150.96000699999999</v>
      </c>
      <c r="C953" s="14">
        <v>151.990005</v>
      </c>
      <c r="D953" s="14">
        <f t="shared" si="118"/>
        <v>6.1565405290153752E-3</v>
      </c>
      <c r="E953" s="14">
        <f t="shared" si="112"/>
        <v>0.61565405290153752</v>
      </c>
      <c r="F953" s="14">
        <f t="shared" si="113"/>
        <v>6</v>
      </c>
      <c r="G953" s="14">
        <f t="shared" si="114"/>
        <v>2016</v>
      </c>
      <c r="I953" s="12">
        <v>42538</v>
      </c>
      <c r="J953" s="14">
        <v>2078.1999510000001</v>
      </c>
      <c r="K953" s="14">
        <v>2071.219971</v>
      </c>
      <c r="L953" s="14">
        <f t="shared" si="119"/>
        <v>-3.2579651646926777E-3</v>
      </c>
      <c r="M953" s="14">
        <f t="shared" si="115"/>
        <v>-0.32579651646926777</v>
      </c>
      <c r="N953" s="14">
        <f t="shared" si="116"/>
        <v>6</v>
      </c>
      <c r="O953" s="14">
        <f t="shared" si="117"/>
        <v>2016</v>
      </c>
      <c r="P953" s="2"/>
    </row>
    <row r="954" spans="1:16" x14ac:dyDescent="0.25">
      <c r="A954" s="12">
        <v>42541</v>
      </c>
      <c r="B954" s="42">
        <v>152.60000600000001</v>
      </c>
      <c r="C954" s="14">
        <v>153.61000100000001</v>
      </c>
      <c r="D954" s="14">
        <f t="shared" si="118"/>
        <v>1.0658569292105957E-2</v>
      </c>
      <c r="E954" s="14">
        <f t="shared" si="112"/>
        <v>1.0658569292105957</v>
      </c>
      <c r="F954" s="14">
        <f t="shared" si="113"/>
        <v>6</v>
      </c>
      <c r="G954" s="14">
        <f t="shared" si="114"/>
        <v>2016</v>
      </c>
      <c r="I954" s="12">
        <v>42541</v>
      </c>
      <c r="J954" s="14">
        <v>2075.580078</v>
      </c>
      <c r="K954" s="14">
        <v>2083.25</v>
      </c>
      <c r="L954" s="14">
        <f t="shared" si="119"/>
        <v>5.8081851123672479E-3</v>
      </c>
      <c r="M954" s="14">
        <f t="shared" si="115"/>
        <v>0.58081851123672479</v>
      </c>
      <c r="N954" s="14">
        <f t="shared" si="116"/>
        <v>6</v>
      </c>
      <c r="O954" s="14">
        <f t="shared" si="117"/>
        <v>2016</v>
      </c>
      <c r="P954" s="2"/>
    </row>
    <row r="955" spans="1:16" x14ac:dyDescent="0.25">
      <c r="A955" s="12">
        <v>42542</v>
      </c>
      <c r="B955" s="42">
        <v>154.16000399999999</v>
      </c>
      <c r="C955" s="14">
        <v>154.050003</v>
      </c>
      <c r="D955" s="14">
        <f t="shared" si="118"/>
        <v>2.8644098505017368E-3</v>
      </c>
      <c r="E955" s="14">
        <f t="shared" si="112"/>
        <v>0.28644098505017368</v>
      </c>
      <c r="F955" s="14">
        <f t="shared" si="113"/>
        <v>6</v>
      </c>
      <c r="G955" s="14">
        <f t="shared" si="114"/>
        <v>2016</v>
      </c>
      <c r="I955" s="12">
        <v>42542</v>
      </c>
      <c r="J955" s="14">
        <v>2085.1899410000001</v>
      </c>
      <c r="K955" s="14">
        <v>2088.8999020000001</v>
      </c>
      <c r="L955" s="14">
        <f t="shared" si="119"/>
        <v>2.712061442457836E-3</v>
      </c>
      <c r="M955" s="14">
        <f t="shared" si="115"/>
        <v>0.2712061442457836</v>
      </c>
      <c r="N955" s="14">
        <f t="shared" si="116"/>
        <v>6</v>
      </c>
      <c r="O955" s="14">
        <f t="shared" si="117"/>
        <v>2016</v>
      </c>
      <c r="P955" s="2"/>
    </row>
    <row r="956" spans="1:16" x14ac:dyDescent="0.25">
      <c r="A956" s="12">
        <v>42543</v>
      </c>
      <c r="B956" s="42">
        <v>153.75</v>
      </c>
      <c r="C956" s="14">
        <v>152.91999799999999</v>
      </c>
      <c r="D956" s="14">
        <f t="shared" si="118"/>
        <v>-7.3353130671475197E-3</v>
      </c>
      <c r="E956" s="14">
        <f t="shared" si="112"/>
        <v>-0.73353130671475197</v>
      </c>
      <c r="F956" s="14">
        <f t="shared" si="113"/>
        <v>6</v>
      </c>
      <c r="G956" s="14">
        <f t="shared" si="114"/>
        <v>2016</v>
      </c>
      <c r="I956" s="12">
        <v>42543</v>
      </c>
      <c r="J956" s="14">
        <v>2089.75</v>
      </c>
      <c r="K956" s="14">
        <v>2085.4499510000001</v>
      </c>
      <c r="L956" s="14">
        <f t="shared" si="119"/>
        <v>-1.6515635798043382E-3</v>
      </c>
      <c r="M956" s="14">
        <f t="shared" si="115"/>
        <v>-0.16515635798043382</v>
      </c>
      <c r="N956" s="14">
        <f t="shared" si="116"/>
        <v>6</v>
      </c>
      <c r="O956" s="14">
        <f t="shared" si="117"/>
        <v>2016</v>
      </c>
      <c r="P956" s="2"/>
    </row>
    <row r="957" spans="1:16" x14ac:dyDescent="0.25">
      <c r="A957" s="12">
        <v>42544</v>
      </c>
      <c r="B957" s="42">
        <v>153.449997</v>
      </c>
      <c r="C957" s="14">
        <v>155.35000600000001</v>
      </c>
      <c r="D957" s="14">
        <f t="shared" si="118"/>
        <v>1.5890714306705744E-2</v>
      </c>
      <c r="E957" s="14">
        <f t="shared" si="112"/>
        <v>1.5890714306705744</v>
      </c>
      <c r="F957" s="14">
        <f t="shared" si="113"/>
        <v>6</v>
      </c>
      <c r="G957" s="14">
        <f t="shared" si="114"/>
        <v>2016</v>
      </c>
      <c r="I957" s="12">
        <v>42544</v>
      </c>
      <c r="J957" s="14">
        <v>2092.8000489999999</v>
      </c>
      <c r="K957" s="14">
        <v>2113.320068</v>
      </c>
      <c r="L957" s="14">
        <f t="shared" si="119"/>
        <v>1.3364078570495375E-2</v>
      </c>
      <c r="M957" s="14">
        <f t="shared" si="115"/>
        <v>1.3364078570495375</v>
      </c>
      <c r="N957" s="14">
        <f t="shared" si="116"/>
        <v>6</v>
      </c>
      <c r="O957" s="14">
        <f t="shared" si="117"/>
        <v>2016</v>
      </c>
      <c r="P957" s="2"/>
    </row>
    <row r="958" spans="1:16" x14ac:dyDescent="0.25">
      <c r="A958" s="12">
        <v>42545</v>
      </c>
      <c r="B958" s="42">
        <v>149.970001</v>
      </c>
      <c r="C958" s="14">
        <v>146.58999600000001</v>
      </c>
      <c r="D958" s="14">
        <f t="shared" si="118"/>
        <v>-5.6388861677932556E-2</v>
      </c>
      <c r="E958" s="14">
        <f t="shared" si="112"/>
        <v>-5.638886167793256</v>
      </c>
      <c r="F958" s="14">
        <f t="shared" si="113"/>
        <v>6</v>
      </c>
      <c r="G958" s="14">
        <f t="shared" si="114"/>
        <v>2016</v>
      </c>
      <c r="I958" s="12">
        <v>42545</v>
      </c>
      <c r="J958" s="14">
        <v>2103.8100589999999</v>
      </c>
      <c r="K958" s="14">
        <v>2037.410034</v>
      </c>
      <c r="L958" s="14">
        <f t="shared" si="119"/>
        <v>-3.591979991551375E-2</v>
      </c>
      <c r="M958" s="14">
        <f t="shared" si="115"/>
        <v>-3.591979991551375</v>
      </c>
      <c r="N958" s="14">
        <f t="shared" si="116"/>
        <v>6</v>
      </c>
      <c r="O958" s="14">
        <f t="shared" si="117"/>
        <v>2016</v>
      </c>
      <c r="P958" s="2"/>
    </row>
    <row r="959" spans="1:16" x14ac:dyDescent="0.25">
      <c r="A959" s="12">
        <v>42548</v>
      </c>
      <c r="B959" s="42">
        <v>146.179993</v>
      </c>
      <c r="C959" s="14">
        <v>143.5</v>
      </c>
      <c r="D959" s="14">
        <f t="shared" si="118"/>
        <v>-2.1079173779362192E-2</v>
      </c>
      <c r="E959" s="14">
        <f t="shared" si="112"/>
        <v>-2.1079173779362192</v>
      </c>
      <c r="F959" s="14">
        <f t="shared" si="113"/>
        <v>6</v>
      </c>
      <c r="G959" s="14">
        <f t="shared" si="114"/>
        <v>2016</v>
      </c>
      <c r="I959" s="12">
        <v>42548</v>
      </c>
      <c r="J959" s="14">
        <v>2031.4499510000001</v>
      </c>
      <c r="K959" s="14">
        <v>2000.540039</v>
      </c>
      <c r="L959" s="14">
        <f t="shared" si="119"/>
        <v>-1.8096502120201086E-2</v>
      </c>
      <c r="M959" s="14">
        <f t="shared" si="115"/>
        <v>-1.8096502120201086</v>
      </c>
      <c r="N959" s="14">
        <f t="shared" si="116"/>
        <v>6</v>
      </c>
      <c r="O959" s="14">
        <f t="shared" si="117"/>
        <v>2016</v>
      </c>
      <c r="P959" s="2"/>
    </row>
    <row r="960" spans="1:16" x14ac:dyDescent="0.25">
      <c r="A960" s="12">
        <v>42549</v>
      </c>
      <c r="B960" s="42">
        <v>144.779999</v>
      </c>
      <c r="C960" s="14">
        <v>145.699997</v>
      </c>
      <c r="D960" s="14">
        <f t="shared" si="118"/>
        <v>1.5330989547038376E-2</v>
      </c>
      <c r="E960" s="14">
        <f t="shared" si="112"/>
        <v>1.5330989547038376</v>
      </c>
      <c r="F960" s="14">
        <f t="shared" si="113"/>
        <v>6</v>
      </c>
      <c r="G960" s="14">
        <f t="shared" si="114"/>
        <v>2016</v>
      </c>
      <c r="I960" s="12">
        <v>42549</v>
      </c>
      <c r="J960" s="14">
        <v>2006.670044</v>
      </c>
      <c r="K960" s="14">
        <v>2036.089966</v>
      </c>
      <c r="L960" s="14">
        <f t="shared" si="119"/>
        <v>1.777016520887531E-2</v>
      </c>
      <c r="M960" s="14">
        <f t="shared" si="115"/>
        <v>1.777016520887531</v>
      </c>
      <c r="N960" s="14">
        <f t="shared" si="116"/>
        <v>6</v>
      </c>
      <c r="O960" s="14">
        <f t="shared" si="117"/>
        <v>2016</v>
      </c>
      <c r="P960" s="2"/>
    </row>
    <row r="961" spans="1:16" x14ac:dyDescent="0.25">
      <c r="A961" s="12">
        <v>42550</v>
      </c>
      <c r="B961" s="42">
        <v>146.5</v>
      </c>
      <c r="C961" s="14">
        <v>148.46000699999999</v>
      </c>
      <c r="D961" s="14">
        <f t="shared" si="118"/>
        <v>1.8943102654971122E-2</v>
      </c>
      <c r="E961" s="14">
        <f t="shared" si="112"/>
        <v>1.8943102654971122</v>
      </c>
      <c r="F961" s="14">
        <f t="shared" si="113"/>
        <v>6</v>
      </c>
      <c r="G961" s="14">
        <f t="shared" si="114"/>
        <v>2016</v>
      </c>
      <c r="I961" s="12">
        <v>42550</v>
      </c>
      <c r="J961" s="14">
        <v>2042.6899410000001</v>
      </c>
      <c r="K961" s="14">
        <v>2070.7700199999999</v>
      </c>
      <c r="L961" s="14">
        <f t="shared" si="119"/>
        <v>1.7032672710494579E-2</v>
      </c>
      <c r="M961" s="14">
        <f t="shared" si="115"/>
        <v>1.7032672710494579</v>
      </c>
      <c r="N961" s="14">
        <f t="shared" si="116"/>
        <v>6</v>
      </c>
      <c r="O961" s="14">
        <f t="shared" si="117"/>
        <v>2016</v>
      </c>
      <c r="P961" s="2"/>
    </row>
    <row r="962" spans="1:16" x14ac:dyDescent="0.25">
      <c r="A962" s="12">
        <v>42551</v>
      </c>
      <c r="B962" s="42">
        <v>148.86000100000001</v>
      </c>
      <c r="C962" s="14">
        <v>151.779999</v>
      </c>
      <c r="D962" s="14">
        <f t="shared" si="118"/>
        <v>2.2362871099689485E-2</v>
      </c>
      <c r="E962" s="14">
        <f t="shared" si="112"/>
        <v>2.2362871099689485</v>
      </c>
      <c r="F962" s="14">
        <f t="shared" si="113"/>
        <v>6</v>
      </c>
      <c r="G962" s="14">
        <f t="shared" si="114"/>
        <v>2016</v>
      </c>
      <c r="I962" s="12">
        <v>42551</v>
      </c>
      <c r="J962" s="14">
        <v>2073.169922</v>
      </c>
      <c r="K962" s="14">
        <v>2098.860107</v>
      </c>
      <c r="L962" s="14">
        <f t="shared" si="119"/>
        <v>1.3565044272757953E-2</v>
      </c>
      <c r="M962" s="14">
        <f t="shared" si="115"/>
        <v>1.3565044272757953</v>
      </c>
      <c r="N962" s="14">
        <f t="shared" si="116"/>
        <v>6</v>
      </c>
      <c r="O962" s="14">
        <f t="shared" si="117"/>
        <v>2016</v>
      </c>
      <c r="P962" s="2"/>
    </row>
    <row r="963" spans="1:16" x14ac:dyDescent="0.25">
      <c r="A963" s="12">
        <v>42552</v>
      </c>
      <c r="B963" s="42">
        <v>151.779999</v>
      </c>
      <c r="C963" s="14">
        <v>152.35000600000001</v>
      </c>
      <c r="D963" s="14">
        <f t="shared" si="118"/>
        <v>3.7554816428744253E-3</v>
      </c>
      <c r="E963" s="14">
        <f t="shared" si="112"/>
        <v>0.37554816428744253</v>
      </c>
      <c r="F963" s="14">
        <f t="shared" si="113"/>
        <v>7</v>
      </c>
      <c r="G963" s="14">
        <f t="shared" si="114"/>
        <v>2016</v>
      </c>
      <c r="I963" s="12">
        <v>42552</v>
      </c>
      <c r="J963" s="14">
        <v>2099.3400879999999</v>
      </c>
      <c r="K963" s="14">
        <v>2102.9499510000001</v>
      </c>
      <c r="L963" s="14">
        <f t="shared" si="119"/>
        <v>1.9486024753911924E-3</v>
      </c>
      <c r="M963" s="14">
        <f t="shared" si="115"/>
        <v>0.19486024753911924</v>
      </c>
      <c r="N963" s="14">
        <f t="shared" si="116"/>
        <v>7</v>
      </c>
      <c r="O963" s="14">
        <f t="shared" si="117"/>
        <v>2016</v>
      </c>
      <c r="P963" s="2"/>
    </row>
    <row r="964" spans="1:16" x14ac:dyDescent="0.25">
      <c r="A964" s="12">
        <v>42556</v>
      </c>
      <c r="B964" s="42">
        <v>151.19000199999999</v>
      </c>
      <c r="C964" s="14">
        <v>151.679993</v>
      </c>
      <c r="D964" s="14">
        <f t="shared" si="118"/>
        <v>-4.3978534533173352E-3</v>
      </c>
      <c r="E964" s="14">
        <f t="shared" ref="E964:E1027" si="120">D964 * 100</f>
        <v>-0.43978534533173352</v>
      </c>
      <c r="F964" s="14">
        <f t="shared" ref="F964:F1027" si="121">MONTH(A964)</f>
        <v>7</v>
      </c>
      <c r="G964" s="14">
        <f t="shared" ref="G964:G1027" si="122">YEAR(A964)</f>
        <v>2016</v>
      </c>
      <c r="I964" s="12">
        <v>42556</v>
      </c>
      <c r="J964" s="14">
        <v>2095.0500489999999</v>
      </c>
      <c r="K964" s="14">
        <v>2088.5500489999999</v>
      </c>
      <c r="L964" s="14">
        <f t="shared" si="119"/>
        <v>-6.8474772750309887E-3</v>
      </c>
      <c r="M964" s="14">
        <f t="shared" ref="M964:M1027" si="123">L964*100</f>
        <v>-0.68474772750309887</v>
      </c>
      <c r="N964" s="14">
        <f t="shared" ref="N964:N1027" si="124">MONTH(I964)</f>
        <v>7</v>
      </c>
      <c r="O964" s="14">
        <f t="shared" ref="O964:O1027" si="125">YEAR(I964)</f>
        <v>2016</v>
      </c>
      <c r="P964" s="2"/>
    </row>
    <row r="965" spans="1:16" x14ac:dyDescent="0.25">
      <c r="A965" s="12">
        <v>42557</v>
      </c>
      <c r="B965" s="42">
        <v>151.85000600000001</v>
      </c>
      <c r="C965" s="14">
        <v>152.36999499999999</v>
      </c>
      <c r="D965" s="14">
        <f t="shared" ref="D965:D1028" si="126">(C965/C964)-1</f>
        <v>4.5490640285037465E-3</v>
      </c>
      <c r="E965" s="14">
        <f t="shared" si="120"/>
        <v>0.45490640285037465</v>
      </c>
      <c r="F965" s="14">
        <f t="shared" si="121"/>
        <v>7</v>
      </c>
      <c r="G965" s="14">
        <f t="shared" si="122"/>
        <v>2016</v>
      </c>
      <c r="I965" s="12">
        <v>42557</v>
      </c>
      <c r="J965" s="14">
        <v>2084.429932</v>
      </c>
      <c r="K965" s="14">
        <v>2099.7299800000001</v>
      </c>
      <c r="L965" s="14">
        <f t="shared" ref="L965:L1028" si="127">(K965/K964)-1</f>
        <v>5.3529629349093888E-3</v>
      </c>
      <c r="M965" s="14">
        <f t="shared" si="123"/>
        <v>0.53529629349093888</v>
      </c>
      <c r="N965" s="14">
        <f t="shared" si="124"/>
        <v>7</v>
      </c>
      <c r="O965" s="14">
        <f t="shared" si="125"/>
        <v>2016</v>
      </c>
      <c r="P965" s="2"/>
    </row>
    <row r="966" spans="1:16" x14ac:dyDescent="0.25">
      <c r="A966" s="12">
        <v>42558</v>
      </c>
      <c r="B966" s="42">
        <v>152.75</v>
      </c>
      <c r="C966" s="14">
        <v>152.60000600000001</v>
      </c>
      <c r="D966" s="14">
        <f t="shared" si="126"/>
        <v>1.5095557363509204E-3</v>
      </c>
      <c r="E966" s="14">
        <f t="shared" si="120"/>
        <v>0.15095557363509204</v>
      </c>
      <c r="F966" s="14">
        <f t="shared" si="121"/>
        <v>7</v>
      </c>
      <c r="G966" s="14">
        <f t="shared" si="122"/>
        <v>2016</v>
      </c>
      <c r="I966" s="12">
        <v>42558</v>
      </c>
      <c r="J966" s="14">
        <v>2100.419922</v>
      </c>
      <c r="K966" s="14">
        <v>2097.8999020000001</v>
      </c>
      <c r="L966" s="14">
        <f t="shared" si="127"/>
        <v>-8.7157778258706298E-4</v>
      </c>
      <c r="M966" s="14">
        <f t="shared" si="123"/>
        <v>-8.7157778258706298E-2</v>
      </c>
      <c r="N966" s="14">
        <f t="shared" si="124"/>
        <v>7</v>
      </c>
      <c r="O966" s="14">
        <f t="shared" si="125"/>
        <v>2016</v>
      </c>
      <c r="P966" s="2"/>
    </row>
    <row r="967" spans="1:16" x14ac:dyDescent="0.25">
      <c r="A967" s="12">
        <v>42559</v>
      </c>
      <c r="B967" s="42">
        <v>154</v>
      </c>
      <c r="C967" s="14">
        <v>154.46000699999999</v>
      </c>
      <c r="D967" s="14">
        <f t="shared" si="126"/>
        <v>1.2188734776327426E-2</v>
      </c>
      <c r="E967" s="14">
        <f t="shared" si="120"/>
        <v>1.2188734776327426</v>
      </c>
      <c r="F967" s="14">
        <f t="shared" si="121"/>
        <v>7</v>
      </c>
      <c r="G967" s="14">
        <f t="shared" si="122"/>
        <v>2016</v>
      </c>
      <c r="I967" s="12">
        <v>42559</v>
      </c>
      <c r="J967" s="14">
        <v>2106.969971</v>
      </c>
      <c r="K967" s="14">
        <v>2129.8999020000001</v>
      </c>
      <c r="L967" s="14">
        <f t="shared" si="127"/>
        <v>1.5253349299217511E-2</v>
      </c>
      <c r="M967" s="14">
        <f t="shared" si="123"/>
        <v>1.5253349299217511</v>
      </c>
      <c r="N967" s="14">
        <f t="shared" si="124"/>
        <v>7</v>
      </c>
      <c r="O967" s="14">
        <f t="shared" si="125"/>
        <v>2016</v>
      </c>
      <c r="P967" s="2"/>
    </row>
    <row r="968" spans="1:16" x14ac:dyDescent="0.25">
      <c r="A968" s="12">
        <v>42562</v>
      </c>
      <c r="B968" s="42">
        <v>154.60000600000001</v>
      </c>
      <c r="C968" s="14">
        <v>155.33000200000001</v>
      </c>
      <c r="D968" s="14">
        <f t="shared" si="126"/>
        <v>5.6324935942804188E-3</v>
      </c>
      <c r="E968" s="14">
        <f t="shared" si="120"/>
        <v>0.56324935942804188</v>
      </c>
      <c r="F968" s="14">
        <f t="shared" si="121"/>
        <v>7</v>
      </c>
      <c r="G968" s="14">
        <f t="shared" si="122"/>
        <v>2016</v>
      </c>
      <c r="I968" s="12">
        <v>42562</v>
      </c>
      <c r="J968" s="14">
        <v>2131.719971</v>
      </c>
      <c r="K968" s="14">
        <v>2137.1599120000001</v>
      </c>
      <c r="L968" s="14">
        <f t="shared" si="127"/>
        <v>3.408615584790109E-3</v>
      </c>
      <c r="M968" s="14">
        <f t="shared" si="123"/>
        <v>0.3408615584790109</v>
      </c>
      <c r="N968" s="14">
        <f t="shared" si="124"/>
        <v>7</v>
      </c>
      <c r="O968" s="14">
        <f t="shared" si="125"/>
        <v>2016</v>
      </c>
      <c r="P968" s="2"/>
    </row>
    <row r="969" spans="1:16" x14ac:dyDescent="0.25">
      <c r="A969" s="12">
        <v>42563</v>
      </c>
      <c r="B969" s="42">
        <v>156</v>
      </c>
      <c r="C969" s="14">
        <v>157.03999300000001</v>
      </c>
      <c r="D969" s="14">
        <f t="shared" si="126"/>
        <v>1.100876184885391E-2</v>
      </c>
      <c r="E969" s="14">
        <f t="shared" si="120"/>
        <v>1.100876184885391</v>
      </c>
      <c r="F969" s="14">
        <f t="shared" si="121"/>
        <v>7</v>
      </c>
      <c r="G969" s="14">
        <f t="shared" si="122"/>
        <v>2016</v>
      </c>
      <c r="I969" s="12">
        <v>42563</v>
      </c>
      <c r="J969" s="14">
        <v>2139.5</v>
      </c>
      <c r="K969" s="14">
        <v>2152.139893</v>
      </c>
      <c r="L969" s="14">
        <f t="shared" si="127"/>
        <v>7.0092934627346004E-3</v>
      </c>
      <c r="M969" s="14">
        <f t="shared" si="123"/>
        <v>0.70092934627346004</v>
      </c>
      <c r="N969" s="14">
        <f t="shared" si="124"/>
        <v>7</v>
      </c>
      <c r="O969" s="14">
        <f t="shared" si="125"/>
        <v>2016</v>
      </c>
      <c r="P969" s="2"/>
    </row>
    <row r="970" spans="1:16" x14ac:dyDescent="0.25">
      <c r="A970" s="12">
        <v>42564</v>
      </c>
      <c r="B970" s="42">
        <v>157.75</v>
      </c>
      <c r="C970" s="14">
        <v>158.020004</v>
      </c>
      <c r="D970" s="14">
        <f t="shared" si="126"/>
        <v>6.2405186174454563E-3</v>
      </c>
      <c r="E970" s="14">
        <f t="shared" si="120"/>
        <v>0.62405186174454563</v>
      </c>
      <c r="F970" s="14">
        <f t="shared" si="121"/>
        <v>7</v>
      </c>
      <c r="G970" s="14">
        <f t="shared" si="122"/>
        <v>2016</v>
      </c>
      <c r="I970" s="12">
        <v>42564</v>
      </c>
      <c r="J970" s="14">
        <v>2153.8100589999999</v>
      </c>
      <c r="K970" s="14">
        <v>2152.429932</v>
      </c>
      <c r="L970" s="14">
        <f t="shared" si="127"/>
        <v>1.3476772627241118E-4</v>
      </c>
      <c r="M970" s="14">
        <f t="shared" si="123"/>
        <v>1.3476772627241118E-2</v>
      </c>
      <c r="N970" s="14">
        <f t="shared" si="124"/>
        <v>7</v>
      </c>
      <c r="O970" s="14">
        <f t="shared" si="125"/>
        <v>2016</v>
      </c>
      <c r="P970" s="2"/>
    </row>
    <row r="971" spans="1:16" x14ac:dyDescent="0.25">
      <c r="A971" s="12">
        <v>42565</v>
      </c>
      <c r="B971" s="42">
        <v>158.80999800000001</v>
      </c>
      <c r="C971" s="14">
        <v>160.279999</v>
      </c>
      <c r="D971" s="14">
        <f t="shared" si="126"/>
        <v>1.4301955086648332E-2</v>
      </c>
      <c r="E971" s="14">
        <f t="shared" si="120"/>
        <v>1.4301955086648332</v>
      </c>
      <c r="F971" s="14">
        <f t="shared" si="121"/>
        <v>7</v>
      </c>
      <c r="G971" s="14">
        <f t="shared" si="122"/>
        <v>2016</v>
      </c>
      <c r="I971" s="12">
        <v>42565</v>
      </c>
      <c r="J971" s="14">
        <v>2157.8798830000001</v>
      </c>
      <c r="K971" s="14">
        <v>2163.75</v>
      </c>
      <c r="L971" s="14">
        <f t="shared" si="127"/>
        <v>5.2592039497805221E-3</v>
      </c>
      <c r="M971" s="14">
        <f t="shared" si="123"/>
        <v>0.52592039497805221</v>
      </c>
      <c r="N971" s="14">
        <f t="shared" si="124"/>
        <v>7</v>
      </c>
      <c r="O971" s="14">
        <f t="shared" si="125"/>
        <v>2016</v>
      </c>
      <c r="P971" s="2"/>
    </row>
    <row r="972" spans="1:16" x14ac:dyDescent="0.25">
      <c r="A972" s="12">
        <v>42566</v>
      </c>
      <c r="B972" s="42">
        <v>159.89999399999999</v>
      </c>
      <c r="C972" s="14">
        <v>159.779999</v>
      </c>
      <c r="D972" s="14">
        <f t="shared" si="126"/>
        <v>-3.1195408230567656E-3</v>
      </c>
      <c r="E972" s="14">
        <f t="shared" si="120"/>
        <v>-0.31195408230567656</v>
      </c>
      <c r="F972" s="14">
        <f t="shared" si="121"/>
        <v>7</v>
      </c>
      <c r="G972" s="14">
        <f t="shared" si="122"/>
        <v>2016</v>
      </c>
      <c r="I972" s="12">
        <v>42566</v>
      </c>
      <c r="J972" s="14">
        <v>2165.1298830000001</v>
      </c>
      <c r="K972" s="14">
        <v>2161.73999</v>
      </c>
      <c r="L972" s="14">
        <f t="shared" si="127"/>
        <v>-9.2894742923166351E-4</v>
      </c>
      <c r="M972" s="14">
        <f t="shared" si="123"/>
        <v>-9.2894742923166351E-2</v>
      </c>
      <c r="N972" s="14">
        <f t="shared" si="124"/>
        <v>7</v>
      </c>
      <c r="O972" s="14">
        <f t="shared" si="125"/>
        <v>2016</v>
      </c>
      <c r="P972" s="2"/>
    </row>
    <row r="973" spans="1:16" x14ac:dyDescent="0.25">
      <c r="A973" s="12">
        <v>42569</v>
      </c>
      <c r="B973" s="42">
        <v>159.300003</v>
      </c>
      <c r="C973" s="14">
        <v>159.86000100000001</v>
      </c>
      <c r="D973" s="14">
        <f t="shared" si="126"/>
        <v>5.0070096695908894E-4</v>
      </c>
      <c r="E973" s="14">
        <f t="shared" si="120"/>
        <v>5.0070096695908894E-2</v>
      </c>
      <c r="F973" s="14">
        <f t="shared" si="121"/>
        <v>7</v>
      </c>
      <c r="G973" s="14">
        <f t="shared" si="122"/>
        <v>2016</v>
      </c>
      <c r="I973" s="12">
        <v>42569</v>
      </c>
      <c r="J973" s="14">
        <v>2162.040039</v>
      </c>
      <c r="K973" s="14">
        <v>2166.889893</v>
      </c>
      <c r="L973" s="14">
        <f t="shared" si="127"/>
        <v>2.382295291673886E-3</v>
      </c>
      <c r="M973" s="14">
        <f t="shared" si="123"/>
        <v>0.2382295291673886</v>
      </c>
      <c r="N973" s="14">
        <f t="shared" si="124"/>
        <v>7</v>
      </c>
      <c r="O973" s="14">
        <f t="shared" si="125"/>
        <v>2016</v>
      </c>
      <c r="P973" s="2"/>
    </row>
    <row r="974" spans="1:16" x14ac:dyDescent="0.25">
      <c r="A974" s="12">
        <v>42570</v>
      </c>
      <c r="B974" s="42">
        <v>161.779999</v>
      </c>
      <c r="C974" s="14">
        <v>159.58000200000001</v>
      </c>
      <c r="D974" s="14">
        <f t="shared" si="126"/>
        <v>-1.7515263245869717E-3</v>
      </c>
      <c r="E974" s="14">
        <f t="shared" si="120"/>
        <v>-0.17515263245869717</v>
      </c>
      <c r="F974" s="14">
        <f t="shared" si="121"/>
        <v>7</v>
      </c>
      <c r="G974" s="14">
        <f t="shared" si="122"/>
        <v>2016</v>
      </c>
      <c r="I974" s="12">
        <v>42570</v>
      </c>
      <c r="J974" s="14">
        <v>2163.790039</v>
      </c>
      <c r="K974" s="14">
        <v>2163.780029</v>
      </c>
      <c r="L974" s="14">
        <f t="shared" si="127"/>
        <v>-1.4351739837110689E-3</v>
      </c>
      <c r="M974" s="14">
        <f t="shared" si="123"/>
        <v>-0.14351739837110689</v>
      </c>
      <c r="N974" s="14">
        <f t="shared" si="124"/>
        <v>7</v>
      </c>
      <c r="O974" s="14">
        <f t="shared" si="125"/>
        <v>2016</v>
      </c>
      <c r="P974" s="2"/>
    </row>
    <row r="975" spans="1:16" x14ac:dyDescent="0.25">
      <c r="A975" s="12">
        <v>42571</v>
      </c>
      <c r="B975" s="42">
        <v>159.970001</v>
      </c>
      <c r="C975" s="14">
        <v>161.36000100000001</v>
      </c>
      <c r="D975" s="14">
        <f t="shared" si="126"/>
        <v>1.115427357871579E-2</v>
      </c>
      <c r="E975" s="14">
        <f t="shared" si="120"/>
        <v>1.115427357871579</v>
      </c>
      <c r="F975" s="14">
        <f t="shared" si="121"/>
        <v>7</v>
      </c>
      <c r="G975" s="14">
        <f t="shared" si="122"/>
        <v>2016</v>
      </c>
      <c r="I975" s="12">
        <v>42571</v>
      </c>
      <c r="J975" s="14">
        <v>2166.1000979999999</v>
      </c>
      <c r="K975" s="14">
        <v>2173.0200199999999</v>
      </c>
      <c r="L975" s="14">
        <f t="shared" si="127"/>
        <v>4.270300527854598E-3</v>
      </c>
      <c r="M975" s="14">
        <f t="shared" si="123"/>
        <v>0.4270300527854598</v>
      </c>
      <c r="N975" s="14">
        <f t="shared" si="124"/>
        <v>7</v>
      </c>
      <c r="O975" s="14">
        <f t="shared" si="125"/>
        <v>2016</v>
      </c>
      <c r="P975" s="2"/>
    </row>
    <row r="976" spans="1:16" x14ac:dyDescent="0.25">
      <c r="A976" s="12">
        <v>42572</v>
      </c>
      <c r="B976" s="42">
        <v>160.75</v>
      </c>
      <c r="C976" s="14">
        <v>160.449997</v>
      </c>
      <c r="D976" s="14">
        <f t="shared" si="126"/>
        <v>-5.6395884628187565E-3</v>
      </c>
      <c r="E976" s="14">
        <f t="shared" si="120"/>
        <v>-0.56395884628187565</v>
      </c>
      <c r="F976" s="14">
        <f t="shared" si="121"/>
        <v>7</v>
      </c>
      <c r="G976" s="14">
        <f t="shared" si="122"/>
        <v>2016</v>
      </c>
      <c r="I976" s="12">
        <v>42572</v>
      </c>
      <c r="J976" s="14">
        <v>2172.9099120000001</v>
      </c>
      <c r="K976" s="14">
        <v>2165.169922</v>
      </c>
      <c r="L976" s="14">
        <f t="shared" si="127"/>
        <v>-3.6125290737081261E-3</v>
      </c>
      <c r="M976" s="14">
        <f t="shared" si="123"/>
        <v>-0.36125290737081261</v>
      </c>
      <c r="N976" s="14">
        <f t="shared" si="124"/>
        <v>7</v>
      </c>
      <c r="O976" s="14">
        <f t="shared" si="125"/>
        <v>2016</v>
      </c>
      <c r="P976" s="2"/>
    </row>
    <row r="977" spans="1:16" x14ac:dyDescent="0.25">
      <c r="A977" s="12">
        <v>42573</v>
      </c>
      <c r="B977" s="42">
        <v>160.779999</v>
      </c>
      <c r="C977" s="14">
        <v>162.070007</v>
      </c>
      <c r="D977" s="14">
        <f t="shared" si="126"/>
        <v>1.0096665816702988E-2</v>
      </c>
      <c r="E977" s="14">
        <f t="shared" si="120"/>
        <v>1.0096665816702988</v>
      </c>
      <c r="F977" s="14">
        <f t="shared" si="121"/>
        <v>7</v>
      </c>
      <c r="G977" s="14">
        <f t="shared" si="122"/>
        <v>2016</v>
      </c>
      <c r="I977" s="12">
        <v>42573</v>
      </c>
      <c r="J977" s="14">
        <v>2166.469971</v>
      </c>
      <c r="K977" s="14">
        <v>2175.030029</v>
      </c>
      <c r="L977" s="14">
        <f t="shared" si="127"/>
        <v>4.5539645178942489E-3</v>
      </c>
      <c r="M977" s="14">
        <f t="shared" si="123"/>
        <v>0.45539645178942489</v>
      </c>
      <c r="N977" s="14">
        <f t="shared" si="124"/>
        <v>7</v>
      </c>
      <c r="O977" s="14">
        <f t="shared" si="125"/>
        <v>2016</v>
      </c>
      <c r="P977" s="2"/>
    </row>
    <row r="978" spans="1:16" x14ac:dyDescent="0.25">
      <c r="A978" s="12">
        <v>42576</v>
      </c>
      <c r="B978" s="42">
        <v>162</v>
      </c>
      <c r="C978" s="14">
        <v>162.64999399999999</v>
      </c>
      <c r="D978" s="14">
        <f t="shared" si="126"/>
        <v>3.578620194666815E-3</v>
      </c>
      <c r="E978" s="14">
        <f t="shared" si="120"/>
        <v>0.3578620194666815</v>
      </c>
      <c r="F978" s="14">
        <f t="shared" si="121"/>
        <v>7</v>
      </c>
      <c r="G978" s="14">
        <f t="shared" si="122"/>
        <v>2016</v>
      </c>
      <c r="I978" s="12">
        <v>42576</v>
      </c>
      <c r="J978" s="14">
        <v>2173.709961</v>
      </c>
      <c r="K978" s="14">
        <v>2168.4799800000001</v>
      </c>
      <c r="L978" s="14">
        <f t="shared" si="127"/>
        <v>-3.0114752038671311E-3</v>
      </c>
      <c r="M978" s="14">
        <f t="shared" si="123"/>
        <v>-0.30114752038671311</v>
      </c>
      <c r="N978" s="14">
        <f t="shared" si="124"/>
        <v>7</v>
      </c>
      <c r="O978" s="14">
        <f t="shared" si="125"/>
        <v>2016</v>
      </c>
      <c r="P978" s="2"/>
    </row>
    <row r="979" spans="1:16" x14ac:dyDescent="0.25">
      <c r="A979" s="12">
        <v>42577</v>
      </c>
      <c r="B979" s="42">
        <v>162.64999399999999</v>
      </c>
      <c r="C979" s="14">
        <v>162.11999499999999</v>
      </c>
      <c r="D979" s="14">
        <f t="shared" si="126"/>
        <v>-3.2585245591831846E-3</v>
      </c>
      <c r="E979" s="14">
        <f t="shared" si="120"/>
        <v>-0.32585245591831846</v>
      </c>
      <c r="F979" s="14">
        <f t="shared" si="121"/>
        <v>7</v>
      </c>
      <c r="G979" s="14">
        <f t="shared" si="122"/>
        <v>2016</v>
      </c>
      <c r="I979" s="12">
        <v>42577</v>
      </c>
      <c r="J979" s="14">
        <v>2168.969971</v>
      </c>
      <c r="K979" s="14">
        <v>2169.179932</v>
      </c>
      <c r="L979" s="14">
        <f t="shared" si="127"/>
        <v>3.2278462630763727E-4</v>
      </c>
      <c r="M979" s="14">
        <f t="shared" si="123"/>
        <v>3.2278462630763727E-2</v>
      </c>
      <c r="N979" s="14">
        <f t="shared" si="124"/>
        <v>7</v>
      </c>
      <c r="O979" s="14">
        <f t="shared" si="125"/>
        <v>2016</v>
      </c>
      <c r="P979" s="2"/>
    </row>
    <row r="980" spans="1:16" x14ac:dyDescent="0.25">
      <c r="A980" s="12">
        <v>42578</v>
      </c>
      <c r="B980" s="42">
        <v>162.11999499999999</v>
      </c>
      <c r="C980" s="14">
        <v>161.83000200000001</v>
      </c>
      <c r="D980" s="14">
        <f t="shared" si="126"/>
        <v>-1.7887552981973309E-3</v>
      </c>
      <c r="E980" s="14">
        <f t="shared" si="120"/>
        <v>-0.17887552981973309</v>
      </c>
      <c r="F980" s="14">
        <f t="shared" si="121"/>
        <v>7</v>
      </c>
      <c r="G980" s="14">
        <f t="shared" si="122"/>
        <v>2016</v>
      </c>
      <c r="I980" s="12">
        <v>42578</v>
      </c>
      <c r="J980" s="14">
        <v>2169.8100589999999</v>
      </c>
      <c r="K980" s="14">
        <v>2166.580078</v>
      </c>
      <c r="L980" s="14">
        <f t="shared" si="127"/>
        <v>-1.1985423438815035E-3</v>
      </c>
      <c r="M980" s="14">
        <f t="shared" si="123"/>
        <v>-0.11985423438815035</v>
      </c>
      <c r="N980" s="14">
        <f t="shared" si="124"/>
        <v>7</v>
      </c>
      <c r="O980" s="14">
        <f t="shared" si="125"/>
        <v>2016</v>
      </c>
      <c r="P980" s="2"/>
    </row>
    <row r="981" spans="1:16" x14ac:dyDescent="0.25">
      <c r="A981" s="12">
        <v>42579</v>
      </c>
      <c r="B981" s="42">
        <v>161.38000500000001</v>
      </c>
      <c r="C981" s="14">
        <v>161.36999499999999</v>
      </c>
      <c r="D981" s="14">
        <f t="shared" si="126"/>
        <v>-2.8425322518380591E-3</v>
      </c>
      <c r="E981" s="14">
        <f t="shared" si="120"/>
        <v>-0.28425322518380591</v>
      </c>
      <c r="F981" s="14">
        <f t="shared" si="121"/>
        <v>7</v>
      </c>
      <c r="G981" s="14">
        <f t="shared" si="122"/>
        <v>2016</v>
      </c>
      <c r="I981" s="12">
        <v>42579</v>
      </c>
      <c r="J981" s="14">
        <v>2166.0500489999999</v>
      </c>
      <c r="K981" s="14">
        <v>2170.0600589999999</v>
      </c>
      <c r="L981" s="14">
        <f t="shared" si="127"/>
        <v>1.6062092674702377E-3</v>
      </c>
      <c r="M981" s="14">
        <f t="shared" si="123"/>
        <v>0.16062092674702377</v>
      </c>
      <c r="N981" s="14">
        <f t="shared" si="124"/>
        <v>7</v>
      </c>
      <c r="O981" s="14">
        <f t="shared" si="125"/>
        <v>2016</v>
      </c>
      <c r="P981" s="2"/>
    </row>
    <row r="982" spans="1:16" x14ac:dyDescent="0.25">
      <c r="A982" s="12">
        <v>42580</v>
      </c>
      <c r="B982" s="42">
        <v>161.36000100000001</v>
      </c>
      <c r="C982" s="14">
        <v>160.61999499999999</v>
      </c>
      <c r="D982" s="14">
        <f t="shared" si="126"/>
        <v>-4.6477041782148065E-3</v>
      </c>
      <c r="E982" s="14">
        <f t="shared" si="120"/>
        <v>-0.46477041782148065</v>
      </c>
      <c r="F982" s="14">
        <f t="shared" si="121"/>
        <v>7</v>
      </c>
      <c r="G982" s="14">
        <f t="shared" si="122"/>
        <v>2016</v>
      </c>
      <c r="I982" s="12">
        <v>42580</v>
      </c>
      <c r="J982" s="14">
        <v>2168.830078</v>
      </c>
      <c r="K982" s="14">
        <v>2173.6000979999999</v>
      </c>
      <c r="L982" s="14">
        <f t="shared" si="127"/>
        <v>1.6313092282023156E-3</v>
      </c>
      <c r="M982" s="14">
        <f t="shared" si="123"/>
        <v>0.16313092282023156</v>
      </c>
      <c r="N982" s="14">
        <f t="shared" si="124"/>
        <v>7</v>
      </c>
      <c r="O982" s="14">
        <f t="shared" si="125"/>
        <v>2016</v>
      </c>
      <c r="P982" s="2"/>
    </row>
    <row r="983" spans="1:16" x14ac:dyDescent="0.25">
      <c r="A983" s="12">
        <v>42583</v>
      </c>
      <c r="B983" s="42">
        <v>160.64999399999999</v>
      </c>
      <c r="C983" s="14">
        <v>161.449997</v>
      </c>
      <c r="D983" s="14">
        <f t="shared" si="126"/>
        <v>5.1674886429924349E-3</v>
      </c>
      <c r="E983" s="14">
        <f t="shared" si="120"/>
        <v>0.51674886429924349</v>
      </c>
      <c r="F983" s="14">
        <f t="shared" si="121"/>
        <v>8</v>
      </c>
      <c r="G983" s="14">
        <f t="shared" si="122"/>
        <v>2016</v>
      </c>
      <c r="I983" s="12">
        <v>42583</v>
      </c>
      <c r="J983" s="14">
        <v>2173.1499020000001</v>
      </c>
      <c r="K983" s="14">
        <v>2170.8400879999999</v>
      </c>
      <c r="L983" s="14">
        <f t="shared" si="127"/>
        <v>-1.2697873921424518E-3</v>
      </c>
      <c r="M983" s="14">
        <f t="shared" si="123"/>
        <v>-0.12697873921424518</v>
      </c>
      <c r="N983" s="14">
        <f t="shared" si="124"/>
        <v>8</v>
      </c>
      <c r="O983" s="14">
        <f t="shared" si="125"/>
        <v>2016</v>
      </c>
      <c r="P983" s="2"/>
    </row>
    <row r="984" spans="1:16" x14ac:dyDescent="0.25">
      <c r="A984" s="12">
        <v>42584</v>
      </c>
      <c r="B984" s="42">
        <v>161.270004</v>
      </c>
      <c r="C984" s="14">
        <v>160.58000200000001</v>
      </c>
      <c r="D984" s="14">
        <f t="shared" si="126"/>
        <v>-5.3886343522198121E-3</v>
      </c>
      <c r="E984" s="14">
        <f t="shared" si="120"/>
        <v>-0.53886343522198121</v>
      </c>
      <c r="F984" s="14">
        <f t="shared" si="121"/>
        <v>8</v>
      </c>
      <c r="G984" s="14">
        <f t="shared" si="122"/>
        <v>2016</v>
      </c>
      <c r="I984" s="12">
        <v>42584</v>
      </c>
      <c r="J984" s="14">
        <v>2169.9399410000001</v>
      </c>
      <c r="K984" s="14">
        <v>2157.030029</v>
      </c>
      <c r="L984" s="14">
        <f t="shared" si="127"/>
        <v>-6.3616196680443826E-3</v>
      </c>
      <c r="M984" s="14">
        <f t="shared" si="123"/>
        <v>-0.63616196680443826</v>
      </c>
      <c r="N984" s="14">
        <f t="shared" si="124"/>
        <v>8</v>
      </c>
      <c r="O984" s="14">
        <f t="shared" si="125"/>
        <v>2016</v>
      </c>
      <c r="P984" s="2"/>
    </row>
    <row r="985" spans="1:16" x14ac:dyDescent="0.25">
      <c r="A985" s="12">
        <v>42585</v>
      </c>
      <c r="B985" s="42">
        <v>160.13000500000001</v>
      </c>
      <c r="C985" s="14">
        <v>160.66999799999999</v>
      </c>
      <c r="D985" s="14">
        <f t="shared" si="126"/>
        <v>5.6044338572114327E-4</v>
      </c>
      <c r="E985" s="14">
        <f t="shared" si="120"/>
        <v>5.6044338572114327E-2</v>
      </c>
      <c r="F985" s="14">
        <f t="shared" si="121"/>
        <v>8</v>
      </c>
      <c r="G985" s="14">
        <f t="shared" si="122"/>
        <v>2016</v>
      </c>
      <c r="I985" s="12">
        <v>42585</v>
      </c>
      <c r="J985" s="14">
        <v>2156.8100589999999</v>
      </c>
      <c r="K985" s="14">
        <v>2163.790039</v>
      </c>
      <c r="L985" s="14">
        <f t="shared" si="127"/>
        <v>3.1339433893435853E-3</v>
      </c>
      <c r="M985" s="14">
        <f t="shared" si="123"/>
        <v>0.31339433893435853</v>
      </c>
      <c r="N985" s="14">
        <f t="shared" si="124"/>
        <v>8</v>
      </c>
      <c r="O985" s="14">
        <f t="shared" si="125"/>
        <v>2016</v>
      </c>
      <c r="P985" s="2"/>
    </row>
    <row r="986" spans="1:16" x14ac:dyDescent="0.25">
      <c r="A986" s="12">
        <v>42586</v>
      </c>
      <c r="B986" s="42">
        <v>160.86000100000001</v>
      </c>
      <c r="C986" s="14">
        <v>161.550003</v>
      </c>
      <c r="D986" s="14">
        <f t="shared" si="126"/>
        <v>5.4770959790515494E-3</v>
      </c>
      <c r="E986" s="14">
        <f t="shared" si="120"/>
        <v>0.54770959790515494</v>
      </c>
      <c r="F986" s="14">
        <f t="shared" si="121"/>
        <v>8</v>
      </c>
      <c r="G986" s="14">
        <f t="shared" si="122"/>
        <v>2016</v>
      </c>
      <c r="I986" s="12">
        <v>42586</v>
      </c>
      <c r="J986" s="14">
        <v>2163.51001</v>
      </c>
      <c r="K986" s="14">
        <v>2164.25</v>
      </c>
      <c r="L986" s="14">
        <f t="shared" si="127"/>
        <v>2.1257191858259361E-4</v>
      </c>
      <c r="M986" s="14">
        <f t="shared" si="123"/>
        <v>2.1257191858259361E-2</v>
      </c>
      <c r="N986" s="14">
        <f t="shared" si="124"/>
        <v>8</v>
      </c>
      <c r="O986" s="14">
        <f t="shared" si="125"/>
        <v>2016</v>
      </c>
      <c r="P986" s="2"/>
    </row>
    <row r="987" spans="1:16" x14ac:dyDescent="0.25">
      <c r="A987" s="12">
        <v>42587</v>
      </c>
      <c r="B987" s="42">
        <v>162</v>
      </c>
      <c r="C987" s="14">
        <v>163.5</v>
      </c>
      <c r="D987" s="14">
        <f t="shared" si="126"/>
        <v>1.2070547593861614E-2</v>
      </c>
      <c r="E987" s="14">
        <f t="shared" si="120"/>
        <v>1.2070547593861614</v>
      </c>
      <c r="F987" s="14">
        <f t="shared" si="121"/>
        <v>8</v>
      </c>
      <c r="G987" s="14">
        <f t="shared" si="122"/>
        <v>2016</v>
      </c>
      <c r="I987" s="12">
        <v>42587</v>
      </c>
      <c r="J987" s="14">
        <v>2168.790039</v>
      </c>
      <c r="K987" s="14">
        <v>2182.8701169999999</v>
      </c>
      <c r="L987" s="14">
        <f t="shared" si="127"/>
        <v>8.6034963613259574E-3</v>
      </c>
      <c r="M987" s="14">
        <f t="shared" si="123"/>
        <v>0.86034963613259574</v>
      </c>
      <c r="N987" s="14">
        <f t="shared" si="124"/>
        <v>8</v>
      </c>
      <c r="O987" s="14">
        <f t="shared" si="125"/>
        <v>2016</v>
      </c>
      <c r="P987" s="2"/>
    </row>
    <row r="988" spans="1:16" x14ac:dyDescent="0.25">
      <c r="A988" s="12">
        <v>42590</v>
      </c>
      <c r="B988" s="42">
        <v>162.729996</v>
      </c>
      <c r="C988" s="14">
        <v>162.03999300000001</v>
      </c>
      <c r="D988" s="14">
        <f t="shared" si="126"/>
        <v>-8.9297064220182909E-3</v>
      </c>
      <c r="E988" s="14">
        <f t="shared" si="120"/>
        <v>-0.89297064220182909</v>
      </c>
      <c r="F988" s="14">
        <f t="shared" si="121"/>
        <v>8</v>
      </c>
      <c r="G988" s="14">
        <f t="shared" si="122"/>
        <v>2016</v>
      </c>
      <c r="I988" s="12">
        <v>42590</v>
      </c>
      <c r="J988" s="14">
        <v>2183.76001</v>
      </c>
      <c r="K988" s="14">
        <v>2180.889893</v>
      </c>
      <c r="L988" s="14">
        <f t="shared" si="127"/>
        <v>-9.0716528875356417E-4</v>
      </c>
      <c r="M988" s="14">
        <f t="shared" si="123"/>
        <v>-9.0716528875356417E-2</v>
      </c>
      <c r="N988" s="14">
        <f t="shared" si="124"/>
        <v>8</v>
      </c>
      <c r="O988" s="14">
        <f t="shared" si="125"/>
        <v>2016</v>
      </c>
      <c r="P988" s="2"/>
    </row>
    <row r="989" spans="1:16" x14ac:dyDescent="0.25">
      <c r="A989" s="12">
        <v>42591</v>
      </c>
      <c r="B989" s="42">
        <v>162.220001</v>
      </c>
      <c r="C989" s="14">
        <v>161.770004</v>
      </c>
      <c r="D989" s="14">
        <f t="shared" si="126"/>
        <v>-1.6661874331234117E-3</v>
      </c>
      <c r="E989" s="14">
        <f t="shared" si="120"/>
        <v>-0.16661874331234117</v>
      </c>
      <c r="F989" s="14">
        <f t="shared" si="121"/>
        <v>8</v>
      </c>
      <c r="G989" s="14">
        <f t="shared" si="122"/>
        <v>2016</v>
      </c>
      <c r="I989" s="12">
        <v>42591</v>
      </c>
      <c r="J989" s="14">
        <v>2182.23999</v>
      </c>
      <c r="K989" s="14">
        <v>2181.73999</v>
      </c>
      <c r="L989" s="14">
        <f t="shared" si="127"/>
        <v>3.89793635491964E-4</v>
      </c>
      <c r="M989" s="14">
        <f t="shared" si="123"/>
        <v>3.89793635491964E-2</v>
      </c>
      <c r="N989" s="14">
        <f t="shared" si="124"/>
        <v>8</v>
      </c>
      <c r="O989" s="14">
        <f t="shared" si="125"/>
        <v>2016</v>
      </c>
      <c r="P989" s="2"/>
    </row>
    <row r="990" spans="1:16" x14ac:dyDescent="0.25">
      <c r="A990" s="12">
        <v>42592</v>
      </c>
      <c r="B990" s="42">
        <v>162.19000199999999</v>
      </c>
      <c r="C990" s="14">
        <v>162.08000200000001</v>
      </c>
      <c r="D990" s="14">
        <f t="shared" si="126"/>
        <v>1.916288510446007E-3</v>
      </c>
      <c r="E990" s="14">
        <f t="shared" si="120"/>
        <v>0.1916288510446007</v>
      </c>
      <c r="F990" s="14">
        <f t="shared" si="121"/>
        <v>8</v>
      </c>
      <c r="G990" s="14">
        <f t="shared" si="122"/>
        <v>2016</v>
      </c>
      <c r="I990" s="12">
        <v>42592</v>
      </c>
      <c r="J990" s="14">
        <v>2182.8100589999999</v>
      </c>
      <c r="K990" s="14">
        <v>2175.48999</v>
      </c>
      <c r="L990" s="14">
        <f t="shared" si="127"/>
        <v>-2.8646859977113914E-3</v>
      </c>
      <c r="M990" s="14">
        <f t="shared" si="123"/>
        <v>-0.28646859977113914</v>
      </c>
      <c r="N990" s="14">
        <f t="shared" si="124"/>
        <v>8</v>
      </c>
      <c r="O990" s="14">
        <f t="shared" si="125"/>
        <v>2016</v>
      </c>
      <c r="P990" s="2"/>
    </row>
    <row r="991" spans="1:16" x14ac:dyDescent="0.25">
      <c r="A991" s="12">
        <v>42593</v>
      </c>
      <c r="B991" s="42">
        <v>162.25</v>
      </c>
      <c r="C991" s="14">
        <v>163.529999</v>
      </c>
      <c r="D991" s="14">
        <f t="shared" si="126"/>
        <v>8.9461807879296362E-3</v>
      </c>
      <c r="E991" s="14">
        <f t="shared" si="120"/>
        <v>0.89461807879296362</v>
      </c>
      <c r="F991" s="14">
        <f t="shared" si="121"/>
        <v>8</v>
      </c>
      <c r="G991" s="14">
        <f t="shared" si="122"/>
        <v>2016</v>
      </c>
      <c r="I991" s="12">
        <v>42593</v>
      </c>
      <c r="J991" s="14">
        <v>2177.969971</v>
      </c>
      <c r="K991" s="14">
        <v>2185.790039</v>
      </c>
      <c r="L991" s="14">
        <f t="shared" si="127"/>
        <v>4.7345880915774519E-3</v>
      </c>
      <c r="M991" s="14">
        <f t="shared" si="123"/>
        <v>0.47345880915774519</v>
      </c>
      <c r="N991" s="14">
        <f t="shared" si="124"/>
        <v>8</v>
      </c>
      <c r="O991" s="14">
        <f t="shared" si="125"/>
        <v>2016</v>
      </c>
      <c r="P991" s="2"/>
    </row>
    <row r="992" spans="1:16" x14ac:dyDescent="0.25">
      <c r="A992" s="12">
        <v>42594</v>
      </c>
      <c r="B992" s="42">
        <v>163.19000199999999</v>
      </c>
      <c r="C992" s="14">
        <v>161.949997</v>
      </c>
      <c r="D992" s="14">
        <f t="shared" si="126"/>
        <v>-9.6618480380471494E-3</v>
      </c>
      <c r="E992" s="14">
        <f t="shared" si="120"/>
        <v>-0.96618480380471494</v>
      </c>
      <c r="F992" s="14">
        <f t="shared" si="121"/>
        <v>8</v>
      </c>
      <c r="G992" s="14">
        <f t="shared" si="122"/>
        <v>2016</v>
      </c>
      <c r="I992" s="12">
        <v>42594</v>
      </c>
      <c r="J992" s="14">
        <v>2183.73999</v>
      </c>
      <c r="K992" s="14">
        <v>2184.0500489999999</v>
      </c>
      <c r="L992" s="14">
        <f t="shared" si="127"/>
        <v>-7.9604626654627975E-4</v>
      </c>
      <c r="M992" s="14">
        <f t="shared" si="123"/>
        <v>-7.9604626654627975E-2</v>
      </c>
      <c r="N992" s="14">
        <f t="shared" si="124"/>
        <v>8</v>
      </c>
      <c r="O992" s="14">
        <f t="shared" si="125"/>
        <v>2016</v>
      </c>
      <c r="P992" s="2"/>
    </row>
    <row r="993" spans="1:16" x14ac:dyDescent="0.25">
      <c r="A993" s="12">
        <v>42597</v>
      </c>
      <c r="B993" s="42">
        <v>162.39999399999999</v>
      </c>
      <c r="C993" s="14">
        <v>161.88000500000001</v>
      </c>
      <c r="D993" s="14">
        <f t="shared" si="126"/>
        <v>-4.3218278046641689E-4</v>
      </c>
      <c r="E993" s="14">
        <f t="shared" si="120"/>
        <v>-4.3218278046641689E-2</v>
      </c>
      <c r="F993" s="14">
        <f t="shared" si="121"/>
        <v>8</v>
      </c>
      <c r="G993" s="14">
        <f t="shared" si="122"/>
        <v>2016</v>
      </c>
      <c r="I993" s="12">
        <v>42597</v>
      </c>
      <c r="J993" s="14">
        <v>2186.080078</v>
      </c>
      <c r="K993" s="14">
        <v>2190.1499020000001</v>
      </c>
      <c r="L993" s="14">
        <f t="shared" si="127"/>
        <v>2.7929089824627606E-3</v>
      </c>
      <c r="M993" s="14">
        <f t="shared" si="123"/>
        <v>0.27929089824627606</v>
      </c>
      <c r="N993" s="14">
        <f t="shared" si="124"/>
        <v>8</v>
      </c>
      <c r="O993" s="14">
        <f t="shared" si="125"/>
        <v>2016</v>
      </c>
      <c r="P993" s="2"/>
    </row>
    <row r="994" spans="1:16" x14ac:dyDescent="0.25">
      <c r="A994" s="12">
        <v>42598</v>
      </c>
      <c r="B994" s="42">
        <v>161.11000100000001</v>
      </c>
      <c r="C994" s="14">
        <v>160.699997</v>
      </c>
      <c r="D994" s="14">
        <f t="shared" si="126"/>
        <v>-7.2893993300779947E-3</v>
      </c>
      <c r="E994" s="14">
        <f t="shared" si="120"/>
        <v>-0.72893993300779947</v>
      </c>
      <c r="F994" s="14">
        <f t="shared" si="121"/>
        <v>8</v>
      </c>
      <c r="G994" s="14">
        <f t="shared" si="122"/>
        <v>2016</v>
      </c>
      <c r="I994" s="12">
        <v>42598</v>
      </c>
      <c r="J994" s="14">
        <v>2186.23999</v>
      </c>
      <c r="K994" s="14">
        <v>2178.1499020000001</v>
      </c>
      <c r="L994" s="14">
        <f t="shared" si="127"/>
        <v>-5.4790770207289174E-3</v>
      </c>
      <c r="M994" s="14">
        <f t="shared" si="123"/>
        <v>-0.54790770207289174</v>
      </c>
      <c r="N994" s="14">
        <f t="shared" si="124"/>
        <v>8</v>
      </c>
      <c r="O994" s="14">
        <f t="shared" si="125"/>
        <v>2016</v>
      </c>
      <c r="P994" s="2"/>
    </row>
    <row r="995" spans="1:16" x14ac:dyDescent="0.25">
      <c r="A995" s="12">
        <v>42599</v>
      </c>
      <c r="B995" s="42">
        <v>160.970001</v>
      </c>
      <c r="C995" s="14">
        <v>160.44000199999999</v>
      </c>
      <c r="D995" s="14">
        <f t="shared" si="126"/>
        <v>-1.6178905093570117E-3</v>
      </c>
      <c r="E995" s="14">
        <f t="shared" si="120"/>
        <v>-0.16178905093570117</v>
      </c>
      <c r="F995" s="14">
        <f t="shared" si="121"/>
        <v>8</v>
      </c>
      <c r="G995" s="14">
        <f t="shared" si="122"/>
        <v>2016</v>
      </c>
      <c r="I995" s="12">
        <v>42599</v>
      </c>
      <c r="J995" s="14">
        <v>2177.8400879999999</v>
      </c>
      <c r="K995" s="14">
        <v>2182.219971</v>
      </c>
      <c r="L995" s="14">
        <f t="shared" si="127"/>
        <v>1.8685899424382146E-3</v>
      </c>
      <c r="M995" s="14">
        <f t="shared" si="123"/>
        <v>0.18685899424382146</v>
      </c>
      <c r="N995" s="14">
        <f t="shared" si="124"/>
        <v>8</v>
      </c>
      <c r="O995" s="14">
        <f t="shared" si="125"/>
        <v>2016</v>
      </c>
      <c r="P995" s="2"/>
    </row>
    <row r="996" spans="1:16" x14ac:dyDescent="0.25">
      <c r="A996" s="12">
        <v>42600</v>
      </c>
      <c r="B996" s="42">
        <v>160.88999899999999</v>
      </c>
      <c r="C996" s="14">
        <v>161.36000100000001</v>
      </c>
      <c r="D996" s="14">
        <f t="shared" si="126"/>
        <v>5.734224560780099E-3</v>
      </c>
      <c r="E996" s="14">
        <f t="shared" si="120"/>
        <v>0.5734224560780099</v>
      </c>
      <c r="F996" s="14">
        <f t="shared" si="121"/>
        <v>8</v>
      </c>
      <c r="G996" s="14">
        <f t="shared" si="122"/>
        <v>2016</v>
      </c>
      <c r="I996" s="12">
        <v>42600</v>
      </c>
      <c r="J996" s="14">
        <v>2181.8999020000001</v>
      </c>
      <c r="K996" s="14">
        <v>2187.0200199999999</v>
      </c>
      <c r="L996" s="14">
        <f t="shared" si="127"/>
        <v>2.1996173913669814E-3</v>
      </c>
      <c r="M996" s="14">
        <f t="shared" si="123"/>
        <v>0.21996173913669814</v>
      </c>
      <c r="N996" s="14">
        <f t="shared" si="124"/>
        <v>8</v>
      </c>
      <c r="O996" s="14">
        <f t="shared" si="125"/>
        <v>2016</v>
      </c>
      <c r="P996" s="2"/>
    </row>
    <row r="997" spans="1:16" x14ac:dyDescent="0.25">
      <c r="A997" s="12">
        <v>42601</v>
      </c>
      <c r="B997" s="42">
        <v>160.83999600000001</v>
      </c>
      <c r="C997" s="14">
        <v>160.03999300000001</v>
      </c>
      <c r="D997" s="14">
        <f t="shared" si="126"/>
        <v>-8.1805155665560791E-3</v>
      </c>
      <c r="E997" s="14">
        <f t="shared" si="120"/>
        <v>-0.81805155665560791</v>
      </c>
      <c r="F997" s="14">
        <f t="shared" si="121"/>
        <v>8</v>
      </c>
      <c r="G997" s="14">
        <f t="shared" si="122"/>
        <v>2016</v>
      </c>
      <c r="I997" s="12">
        <v>42601</v>
      </c>
      <c r="J997" s="14">
        <v>2184.23999</v>
      </c>
      <c r="K997" s="14">
        <v>2183.8701169999999</v>
      </c>
      <c r="L997" s="14">
        <f t="shared" si="127"/>
        <v>-1.4402716807320193E-3</v>
      </c>
      <c r="M997" s="14">
        <f t="shared" si="123"/>
        <v>-0.14402716807320193</v>
      </c>
      <c r="N997" s="14">
        <f t="shared" si="124"/>
        <v>8</v>
      </c>
      <c r="O997" s="14">
        <f t="shared" si="125"/>
        <v>2016</v>
      </c>
      <c r="P997" s="2"/>
    </row>
    <row r="998" spans="1:16" x14ac:dyDescent="0.25">
      <c r="A998" s="12">
        <v>42604</v>
      </c>
      <c r="B998" s="42">
        <v>160</v>
      </c>
      <c r="C998" s="14">
        <v>160</v>
      </c>
      <c r="D998" s="14">
        <f t="shared" si="126"/>
        <v>-2.4989378748607738E-4</v>
      </c>
      <c r="E998" s="14">
        <f t="shared" si="120"/>
        <v>-2.4989378748607738E-2</v>
      </c>
      <c r="F998" s="14">
        <f t="shared" si="121"/>
        <v>8</v>
      </c>
      <c r="G998" s="14">
        <f t="shared" si="122"/>
        <v>2016</v>
      </c>
      <c r="I998" s="12">
        <v>42604</v>
      </c>
      <c r="J998" s="14">
        <v>2181.580078</v>
      </c>
      <c r="K998" s="14">
        <v>2182.639893</v>
      </c>
      <c r="L998" s="14">
        <f t="shared" si="127"/>
        <v>-5.6332287823501748E-4</v>
      </c>
      <c r="M998" s="14">
        <f t="shared" si="123"/>
        <v>-5.6332287823501748E-2</v>
      </c>
      <c r="N998" s="14">
        <f t="shared" si="124"/>
        <v>8</v>
      </c>
      <c r="O998" s="14">
        <f t="shared" si="125"/>
        <v>2016</v>
      </c>
      <c r="P998" s="2"/>
    </row>
    <row r="999" spans="1:16" x14ac:dyDescent="0.25">
      <c r="A999" s="12">
        <v>42605</v>
      </c>
      <c r="B999" s="42">
        <v>160.33000200000001</v>
      </c>
      <c r="C999" s="14">
        <v>160.259995</v>
      </c>
      <c r="D999" s="14">
        <f t="shared" si="126"/>
        <v>1.6249687500000665E-3</v>
      </c>
      <c r="E999" s="14">
        <f t="shared" si="120"/>
        <v>0.16249687500000665</v>
      </c>
      <c r="F999" s="14">
        <f t="shared" si="121"/>
        <v>8</v>
      </c>
      <c r="G999" s="14">
        <f t="shared" si="122"/>
        <v>2016</v>
      </c>
      <c r="I999" s="12">
        <v>42605</v>
      </c>
      <c r="J999" s="14">
        <v>2187.8100589999999</v>
      </c>
      <c r="K999" s="14">
        <v>2186.8999020000001</v>
      </c>
      <c r="L999" s="14">
        <f t="shared" si="127"/>
        <v>1.9517690543742194E-3</v>
      </c>
      <c r="M999" s="14">
        <f t="shared" si="123"/>
        <v>0.19517690543742194</v>
      </c>
      <c r="N999" s="14">
        <f t="shared" si="124"/>
        <v>8</v>
      </c>
      <c r="O999" s="14">
        <f t="shared" si="125"/>
        <v>2016</v>
      </c>
      <c r="P999" s="2"/>
    </row>
    <row r="1000" spans="1:16" x14ac:dyDescent="0.25">
      <c r="A1000" s="12">
        <v>42606</v>
      </c>
      <c r="B1000" s="42">
        <v>159.88999899999999</v>
      </c>
      <c r="C1000" s="14">
        <v>159.050003</v>
      </c>
      <c r="D1000" s="14">
        <f t="shared" si="126"/>
        <v>-7.5501811915069661E-3</v>
      </c>
      <c r="E1000" s="14">
        <f t="shared" si="120"/>
        <v>-0.75501811915069661</v>
      </c>
      <c r="F1000" s="14">
        <f t="shared" si="121"/>
        <v>8</v>
      </c>
      <c r="G1000" s="14">
        <f t="shared" si="122"/>
        <v>2016</v>
      </c>
      <c r="I1000" s="12">
        <v>42606</v>
      </c>
      <c r="J1000" s="14">
        <v>2185.0900879999999</v>
      </c>
      <c r="K1000" s="14">
        <v>2175.4399410000001</v>
      </c>
      <c r="L1000" s="14">
        <f t="shared" si="127"/>
        <v>-5.2402768821377954E-3</v>
      </c>
      <c r="M1000" s="14">
        <f t="shared" si="123"/>
        <v>-0.52402768821377954</v>
      </c>
      <c r="N1000" s="14">
        <f t="shared" si="124"/>
        <v>8</v>
      </c>
      <c r="O1000" s="14">
        <f t="shared" si="125"/>
        <v>2016</v>
      </c>
      <c r="P1000" s="2"/>
    </row>
    <row r="1001" spans="1:16" x14ac:dyDescent="0.25">
      <c r="A1001" s="12">
        <v>42607</v>
      </c>
      <c r="B1001" s="42">
        <v>159</v>
      </c>
      <c r="C1001" s="14">
        <v>158.63000500000001</v>
      </c>
      <c r="D1001" s="14">
        <f t="shared" si="126"/>
        <v>-2.6406664072806674E-3</v>
      </c>
      <c r="E1001" s="14">
        <f t="shared" si="120"/>
        <v>-0.26406664072806674</v>
      </c>
      <c r="F1001" s="14">
        <f t="shared" si="121"/>
        <v>8</v>
      </c>
      <c r="G1001" s="14">
        <f t="shared" si="122"/>
        <v>2016</v>
      </c>
      <c r="I1001" s="12">
        <v>42607</v>
      </c>
      <c r="J1001" s="14">
        <v>2173.290039</v>
      </c>
      <c r="K1001" s="14">
        <v>2172.469971</v>
      </c>
      <c r="L1001" s="14">
        <f t="shared" si="127"/>
        <v>-1.3652273013957661E-3</v>
      </c>
      <c r="M1001" s="14">
        <f t="shared" si="123"/>
        <v>-0.13652273013957661</v>
      </c>
      <c r="N1001" s="14">
        <f t="shared" si="124"/>
        <v>8</v>
      </c>
      <c r="O1001" s="14">
        <f t="shared" si="125"/>
        <v>2016</v>
      </c>
      <c r="P1001" s="2"/>
    </row>
    <row r="1002" spans="1:16" x14ac:dyDescent="0.25">
      <c r="A1002" s="12">
        <v>42608</v>
      </c>
      <c r="B1002" s="42">
        <v>158.88000500000001</v>
      </c>
      <c r="C1002" s="14">
        <v>158.320007</v>
      </c>
      <c r="D1002" s="14">
        <f t="shared" si="126"/>
        <v>-1.9542204515470285E-3</v>
      </c>
      <c r="E1002" s="14">
        <f t="shared" si="120"/>
        <v>-0.19542204515470285</v>
      </c>
      <c r="F1002" s="14">
        <f t="shared" si="121"/>
        <v>8</v>
      </c>
      <c r="G1002" s="14">
        <f t="shared" si="122"/>
        <v>2016</v>
      </c>
      <c r="I1002" s="12">
        <v>42608</v>
      </c>
      <c r="J1002" s="14">
        <v>2175.1000979999999</v>
      </c>
      <c r="K1002" s="14">
        <v>2169.040039</v>
      </c>
      <c r="L1002" s="14">
        <f t="shared" si="127"/>
        <v>-1.5788167596264557E-3</v>
      </c>
      <c r="M1002" s="14">
        <f t="shared" si="123"/>
        <v>-0.15788167596264557</v>
      </c>
      <c r="N1002" s="14">
        <f t="shared" si="124"/>
        <v>8</v>
      </c>
      <c r="O1002" s="14">
        <f t="shared" si="125"/>
        <v>2016</v>
      </c>
      <c r="P1002" s="2"/>
    </row>
    <row r="1003" spans="1:16" x14ac:dyDescent="0.25">
      <c r="A1003" s="12">
        <v>42611</v>
      </c>
      <c r="B1003" s="42">
        <v>158.83000200000001</v>
      </c>
      <c r="C1003" s="14">
        <v>159.720001</v>
      </c>
      <c r="D1003" s="14">
        <f t="shared" si="126"/>
        <v>8.8428116352976538E-3</v>
      </c>
      <c r="E1003" s="14">
        <f t="shared" si="120"/>
        <v>0.88428116352976538</v>
      </c>
      <c r="F1003" s="14">
        <f t="shared" si="121"/>
        <v>8</v>
      </c>
      <c r="G1003" s="14">
        <f t="shared" si="122"/>
        <v>2016</v>
      </c>
      <c r="I1003" s="12">
        <v>42611</v>
      </c>
      <c r="J1003" s="14">
        <v>2170.1899410000001</v>
      </c>
      <c r="K1003" s="14">
        <v>2180.3798830000001</v>
      </c>
      <c r="L1003" s="14">
        <f t="shared" si="127"/>
        <v>5.22804733711979E-3</v>
      </c>
      <c r="M1003" s="14">
        <f t="shared" si="123"/>
        <v>0.522804733711979</v>
      </c>
      <c r="N1003" s="14">
        <f t="shared" si="124"/>
        <v>8</v>
      </c>
      <c r="O1003" s="14">
        <f t="shared" si="125"/>
        <v>2016</v>
      </c>
      <c r="P1003" s="2"/>
    </row>
    <row r="1004" spans="1:16" x14ac:dyDescent="0.25">
      <c r="A1004" s="12">
        <v>42612</v>
      </c>
      <c r="B1004" s="42">
        <v>159.759995</v>
      </c>
      <c r="C1004" s="14">
        <v>159.39999399999999</v>
      </c>
      <c r="D1004" s="14">
        <f t="shared" si="126"/>
        <v>-2.0035499498901599E-3</v>
      </c>
      <c r="E1004" s="14">
        <f t="shared" si="120"/>
        <v>-0.20035499498901599</v>
      </c>
      <c r="F1004" s="14">
        <f t="shared" si="121"/>
        <v>8</v>
      </c>
      <c r="G1004" s="14">
        <f t="shared" si="122"/>
        <v>2016</v>
      </c>
      <c r="I1004" s="12">
        <v>42612</v>
      </c>
      <c r="J1004" s="14">
        <v>2179.4499510000001</v>
      </c>
      <c r="K1004" s="14">
        <v>2176.1201169999999</v>
      </c>
      <c r="L1004" s="14">
        <f t="shared" si="127"/>
        <v>-1.9536806559319331E-3</v>
      </c>
      <c r="M1004" s="14">
        <f t="shared" si="123"/>
        <v>-0.19536806559319331</v>
      </c>
      <c r="N1004" s="14">
        <f t="shared" si="124"/>
        <v>8</v>
      </c>
      <c r="O1004" s="14">
        <f t="shared" si="125"/>
        <v>2016</v>
      </c>
      <c r="P1004" s="2"/>
    </row>
    <row r="1005" spans="1:16" x14ac:dyDescent="0.25">
      <c r="A1005" s="12">
        <v>42613</v>
      </c>
      <c r="B1005" s="42">
        <v>159.66000399999999</v>
      </c>
      <c r="C1005" s="14">
        <v>158.88000500000001</v>
      </c>
      <c r="D1005" s="14">
        <f t="shared" si="126"/>
        <v>-3.2621644891653867E-3</v>
      </c>
      <c r="E1005" s="14">
        <f t="shared" si="120"/>
        <v>-0.32621644891653867</v>
      </c>
      <c r="F1005" s="14">
        <f t="shared" si="121"/>
        <v>8</v>
      </c>
      <c r="G1005" s="14">
        <f t="shared" si="122"/>
        <v>2016</v>
      </c>
      <c r="I1005" s="12">
        <v>42613</v>
      </c>
      <c r="J1005" s="14">
        <v>2173.5600589999999</v>
      </c>
      <c r="K1005" s="14">
        <v>2170.9499510000001</v>
      </c>
      <c r="L1005" s="14">
        <f t="shared" si="127"/>
        <v>-2.3758642547395681E-3</v>
      </c>
      <c r="M1005" s="14">
        <f t="shared" si="123"/>
        <v>-0.23758642547395681</v>
      </c>
      <c r="N1005" s="14">
        <f t="shared" si="124"/>
        <v>8</v>
      </c>
      <c r="O1005" s="14">
        <f t="shared" si="125"/>
        <v>2016</v>
      </c>
      <c r="P1005" s="2"/>
    </row>
    <row r="1006" spans="1:16" x14ac:dyDescent="0.25">
      <c r="A1006" s="12">
        <v>42614</v>
      </c>
      <c r="B1006" s="42">
        <v>158.320007</v>
      </c>
      <c r="C1006" s="14">
        <v>159.53999300000001</v>
      </c>
      <c r="D1006" s="14">
        <f t="shared" si="126"/>
        <v>4.1540028904203385E-3</v>
      </c>
      <c r="E1006" s="14">
        <f t="shared" si="120"/>
        <v>0.41540028904203385</v>
      </c>
      <c r="F1006" s="14">
        <f t="shared" si="121"/>
        <v>9</v>
      </c>
      <c r="G1006" s="14">
        <f t="shared" si="122"/>
        <v>2016</v>
      </c>
      <c r="I1006" s="12">
        <v>42614</v>
      </c>
      <c r="J1006" s="14">
        <v>2171.330078</v>
      </c>
      <c r="K1006" s="14">
        <v>2170.860107</v>
      </c>
      <c r="L1006" s="14">
        <f t="shared" si="127"/>
        <v>-4.1384648208353525E-5</v>
      </c>
      <c r="M1006" s="14">
        <f t="shared" si="123"/>
        <v>-4.1384648208353525E-3</v>
      </c>
      <c r="N1006" s="14">
        <f t="shared" si="124"/>
        <v>9</v>
      </c>
      <c r="O1006" s="14">
        <f t="shared" si="125"/>
        <v>2016</v>
      </c>
      <c r="P1006" s="2"/>
    </row>
    <row r="1007" spans="1:16" x14ac:dyDescent="0.25">
      <c r="A1007" s="12">
        <v>42615</v>
      </c>
      <c r="B1007" s="42">
        <v>159.88000500000001</v>
      </c>
      <c r="C1007" s="14">
        <v>159.550003</v>
      </c>
      <c r="D1007" s="14">
        <f t="shared" si="126"/>
        <v>6.2742888549571774E-5</v>
      </c>
      <c r="E1007" s="14">
        <f t="shared" si="120"/>
        <v>6.2742888549571774E-3</v>
      </c>
      <c r="F1007" s="14">
        <f t="shared" si="121"/>
        <v>9</v>
      </c>
      <c r="G1007" s="14">
        <f t="shared" si="122"/>
        <v>2016</v>
      </c>
      <c r="I1007" s="12">
        <v>42615</v>
      </c>
      <c r="J1007" s="14">
        <v>2177.48999</v>
      </c>
      <c r="K1007" s="14">
        <v>2179.9799800000001</v>
      </c>
      <c r="L1007" s="14">
        <f t="shared" si="127"/>
        <v>4.2010413156485793E-3</v>
      </c>
      <c r="M1007" s="14">
        <f t="shared" si="123"/>
        <v>0.42010413156485793</v>
      </c>
      <c r="N1007" s="14">
        <f t="shared" si="124"/>
        <v>9</v>
      </c>
      <c r="O1007" s="14">
        <f t="shared" si="125"/>
        <v>2016</v>
      </c>
      <c r="P1007" s="2"/>
    </row>
    <row r="1008" spans="1:16" x14ac:dyDescent="0.25">
      <c r="A1008" s="12">
        <v>42619</v>
      </c>
      <c r="B1008" s="42">
        <v>159.88000500000001</v>
      </c>
      <c r="C1008" s="14">
        <v>160.35000600000001</v>
      </c>
      <c r="D1008" s="14">
        <f t="shared" si="126"/>
        <v>5.0141208709346685E-3</v>
      </c>
      <c r="E1008" s="14">
        <f t="shared" si="120"/>
        <v>0.50141208709346685</v>
      </c>
      <c r="F1008" s="14">
        <f t="shared" si="121"/>
        <v>9</v>
      </c>
      <c r="G1008" s="14">
        <f t="shared" si="122"/>
        <v>2016</v>
      </c>
      <c r="I1008" s="12">
        <v>42619</v>
      </c>
      <c r="J1008" s="14">
        <v>2181.610107</v>
      </c>
      <c r="K1008" s="14">
        <v>2186.4799800000001</v>
      </c>
      <c r="L1008" s="14">
        <f t="shared" si="127"/>
        <v>2.981678758352535E-3</v>
      </c>
      <c r="M1008" s="14">
        <f t="shared" si="123"/>
        <v>0.2981678758352535</v>
      </c>
      <c r="N1008" s="14">
        <f t="shared" si="124"/>
        <v>9</v>
      </c>
      <c r="O1008" s="14">
        <f t="shared" si="125"/>
        <v>2016</v>
      </c>
      <c r="P1008" s="2"/>
    </row>
    <row r="1009" spans="1:16" x14ac:dyDescent="0.25">
      <c r="A1009" s="12">
        <v>42620</v>
      </c>
      <c r="B1009" s="42">
        <v>160.19000199999999</v>
      </c>
      <c r="C1009" s="14">
        <v>161.63999899999999</v>
      </c>
      <c r="D1009" s="14">
        <f t="shared" si="126"/>
        <v>8.0448578218323963E-3</v>
      </c>
      <c r="E1009" s="14">
        <f t="shared" si="120"/>
        <v>0.80448578218323963</v>
      </c>
      <c r="F1009" s="14">
        <f t="shared" si="121"/>
        <v>9</v>
      </c>
      <c r="G1009" s="14">
        <f t="shared" si="122"/>
        <v>2016</v>
      </c>
      <c r="I1009" s="12">
        <v>42620</v>
      </c>
      <c r="J1009" s="14">
        <v>2185.169922</v>
      </c>
      <c r="K1009" s="14">
        <v>2186.1599120000001</v>
      </c>
      <c r="L1009" s="14">
        <f t="shared" si="127"/>
        <v>-1.4638505859998485E-4</v>
      </c>
      <c r="M1009" s="14">
        <f t="shared" si="123"/>
        <v>-1.4638505859998485E-2</v>
      </c>
      <c r="N1009" s="14">
        <f t="shared" si="124"/>
        <v>9</v>
      </c>
      <c r="O1009" s="14">
        <f t="shared" si="125"/>
        <v>2016</v>
      </c>
      <c r="P1009" s="2"/>
    </row>
    <row r="1010" spans="1:16" x14ac:dyDescent="0.25">
      <c r="A1010" s="12">
        <v>42621</v>
      </c>
      <c r="B1010" s="42">
        <v>160.550003</v>
      </c>
      <c r="C1010" s="14">
        <v>159</v>
      </c>
      <c r="D1010" s="14">
        <f t="shared" si="126"/>
        <v>-1.6332584857291388E-2</v>
      </c>
      <c r="E1010" s="14">
        <f t="shared" si="120"/>
        <v>-1.6332584857291388</v>
      </c>
      <c r="F1010" s="14">
        <f t="shared" si="121"/>
        <v>9</v>
      </c>
      <c r="G1010" s="14">
        <f t="shared" si="122"/>
        <v>2016</v>
      </c>
      <c r="I1010" s="12">
        <v>42621</v>
      </c>
      <c r="J1010" s="14">
        <v>2182.76001</v>
      </c>
      <c r="K1010" s="14">
        <v>2181.3000489999999</v>
      </c>
      <c r="L1010" s="14">
        <f t="shared" si="127"/>
        <v>-2.2230135011277463E-3</v>
      </c>
      <c r="M1010" s="14">
        <f t="shared" si="123"/>
        <v>-0.22230135011277463</v>
      </c>
      <c r="N1010" s="14">
        <f t="shared" si="124"/>
        <v>9</v>
      </c>
      <c r="O1010" s="14">
        <f t="shared" si="125"/>
        <v>2016</v>
      </c>
      <c r="P1010" s="2"/>
    </row>
    <row r="1011" spans="1:16" x14ac:dyDescent="0.25">
      <c r="A1011" s="12">
        <v>42622</v>
      </c>
      <c r="B1011" s="42">
        <v>158.029999</v>
      </c>
      <c r="C1011" s="14">
        <v>155.69000199999999</v>
      </c>
      <c r="D1011" s="14">
        <f t="shared" si="126"/>
        <v>-2.0817597484276806E-2</v>
      </c>
      <c r="E1011" s="14">
        <f t="shared" si="120"/>
        <v>-2.0817597484276806</v>
      </c>
      <c r="F1011" s="14">
        <f t="shared" si="121"/>
        <v>9</v>
      </c>
      <c r="G1011" s="14">
        <f t="shared" si="122"/>
        <v>2016</v>
      </c>
      <c r="I1011" s="12">
        <v>42622</v>
      </c>
      <c r="J1011" s="14">
        <v>2169.080078</v>
      </c>
      <c r="K1011" s="14">
        <v>2127.8100589999999</v>
      </c>
      <c r="L1011" s="14">
        <f t="shared" si="127"/>
        <v>-2.4522068857295465E-2</v>
      </c>
      <c r="M1011" s="14">
        <f t="shared" si="123"/>
        <v>-2.4522068857295465</v>
      </c>
      <c r="N1011" s="14">
        <f t="shared" si="124"/>
        <v>9</v>
      </c>
      <c r="O1011" s="14">
        <f t="shared" si="125"/>
        <v>2016</v>
      </c>
      <c r="P1011" s="2"/>
    </row>
    <row r="1012" spans="1:16" x14ac:dyDescent="0.25">
      <c r="A1012" s="12">
        <v>42625</v>
      </c>
      <c r="B1012" s="42">
        <v>155.259995</v>
      </c>
      <c r="C1012" s="14">
        <v>158.28999300000001</v>
      </c>
      <c r="D1012" s="14">
        <f t="shared" si="126"/>
        <v>1.6699794248830502E-2</v>
      </c>
      <c r="E1012" s="14">
        <f t="shared" si="120"/>
        <v>1.6699794248830502</v>
      </c>
      <c r="F1012" s="14">
        <f t="shared" si="121"/>
        <v>9</v>
      </c>
      <c r="G1012" s="14">
        <f t="shared" si="122"/>
        <v>2016</v>
      </c>
      <c r="I1012" s="12">
        <v>42625</v>
      </c>
      <c r="J1012" s="14">
        <v>2120.860107</v>
      </c>
      <c r="K1012" s="14">
        <v>2159.040039</v>
      </c>
      <c r="L1012" s="14">
        <f t="shared" si="127"/>
        <v>1.4677052525391865E-2</v>
      </c>
      <c r="M1012" s="14">
        <f t="shared" si="123"/>
        <v>1.4677052525391865</v>
      </c>
      <c r="N1012" s="14">
        <f t="shared" si="124"/>
        <v>9</v>
      </c>
      <c r="O1012" s="14">
        <f t="shared" si="125"/>
        <v>2016</v>
      </c>
      <c r="P1012" s="2"/>
    </row>
    <row r="1013" spans="1:16" x14ac:dyDescent="0.25">
      <c r="A1013" s="12">
        <v>42626</v>
      </c>
      <c r="B1013" s="42">
        <v>157.63000500000001</v>
      </c>
      <c r="C1013" s="14">
        <v>155.80999800000001</v>
      </c>
      <c r="D1013" s="14">
        <f t="shared" si="126"/>
        <v>-1.5667414932540979E-2</v>
      </c>
      <c r="E1013" s="14">
        <f t="shared" si="120"/>
        <v>-1.5667414932540979</v>
      </c>
      <c r="F1013" s="14">
        <f t="shared" si="121"/>
        <v>9</v>
      </c>
      <c r="G1013" s="14">
        <f t="shared" si="122"/>
        <v>2016</v>
      </c>
      <c r="I1013" s="12">
        <v>42626</v>
      </c>
      <c r="J1013" s="14">
        <v>2150.469971</v>
      </c>
      <c r="K1013" s="14">
        <v>2127.0200199999999</v>
      </c>
      <c r="L1013" s="14">
        <f t="shared" si="127"/>
        <v>-1.4830674013266876E-2</v>
      </c>
      <c r="M1013" s="14">
        <f t="shared" si="123"/>
        <v>-1.4830674013266876</v>
      </c>
      <c r="N1013" s="14">
        <f t="shared" si="124"/>
        <v>9</v>
      </c>
      <c r="O1013" s="14">
        <f t="shared" si="125"/>
        <v>2016</v>
      </c>
      <c r="P1013" s="2"/>
    </row>
    <row r="1014" spans="1:16" x14ac:dyDescent="0.25">
      <c r="A1014" s="12">
        <v>42627</v>
      </c>
      <c r="B1014" s="42">
        <v>155.699997</v>
      </c>
      <c r="C1014" s="14">
        <v>154.050003</v>
      </c>
      <c r="D1014" s="14">
        <f t="shared" si="126"/>
        <v>-1.129577705276652E-2</v>
      </c>
      <c r="E1014" s="14">
        <f t="shared" si="120"/>
        <v>-1.129577705276652</v>
      </c>
      <c r="F1014" s="14">
        <f t="shared" si="121"/>
        <v>9</v>
      </c>
      <c r="G1014" s="14">
        <f t="shared" si="122"/>
        <v>2016</v>
      </c>
      <c r="I1014" s="12">
        <v>42627</v>
      </c>
      <c r="J1014" s="14">
        <v>2127.860107</v>
      </c>
      <c r="K1014" s="14">
        <v>2125.7700199999999</v>
      </c>
      <c r="L1014" s="14">
        <f t="shared" si="127"/>
        <v>-5.8767665007686265E-4</v>
      </c>
      <c r="M1014" s="14">
        <f t="shared" si="123"/>
        <v>-5.8767665007686265E-2</v>
      </c>
      <c r="N1014" s="14">
        <f t="shared" si="124"/>
        <v>9</v>
      </c>
      <c r="O1014" s="14">
        <f t="shared" si="125"/>
        <v>2016</v>
      </c>
      <c r="P1014" s="2"/>
    </row>
    <row r="1015" spans="1:16" x14ac:dyDescent="0.25">
      <c r="A1015" s="12">
        <v>42628</v>
      </c>
      <c r="B1015" s="42">
        <v>154.300003</v>
      </c>
      <c r="C1015" s="14">
        <v>155.66000399999999</v>
      </c>
      <c r="D1015" s="14">
        <f t="shared" si="126"/>
        <v>1.0451158511175063E-2</v>
      </c>
      <c r="E1015" s="14">
        <f t="shared" si="120"/>
        <v>1.0451158511175063</v>
      </c>
      <c r="F1015" s="14">
        <f t="shared" si="121"/>
        <v>9</v>
      </c>
      <c r="G1015" s="14">
        <f t="shared" si="122"/>
        <v>2016</v>
      </c>
      <c r="I1015" s="12">
        <v>42628</v>
      </c>
      <c r="J1015" s="14">
        <v>2125.360107</v>
      </c>
      <c r="K1015" s="14">
        <v>2147.26001</v>
      </c>
      <c r="L1015" s="14">
        <f t="shared" si="127"/>
        <v>1.0109273250546558E-2</v>
      </c>
      <c r="M1015" s="14">
        <f t="shared" si="123"/>
        <v>1.0109273250546558</v>
      </c>
      <c r="N1015" s="14">
        <f t="shared" si="124"/>
        <v>9</v>
      </c>
      <c r="O1015" s="14">
        <f t="shared" si="125"/>
        <v>2016</v>
      </c>
      <c r="P1015" s="2"/>
    </row>
    <row r="1016" spans="1:16" x14ac:dyDescent="0.25">
      <c r="A1016" s="12">
        <v>42629</v>
      </c>
      <c r="B1016" s="42">
        <v>155.03999300000001</v>
      </c>
      <c r="C1016" s="14">
        <v>153.83999600000001</v>
      </c>
      <c r="D1016" s="14">
        <f t="shared" si="126"/>
        <v>-1.1692200650335161E-2</v>
      </c>
      <c r="E1016" s="14">
        <f t="shared" si="120"/>
        <v>-1.1692200650335161</v>
      </c>
      <c r="F1016" s="14">
        <f t="shared" si="121"/>
        <v>9</v>
      </c>
      <c r="G1016" s="14">
        <f t="shared" si="122"/>
        <v>2016</v>
      </c>
      <c r="I1016" s="12">
        <v>42629</v>
      </c>
      <c r="J1016" s="14">
        <v>2146.4799800000001</v>
      </c>
      <c r="K1016" s="14">
        <v>2139.1599120000001</v>
      </c>
      <c r="L1016" s="14">
        <f t="shared" si="127"/>
        <v>-3.7722949071267164E-3</v>
      </c>
      <c r="M1016" s="14">
        <f t="shared" si="123"/>
        <v>-0.37722949071267164</v>
      </c>
      <c r="N1016" s="14">
        <f t="shared" si="124"/>
        <v>9</v>
      </c>
      <c r="O1016" s="14">
        <f t="shared" si="125"/>
        <v>2016</v>
      </c>
      <c r="P1016" s="2"/>
    </row>
    <row r="1017" spans="1:16" x14ac:dyDescent="0.25">
      <c r="A1017" s="12">
        <v>42632</v>
      </c>
      <c r="B1017" s="42">
        <v>154.86999499999999</v>
      </c>
      <c r="C1017" s="14">
        <v>154.86999499999999</v>
      </c>
      <c r="D1017" s="14">
        <f t="shared" si="126"/>
        <v>6.6952614845359193E-3</v>
      </c>
      <c r="E1017" s="14">
        <f t="shared" si="120"/>
        <v>0.66952614845359193</v>
      </c>
      <c r="F1017" s="14">
        <f t="shared" si="121"/>
        <v>9</v>
      </c>
      <c r="G1017" s="14">
        <f t="shared" si="122"/>
        <v>2016</v>
      </c>
      <c r="I1017" s="12">
        <v>42632</v>
      </c>
      <c r="J1017" s="14">
        <v>2143.98999</v>
      </c>
      <c r="K1017" s="14">
        <v>2139.1201169999999</v>
      </c>
      <c r="L1017" s="14">
        <f t="shared" si="127"/>
        <v>-1.8603097307945404E-5</v>
      </c>
      <c r="M1017" s="14">
        <f t="shared" si="123"/>
        <v>-1.8603097307945404E-3</v>
      </c>
      <c r="N1017" s="14">
        <f t="shared" si="124"/>
        <v>9</v>
      </c>
      <c r="O1017" s="14">
        <f t="shared" si="125"/>
        <v>2016</v>
      </c>
      <c r="P1017" s="2"/>
    </row>
    <row r="1018" spans="1:16" x14ac:dyDescent="0.25">
      <c r="A1018" s="12">
        <v>42633</v>
      </c>
      <c r="B1018" s="42">
        <v>155.86999499999999</v>
      </c>
      <c r="C1018" s="14">
        <v>154.449997</v>
      </c>
      <c r="D1018" s="14">
        <f t="shared" si="126"/>
        <v>-2.7119391332064424E-3</v>
      </c>
      <c r="E1018" s="14">
        <f t="shared" si="120"/>
        <v>-0.27119391332064424</v>
      </c>
      <c r="F1018" s="14">
        <f t="shared" si="121"/>
        <v>9</v>
      </c>
      <c r="G1018" s="14">
        <f t="shared" si="122"/>
        <v>2016</v>
      </c>
      <c r="I1018" s="12">
        <v>42633</v>
      </c>
      <c r="J1018" s="14">
        <v>2145.9399410000001</v>
      </c>
      <c r="K1018" s="14">
        <v>2139.76001</v>
      </c>
      <c r="L1018" s="14">
        <f t="shared" si="127"/>
        <v>2.9913841439510591E-4</v>
      </c>
      <c r="M1018" s="14">
        <f t="shared" si="123"/>
        <v>2.9913841439510591E-2</v>
      </c>
      <c r="N1018" s="14">
        <f t="shared" si="124"/>
        <v>9</v>
      </c>
      <c r="O1018" s="14">
        <f t="shared" si="125"/>
        <v>2016</v>
      </c>
      <c r="P1018" s="2"/>
    </row>
    <row r="1019" spans="1:16" x14ac:dyDescent="0.25">
      <c r="A1019" s="12">
        <v>42634</v>
      </c>
      <c r="B1019" s="42">
        <v>154.91000399999999</v>
      </c>
      <c r="C1019" s="14">
        <v>155.529999</v>
      </c>
      <c r="D1019" s="14">
        <f t="shared" si="126"/>
        <v>6.9925673096646879E-3</v>
      </c>
      <c r="E1019" s="14">
        <f t="shared" si="120"/>
        <v>0.69925673096646879</v>
      </c>
      <c r="F1019" s="14">
        <f t="shared" si="121"/>
        <v>9</v>
      </c>
      <c r="G1019" s="14">
        <f t="shared" si="122"/>
        <v>2016</v>
      </c>
      <c r="I1019" s="12">
        <v>42634</v>
      </c>
      <c r="J1019" s="14">
        <v>2144.580078</v>
      </c>
      <c r="K1019" s="14">
        <v>2163.1201169999999</v>
      </c>
      <c r="L1019" s="14">
        <f t="shared" si="127"/>
        <v>1.0917162154086668E-2</v>
      </c>
      <c r="M1019" s="14">
        <f t="shared" si="123"/>
        <v>1.0917162154086668</v>
      </c>
      <c r="N1019" s="14">
        <f t="shared" si="124"/>
        <v>9</v>
      </c>
      <c r="O1019" s="14">
        <f t="shared" si="125"/>
        <v>2016</v>
      </c>
      <c r="P1019" s="2"/>
    </row>
    <row r="1020" spans="1:16" x14ac:dyDescent="0.25">
      <c r="A1020" s="12">
        <v>42635</v>
      </c>
      <c r="B1020" s="42">
        <v>156.14999399999999</v>
      </c>
      <c r="C1020" s="14">
        <v>156.11000100000001</v>
      </c>
      <c r="D1020" s="14">
        <f t="shared" si="126"/>
        <v>3.7291969634745126E-3</v>
      </c>
      <c r="E1020" s="14">
        <f t="shared" si="120"/>
        <v>0.37291969634745126</v>
      </c>
      <c r="F1020" s="14">
        <f t="shared" si="121"/>
        <v>9</v>
      </c>
      <c r="G1020" s="14">
        <f t="shared" si="122"/>
        <v>2016</v>
      </c>
      <c r="I1020" s="12">
        <v>42635</v>
      </c>
      <c r="J1020" s="14">
        <v>2170.9399410000001</v>
      </c>
      <c r="K1020" s="14">
        <v>2177.179932</v>
      </c>
      <c r="L1020" s="14">
        <f t="shared" si="127"/>
        <v>6.4997846811667426E-3</v>
      </c>
      <c r="M1020" s="14">
        <f t="shared" si="123"/>
        <v>0.64997846811667426</v>
      </c>
      <c r="N1020" s="14">
        <f t="shared" si="124"/>
        <v>9</v>
      </c>
      <c r="O1020" s="14">
        <f t="shared" si="125"/>
        <v>2016</v>
      </c>
      <c r="P1020" s="2"/>
    </row>
    <row r="1021" spans="1:16" x14ac:dyDescent="0.25">
      <c r="A1021" s="12">
        <v>42636</v>
      </c>
      <c r="B1021" s="42">
        <v>155.61999499999999</v>
      </c>
      <c r="C1021" s="14">
        <v>154.979996</v>
      </c>
      <c r="D1021" s="14">
        <f t="shared" si="126"/>
        <v>-7.2385176655018757E-3</v>
      </c>
      <c r="E1021" s="14">
        <f t="shared" si="120"/>
        <v>-0.72385176655018757</v>
      </c>
      <c r="F1021" s="14">
        <f t="shared" si="121"/>
        <v>9</v>
      </c>
      <c r="G1021" s="14">
        <f t="shared" si="122"/>
        <v>2016</v>
      </c>
      <c r="I1021" s="12">
        <v>42636</v>
      </c>
      <c r="J1021" s="14">
        <v>2173.290039</v>
      </c>
      <c r="K1021" s="14">
        <v>2164.6899410000001</v>
      </c>
      <c r="L1021" s="14">
        <f t="shared" si="127"/>
        <v>-5.7367748142553854E-3</v>
      </c>
      <c r="M1021" s="14">
        <f t="shared" si="123"/>
        <v>-0.57367748142553854</v>
      </c>
      <c r="N1021" s="14">
        <f t="shared" si="124"/>
        <v>9</v>
      </c>
      <c r="O1021" s="14">
        <f t="shared" si="125"/>
        <v>2016</v>
      </c>
      <c r="P1021" s="2"/>
    </row>
    <row r="1022" spans="1:16" x14ac:dyDescent="0.25">
      <c r="A1022" s="12">
        <v>42639</v>
      </c>
      <c r="B1022" s="42">
        <v>154.46000699999999</v>
      </c>
      <c r="C1022" s="14">
        <v>153.979996</v>
      </c>
      <c r="D1022" s="14">
        <f t="shared" si="126"/>
        <v>-6.4524456433718846E-3</v>
      </c>
      <c r="E1022" s="14">
        <f t="shared" si="120"/>
        <v>-0.64524456433718846</v>
      </c>
      <c r="F1022" s="14">
        <f t="shared" si="121"/>
        <v>9</v>
      </c>
      <c r="G1022" s="14">
        <f t="shared" si="122"/>
        <v>2016</v>
      </c>
      <c r="I1022" s="12">
        <v>42639</v>
      </c>
      <c r="J1022" s="14">
        <v>2158.540039</v>
      </c>
      <c r="K1022" s="14">
        <v>2146.1000979999999</v>
      </c>
      <c r="L1022" s="14">
        <f t="shared" si="127"/>
        <v>-8.5877624540595665E-3</v>
      </c>
      <c r="M1022" s="14">
        <f t="shared" si="123"/>
        <v>-0.85877624540595665</v>
      </c>
      <c r="N1022" s="14">
        <f t="shared" si="124"/>
        <v>9</v>
      </c>
      <c r="O1022" s="14">
        <f t="shared" si="125"/>
        <v>2016</v>
      </c>
      <c r="P1022" s="2"/>
    </row>
    <row r="1023" spans="1:16" x14ac:dyDescent="0.25">
      <c r="A1023" s="12">
        <v>42640</v>
      </c>
      <c r="B1023" s="42">
        <v>154.320007</v>
      </c>
      <c r="C1023" s="14">
        <v>156.770004</v>
      </c>
      <c r="D1023" s="14">
        <f t="shared" si="126"/>
        <v>1.8119288689941282E-2</v>
      </c>
      <c r="E1023" s="14">
        <f t="shared" si="120"/>
        <v>1.8119288689941282</v>
      </c>
      <c r="F1023" s="14">
        <f t="shared" si="121"/>
        <v>9</v>
      </c>
      <c r="G1023" s="14">
        <f t="shared" si="122"/>
        <v>2016</v>
      </c>
      <c r="I1023" s="12">
        <v>42640</v>
      </c>
      <c r="J1023" s="14">
        <v>2146.040039</v>
      </c>
      <c r="K1023" s="14">
        <v>2159.929932</v>
      </c>
      <c r="L1023" s="14">
        <f t="shared" si="127"/>
        <v>6.4441700612607455E-3</v>
      </c>
      <c r="M1023" s="14">
        <f t="shared" si="123"/>
        <v>0.64441700612607455</v>
      </c>
      <c r="N1023" s="14">
        <f t="shared" si="124"/>
        <v>9</v>
      </c>
      <c r="O1023" s="14">
        <f t="shared" si="125"/>
        <v>2016</v>
      </c>
      <c r="P1023" s="2"/>
    </row>
    <row r="1024" spans="1:16" x14ac:dyDescent="0.25">
      <c r="A1024" s="12">
        <v>42641</v>
      </c>
      <c r="B1024" s="42">
        <v>156.990005</v>
      </c>
      <c r="C1024" s="14">
        <v>158.28999300000001</v>
      </c>
      <c r="D1024" s="14">
        <f t="shared" si="126"/>
        <v>9.6956621880293081E-3</v>
      </c>
      <c r="E1024" s="14">
        <f t="shared" si="120"/>
        <v>0.96956621880293081</v>
      </c>
      <c r="F1024" s="14">
        <f t="shared" si="121"/>
        <v>9</v>
      </c>
      <c r="G1024" s="14">
        <f t="shared" si="122"/>
        <v>2016</v>
      </c>
      <c r="I1024" s="12">
        <v>42641</v>
      </c>
      <c r="J1024" s="14">
        <v>2161.8500979999999</v>
      </c>
      <c r="K1024" s="14">
        <v>2171.3701169999999</v>
      </c>
      <c r="L1024" s="14">
        <f t="shared" si="127"/>
        <v>5.2965537587632561E-3</v>
      </c>
      <c r="M1024" s="14">
        <f t="shared" si="123"/>
        <v>0.52965537587632561</v>
      </c>
      <c r="N1024" s="14">
        <f t="shared" si="124"/>
        <v>9</v>
      </c>
      <c r="O1024" s="14">
        <f t="shared" si="125"/>
        <v>2016</v>
      </c>
      <c r="P1024" s="2"/>
    </row>
    <row r="1025" spans="1:16" x14ac:dyDescent="0.25">
      <c r="A1025" s="12">
        <v>42642</v>
      </c>
      <c r="B1025" s="42">
        <v>158.63000500000001</v>
      </c>
      <c r="C1025" s="14">
        <v>158.11000100000001</v>
      </c>
      <c r="D1025" s="14">
        <f t="shared" si="126"/>
        <v>-1.1371028363112989E-3</v>
      </c>
      <c r="E1025" s="14">
        <f t="shared" si="120"/>
        <v>-0.11371028363112989</v>
      </c>
      <c r="F1025" s="14">
        <f t="shared" si="121"/>
        <v>9</v>
      </c>
      <c r="G1025" s="14">
        <f t="shared" si="122"/>
        <v>2016</v>
      </c>
      <c r="I1025" s="12">
        <v>42642</v>
      </c>
      <c r="J1025" s="14">
        <v>2168.8999020000001</v>
      </c>
      <c r="K1025" s="14">
        <v>2151.1298830000001</v>
      </c>
      <c r="L1025" s="14">
        <f t="shared" si="127"/>
        <v>-9.3214113252899633E-3</v>
      </c>
      <c r="M1025" s="14">
        <f t="shared" si="123"/>
        <v>-0.93214113252899633</v>
      </c>
      <c r="N1025" s="14">
        <f t="shared" si="124"/>
        <v>9</v>
      </c>
      <c r="O1025" s="14">
        <f t="shared" si="125"/>
        <v>2016</v>
      </c>
      <c r="P1025" s="2"/>
    </row>
    <row r="1026" spans="1:16" x14ac:dyDescent="0.25">
      <c r="A1026" s="12">
        <v>42643</v>
      </c>
      <c r="B1026" s="42">
        <v>158.89999399999999</v>
      </c>
      <c r="C1026" s="14">
        <v>158.85000600000001</v>
      </c>
      <c r="D1026" s="14">
        <f t="shared" si="126"/>
        <v>4.6803174708727191E-3</v>
      </c>
      <c r="E1026" s="14">
        <f t="shared" si="120"/>
        <v>0.46803174708727191</v>
      </c>
      <c r="F1026" s="14">
        <f t="shared" si="121"/>
        <v>9</v>
      </c>
      <c r="G1026" s="14">
        <f t="shared" si="122"/>
        <v>2016</v>
      </c>
      <c r="I1026" s="12">
        <v>42643</v>
      </c>
      <c r="J1026" s="14">
        <v>2156.51001</v>
      </c>
      <c r="K1026" s="14">
        <v>2168.2700199999999</v>
      </c>
      <c r="L1026" s="14">
        <f t="shared" si="127"/>
        <v>7.967969361336813E-3</v>
      </c>
      <c r="M1026" s="14">
        <f t="shared" si="123"/>
        <v>0.7967969361336813</v>
      </c>
      <c r="N1026" s="14">
        <f t="shared" si="124"/>
        <v>9</v>
      </c>
      <c r="O1026" s="14">
        <f t="shared" si="125"/>
        <v>2016</v>
      </c>
      <c r="P1026" s="2"/>
    </row>
    <row r="1027" spans="1:16" x14ac:dyDescent="0.25">
      <c r="A1027" s="12">
        <v>42646</v>
      </c>
      <c r="B1027" s="42">
        <v>158.05999800000001</v>
      </c>
      <c r="C1027" s="14">
        <v>157.61000100000001</v>
      </c>
      <c r="D1027" s="14">
        <f t="shared" si="126"/>
        <v>-7.8061375710618552E-3</v>
      </c>
      <c r="E1027" s="14">
        <f t="shared" si="120"/>
        <v>-0.78061375710618552</v>
      </c>
      <c r="F1027" s="14">
        <f t="shared" si="121"/>
        <v>10</v>
      </c>
      <c r="G1027" s="14">
        <f t="shared" si="122"/>
        <v>2016</v>
      </c>
      <c r="I1027" s="12">
        <v>42646</v>
      </c>
      <c r="J1027" s="14">
        <v>2164.330078</v>
      </c>
      <c r="K1027" s="14">
        <v>2161.1999510000001</v>
      </c>
      <c r="L1027" s="14">
        <f t="shared" si="127"/>
        <v>-3.2606958242220596E-3</v>
      </c>
      <c r="M1027" s="14">
        <f t="shared" si="123"/>
        <v>-0.32606958242220596</v>
      </c>
      <c r="N1027" s="14">
        <f t="shared" si="124"/>
        <v>10</v>
      </c>
      <c r="O1027" s="14">
        <f t="shared" si="125"/>
        <v>2016</v>
      </c>
      <c r="P1027" s="2"/>
    </row>
    <row r="1028" spans="1:16" x14ac:dyDescent="0.25">
      <c r="A1028" s="12">
        <v>42647</v>
      </c>
      <c r="B1028" s="42">
        <v>157.66999799999999</v>
      </c>
      <c r="C1028" s="14">
        <v>156.46000699999999</v>
      </c>
      <c r="D1028" s="14">
        <f t="shared" si="126"/>
        <v>-7.2964532244372826E-3</v>
      </c>
      <c r="E1028" s="14">
        <f t="shared" ref="E1028:E1091" si="128">D1028 * 100</f>
        <v>-0.72964532244372826</v>
      </c>
      <c r="F1028" s="14">
        <f t="shared" ref="F1028:F1091" si="129">MONTH(A1028)</f>
        <v>10</v>
      </c>
      <c r="G1028" s="14">
        <f t="shared" ref="G1028:G1091" si="130">YEAR(A1028)</f>
        <v>2016</v>
      </c>
      <c r="I1028" s="12">
        <v>42647</v>
      </c>
      <c r="J1028" s="14">
        <v>2163.3701169999999</v>
      </c>
      <c r="K1028" s="14">
        <v>2150.48999</v>
      </c>
      <c r="L1028" s="14">
        <f t="shared" si="127"/>
        <v>-4.9555623000289151E-3</v>
      </c>
      <c r="M1028" s="14">
        <f t="shared" ref="M1028:M1091" si="131">L1028*100</f>
        <v>-0.49555623000289151</v>
      </c>
      <c r="N1028" s="14">
        <f t="shared" ref="N1028:N1091" si="132">MONTH(I1028)</f>
        <v>10</v>
      </c>
      <c r="O1028" s="14">
        <f t="shared" ref="O1028:O1091" si="133">YEAR(I1028)</f>
        <v>2016</v>
      </c>
      <c r="P1028" s="2"/>
    </row>
    <row r="1029" spans="1:16" x14ac:dyDescent="0.25">
      <c r="A1029" s="12">
        <v>42648</v>
      </c>
      <c r="B1029" s="42">
        <v>157.070007</v>
      </c>
      <c r="C1029" s="14">
        <v>157.08000200000001</v>
      </c>
      <c r="D1029" s="14">
        <f t="shared" ref="D1029:D1092" si="134">(C1029/C1028)-1</f>
        <v>3.9626420315832522E-3</v>
      </c>
      <c r="E1029" s="14">
        <f t="shared" si="128"/>
        <v>0.39626420315832522</v>
      </c>
      <c r="F1029" s="14">
        <f t="shared" si="129"/>
        <v>10</v>
      </c>
      <c r="G1029" s="14">
        <f t="shared" si="130"/>
        <v>2016</v>
      </c>
      <c r="I1029" s="12">
        <v>42648</v>
      </c>
      <c r="J1029" s="14">
        <v>2155.1499020000001</v>
      </c>
      <c r="K1029" s="14">
        <v>2159.7299800000001</v>
      </c>
      <c r="L1029" s="14">
        <f t="shared" ref="L1029:L1092" si="135">(K1029/K1028)-1</f>
        <v>4.2966905416750301E-3</v>
      </c>
      <c r="M1029" s="14">
        <f t="shared" si="131"/>
        <v>0.42966905416750301</v>
      </c>
      <c r="N1029" s="14">
        <f t="shared" si="132"/>
        <v>10</v>
      </c>
      <c r="O1029" s="14">
        <f t="shared" si="133"/>
        <v>2016</v>
      </c>
      <c r="P1029" s="2"/>
    </row>
    <row r="1030" spans="1:16" x14ac:dyDescent="0.25">
      <c r="A1030" s="12">
        <v>42649</v>
      </c>
      <c r="B1030" s="42">
        <v>156.83999600000001</v>
      </c>
      <c r="C1030" s="14">
        <v>156.88000500000001</v>
      </c>
      <c r="D1030" s="14">
        <f t="shared" si="134"/>
        <v>-1.2732174525945661E-3</v>
      </c>
      <c r="E1030" s="14">
        <f t="shared" si="128"/>
        <v>-0.12732174525945661</v>
      </c>
      <c r="F1030" s="14">
        <f t="shared" si="129"/>
        <v>10</v>
      </c>
      <c r="G1030" s="14">
        <f t="shared" si="130"/>
        <v>2016</v>
      </c>
      <c r="I1030" s="12">
        <v>42649</v>
      </c>
      <c r="J1030" s="14">
        <v>2158.219971</v>
      </c>
      <c r="K1030" s="14">
        <v>2160.7700199999999</v>
      </c>
      <c r="L1030" s="14">
        <f t="shared" si="135"/>
        <v>4.8156019948386586E-4</v>
      </c>
      <c r="M1030" s="14">
        <f t="shared" si="131"/>
        <v>4.8156019948386586E-2</v>
      </c>
      <c r="N1030" s="14">
        <f t="shared" si="132"/>
        <v>10</v>
      </c>
      <c r="O1030" s="14">
        <f t="shared" si="133"/>
        <v>2016</v>
      </c>
      <c r="P1030" s="2"/>
    </row>
    <row r="1031" spans="1:16" x14ac:dyDescent="0.25">
      <c r="A1031" s="12">
        <v>42650</v>
      </c>
      <c r="B1031" s="42">
        <v>157.13999899999999</v>
      </c>
      <c r="C1031" s="14">
        <v>155.66999799999999</v>
      </c>
      <c r="D1031" s="14">
        <f t="shared" si="134"/>
        <v>-7.7129459550948631E-3</v>
      </c>
      <c r="E1031" s="14">
        <f t="shared" si="128"/>
        <v>-0.77129459550948631</v>
      </c>
      <c r="F1031" s="14">
        <f t="shared" si="129"/>
        <v>10</v>
      </c>
      <c r="G1031" s="14">
        <f t="shared" si="130"/>
        <v>2016</v>
      </c>
      <c r="I1031" s="12">
        <v>42650</v>
      </c>
      <c r="J1031" s="14">
        <v>2164.1899410000001</v>
      </c>
      <c r="K1031" s="14">
        <v>2153.73999</v>
      </c>
      <c r="L1031" s="14">
        <f t="shared" si="135"/>
        <v>-3.2534836817107449E-3</v>
      </c>
      <c r="M1031" s="14">
        <f t="shared" si="131"/>
        <v>-0.32534836817107449</v>
      </c>
      <c r="N1031" s="14">
        <f t="shared" si="132"/>
        <v>10</v>
      </c>
      <c r="O1031" s="14">
        <f t="shared" si="133"/>
        <v>2016</v>
      </c>
      <c r="P1031" s="2"/>
    </row>
    <row r="1032" spans="1:16" x14ac:dyDescent="0.25">
      <c r="A1032" s="12">
        <v>42653</v>
      </c>
      <c r="B1032" s="42">
        <v>156.71000699999999</v>
      </c>
      <c r="C1032" s="14">
        <v>157.020004</v>
      </c>
      <c r="D1032" s="14">
        <f t="shared" si="134"/>
        <v>8.6722298281265431E-3</v>
      </c>
      <c r="E1032" s="14">
        <f t="shared" si="128"/>
        <v>0.86722298281265431</v>
      </c>
      <c r="F1032" s="14">
        <f t="shared" si="129"/>
        <v>10</v>
      </c>
      <c r="G1032" s="14">
        <f t="shared" si="130"/>
        <v>2016</v>
      </c>
      <c r="I1032" s="12">
        <v>42653</v>
      </c>
      <c r="J1032" s="14">
        <v>2160.389893</v>
      </c>
      <c r="K1032" s="14">
        <v>2163.6599120000001</v>
      </c>
      <c r="L1032" s="14">
        <f t="shared" si="135"/>
        <v>4.605905098135743E-3</v>
      </c>
      <c r="M1032" s="14">
        <f t="shared" si="131"/>
        <v>0.4605905098135743</v>
      </c>
      <c r="N1032" s="14">
        <f t="shared" si="132"/>
        <v>10</v>
      </c>
      <c r="O1032" s="14">
        <f t="shared" si="133"/>
        <v>2016</v>
      </c>
      <c r="P1032" s="2"/>
    </row>
    <row r="1033" spans="1:16" x14ac:dyDescent="0.25">
      <c r="A1033" s="12">
        <v>42654</v>
      </c>
      <c r="B1033" s="42">
        <v>156.729996</v>
      </c>
      <c r="C1033" s="14">
        <v>154.78999300000001</v>
      </c>
      <c r="D1033" s="14">
        <f t="shared" si="134"/>
        <v>-1.4202082175465924E-2</v>
      </c>
      <c r="E1033" s="14">
        <f t="shared" si="128"/>
        <v>-1.4202082175465924</v>
      </c>
      <c r="F1033" s="14">
        <f t="shared" si="129"/>
        <v>10</v>
      </c>
      <c r="G1033" s="14">
        <f t="shared" si="130"/>
        <v>2016</v>
      </c>
      <c r="I1033" s="12">
        <v>42654</v>
      </c>
      <c r="J1033" s="14">
        <v>2161.3500979999999</v>
      </c>
      <c r="K1033" s="14">
        <v>2136.7299800000001</v>
      </c>
      <c r="L1033" s="14">
        <f t="shared" si="135"/>
        <v>-1.2446471763257416E-2</v>
      </c>
      <c r="M1033" s="14">
        <f t="shared" si="131"/>
        <v>-1.2446471763257416</v>
      </c>
      <c r="N1033" s="14">
        <f t="shared" si="132"/>
        <v>10</v>
      </c>
      <c r="O1033" s="14">
        <f t="shared" si="133"/>
        <v>2016</v>
      </c>
      <c r="P1033" s="2"/>
    </row>
    <row r="1034" spans="1:16" x14ac:dyDescent="0.25">
      <c r="A1034" s="12">
        <v>42655</v>
      </c>
      <c r="B1034" s="42">
        <v>154.970001</v>
      </c>
      <c r="C1034" s="14">
        <v>154.28999300000001</v>
      </c>
      <c r="D1034" s="14">
        <f t="shared" si="134"/>
        <v>-3.2301829744252331E-3</v>
      </c>
      <c r="E1034" s="14">
        <f t="shared" si="128"/>
        <v>-0.32301829744252331</v>
      </c>
      <c r="F1034" s="14">
        <f t="shared" si="129"/>
        <v>10</v>
      </c>
      <c r="G1034" s="14">
        <f t="shared" si="130"/>
        <v>2016</v>
      </c>
      <c r="I1034" s="12">
        <v>42655</v>
      </c>
      <c r="J1034" s="14">
        <v>2137.669922</v>
      </c>
      <c r="K1034" s="14">
        <v>2139.179932</v>
      </c>
      <c r="L1034" s="14">
        <f t="shared" si="135"/>
        <v>1.1465894253985809E-3</v>
      </c>
      <c r="M1034" s="14">
        <f t="shared" si="131"/>
        <v>0.11465894253985809</v>
      </c>
      <c r="N1034" s="14">
        <f t="shared" si="132"/>
        <v>10</v>
      </c>
      <c r="O1034" s="14">
        <f t="shared" si="133"/>
        <v>2016</v>
      </c>
      <c r="P1034" s="2"/>
    </row>
    <row r="1035" spans="1:16" x14ac:dyDescent="0.25">
      <c r="A1035" s="12">
        <v>42656</v>
      </c>
      <c r="B1035" s="42">
        <v>153.699997</v>
      </c>
      <c r="C1035" s="14">
        <v>153.720001</v>
      </c>
      <c r="D1035" s="14">
        <f t="shared" si="134"/>
        <v>-3.6942901410333961E-3</v>
      </c>
      <c r="E1035" s="14">
        <f t="shared" si="128"/>
        <v>-0.36942901410333961</v>
      </c>
      <c r="F1035" s="14">
        <f t="shared" si="129"/>
        <v>10</v>
      </c>
      <c r="G1035" s="14">
        <f t="shared" si="130"/>
        <v>2016</v>
      </c>
      <c r="I1035" s="12">
        <v>42656</v>
      </c>
      <c r="J1035" s="14">
        <v>2130.26001</v>
      </c>
      <c r="K1035" s="14">
        <v>2132.5500489999999</v>
      </c>
      <c r="L1035" s="14">
        <f t="shared" si="135"/>
        <v>-3.0992638350910706E-3</v>
      </c>
      <c r="M1035" s="14">
        <f t="shared" si="131"/>
        <v>-0.30992638350910706</v>
      </c>
      <c r="N1035" s="14">
        <f t="shared" si="132"/>
        <v>10</v>
      </c>
      <c r="O1035" s="14">
        <f t="shared" si="133"/>
        <v>2016</v>
      </c>
      <c r="P1035" s="2"/>
    </row>
    <row r="1036" spans="1:16" x14ac:dyDescent="0.25">
      <c r="A1036" s="12">
        <v>42657</v>
      </c>
      <c r="B1036" s="42">
        <v>154.470001</v>
      </c>
      <c r="C1036" s="14">
        <v>154.449997</v>
      </c>
      <c r="D1036" s="14">
        <f t="shared" si="134"/>
        <v>4.748868040926002E-3</v>
      </c>
      <c r="E1036" s="14">
        <f t="shared" si="128"/>
        <v>0.4748868040926002</v>
      </c>
      <c r="F1036" s="14">
        <f t="shared" si="129"/>
        <v>10</v>
      </c>
      <c r="G1036" s="14">
        <f t="shared" si="130"/>
        <v>2016</v>
      </c>
      <c r="I1036" s="12">
        <v>42657</v>
      </c>
      <c r="J1036" s="14">
        <v>2139.679932</v>
      </c>
      <c r="K1036" s="14">
        <v>2132.9799800000001</v>
      </c>
      <c r="L1036" s="14">
        <f t="shared" si="135"/>
        <v>2.0160417815362486E-4</v>
      </c>
      <c r="M1036" s="14">
        <f t="shared" si="131"/>
        <v>2.0160417815362486E-2</v>
      </c>
      <c r="N1036" s="14">
        <f t="shared" si="132"/>
        <v>10</v>
      </c>
      <c r="O1036" s="14">
        <f t="shared" si="133"/>
        <v>2016</v>
      </c>
      <c r="P1036" s="2"/>
    </row>
    <row r="1037" spans="1:16" x14ac:dyDescent="0.25">
      <c r="A1037" s="12">
        <v>42660</v>
      </c>
      <c r="B1037" s="42">
        <v>154.449997</v>
      </c>
      <c r="C1037" s="14">
        <v>154.770004</v>
      </c>
      <c r="D1037" s="14">
        <f t="shared" si="134"/>
        <v>2.0719132807753837E-3</v>
      </c>
      <c r="E1037" s="14">
        <f t="shared" si="128"/>
        <v>0.20719132807753837</v>
      </c>
      <c r="F1037" s="14">
        <f t="shared" si="129"/>
        <v>10</v>
      </c>
      <c r="G1037" s="14">
        <f t="shared" si="130"/>
        <v>2016</v>
      </c>
      <c r="I1037" s="12">
        <v>42660</v>
      </c>
      <c r="J1037" s="14">
        <v>2132.9499510000001</v>
      </c>
      <c r="K1037" s="14">
        <v>2126.5</v>
      </c>
      <c r="L1037" s="14">
        <f t="shared" si="135"/>
        <v>-3.0379938212078406E-3</v>
      </c>
      <c r="M1037" s="14">
        <f t="shared" si="131"/>
        <v>-0.30379938212078406</v>
      </c>
      <c r="N1037" s="14">
        <f t="shared" si="132"/>
        <v>10</v>
      </c>
      <c r="O1037" s="14">
        <f t="shared" si="133"/>
        <v>2016</v>
      </c>
      <c r="P1037" s="2"/>
    </row>
    <row r="1038" spans="1:16" x14ac:dyDescent="0.25">
      <c r="A1038" s="12">
        <v>42661</v>
      </c>
      <c r="B1038" s="42">
        <v>150.020004</v>
      </c>
      <c r="C1038" s="14">
        <v>150.720001</v>
      </c>
      <c r="D1038" s="14">
        <f t="shared" si="134"/>
        <v>-2.6167880696055357E-2</v>
      </c>
      <c r="E1038" s="14">
        <f t="shared" si="128"/>
        <v>-2.6167880696055357</v>
      </c>
      <c r="F1038" s="14">
        <f t="shared" si="129"/>
        <v>10</v>
      </c>
      <c r="G1038" s="14">
        <f t="shared" si="130"/>
        <v>2016</v>
      </c>
      <c r="I1038" s="12">
        <v>42661</v>
      </c>
      <c r="J1038" s="14">
        <v>2138.3100589999999</v>
      </c>
      <c r="K1038" s="14">
        <v>2139.6000979999999</v>
      </c>
      <c r="L1038" s="14">
        <f t="shared" si="135"/>
        <v>6.1604034798965479E-3</v>
      </c>
      <c r="M1038" s="14">
        <f t="shared" si="131"/>
        <v>0.61604034798965479</v>
      </c>
      <c r="N1038" s="14">
        <f t="shared" si="132"/>
        <v>10</v>
      </c>
      <c r="O1038" s="14">
        <f t="shared" si="133"/>
        <v>2016</v>
      </c>
      <c r="P1038" s="2"/>
    </row>
    <row r="1039" spans="1:16" x14ac:dyDescent="0.25">
      <c r="A1039" s="12">
        <v>42662</v>
      </c>
      <c r="B1039" s="42">
        <v>151.270004</v>
      </c>
      <c r="C1039" s="14">
        <v>151.259995</v>
      </c>
      <c r="D1039" s="14">
        <f t="shared" si="134"/>
        <v>3.5827627150826213E-3</v>
      </c>
      <c r="E1039" s="14">
        <f t="shared" si="128"/>
        <v>0.35827627150826213</v>
      </c>
      <c r="F1039" s="14">
        <f t="shared" si="129"/>
        <v>10</v>
      </c>
      <c r="G1039" s="14">
        <f t="shared" si="130"/>
        <v>2016</v>
      </c>
      <c r="I1039" s="12">
        <v>42662</v>
      </c>
      <c r="J1039" s="14">
        <v>2140.8100589999999</v>
      </c>
      <c r="K1039" s="14">
        <v>2144.290039</v>
      </c>
      <c r="L1039" s="14">
        <f t="shared" si="135"/>
        <v>2.191970828747003E-3</v>
      </c>
      <c r="M1039" s="14">
        <f t="shared" si="131"/>
        <v>0.2191970828747003</v>
      </c>
      <c r="N1039" s="14">
        <f t="shared" si="132"/>
        <v>10</v>
      </c>
      <c r="O1039" s="14">
        <f t="shared" si="133"/>
        <v>2016</v>
      </c>
      <c r="P1039" s="2"/>
    </row>
    <row r="1040" spans="1:16" x14ac:dyDescent="0.25">
      <c r="A1040" s="12">
        <v>42663</v>
      </c>
      <c r="B1040" s="42">
        <v>151.279999</v>
      </c>
      <c r="C1040" s="14">
        <v>151.520004</v>
      </c>
      <c r="D1040" s="14">
        <f t="shared" si="134"/>
        <v>1.7189541755571192E-3</v>
      </c>
      <c r="E1040" s="14">
        <f t="shared" si="128"/>
        <v>0.17189541755571192</v>
      </c>
      <c r="F1040" s="14">
        <f t="shared" si="129"/>
        <v>10</v>
      </c>
      <c r="G1040" s="14">
        <f t="shared" si="130"/>
        <v>2016</v>
      </c>
      <c r="I1040" s="12">
        <v>42663</v>
      </c>
      <c r="J1040" s="14">
        <v>2142.51001</v>
      </c>
      <c r="K1040" s="14">
        <v>2141.3400879999999</v>
      </c>
      <c r="L1040" s="14">
        <f t="shared" si="135"/>
        <v>-1.375723874264545E-3</v>
      </c>
      <c r="M1040" s="14">
        <f t="shared" si="131"/>
        <v>-0.1375723874264545</v>
      </c>
      <c r="N1040" s="14">
        <f t="shared" si="132"/>
        <v>10</v>
      </c>
      <c r="O1040" s="14">
        <f t="shared" si="133"/>
        <v>2016</v>
      </c>
      <c r="P1040" s="2"/>
    </row>
    <row r="1041" spans="1:16" x14ac:dyDescent="0.25">
      <c r="A1041" s="12">
        <v>42664</v>
      </c>
      <c r="B1041" s="42">
        <v>150.58000200000001</v>
      </c>
      <c r="C1041" s="14">
        <v>149.63000500000001</v>
      </c>
      <c r="D1041" s="14">
        <f t="shared" si="134"/>
        <v>-1.2473593915691694E-2</v>
      </c>
      <c r="E1041" s="14">
        <f t="shared" si="128"/>
        <v>-1.2473593915691694</v>
      </c>
      <c r="F1041" s="14">
        <f t="shared" si="129"/>
        <v>10</v>
      </c>
      <c r="G1041" s="14">
        <f t="shared" si="130"/>
        <v>2016</v>
      </c>
      <c r="I1041" s="12">
        <v>42664</v>
      </c>
      <c r="J1041" s="14">
        <v>2139.429932</v>
      </c>
      <c r="K1041" s="14">
        <v>2141.1599120000001</v>
      </c>
      <c r="L1041" s="14">
        <f t="shared" si="135"/>
        <v>-8.4141702203055502E-5</v>
      </c>
      <c r="M1041" s="14">
        <f t="shared" si="131"/>
        <v>-8.4141702203055502E-3</v>
      </c>
      <c r="N1041" s="14">
        <f t="shared" si="132"/>
        <v>10</v>
      </c>
      <c r="O1041" s="14">
        <f t="shared" si="133"/>
        <v>2016</v>
      </c>
      <c r="P1041" s="2"/>
    </row>
    <row r="1042" spans="1:16" x14ac:dyDescent="0.25">
      <c r="A1042" s="12">
        <v>42667</v>
      </c>
      <c r="B1042" s="42">
        <v>150.39999399999999</v>
      </c>
      <c r="C1042" s="14">
        <v>150.570007</v>
      </c>
      <c r="D1042" s="14">
        <f t="shared" si="134"/>
        <v>6.2821758242939119E-3</v>
      </c>
      <c r="E1042" s="14">
        <f t="shared" si="128"/>
        <v>0.62821758242939119</v>
      </c>
      <c r="F1042" s="14">
        <f t="shared" si="129"/>
        <v>10</v>
      </c>
      <c r="G1042" s="14">
        <f t="shared" si="130"/>
        <v>2016</v>
      </c>
      <c r="I1042" s="12">
        <v>42667</v>
      </c>
      <c r="J1042" s="14">
        <v>2148.5</v>
      </c>
      <c r="K1042" s="14">
        <v>2151.330078</v>
      </c>
      <c r="L1042" s="14">
        <f t="shared" si="135"/>
        <v>4.749839534638145E-3</v>
      </c>
      <c r="M1042" s="14">
        <f t="shared" si="131"/>
        <v>0.4749839534638145</v>
      </c>
      <c r="N1042" s="14">
        <f t="shared" si="132"/>
        <v>10</v>
      </c>
      <c r="O1042" s="14">
        <f t="shared" si="133"/>
        <v>2016</v>
      </c>
      <c r="P1042" s="2"/>
    </row>
    <row r="1043" spans="1:16" x14ac:dyDescent="0.25">
      <c r="A1043" s="12">
        <v>42668</v>
      </c>
      <c r="B1043" s="42">
        <v>150.570007</v>
      </c>
      <c r="C1043" s="14">
        <v>150.88000500000001</v>
      </c>
      <c r="D1043" s="14">
        <f t="shared" si="134"/>
        <v>2.0588296844537002E-3</v>
      </c>
      <c r="E1043" s="14">
        <f t="shared" si="128"/>
        <v>0.20588296844537002</v>
      </c>
      <c r="F1043" s="14">
        <f t="shared" si="129"/>
        <v>10</v>
      </c>
      <c r="G1043" s="14">
        <f t="shared" si="130"/>
        <v>2016</v>
      </c>
      <c r="I1043" s="12">
        <v>42668</v>
      </c>
      <c r="J1043" s="14">
        <v>2149.719971</v>
      </c>
      <c r="K1043" s="14">
        <v>2143.1599120000001</v>
      </c>
      <c r="L1043" s="14">
        <f t="shared" si="135"/>
        <v>-3.7977277794559727E-3</v>
      </c>
      <c r="M1043" s="14">
        <f t="shared" si="131"/>
        <v>-0.37977277794559727</v>
      </c>
      <c r="N1043" s="14">
        <f t="shared" si="132"/>
        <v>10</v>
      </c>
      <c r="O1043" s="14">
        <f t="shared" si="133"/>
        <v>2016</v>
      </c>
      <c r="P1043" s="2"/>
    </row>
    <row r="1044" spans="1:16" x14ac:dyDescent="0.25">
      <c r="A1044" s="12">
        <v>42669</v>
      </c>
      <c r="B1044" s="42">
        <v>150.71000699999999</v>
      </c>
      <c r="C1044" s="14">
        <v>151.80999800000001</v>
      </c>
      <c r="D1044" s="14">
        <f t="shared" si="134"/>
        <v>6.1637922135540091E-3</v>
      </c>
      <c r="E1044" s="14">
        <f t="shared" si="128"/>
        <v>0.61637922135540091</v>
      </c>
      <c r="F1044" s="14">
        <f t="shared" si="129"/>
        <v>10</v>
      </c>
      <c r="G1044" s="14">
        <f t="shared" si="130"/>
        <v>2016</v>
      </c>
      <c r="I1044" s="12">
        <v>42669</v>
      </c>
      <c r="J1044" s="14">
        <v>2136.969971</v>
      </c>
      <c r="K1044" s="14">
        <v>2139.429932</v>
      </c>
      <c r="L1044" s="14">
        <f t="shared" si="135"/>
        <v>-1.7404114266579285E-3</v>
      </c>
      <c r="M1044" s="14">
        <f t="shared" si="131"/>
        <v>-0.17404114266579285</v>
      </c>
      <c r="N1044" s="14">
        <f t="shared" si="132"/>
        <v>10</v>
      </c>
      <c r="O1044" s="14">
        <f t="shared" si="133"/>
        <v>2016</v>
      </c>
      <c r="P1044" s="2"/>
    </row>
    <row r="1045" spans="1:16" x14ac:dyDescent="0.25">
      <c r="A1045" s="12">
        <v>42670</v>
      </c>
      <c r="B1045" s="42">
        <v>152.820007</v>
      </c>
      <c r="C1045" s="14">
        <v>153.35000600000001</v>
      </c>
      <c r="D1045" s="14">
        <f t="shared" si="134"/>
        <v>1.0144312102553288E-2</v>
      </c>
      <c r="E1045" s="14">
        <f t="shared" si="128"/>
        <v>1.0144312102553288</v>
      </c>
      <c r="F1045" s="14">
        <f t="shared" si="129"/>
        <v>10</v>
      </c>
      <c r="G1045" s="14">
        <f t="shared" si="130"/>
        <v>2016</v>
      </c>
      <c r="I1045" s="12">
        <v>42670</v>
      </c>
      <c r="J1045" s="14">
        <v>2144.0600589999999</v>
      </c>
      <c r="K1045" s="14">
        <v>2133.040039</v>
      </c>
      <c r="L1045" s="14">
        <f t="shared" si="135"/>
        <v>-2.9867269333876401E-3</v>
      </c>
      <c r="M1045" s="14">
        <f t="shared" si="131"/>
        <v>-0.29867269333876401</v>
      </c>
      <c r="N1045" s="14">
        <f t="shared" si="132"/>
        <v>10</v>
      </c>
      <c r="O1045" s="14">
        <f t="shared" si="133"/>
        <v>2016</v>
      </c>
      <c r="P1045" s="2"/>
    </row>
    <row r="1046" spans="1:16" x14ac:dyDescent="0.25">
      <c r="A1046" s="12">
        <v>42671</v>
      </c>
      <c r="B1046" s="42">
        <v>154.050003</v>
      </c>
      <c r="C1046" s="14">
        <v>152.61000100000001</v>
      </c>
      <c r="D1046" s="14">
        <f t="shared" si="134"/>
        <v>-4.825594855209836E-3</v>
      </c>
      <c r="E1046" s="14">
        <f t="shared" si="128"/>
        <v>-0.4825594855209836</v>
      </c>
      <c r="F1046" s="14">
        <f t="shared" si="129"/>
        <v>10</v>
      </c>
      <c r="G1046" s="14">
        <f t="shared" si="130"/>
        <v>2016</v>
      </c>
      <c r="I1046" s="12">
        <v>42671</v>
      </c>
      <c r="J1046" s="14">
        <v>2132.2299800000001</v>
      </c>
      <c r="K1046" s="14">
        <v>2126.4099120000001</v>
      </c>
      <c r="L1046" s="14">
        <f t="shared" si="135"/>
        <v>-3.1082993655890956E-3</v>
      </c>
      <c r="M1046" s="14">
        <f t="shared" si="131"/>
        <v>-0.31082993655890956</v>
      </c>
      <c r="N1046" s="14">
        <f t="shared" si="132"/>
        <v>10</v>
      </c>
      <c r="O1046" s="14">
        <f t="shared" si="133"/>
        <v>2016</v>
      </c>
      <c r="P1046" s="2"/>
    </row>
    <row r="1047" spans="1:16" x14ac:dyDescent="0.25">
      <c r="A1047" s="12">
        <v>42674</v>
      </c>
      <c r="B1047" s="42">
        <v>152.759995</v>
      </c>
      <c r="C1047" s="14">
        <v>153.69000199999999</v>
      </c>
      <c r="D1047" s="14">
        <f t="shared" si="134"/>
        <v>7.0768690971962922E-3</v>
      </c>
      <c r="E1047" s="14">
        <f t="shared" si="128"/>
        <v>0.70768690971962922</v>
      </c>
      <c r="F1047" s="14">
        <f t="shared" si="129"/>
        <v>10</v>
      </c>
      <c r="G1047" s="14">
        <f t="shared" si="130"/>
        <v>2016</v>
      </c>
      <c r="I1047" s="12">
        <v>42674</v>
      </c>
      <c r="J1047" s="14">
        <v>2129.780029</v>
      </c>
      <c r="K1047" s="14">
        <v>2126.1499020000001</v>
      </c>
      <c r="L1047" s="14">
        <f t="shared" si="135"/>
        <v>-1.2227651805640782E-4</v>
      </c>
      <c r="M1047" s="14">
        <f t="shared" si="131"/>
        <v>-1.2227651805640782E-2</v>
      </c>
      <c r="N1047" s="14">
        <f t="shared" si="132"/>
        <v>10</v>
      </c>
      <c r="O1047" s="14">
        <f t="shared" si="133"/>
        <v>2016</v>
      </c>
      <c r="P1047" s="2"/>
    </row>
    <row r="1048" spans="1:16" x14ac:dyDescent="0.25">
      <c r="A1048" s="12">
        <v>42675</v>
      </c>
      <c r="B1048" s="42">
        <v>153.5</v>
      </c>
      <c r="C1048" s="14">
        <v>152.78999300000001</v>
      </c>
      <c r="D1048" s="14">
        <f t="shared" si="134"/>
        <v>-5.8560022661720001E-3</v>
      </c>
      <c r="E1048" s="14">
        <f t="shared" si="128"/>
        <v>-0.58560022661720001</v>
      </c>
      <c r="F1048" s="14">
        <f t="shared" si="129"/>
        <v>11</v>
      </c>
      <c r="G1048" s="14">
        <f t="shared" si="130"/>
        <v>2016</v>
      </c>
      <c r="I1048" s="12">
        <v>42675</v>
      </c>
      <c r="J1048" s="14">
        <v>2128.679932</v>
      </c>
      <c r="K1048" s="14">
        <v>2111.719971</v>
      </c>
      <c r="L1048" s="14">
        <f t="shared" si="135"/>
        <v>-6.7868831762174509E-3</v>
      </c>
      <c r="M1048" s="14">
        <f t="shared" si="131"/>
        <v>-0.67868831762174509</v>
      </c>
      <c r="N1048" s="14">
        <f t="shared" si="132"/>
        <v>11</v>
      </c>
      <c r="O1048" s="14">
        <f t="shared" si="133"/>
        <v>2016</v>
      </c>
      <c r="P1048" s="2"/>
    </row>
    <row r="1049" spans="1:16" x14ac:dyDescent="0.25">
      <c r="A1049" s="12">
        <v>42676</v>
      </c>
      <c r="B1049" s="42">
        <v>152.479996</v>
      </c>
      <c r="C1049" s="14">
        <v>151.949997</v>
      </c>
      <c r="D1049" s="14">
        <f t="shared" si="134"/>
        <v>-5.4977160709733797E-3</v>
      </c>
      <c r="E1049" s="14">
        <f t="shared" si="128"/>
        <v>-0.54977160709733797</v>
      </c>
      <c r="F1049" s="14">
        <f t="shared" si="129"/>
        <v>11</v>
      </c>
      <c r="G1049" s="14">
        <f t="shared" si="130"/>
        <v>2016</v>
      </c>
      <c r="I1049" s="12">
        <v>42676</v>
      </c>
      <c r="J1049" s="14">
        <v>2109.429932</v>
      </c>
      <c r="K1049" s="14">
        <v>2097.9399410000001</v>
      </c>
      <c r="L1049" s="14">
        <f t="shared" si="135"/>
        <v>-6.5255006294582252E-3</v>
      </c>
      <c r="M1049" s="14">
        <f t="shared" si="131"/>
        <v>-0.65255006294582252</v>
      </c>
      <c r="N1049" s="14">
        <f t="shared" si="132"/>
        <v>11</v>
      </c>
      <c r="O1049" s="14">
        <f t="shared" si="133"/>
        <v>2016</v>
      </c>
      <c r="P1049" s="2"/>
    </row>
    <row r="1050" spans="1:16" x14ac:dyDescent="0.25">
      <c r="A1050" s="12">
        <v>42677</v>
      </c>
      <c r="B1050" s="42">
        <v>152.509995</v>
      </c>
      <c r="C1050" s="14">
        <v>152.36999499999999</v>
      </c>
      <c r="D1050" s="14">
        <f t="shared" si="134"/>
        <v>2.7640540196915975E-3</v>
      </c>
      <c r="E1050" s="14">
        <f t="shared" si="128"/>
        <v>0.27640540196915975</v>
      </c>
      <c r="F1050" s="14">
        <f t="shared" si="129"/>
        <v>11</v>
      </c>
      <c r="G1050" s="14">
        <f t="shared" si="130"/>
        <v>2016</v>
      </c>
      <c r="I1050" s="12">
        <v>42677</v>
      </c>
      <c r="J1050" s="14">
        <v>2098.8000489999999</v>
      </c>
      <c r="K1050" s="14">
        <v>2088.6599120000001</v>
      </c>
      <c r="L1050" s="14">
        <f t="shared" si="135"/>
        <v>-4.4234006982948326E-3</v>
      </c>
      <c r="M1050" s="14">
        <f t="shared" si="131"/>
        <v>-0.44234006982948326</v>
      </c>
      <c r="N1050" s="14">
        <f t="shared" si="132"/>
        <v>11</v>
      </c>
      <c r="O1050" s="14">
        <f t="shared" si="133"/>
        <v>2016</v>
      </c>
      <c r="P1050" s="2"/>
    </row>
    <row r="1051" spans="1:16" x14ac:dyDescent="0.25">
      <c r="A1051" s="12">
        <v>42678</v>
      </c>
      <c r="B1051" s="42">
        <v>152.39999399999999</v>
      </c>
      <c r="C1051" s="14">
        <v>152.429993</v>
      </c>
      <c r="D1051" s="14">
        <f t="shared" si="134"/>
        <v>3.9376518979339359E-4</v>
      </c>
      <c r="E1051" s="14">
        <f t="shared" si="128"/>
        <v>3.9376518979339359E-2</v>
      </c>
      <c r="F1051" s="14">
        <f t="shared" si="129"/>
        <v>11</v>
      </c>
      <c r="G1051" s="14">
        <f t="shared" si="130"/>
        <v>2016</v>
      </c>
      <c r="I1051" s="12">
        <v>42678</v>
      </c>
      <c r="J1051" s="14">
        <v>2083.790039</v>
      </c>
      <c r="K1051" s="14">
        <v>2085.179932</v>
      </c>
      <c r="L1051" s="14">
        <f t="shared" si="135"/>
        <v>-1.6661305078947697E-3</v>
      </c>
      <c r="M1051" s="14">
        <f t="shared" si="131"/>
        <v>-0.16661305078947697</v>
      </c>
      <c r="N1051" s="14">
        <f t="shared" si="132"/>
        <v>11</v>
      </c>
      <c r="O1051" s="14">
        <f t="shared" si="133"/>
        <v>2016</v>
      </c>
      <c r="P1051" s="2"/>
    </row>
    <row r="1052" spans="1:16" x14ac:dyDescent="0.25">
      <c r="A1052" s="12">
        <v>42681</v>
      </c>
      <c r="B1052" s="42">
        <v>153.990005</v>
      </c>
      <c r="C1052" s="14">
        <v>155.720001</v>
      </c>
      <c r="D1052" s="14">
        <f t="shared" si="134"/>
        <v>2.1583731228013603E-2</v>
      </c>
      <c r="E1052" s="14">
        <f t="shared" si="128"/>
        <v>2.1583731228013603</v>
      </c>
      <c r="F1052" s="14">
        <f t="shared" si="129"/>
        <v>11</v>
      </c>
      <c r="G1052" s="14">
        <f t="shared" si="130"/>
        <v>2016</v>
      </c>
      <c r="I1052" s="12">
        <v>42681</v>
      </c>
      <c r="J1052" s="14">
        <v>2100.5900879999999</v>
      </c>
      <c r="K1052" s="14">
        <v>2131.5200199999999</v>
      </c>
      <c r="L1052" s="14">
        <f t="shared" si="135"/>
        <v>2.2223544015960606E-2</v>
      </c>
      <c r="M1052" s="14">
        <f t="shared" si="131"/>
        <v>2.2223544015960606</v>
      </c>
      <c r="N1052" s="14">
        <f t="shared" si="132"/>
        <v>11</v>
      </c>
      <c r="O1052" s="14">
        <f t="shared" si="133"/>
        <v>2016</v>
      </c>
      <c r="P1052" s="2"/>
    </row>
    <row r="1053" spans="1:16" x14ac:dyDescent="0.25">
      <c r="A1053" s="12">
        <v>42682</v>
      </c>
      <c r="B1053" s="42">
        <v>154.55999800000001</v>
      </c>
      <c r="C1053" s="14">
        <v>155.16999799999999</v>
      </c>
      <c r="D1053" s="14">
        <f t="shared" si="134"/>
        <v>-3.5319997204469322E-3</v>
      </c>
      <c r="E1053" s="14">
        <f t="shared" si="128"/>
        <v>-0.35319997204469322</v>
      </c>
      <c r="F1053" s="14">
        <f t="shared" si="129"/>
        <v>11</v>
      </c>
      <c r="G1053" s="14">
        <f t="shared" si="130"/>
        <v>2016</v>
      </c>
      <c r="I1053" s="12">
        <v>42682</v>
      </c>
      <c r="J1053" s="14">
        <v>2129.919922</v>
      </c>
      <c r="K1053" s="14">
        <v>2139.5600589999999</v>
      </c>
      <c r="L1053" s="14">
        <f t="shared" si="135"/>
        <v>3.7719744241482278E-3</v>
      </c>
      <c r="M1053" s="14">
        <f t="shared" si="131"/>
        <v>0.37719744241482278</v>
      </c>
      <c r="N1053" s="14">
        <f t="shared" si="132"/>
        <v>11</v>
      </c>
      <c r="O1053" s="14">
        <f t="shared" si="133"/>
        <v>2016</v>
      </c>
      <c r="P1053" s="2"/>
    </row>
    <row r="1054" spans="1:16" x14ac:dyDescent="0.25">
      <c r="A1054" s="12">
        <v>42683</v>
      </c>
      <c r="B1054" s="42">
        <v>152.96000699999999</v>
      </c>
      <c r="C1054" s="14">
        <v>154.80999800000001</v>
      </c>
      <c r="D1054" s="14">
        <f t="shared" si="134"/>
        <v>-2.3200361193533858E-3</v>
      </c>
      <c r="E1054" s="14">
        <f t="shared" si="128"/>
        <v>-0.23200361193533858</v>
      </c>
      <c r="F1054" s="14">
        <f t="shared" si="129"/>
        <v>11</v>
      </c>
      <c r="G1054" s="14">
        <f t="shared" si="130"/>
        <v>2016</v>
      </c>
      <c r="I1054" s="12">
        <v>42683</v>
      </c>
      <c r="J1054" s="14">
        <v>2131.5600589999999</v>
      </c>
      <c r="K1054" s="14">
        <v>2163.26001</v>
      </c>
      <c r="L1054" s="14">
        <f t="shared" si="135"/>
        <v>1.1077020670818172E-2</v>
      </c>
      <c r="M1054" s="14">
        <f t="shared" si="131"/>
        <v>1.1077020670818172</v>
      </c>
      <c r="N1054" s="14">
        <f t="shared" si="132"/>
        <v>11</v>
      </c>
      <c r="O1054" s="14">
        <f t="shared" si="133"/>
        <v>2016</v>
      </c>
      <c r="P1054" s="2"/>
    </row>
    <row r="1055" spans="1:16" x14ac:dyDescent="0.25">
      <c r="A1055" s="12">
        <v>42684</v>
      </c>
      <c r="B1055" s="42">
        <v>157.66000399999999</v>
      </c>
      <c r="C1055" s="14">
        <v>160.220001</v>
      </c>
      <c r="D1055" s="14">
        <f t="shared" si="134"/>
        <v>3.4946082745896057E-2</v>
      </c>
      <c r="E1055" s="14">
        <f t="shared" si="128"/>
        <v>3.4946082745896057</v>
      </c>
      <c r="F1055" s="14">
        <f t="shared" si="129"/>
        <v>11</v>
      </c>
      <c r="G1055" s="14">
        <f t="shared" si="130"/>
        <v>2016</v>
      </c>
      <c r="I1055" s="12">
        <v>42684</v>
      </c>
      <c r="J1055" s="14">
        <v>2167.48999</v>
      </c>
      <c r="K1055" s="14">
        <v>2167.4799800000001</v>
      </c>
      <c r="L1055" s="14">
        <f t="shared" si="135"/>
        <v>1.9507456248868404E-3</v>
      </c>
      <c r="M1055" s="14">
        <f t="shared" si="131"/>
        <v>0.19507456248868404</v>
      </c>
      <c r="N1055" s="14">
        <f t="shared" si="132"/>
        <v>11</v>
      </c>
      <c r="O1055" s="14">
        <f t="shared" si="133"/>
        <v>2016</v>
      </c>
      <c r="P1055" s="2"/>
    </row>
    <row r="1056" spans="1:16" x14ac:dyDescent="0.25">
      <c r="A1056" s="12">
        <v>42685</v>
      </c>
      <c r="B1056" s="42">
        <v>159.970001</v>
      </c>
      <c r="C1056" s="14">
        <v>161.270004</v>
      </c>
      <c r="D1056" s="14">
        <f t="shared" si="134"/>
        <v>6.5535076360410116E-3</v>
      </c>
      <c r="E1056" s="14">
        <f t="shared" si="128"/>
        <v>0.65535076360410116</v>
      </c>
      <c r="F1056" s="14">
        <f t="shared" si="129"/>
        <v>11</v>
      </c>
      <c r="G1056" s="14">
        <f t="shared" si="130"/>
        <v>2016</v>
      </c>
      <c r="I1056" s="12">
        <v>42685</v>
      </c>
      <c r="J1056" s="14">
        <v>2162.709961</v>
      </c>
      <c r="K1056" s="14">
        <v>2164.4499510000001</v>
      </c>
      <c r="L1056" s="14">
        <f t="shared" si="135"/>
        <v>-1.3979501669952876E-3</v>
      </c>
      <c r="M1056" s="14">
        <f t="shared" si="131"/>
        <v>-0.13979501669952876</v>
      </c>
      <c r="N1056" s="14">
        <f t="shared" si="132"/>
        <v>11</v>
      </c>
      <c r="O1056" s="14">
        <f t="shared" si="133"/>
        <v>2016</v>
      </c>
      <c r="P1056" s="2"/>
    </row>
    <row r="1057" spans="1:16" x14ac:dyDescent="0.25">
      <c r="A1057" s="12">
        <v>42688</v>
      </c>
      <c r="B1057" s="42">
        <v>161.25</v>
      </c>
      <c r="C1057" s="14">
        <v>158.21000699999999</v>
      </c>
      <c r="D1057" s="14">
        <f t="shared" si="134"/>
        <v>-1.8974371700269832E-2</v>
      </c>
      <c r="E1057" s="14">
        <f t="shared" si="128"/>
        <v>-1.8974371700269832</v>
      </c>
      <c r="F1057" s="14">
        <f t="shared" si="129"/>
        <v>11</v>
      </c>
      <c r="G1057" s="14">
        <f t="shared" si="130"/>
        <v>2016</v>
      </c>
      <c r="I1057" s="12">
        <v>42688</v>
      </c>
      <c r="J1057" s="14">
        <v>2165.639893</v>
      </c>
      <c r="K1057" s="14">
        <v>2164.1999510000001</v>
      </c>
      <c r="L1057" s="14">
        <f t="shared" si="135"/>
        <v>-1.1550278623184695E-4</v>
      </c>
      <c r="M1057" s="14">
        <f t="shared" si="131"/>
        <v>-1.1550278623184695E-2</v>
      </c>
      <c r="N1057" s="14">
        <f t="shared" si="132"/>
        <v>11</v>
      </c>
      <c r="O1057" s="14">
        <f t="shared" si="133"/>
        <v>2016</v>
      </c>
      <c r="P1057" s="2"/>
    </row>
    <row r="1058" spans="1:16" x14ac:dyDescent="0.25">
      <c r="A1058" s="12">
        <v>42689</v>
      </c>
      <c r="B1058" s="42">
        <v>158.41999799999999</v>
      </c>
      <c r="C1058" s="14">
        <v>158.66999799999999</v>
      </c>
      <c r="D1058" s="14">
        <f t="shared" si="134"/>
        <v>2.9074709540970467E-3</v>
      </c>
      <c r="E1058" s="14">
        <f t="shared" si="128"/>
        <v>0.29074709540970467</v>
      </c>
      <c r="F1058" s="14">
        <f t="shared" si="129"/>
        <v>11</v>
      </c>
      <c r="G1058" s="14">
        <f t="shared" si="130"/>
        <v>2016</v>
      </c>
      <c r="I1058" s="12">
        <v>42689</v>
      </c>
      <c r="J1058" s="14">
        <v>2168.290039</v>
      </c>
      <c r="K1058" s="14">
        <v>2180.389893</v>
      </c>
      <c r="L1058" s="14">
        <f t="shared" si="135"/>
        <v>7.4807976927082631E-3</v>
      </c>
      <c r="M1058" s="14">
        <f t="shared" si="131"/>
        <v>0.74807976927082631</v>
      </c>
      <c r="N1058" s="14">
        <f t="shared" si="132"/>
        <v>11</v>
      </c>
      <c r="O1058" s="14">
        <f t="shared" si="133"/>
        <v>2016</v>
      </c>
      <c r="P1058" s="2"/>
    </row>
    <row r="1059" spans="1:16" x14ac:dyDescent="0.25">
      <c r="A1059" s="12">
        <v>42690</v>
      </c>
      <c r="B1059" s="42">
        <v>158.46000699999999</v>
      </c>
      <c r="C1059" s="14">
        <v>159.28999300000001</v>
      </c>
      <c r="D1059" s="14">
        <f t="shared" si="134"/>
        <v>3.9074494725841458E-3</v>
      </c>
      <c r="E1059" s="14">
        <f t="shared" si="128"/>
        <v>0.39074494725841458</v>
      </c>
      <c r="F1059" s="14">
        <f t="shared" si="129"/>
        <v>11</v>
      </c>
      <c r="G1059" s="14">
        <f t="shared" si="130"/>
        <v>2016</v>
      </c>
      <c r="I1059" s="12">
        <v>42690</v>
      </c>
      <c r="J1059" s="14">
        <v>2177.530029</v>
      </c>
      <c r="K1059" s="14">
        <v>2176.9399410000001</v>
      </c>
      <c r="L1059" s="14">
        <f t="shared" si="135"/>
        <v>-1.5822638011099288E-3</v>
      </c>
      <c r="M1059" s="14">
        <f t="shared" si="131"/>
        <v>-0.15822638011099288</v>
      </c>
      <c r="N1059" s="14">
        <f t="shared" si="132"/>
        <v>11</v>
      </c>
      <c r="O1059" s="14">
        <f t="shared" si="133"/>
        <v>2016</v>
      </c>
      <c r="P1059" s="2"/>
    </row>
    <row r="1060" spans="1:16" x14ac:dyDescent="0.25">
      <c r="A1060" s="12">
        <v>42691</v>
      </c>
      <c r="B1060" s="42">
        <v>159.220001</v>
      </c>
      <c r="C1060" s="14">
        <v>159.800003</v>
      </c>
      <c r="D1060" s="14">
        <f t="shared" si="134"/>
        <v>3.2017704966562643E-3</v>
      </c>
      <c r="E1060" s="14">
        <f t="shared" si="128"/>
        <v>0.32017704966562643</v>
      </c>
      <c r="F1060" s="14">
        <f t="shared" si="129"/>
        <v>11</v>
      </c>
      <c r="G1060" s="14">
        <f t="shared" si="130"/>
        <v>2016</v>
      </c>
      <c r="I1060" s="12">
        <v>42691</v>
      </c>
      <c r="J1060" s="14">
        <v>2178.610107</v>
      </c>
      <c r="K1060" s="14">
        <v>2187.1201169999999</v>
      </c>
      <c r="L1060" s="14">
        <f t="shared" si="135"/>
        <v>4.6763697097327306E-3</v>
      </c>
      <c r="M1060" s="14">
        <f t="shared" si="131"/>
        <v>0.46763697097327306</v>
      </c>
      <c r="N1060" s="14">
        <f t="shared" si="132"/>
        <v>11</v>
      </c>
      <c r="O1060" s="14">
        <f t="shared" si="133"/>
        <v>2016</v>
      </c>
      <c r="P1060" s="2"/>
    </row>
    <row r="1061" spans="1:16" x14ac:dyDescent="0.25">
      <c r="A1061" s="12">
        <v>42692</v>
      </c>
      <c r="B1061" s="42">
        <v>159.800003</v>
      </c>
      <c r="C1061" s="14">
        <v>160.38999899999999</v>
      </c>
      <c r="D1061" s="14">
        <f t="shared" si="134"/>
        <v>3.6920900433272674E-3</v>
      </c>
      <c r="E1061" s="14">
        <f t="shared" si="128"/>
        <v>0.36920900433272674</v>
      </c>
      <c r="F1061" s="14">
        <f t="shared" si="129"/>
        <v>11</v>
      </c>
      <c r="G1061" s="14">
        <f t="shared" si="130"/>
        <v>2016</v>
      </c>
      <c r="I1061" s="12">
        <v>42692</v>
      </c>
      <c r="J1061" s="14">
        <v>2186.8500979999999</v>
      </c>
      <c r="K1061" s="14">
        <v>2181.8999020000001</v>
      </c>
      <c r="L1061" s="14">
        <f t="shared" si="135"/>
        <v>-2.3867984933356734E-3</v>
      </c>
      <c r="M1061" s="14">
        <f t="shared" si="131"/>
        <v>-0.23867984933356734</v>
      </c>
      <c r="N1061" s="14">
        <f t="shared" si="132"/>
        <v>11</v>
      </c>
      <c r="O1061" s="14">
        <f t="shared" si="133"/>
        <v>2016</v>
      </c>
      <c r="P1061" s="2"/>
    </row>
    <row r="1062" spans="1:16" x14ac:dyDescent="0.25">
      <c r="A1062" s="12">
        <v>42695</v>
      </c>
      <c r="B1062" s="42">
        <v>160.69000199999999</v>
      </c>
      <c r="C1062" s="14">
        <v>162.770004</v>
      </c>
      <c r="D1062" s="14">
        <f t="shared" si="134"/>
        <v>1.4838861617550103E-2</v>
      </c>
      <c r="E1062" s="14">
        <f t="shared" si="128"/>
        <v>1.4838861617550103</v>
      </c>
      <c r="F1062" s="14">
        <f t="shared" si="129"/>
        <v>11</v>
      </c>
      <c r="G1062" s="14">
        <f t="shared" si="130"/>
        <v>2016</v>
      </c>
      <c r="I1062" s="12">
        <v>42695</v>
      </c>
      <c r="J1062" s="14">
        <v>2186.429932</v>
      </c>
      <c r="K1062" s="14">
        <v>2198.179932</v>
      </c>
      <c r="L1062" s="14">
        <f t="shared" si="135"/>
        <v>7.4614009492723898E-3</v>
      </c>
      <c r="M1062" s="14">
        <f t="shared" si="131"/>
        <v>0.74614009492723898</v>
      </c>
      <c r="N1062" s="14">
        <f t="shared" si="132"/>
        <v>11</v>
      </c>
      <c r="O1062" s="14">
        <f t="shared" si="133"/>
        <v>2016</v>
      </c>
      <c r="P1062" s="2"/>
    </row>
    <row r="1063" spans="1:16" x14ac:dyDescent="0.25">
      <c r="A1063" s="12">
        <v>42696</v>
      </c>
      <c r="B1063" s="42">
        <v>163</v>
      </c>
      <c r="C1063" s="14">
        <v>162.66999799999999</v>
      </c>
      <c r="D1063" s="14">
        <f t="shared" si="134"/>
        <v>-6.1440067298890177E-4</v>
      </c>
      <c r="E1063" s="14">
        <f t="shared" si="128"/>
        <v>-6.1440067298890177E-2</v>
      </c>
      <c r="F1063" s="14">
        <f t="shared" si="129"/>
        <v>11</v>
      </c>
      <c r="G1063" s="14">
        <f t="shared" si="130"/>
        <v>2016</v>
      </c>
      <c r="I1063" s="12">
        <v>42696</v>
      </c>
      <c r="J1063" s="14">
        <v>2201.5600589999999</v>
      </c>
      <c r="K1063" s="14">
        <v>2202.9399410000001</v>
      </c>
      <c r="L1063" s="14">
        <f t="shared" si="135"/>
        <v>2.1654319242507825E-3</v>
      </c>
      <c r="M1063" s="14">
        <f t="shared" si="131"/>
        <v>0.21654319242507825</v>
      </c>
      <c r="N1063" s="14">
        <f t="shared" si="132"/>
        <v>11</v>
      </c>
      <c r="O1063" s="14">
        <f t="shared" si="133"/>
        <v>2016</v>
      </c>
      <c r="P1063" s="2"/>
    </row>
    <row r="1064" spans="1:16" x14ac:dyDescent="0.25">
      <c r="A1064" s="12">
        <v>42697</v>
      </c>
      <c r="B1064" s="42">
        <v>161.94000199999999</v>
      </c>
      <c r="C1064" s="14">
        <v>161.979996</v>
      </c>
      <c r="D1064" s="14">
        <f t="shared" si="134"/>
        <v>-4.2417287052526342E-3</v>
      </c>
      <c r="E1064" s="14">
        <f t="shared" si="128"/>
        <v>-0.42417287052526342</v>
      </c>
      <c r="F1064" s="14">
        <f t="shared" si="129"/>
        <v>11</v>
      </c>
      <c r="G1064" s="14">
        <f t="shared" si="130"/>
        <v>2016</v>
      </c>
      <c r="I1064" s="12">
        <v>42697</v>
      </c>
      <c r="J1064" s="14">
        <v>2198.5500489999999</v>
      </c>
      <c r="K1064" s="14">
        <v>2204.719971</v>
      </c>
      <c r="L1064" s="14">
        <f t="shared" si="135"/>
        <v>8.0802475222818693E-4</v>
      </c>
      <c r="M1064" s="14">
        <f t="shared" si="131"/>
        <v>8.0802475222818693E-2</v>
      </c>
      <c r="N1064" s="14">
        <f t="shared" si="132"/>
        <v>11</v>
      </c>
      <c r="O1064" s="14">
        <f t="shared" si="133"/>
        <v>2016</v>
      </c>
      <c r="P1064" s="2"/>
    </row>
    <row r="1065" spans="1:16" x14ac:dyDescent="0.25">
      <c r="A1065" s="12">
        <v>42699</v>
      </c>
      <c r="B1065" s="42">
        <v>161.83000200000001</v>
      </c>
      <c r="C1065" s="14">
        <v>163.13999899999999</v>
      </c>
      <c r="D1065" s="14">
        <f t="shared" si="134"/>
        <v>7.1613966455461586E-3</v>
      </c>
      <c r="E1065" s="14">
        <f t="shared" si="128"/>
        <v>0.71613966455461586</v>
      </c>
      <c r="F1065" s="14">
        <f t="shared" si="129"/>
        <v>11</v>
      </c>
      <c r="G1065" s="14">
        <f t="shared" si="130"/>
        <v>2016</v>
      </c>
      <c r="I1065" s="12">
        <v>42699</v>
      </c>
      <c r="J1065" s="14">
        <v>2206.2700199999999</v>
      </c>
      <c r="K1065" s="14">
        <v>2213.3500979999999</v>
      </c>
      <c r="L1065" s="14">
        <f t="shared" si="135"/>
        <v>3.9143869124047548E-3</v>
      </c>
      <c r="M1065" s="14">
        <f t="shared" si="131"/>
        <v>0.39143869124047548</v>
      </c>
      <c r="N1065" s="14">
        <f t="shared" si="132"/>
        <v>11</v>
      </c>
      <c r="O1065" s="14">
        <f t="shared" si="133"/>
        <v>2016</v>
      </c>
      <c r="P1065" s="2"/>
    </row>
    <row r="1066" spans="1:16" x14ac:dyDescent="0.25">
      <c r="A1066" s="12">
        <v>42702</v>
      </c>
      <c r="B1066" s="42">
        <v>163.199997</v>
      </c>
      <c r="C1066" s="14">
        <v>164.520004</v>
      </c>
      <c r="D1066" s="14">
        <f t="shared" si="134"/>
        <v>8.4590229769463399E-3</v>
      </c>
      <c r="E1066" s="14">
        <f t="shared" si="128"/>
        <v>0.84590229769463399</v>
      </c>
      <c r="F1066" s="14">
        <f t="shared" si="129"/>
        <v>11</v>
      </c>
      <c r="G1066" s="14">
        <f t="shared" si="130"/>
        <v>2016</v>
      </c>
      <c r="I1066" s="12">
        <v>42702</v>
      </c>
      <c r="J1066" s="14">
        <v>2210.209961</v>
      </c>
      <c r="K1066" s="14">
        <v>2201.719971</v>
      </c>
      <c r="L1066" s="14">
        <f t="shared" si="135"/>
        <v>-5.2545356518649555E-3</v>
      </c>
      <c r="M1066" s="14">
        <f t="shared" si="131"/>
        <v>-0.52545356518649555</v>
      </c>
      <c r="N1066" s="14">
        <f t="shared" si="132"/>
        <v>11</v>
      </c>
      <c r="O1066" s="14">
        <f t="shared" si="133"/>
        <v>2016</v>
      </c>
      <c r="P1066" s="2"/>
    </row>
    <row r="1067" spans="1:16" x14ac:dyDescent="0.25">
      <c r="A1067" s="12">
        <v>42703</v>
      </c>
      <c r="B1067" s="42">
        <v>164</v>
      </c>
      <c r="C1067" s="14">
        <v>163.529999</v>
      </c>
      <c r="D1067" s="14">
        <f t="shared" si="134"/>
        <v>-6.0175357155960452E-3</v>
      </c>
      <c r="E1067" s="14">
        <f t="shared" si="128"/>
        <v>-0.60175357155960452</v>
      </c>
      <c r="F1067" s="14">
        <f t="shared" si="129"/>
        <v>11</v>
      </c>
      <c r="G1067" s="14">
        <f t="shared" si="130"/>
        <v>2016</v>
      </c>
      <c r="I1067" s="12">
        <v>42703</v>
      </c>
      <c r="J1067" s="14">
        <v>2200.76001</v>
      </c>
      <c r="K1067" s="14">
        <v>2204.6599120000001</v>
      </c>
      <c r="L1067" s="14">
        <f t="shared" si="135"/>
        <v>1.3352928795322683E-3</v>
      </c>
      <c r="M1067" s="14">
        <f t="shared" si="131"/>
        <v>0.13352928795322683</v>
      </c>
      <c r="N1067" s="14">
        <f t="shared" si="132"/>
        <v>11</v>
      </c>
      <c r="O1067" s="14">
        <f t="shared" si="133"/>
        <v>2016</v>
      </c>
      <c r="P1067" s="2"/>
    </row>
    <row r="1068" spans="1:16" x14ac:dyDescent="0.25">
      <c r="A1068" s="12">
        <v>42704</v>
      </c>
      <c r="B1068" s="42">
        <v>163.35000600000001</v>
      </c>
      <c r="C1068" s="14">
        <v>162.220001</v>
      </c>
      <c r="D1068" s="14">
        <f t="shared" si="134"/>
        <v>-8.0107503700285188E-3</v>
      </c>
      <c r="E1068" s="14">
        <f t="shared" si="128"/>
        <v>-0.80107503700285188</v>
      </c>
      <c r="F1068" s="14">
        <f t="shared" si="129"/>
        <v>11</v>
      </c>
      <c r="G1068" s="14">
        <f t="shared" si="130"/>
        <v>2016</v>
      </c>
      <c r="I1068" s="12">
        <v>42704</v>
      </c>
      <c r="J1068" s="14">
        <v>2204.969971</v>
      </c>
      <c r="K1068" s="14">
        <v>2198.8100589999999</v>
      </c>
      <c r="L1068" s="14">
        <f t="shared" si="135"/>
        <v>-2.6534038053485087E-3</v>
      </c>
      <c r="M1068" s="14">
        <f t="shared" si="131"/>
        <v>-0.26534038053485087</v>
      </c>
      <c r="N1068" s="14">
        <f t="shared" si="132"/>
        <v>11</v>
      </c>
      <c r="O1068" s="14">
        <f t="shared" si="133"/>
        <v>2016</v>
      </c>
      <c r="P1068" s="2"/>
    </row>
    <row r="1069" spans="1:16" x14ac:dyDescent="0.25">
      <c r="A1069" s="12">
        <v>42705</v>
      </c>
      <c r="B1069" s="42">
        <v>161.949997</v>
      </c>
      <c r="C1069" s="14">
        <v>159.820007</v>
      </c>
      <c r="D1069" s="14">
        <f t="shared" si="134"/>
        <v>-1.4794686137377111E-2</v>
      </c>
      <c r="E1069" s="14">
        <f t="shared" si="128"/>
        <v>-1.4794686137377111</v>
      </c>
      <c r="F1069" s="14">
        <f t="shared" si="129"/>
        <v>12</v>
      </c>
      <c r="G1069" s="14">
        <f t="shared" si="130"/>
        <v>2016</v>
      </c>
      <c r="I1069" s="12">
        <v>42705</v>
      </c>
      <c r="J1069" s="14">
        <v>2200.169922</v>
      </c>
      <c r="K1069" s="14">
        <v>2191.080078</v>
      </c>
      <c r="L1069" s="14">
        <f t="shared" si="135"/>
        <v>-3.5155292147042161E-3</v>
      </c>
      <c r="M1069" s="14">
        <f t="shared" si="131"/>
        <v>-0.35155292147042161</v>
      </c>
      <c r="N1069" s="14">
        <f t="shared" si="132"/>
        <v>12</v>
      </c>
      <c r="O1069" s="14">
        <f t="shared" si="133"/>
        <v>2016</v>
      </c>
      <c r="P1069" s="2"/>
    </row>
    <row r="1070" spans="1:16" x14ac:dyDescent="0.25">
      <c r="A1070" s="12">
        <v>42706</v>
      </c>
      <c r="B1070" s="42">
        <v>159</v>
      </c>
      <c r="C1070" s="14">
        <v>160.020004</v>
      </c>
      <c r="D1070" s="14">
        <f t="shared" si="134"/>
        <v>1.2513890078855727E-3</v>
      </c>
      <c r="E1070" s="14">
        <f t="shared" si="128"/>
        <v>0.12513890078855727</v>
      </c>
      <c r="F1070" s="14">
        <f t="shared" si="129"/>
        <v>12</v>
      </c>
      <c r="G1070" s="14">
        <f t="shared" si="130"/>
        <v>2016</v>
      </c>
      <c r="I1070" s="12">
        <v>42706</v>
      </c>
      <c r="J1070" s="14">
        <v>2191.1201169999999</v>
      </c>
      <c r="K1070" s="14">
        <v>2191.9499510000001</v>
      </c>
      <c r="L1070" s="14">
        <f t="shared" si="135"/>
        <v>3.9700648494522817E-4</v>
      </c>
      <c r="M1070" s="14">
        <f t="shared" si="131"/>
        <v>3.9700648494522817E-2</v>
      </c>
      <c r="N1070" s="14">
        <f t="shared" si="132"/>
        <v>12</v>
      </c>
      <c r="O1070" s="14">
        <f t="shared" si="133"/>
        <v>2016</v>
      </c>
      <c r="P1070" s="2"/>
    </row>
    <row r="1071" spans="1:16" x14ac:dyDescent="0.25">
      <c r="A1071" s="12">
        <v>42709</v>
      </c>
      <c r="B1071" s="42">
        <v>160.85000600000001</v>
      </c>
      <c r="C1071" s="14">
        <v>159.83999600000001</v>
      </c>
      <c r="D1071" s="14">
        <f t="shared" si="134"/>
        <v>-1.1249093582074154E-3</v>
      </c>
      <c r="E1071" s="14">
        <f t="shared" si="128"/>
        <v>-0.11249093582074154</v>
      </c>
      <c r="F1071" s="14">
        <f t="shared" si="129"/>
        <v>12</v>
      </c>
      <c r="G1071" s="14">
        <f t="shared" si="130"/>
        <v>2016</v>
      </c>
      <c r="I1071" s="12">
        <v>42709</v>
      </c>
      <c r="J1071" s="14">
        <v>2200.6499020000001</v>
      </c>
      <c r="K1071" s="14">
        <v>2204.709961</v>
      </c>
      <c r="L1071" s="14">
        <f t="shared" si="135"/>
        <v>5.8213053606350762E-3</v>
      </c>
      <c r="M1071" s="14">
        <f t="shared" si="131"/>
        <v>0.58213053606350762</v>
      </c>
      <c r="N1071" s="14">
        <f t="shared" si="132"/>
        <v>12</v>
      </c>
      <c r="O1071" s="14">
        <f t="shared" si="133"/>
        <v>2016</v>
      </c>
      <c r="P1071" s="2"/>
    </row>
    <row r="1072" spans="1:16" x14ac:dyDescent="0.25">
      <c r="A1072" s="12">
        <v>42710</v>
      </c>
      <c r="B1072" s="42">
        <v>160.13000500000001</v>
      </c>
      <c r="C1072" s="14">
        <v>160.35000600000001</v>
      </c>
      <c r="D1072" s="14">
        <f t="shared" si="134"/>
        <v>3.1907533331019255E-3</v>
      </c>
      <c r="E1072" s="14">
        <f t="shared" si="128"/>
        <v>0.31907533331019255</v>
      </c>
      <c r="F1072" s="14">
        <f t="shared" si="129"/>
        <v>12</v>
      </c>
      <c r="G1072" s="14">
        <f t="shared" si="130"/>
        <v>2016</v>
      </c>
      <c r="I1072" s="12">
        <v>42710</v>
      </c>
      <c r="J1072" s="14">
        <v>2207.26001</v>
      </c>
      <c r="K1072" s="14">
        <v>2212.2299800000001</v>
      </c>
      <c r="L1072" s="14">
        <f t="shared" si="135"/>
        <v>3.4108881136405422E-3</v>
      </c>
      <c r="M1072" s="14">
        <f t="shared" si="131"/>
        <v>0.34108881136405422</v>
      </c>
      <c r="N1072" s="14">
        <f t="shared" si="132"/>
        <v>12</v>
      </c>
      <c r="O1072" s="14">
        <f t="shared" si="133"/>
        <v>2016</v>
      </c>
      <c r="P1072" s="2"/>
    </row>
    <row r="1073" spans="1:16" x14ac:dyDescent="0.25">
      <c r="A1073" s="12">
        <v>42711</v>
      </c>
      <c r="B1073" s="42">
        <v>160.60000600000001</v>
      </c>
      <c r="C1073" s="14">
        <v>164.78999300000001</v>
      </c>
      <c r="D1073" s="14">
        <f t="shared" si="134"/>
        <v>2.7689347264508335E-2</v>
      </c>
      <c r="E1073" s="14">
        <f t="shared" si="128"/>
        <v>2.7689347264508335</v>
      </c>
      <c r="F1073" s="14">
        <f t="shared" si="129"/>
        <v>12</v>
      </c>
      <c r="G1073" s="14">
        <f t="shared" si="130"/>
        <v>2016</v>
      </c>
      <c r="I1073" s="12">
        <v>42711</v>
      </c>
      <c r="J1073" s="14">
        <v>2210.719971</v>
      </c>
      <c r="K1073" s="14">
        <v>2241.3500979999999</v>
      </c>
      <c r="L1073" s="14">
        <f t="shared" si="135"/>
        <v>1.3163241734930109E-2</v>
      </c>
      <c r="M1073" s="14">
        <f t="shared" si="131"/>
        <v>1.3163241734930109</v>
      </c>
      <c r="N1073" s="14">
        <f t="shared" si="132"/>
        <v>12</v>
      </c>
      <c r="O1073" s="14">
        <f t="shared" si="133"/>
        <v>2016</v>
      </c>
      <c r="P1073" s="2"/>
    </row>
    <row r="1074" spans="1:16" x14ac:dyDescent="0.25">
      <c r="A1074" s="12">
        <v>42712</v>
      </c>
      <c r="B1074" s="42">
        <v>164.86999499999999</v>
      </c>
      <c r="C1074" s="14">
        <v>165.36000100000001</v>
      </c>
      <c r="D1074" s="14">
        <f t="shared" si="134"/>
        <v>3.4589964452513833E-3</v>
      </c>
      <c r="E1074" s="14">
        <f t="shared" si="128"/>
        <v>0.34589964452513833</v>
      </c>
      <c r="F1074" s="14">
        <f t="shared" si="129"/>
        <v>12</v>
      </c>
      <c r="G1074" s="14">
        <f t="shared" si="130"/>
        <v>2016</v>
      </c>
      <c r="I1074" s="12">
        <v>42712</v>
      </c>
      <c r="J1074" s="14">
        <v>2241.1298830000001</v>
      </c>
      <c r="K1074" s="14">
        <v>2246.1899410000001</v>
      </c>
      <c r="L1074" s="14">
        <f t="shared" si="135"/>
        <v>2.1593427123762776E-3</v>
      </c>
      <c r="M1074" s="14">
        <f t="shared" si="131"/>
        <v>0.21593427123762776</v>
      </c>
      <c r="N1074" s="14">
        <f t="shared" si="132"/>
        <v>12</v>
      </c>
      <c r="O1074" s="14">
        <f t="shared" si="133"/>
        <v>2016</v>
      </c>
      <c r="P1074" s="2"/>
    </row>
    <row r="1075" spans="1:16" x14ac:dyDescent="0.25">
      <c r="A1075" s="12">
        <v>42713</v>
      </c>
      <c r="B1075" s="42">
        <v>165.179993</v>
      </c>
      <c r="C1075" s="14">
        <v>166.520004</v>
      </c>
      <c r="D1075" s="14">
        <f t="shared" si="134"/>
        <v>7.0150156808477249E-3</v>
      </c>
      <c r="E1075" s="14">
        <f t="shared" si="128"/>
        <v>0.70150156808477249</v>
      </c>
      <c r="F1075" s="14">
        <f t="shared" si="129"/>
        <v>12</v>
      </c>
      <c r="G1075" s="14">
        <f t="shared" si="130"/>
        <v>2016</v>
      </c>
      <c r="I1075" s="12">
        <v>42713</v>
      </c>
      <c r="J1075" s="14">
        <v>2249.7299800000001</v>
      </c>
      <c r="K1075" s="14">
        <v>2259.530029</v>
      </c>
      <c r="L1075" s="14">
        <f t="shared" si="135"/>
        <v>5.9389848367235043E-3</v>
      </c>
      <c r="M1075" s="14">
        <f t="shared" si="131"/>
        <v>0.59389848367235043</v>
      </c>
      <c r="N1075" s="14">
        <f t="shared" si="132"/>
        <v>12</v>
      </c>
      <c r="O1075" s="14">
        <f t="shared" si="133"/>
        <v>2016</v>
      </c>
      <c r="P1075" s="2"/>
    </row>
    <row r="1076" spans="1:16" x14ac:dyDescent="0.25">
      <c r="A1076" s="12">
        <v>42716</v>
      </c>
      <c r="B1076" s="42">
        <v>166.720001</v>
      </c>
      <c r="C1076" s="14">
        <v>165.5</v>
      </c>
      <c r="D1076" s="14">
        <f t="shared" si="134"/>
        <v>-6.125414217501457E-3</v>
      </c>
      <c r="E1076" s="14">
        <f t="shared" si="128"/>
        <v>-0.6125414217501457</v>
      </c>
      <c r="F1076" s="14">
        <f t="shared" si="129"/>
        <v>12</v>
      </c>
      <c r="G1076" s="14">
        <f t="shared" si="130"/>
        <v>2016</v>
      </c>
      <c r="I1076" s="12">
        <v>42716</v>
      </c>
      <c r="J1076" s="14">
        <v>2258.830078</v>
      </c>
      <c r="K1076" s="14">
        <v>2256.959961</v>
      </c>
      <c r="L1076" s="14">
        <f t="shared" si="135"/>
        <v>-1.1374347616602831E-3</v>
      </c>
      <c r="M1076" s="14">
        <f t="shared" si="131"/>
        <v>-0.11374347616602831</v>
      </c>
      <c r="N1076" s="14">
        <f t="shared" si="132"/>
        <v>12</v>
      </c>
      <c r="O1076" s="14">
        <f t="shared" si="133"/>
        <v>2016</v>
      </c>
      <c r="P1076" s="2"/>
    </row>
    <row r="1077" spans="1:16" x14ac:dyDescent="0.25">
      <c r="A1077" s="12">
        <v>42717</v>
      </c>
      <c r="B1077" s="42">
        <v>165.679993</v>
      </c>
      <c r="C1077" s="14">
        <v>168.28999300000001</v>
      </c>
      <c r="D1077" s="14">
        <f t="shared" si="134"/>
        <v>1.6857963746223614E-2</v>
      </c>
      <c r="E1077" s="14">
        <f t="shared" si="128"/>
        <v>1.6857963746223614</v>
      </c>
      <c r="F1077" s="14">
        <f t="shared" si="129"/>
        <v>12</v>
      </c>
      <c r="G1077" s="14">
        <f t="shared" si="130"/>
        <v>2016</v>
      </c>
      <c r="I1077" s="12">
        <v>42717</v>
      </c>
      <c r="J1077" s="14">
        <v>2263.320068</v>
      </c>
      <c r="K1077" s="14">
        <v>2271.719971</v>
      </c>
      <c r="L1077" s="14">
        <f t="shared" si="135"/>
        <v>6.539774854251279E-3</v>
      </c>
      <c r="M1077" s="14">
        <f t="shared" si="131"/>
        <v>0.6539774854251279</v>
      </c>
      <c r="N1077" s="14">
        <f t="shared" si="132"/>
        <v>12</v>
      </c>
      <c r="O1077" s="14">
        <f t="shared" si="133"/>
        <v>2016</v>
      </c>
      <c r="P1077" s="2"/>
    </row>
    <row r="1078" spans="1:16" x14ac:dyDescent="0.25">
      <c r="A1078" s="12">
        <v>42718</v>
      </c>
      <c r="B1078" s="42">
        <v>168.36999499999999</v>
      </c>
      <c r="C1078" s="14">
        <v>168.509995</v>
      </c>
      <c r="D1078" s="14">
        <f t="shared" si="134"/>
        <v>1.3072791559269881E-3</v>
      </c>
      <c r="E1078" s="14">
        <f t="shared" si="128"/>
        <v>0.13072791559269881</v>
      </c>
      <c r="F1078" s="14">
        <f t="shared" si="129"/>
        <v>12</v>
      </c>
      <c r="G1078" s="14">
        <f t="shared" si="130"/>
        <v>2016</v>
      </c>
      <c r="I1078" s="12">
        <v>42718</v>
      </c>
      <c r="J1078" s="14">
        <v>2268.3500979999999</v>
      </c>
      <c r="K1078" s="14">
        <v>2253.280029</v>
      </c>
      <c r="L1078" s="14">
        <f t="shared" si="135"/>
        <v>-8.1171721142561104E-3</v>
      </c>
      <c r="M1078" s="14">
        <f t="shared" si="131"/>
        <v>-0.81171721142561104</v>
      </c>
      <c r="N1078" s="14">
        <f t="shared" si="132"/>
        <v>12</v>
      </c>
      <c r="O1078" s="14">
        <f t="shared" si="133"/>
        <v>2016</v>
      </c>
      <c r="P1078" s="2"/>
    </row>
    <row r="1079" spans="1:16" x14ac:dyDescent="0.25">
      <c r="A1079" s="12">
        <v>42719</v>
      </c>
      <c r="B1079" s="42">
        <v>168.009995</v>
      </c>
      <c r="C1079" s="14">
        <v>168.020004</v>
      </c>
      <c r="D1079" s="14">
        <f t="shared" si="134"/>
        <v>-2.9077859743572576E-3</v>
      </c>
      <c r="E1079" s="14">
        <f t="shared" si="128"/>
        <v>-0.29077859743572576</v>
      </c>
      <c r="F1079" s="14">
        <f t="shared" si="129"/>
        <v>12</v>
      </c>
      <c r="G1079" s="14">
        <f t="shared" si="130"/>
        <v>2016</v>
      </c>
      <c r="I1079" s="12">
        <v>42719</v>
      </c>
      <c r="J1079" s="14">
        <v>2253.7700199999999</v>
      </c>
      <c r="K1079" s="14">
        <v>2262.030029</v>
      </c>
      <c r="L1079" s="14">
        <f t="shared" si="135"/>
        <v>3.8832279554188442E-3</v>
      </c>
      <c r="M1079" s="14">
        <f t="shared" si="131"/>
        <v>0.38832279554188442</v>
      </c>
      <c r="N1079" s="14">
        <f t="shared" si="132"/>
        <v>12</v>
      </c>
      <c r="O1079" s="14">
        <f t="shared" si="133"/>
        <v>2016</v>
      </c>
      <c r="P1079" s="2"/>
    </row>
    <row r="1080" spans="1:16" x14ac:dyDescent="0.25">
      <c r="A1080" s="12">
        <v>42720</v>
      </c>
      <c r="B1080" s="42">
        <v>168.970001</v>
      </c>
      <c r="C1080" s="14">
        <v>166.729996</v>
      </c>
      <c r="D1080" s="14">
        <f t="shared" si="134"/>
        <v>-7.6777048523340996E-3</v>
      </c>
      <c r="E1080" s="14">
        <f t="shared" si="128"/>
        <v>-0.76777048523340996</v>
      </c>
      <c r="F1080" s="14">
        <f t="shared" si="129"/>
        <v>12</v>
      </c>
      <c r="G1080" s="14">
        <f t="shared" si="130"/>
        <v>2016</v>
      </c>
      <c r="I1080" s="12">
        <v>42720</v>
      </c>
      <c r="J1080" s="14">
        <v>2266.8100589999999</v>
      </c>
      <c r="K1080" s="14">
        <v>2258.070068</v>
      </c>
      <c r="L1080" s="14">
        <f t="shared" si="135"/>
        <v>-1.7506226483432474E-3</v>
      </c>
      <c r="M1080" s="14">
        <f t="shared" si="131"/>
        <v>-0.17506226483432474</v>
      </c>
      <c r="N1080" s="14">
        <f t="shared" si="132"/>
        <v>12</v>
      </c>
      <c r="O1080" s="14">
        <f t="shared" si="133"/>
        <v>2016</v>
      </c>
      <c r="P1080" s="2"/>
    </row>
    <row r="1081" spans="1:16" x14ac:dyDescent="0.25">
      <c r="A1081" s="12">
        <v>42723</v>
      </c>
      <c r="B1081" s="42">
        <v>166.83000200000001</v>
      </c>
      <c r="C1081" s="14">
        <v>166.679993</v>
      </c>
      <c r="D1081" s="14">
        <f t="shared" si="134"/>
        <v>-2.9990404366109225E-4</v>
      </c>
      <c r="E1081" s="14">
        <f t="shared" si="128"/>
        <v>-2.9990404366109225E-2</v>
      </c>
      <c r="F1081" s="14">
        <f t="shared" si="129"/>
        <v>12</v>
      </c>
      <c r="G1081" s="14">
        <f t="shared" si="130"/>
        <v>2016</v>
      </c>
      <c r="I1081" s="12">
        <v>42723</v>
      </c>
      <c r="J1081" s="14">
        <v>2259.23999</v>
      </c>
      <c r="K1081" s="14">
        <v>2262.530029</v>
      </c>
      <c r="L1081" s="14">
        <f t="shared" si="135"/>
        <v>1.9751207295131135E-3</v>
      </c>
      <c r="M1081" s="14">
        <f t="shared" si="131"/>
        <v>0.19751207295131135</v>
      </c>
      <c r="N1081" s="14">
        <f t="shared" si="132"/>
        <v>12</v>
      </c>
      <c r="O1081" s="14">
        <f t="shared" si="133"/>
        <v>2016</v>
      </c>
      <c r="P1081" s="2"/>
    </row>
    <row r="1082" spans="1:16" x14ac:dyDescent="0.25">
      <c r="A1082" s="12">
        <v>42724</v>
      </c>
      <c r="B1082" s="42">
        <v>167.490005</v>
      </c>
      <c r="C1082" s="14">
        <v>167.60000600000001</v>
      </c>
      <c r="D1082" s="14">
        <f t="shared" si="134"/>
        <v>5.5196366608918357E-3</v>
      </c>
      <c r="E1082" s="14">
        <f t="shared" si="128"/>
        <v>0.55196366608918357</v>
      </c>
      <c r="F1082" s="14">
        <f t="shared" si="129"/>
        <v>12</v>
      </c>
      <c r="G1082" s="14">
        <f t="shared" si="130"/>
        <v>2016</v>
      </c>
      <c r="I1082" s="12">
        <v>42724</v>
      </c>
      <c r="J1082" s="14">
        <v>2266.5</v>
      </c>
      <c r="K1082" s="14">
        <v>2270.76001</v>
      </c>
      <c r="L1082" s="14">
        <f t="shared" si="135"/>
        <v>3.6375123841505541E-3</v>
      </c>
      <c r="M1082" s="14">
        <f t="shared" si="131"/>
        <v>0.36375123841505541</v>
      </c>
      <c r="N1082" s="14">
        <f t="shared" si="132"/>
        <v>12</v>
      </c>
      <c r="O1082" s="14">
        <f t="shared" si="133"/>
        <v>2016</v>
      </c>
      <c r="P1082" s="2"/>
    </row>
    <row r="1083" spans="1:16" x14ac:dyDescent="0.25">
      <c r="A1083" s="12">
        <v>42725</v>
      </c>
      <c r="B1083" s="42">
        <v>166.25</v>
      </c>
      <c r="C1083" s="14">
        <v>167.33000200000001</v>
      </c>
      <c r="D1083" s="14">
        <f t="shared" si="134"/>
        <v>-1.6110023289617192E-3</v>
      </c>
      <c r="E1083" s="14">
        <f t="shared" si="128"/>
        <v>-0.16110023289617192</v>
      </c>
      <c r="F1083" s="14">
        <f t="shared" si="129"/>
        <v>12</v>
      </c>
      <c r="G1083" s="14">
        <f t="shared" si="130"/>
        <v>2016</v>
      </c>
      <c r="I1083" s="12">
        <v>42725</v>
      </c>
      <c r="J1083" s="14">
        <v>2270.540039</v>
      </c>
      <c r="K1083" s="14">
        <v>2265.179932</v>
      </c>
      <c r="L1083" s="14">
        <f t="shared" si="135"/>
        <v>-2.4573614012164402E-3</v>
      </c>
      <c r="M1083" s="14">
        <f t="shared" si="131"/>
        <v>-0.24573614012164402</v>
      </c>
      <c r="N1083" s="14">
        <f t="shared" si="132"/>
        <v>12</v>
      </c>
      <c r="O1083" s="14">
        <f t="shared" si="133"/>
        <v>2016</v>
      </c>
      <c r="P1083" s="2"/>
    </row>
    <row r="1084" spans="1:16" x14ac:dyDescent="0.25">
      <c r="A1084" s="12">
        <v>42726</v>
      </c>
      <c r="B1084" s="42">
        <v>167.36000100000001</v>
      </c>
      <c r="C1084" s="14">
        <v>167.05999800000001</v>
      </c>
      <c r="D1084" s="14">
        <f t="shared" si="134"/>
        <v>-1.6136018452924672E-3</v>
      </c>
      <c r="E1084" s="14">
        <f t="shared" si="128"/>
        <v>-0.16136018452924672</v>
      </c>
      <c r="F1084" s="14">
        <f t="shared" si="129"/>
        <v>12</v>
      </c>
      <c r="G1084" s="14">
        <f t="shared" si="130"/>
        <v>2016</v>
      </c>
      <c r="I1084" s="12">
        <v>42726</v>
      </c>
      <c r="J1084" s="14">
        <v>2262.929932</v>
      </c>
      <c r="K1084" s="14">
        <v>2260.959961</v>
      </c>
      <c r="L1084" s="14">
        <f t="shared" si="135"/>
        <v>-1.8629738593322065E-3</v>
      </c>
      <c r="M1084" s="14">
        <f t="shared" si="131"/>
        <v>-0.18629738593322065</v>
      </c>
      <c r="N1084" s="14">
        <f t="shared" si="132"/>
        <v>12</v>
      </c>
      <c r="O1084" s="14">
        <f t="shared" si="133"/>
        <v>2016</v>
      </c>
      <c r="P1084" s="2"/>
    </row>
    <row r="1085" spans="1:16" x14ac:dyDescent="0.25">
      <c r="A1085" s="12">
        <v>42727</v>
      </c>
      <c r="B1085" s="42">
        <v>167</v>
      </c>
      <c r="C1085" s="14">
        <v>166.71000699999999</v>
      </c>
      <c r="D1085" s="14">
        <f t="shared" si="134"/>
        <v>-2.0950018208429899E-3</v>
      </c>
      <c r="E1085" s="14">
        <f t="shared" si="128"/>
        <v>-0.20950018208429899</v>
      </c>
      <c r="F1085" s="14">
        <f t="shared" si="129"/>
        <v>12</v>
      </c>
      <c r="G1085" s="14">
        <f t="shared" si="130"/>
        <v>2016</v>
      </c>
      <c r="I1085" s="12">
        <v>42727</v>
      </c>
      <c r="J1085" s="14">
        <v>2260.25</v>
      </c>
      <c r="K1085" s="14">
        <v>2263.790039</v>
      </c>
      <c r="L1085" s="14">
        <f t="shared" si="135"/>
        <v>1.2517152222140115E-3</v>
      </c>
      <c r="M1085" s="14">
        <f t="shared" si="131"/>
        <v>0.12517152222140115</v>
      </c>
      <c r="N1085" s="14">
        <f t="shared" si="132"/>
        <v>12</v>
      </c>
      <c r="O1085" s="14">
        <f t="shared" si="133"/>
        <v>2016</v>
      </c>
      <c r="P1085" s="2"/>
    </row>
    <row r="1086" spans="1:16" x14ac:dyDescent="0.25">
      <c r="A1086" s="12">
        <v>42731</v>
      </c>
      <c r="B1086" s="42">
        <v>166.979996</v>
      </c>
      <c r="C1086" s="14">
        <v>167.13999899999999</v>
      </c>
      <c r="D1086" s="14">
        <f t="shared" si="134"/>
        <v>2.5792812785376817E-3</v>
      </c>
      <c r="E1086" s="14">
        <f t="shared" si="128"/>
        <v>0.25792812785376817</v>
      </c>
      <c r="F1086" s="14">
        <f t="shared" si="129"/>
        <v>12</v>
      </c>
      <c r="G1086" s="14">
        <f t="shared" si="130"/>
        <v>2016</v>
      </c>
      <c r="I1086" s="12">
        <v>42731</v>
      </c>
      <c r="J1086" s="14">
        <v>2266.2299800000001</v>
      </c>
      <c r="K1086" s="14">
        <v>2268.8798830000001</v>
      </c>
      <c r="L1086" s="14">
        <f t="shared" si="135"/>
        <v>2.2483728227060684E-3</v>
      </c>
      <c r="M1086" s="14">
        <f t="shared" si="131"/>
        <v>0.22483728227060684</v>
      </c>
      <c r="N1086" s="14">
        <f t="shared" si="132"/>
        <v>12</v>
      </c>
      <c r="O1086" s="14">
        <f t="shared" si="133"/>
        <v>2016</v>
      </c>
      <c r="P1086" s="2"/>
    </row>
    <row r="1087" spans="1:16" x14ac:dyDescent="0.25">
      <c r="A1087" s="12">
        <v>42732</v>
      </c>
      <c r="B1087" s="42">
        <v>167.28999300000001</v>
      </c>
      <c r="C1087" s="14">
        <v>166.19000199999999</v>
      </c>
      <c r="D1087" s="14">
        <f t="shared" si="134"/>
        <v>-5.6838399287054697E-3</v>
      </c>
      <c r="E1087" s="14">
        <f t="shared" si="128"/>
        <v>-0.56838399287054697</v>
      </c>
      <c r="F1087" s="14">
        <f t="shared" si="129"/>
        <v>12</v>
      </c>
      <c r="G1087" s="14">
        <f t="shared" si="130"/>
        <v>2016</v>
      </c>
      <c r="I1087" s="12">
        <v>42732</v>
      </c>
      <c r="J1087" s="14">
        <v>2270.2299800000001</v>
      </c>
      <c r="K1087" s="14">
        <v>2249.919922</v>
      </c>
      <c r="L1087" s="14">
        <f t="shared" si="135"/>
        <v>-8.3565292028286997E-3</v>
      </c>
      <c r="M1087" s="14">
        <f t="shared" si="131"/>
        <v>-0.83565292028286997</v>
      </c>
      <c r="N1087" s="14">
        <f t="shared" si="132"/>
        <v>12</v>
      </c>
      <c r="O1087" s="14">
        <f t="shared" si="133"/>
        <v>2016</v>
      </c>
      <c r="P1087" s="2"/>
    </row>
    <row r="1088" spans="1:16" x14ac:dyDescent="0.25">
      <c r="A1088" s="12">
        <v>42733</v>
      </c>
      <c r="B1088" s="42">
        <v>166.020004</v>
      </c>
      <c r="C1088" s="14">
        <v>166.60000600000001</v>
      </c>
      <c r="D1088" s="14">
        <f t="shared" si="134"/>
        <v>2.4670798186765541E-3</v>
      </c>
      <c r="E1088" s="14">
        <f t="shared" si="128"/>
        <v>0.24670798186765541</v>
      </c>
      <c r="F1088" s="14">
        <f t="shared" si="129"/>
        <v>12</v>
      </c>
      <c r="G1088" s="14">
        <f t="shared" si="130"/>
        <v>2016</v>
      </c>
      <c r="I1088" s="12">
        <v>42733</v>
      </c>
      <c r="J1088" s="14">
        <v>2249.5</v>
      </c>
      <c r="K1088" s="14">
        <v>2249.26001</v>
      </c>
      <c r="L1088" s="14">
        <f t="shared" si="135"/>
        <v>-2.9330466100030428E-4</v>
      </c>
      <c r="M1088" s="14">
        <f t="shared" si="131"/>
        <v>-2.9330466100030428E-2</v>
      </c>
      <c r="N1088" s="14">
        <f t="shared" si="132"/>
        <v>12</v>
      </c>
      <c r="O1088" s="14">
        <f t="shared" si="133"/>
        <v>2016</v>
      </c>
      <c r="P1088" s="2"/>
    </row>
    <row r="1089" spans="1:16" x14ac:dyDescent="0.25">
      <c r="A1089" s="12">
        <v>42734</v>
      </c>
      <c r="B1089" s="42">
        <v>166.44000199999999</v>
      </c>
      <c r="C1089" s="14">
        <v>165.990005</v>
      </c>
      <c r="D1089" s="14">
        <f t="shared" si="134"/>
        <v>-3.6614704563696643E-3</v>
      </c>
      <c r="E1089" s="14">
        <f t="shared" si="128"/>
        <v>-0.36614704563696643</v>
      </c>
      <c r="F1089" s="14">
        <f t="shared" si="129"/>
        <v>12</v>
      </c>
      <c r="G1089" s="14">
        <f t="shared" si="130"/>
        <v>2016</v>
      </c>
      <c r="I1089" s="12">
        <v>42734</v>
      </c>
      <c r="J1089" s="14">
        <v>2251.610107</v>
      </c>
      <c r="K1089" s="14">
        <v>2238.830078</v>
      </c>
      <c r="L1089" s="14">
        <f t="shared" si="135"/>
        <v>-4.6370503870737378E-3</v>
      </c>
      <c r="M1089" s="14">
        <f t="shared" si="131"/>
        <v>-0.46370503870737378</v>
      </c>
      <c r="N1089" s="14">
        <f t="shared" si="132"/>
        <v>12</v>
      </c>
      <c r="O1089" s="14">
        <f t="shared" si="133"/>
        <v>2016</v>
      </c>
      <c r="P1089" s="2"/>
    </row>
    <row r="1090" spans="1:16" x14ac:dyDescent="0.25">
      <c r="A1090" s="12">
        <v>42738</v>
      </c>
      <c r="B1090" s="42">
        <v>167</v>
      </c>
      <c r="C1090" s="14">
        <v>167.19000199999999</v>
      </c>
      <c r="D1090" s="14">
        <f t="shared" si="134"/>
        <v>7.2293328745909324E-3</v>
      </c>
      <c r="E1090" s="14">
        <f t="shared" si="128"/>
        <v>0.72293328745909324</v>
      </c>
      <c r="F1090" s="14">
        <f t="shared" si="129"/>
        <v>1</v>
      </c>
      <c r="G1090" s="14">
        <f t="shared" si="130"/>
        <v>2017</v>
      </c>
      <c r="I1090" s="12">
        <v>42738</v>
      </c>
      <c r="J1090" s="14">
        <v>2251.570068</v>
      </c>
      <c r="K1090" s="14">
        <v>2257.830078</v>
      </c>
      <c r="L1090" s="14">
        <f t="shared" si="135"/>
        <v>8.486575281753117E-3</v>
      </c>
      <c r="M1090" s="14">
        <f t="shared" si="131"/>
        <v>0.8486575281753117</v>
      </c>
      <c r="N1090" s="14">
        <f t="shared" si="132"/>
        <v>1</v>
      </c>
      <c r="O1090" s="14">
        <f t="shared" si="133"/>
        <v>2017</v>
      </c>
      <c r="P1090" s="2"/>
    </row>
    <row r="1091" spans="1:16" x14ac:dyDescent="0.25">
      <c r="A1091" s="12">
        <v>42739</v>
      </c>
      <c r="B1091" s="42">
        <v>167.770004</v>
      </c>
      <c r="C1091" s="14">
        <v>169.259995</v>
      </c>
      <c r="D1091" s="14">
        <f t="shared" si="134"/>
        <v>1.2381081256282345E-2</v>
      </c>
      <c r="E1091" s="14">
        <f t="shared" si="128"/>
        <v>1.2381081256282345</v>
      </c>
      <c r="F1091" s="14">
        <f t="shared" si="129"/>
        <v>1</v>
      </c>
      <c r="G1091" s="14">
        <f t="shared" si="130"/>
        <v>2017</v>
      </c>
      <c r="I1091" s="12">
        <v>42739</v>
      </c>
      <c r="J1091" s="14">
        <v>2261.6000979999999</v>
      </c>
      <c r="K1091" s="14">
        <v>2270.75</v>
      </c>
      <c r="L1091" s="14">
        <f t="shared" si="135"/>
        <v>5.7222738442055388E-3</v>
      </c>
      <c r="M1091" s="14">
        <f t="shared" si="131"/>
        <v>0.57222738442055388</v>
      </c>
      <c r="N1091" s="14">
        <f t="shared" si="132"/>
        <v>1</v>
      </c>
      <c r="O1091" s="14">
        <f t="shared" si="133"/>
        <v>2017</v>
      </c>
      <c r="P1091" s="2"/>
    </row>
    <row r="1092" spans="1:16" x14ac:dyDescent="0.25">
      <c r="A1092" s="12">
        <v>42740</v>
      </c>
      <c r="B1092" s="42">
        <v>169.25</v>
      </c>
      <c r="C1092" s="14">
        <v>168.699997</v>
      </c>
      <c r="D1092" s="14">
        <f t="shared" si="134"/>
        <v>-3.3085077191453705E-3</v>
      </c>
      <c r="E1092" s="14">
        <f t="shared" ref="E1092:E1155" si="136">D1092 * 100</f>
        <v>-0.33085077191453705</v>
      </c>
      <c r="F1092" s="14">
        <f t="shared" ref="F1092:F1155" si="137">MONTH(A1092)</f>
        <v>1</v>
      </c>
      <c r="G1092" s="14">
        <f t="shared" ref="G1092:G1155" si="138">YEAR(A1092)</f>
        <v>2017</v>
      </c>
      <c r="I1092" s="12">
        <v>42740</v>
      </c>
      <c r="J1092" s="14">
        <v>2268.179932</v>
      </c>
      <c r="K1092" s="14">
        <v>2269</v>
      </c>
      <c r="L1092" s="14">
        <f t="shared" si="135"/>
        <v>-7.7067048332046806E-4</v>
      </c>
      <c r="M1092" s="14">
        <f t="shared" ref="M1092:M1155" si="139">L1092*100</f>
        <v>-7.7067048332046806E-2</v>
      </c>
      <c r="N1092" s="14">
        <f t="shared" ref="N1092:N1155" si="140">MONTH(I1092)</f>
        <v>1</v>
      </c>
      <c r="O1092" s="14">
        <f t="shared" ref="O1092:O1155" si="141">YEAR(I1092)</f>
        <v>2017</v>
      </c>
      <c r="P1092" s="2"/>
    </row>
    <row r="1093" spans="1:16" x14ac:dyDescent="0.25">
      <c r="A1093" s="12">
        <v>42741</v>
      </c>
      <c r="B1093" s="42">
        <v>168.69000199999999</v>
      </c>
      <c r="C1093" s="14">
        <v>169.529999</v>
      </c>
      <c r="D1093" s="14">
        <f t="shared" ref="D1093:D1156" si="142">(C1093/C1092)-1</f>
        <v>4.9199882321278032E-3</v>
      </c>
      <c r="E1093" s="14">
        <f t="shared" si="136"/>
        <v>0.49199882321278032</v>
      </c>
      <c r="F1093" s="14">
        <f t="shared" si="137"/>
        <v>1</v>
      </c>
      <c r="G1093" s="14">
        <f t="shared" si="138"/>
        <v>2017</v>
      </c>
      <c r="I1093" s="12">
        <v>42741</v>
      </c>
      <c r="J1093" s="14">
        <v>2271.139893</v>
      </c>
      <c r="K1093" s="14">
        <v>2276.9799800000001</v>
      </c>
      <c r="L1093" s="14">
        <f t="shared" ref="L1093:L1156" si="143">(K1093/K1092)-1</f>
        <v>3.5169590127810402E-3</v>
      </c>
      <c r="M1093" s="14">
        <f t="shared" si="139"/>
        <v>0.35169590127810402</v>
      </c>
      <c r="N1093" s="14">
        <f t="shared" si="140"/>
        <v>1</v>
      </c>
      <c r="O1093" s="14">
        <f t="shared" si="141"/>
        <v>2017</v>
      </c>
      <c r="P1093" s="2"/>
    </row>
    <row r="1094" spans="1:16" x14ac:dyDescent="0.25">
      <c r="A1094" s="12">
        <v>42744</v>
      </c>
      <c r="B1094" s="42">
        <v>169.470001</v>
      </c>
      <c r="C1094" s="14">
        <v>167.64999399999999</v>
      </c>
      <c r="D1094" s="14">
        <f t="shared" si="142"/>
        <v>-1.1089512246148292E-2</v>
      </c>
      <c r="E1094" s="14">
        <f t="shared" si="136"/>
        <v>-1.1089512246148292</v>
      </c>
      <c r="F1094" s="14">
        <f t="shared" si="137"/>
        <v>1</v>
      </c>
      <c r="G1094" s="14">
        <f t="shared" si="138"/>
        <v>2017</v>
      </c>
      <c r="I1094" s="12">
        <v>42744</v>
      </c>
      <c r="J1094" s="14">
        <v>2273.5900879999999</v>
      </c>
      <c r="K1094" s="14">
        <v>2268.8999020000001</v>
      </c>
      <c r="L1094" s="14">
        <f t="shared" si="143"/>
        <v>-3.5485942217199362E-3</v>
      </c>
      <c r="M1094" s="14">
        <f t="shared" si="139"/>
        <v>-0.35485942217199362</v>
      </c>
      <c r="N1094" s="14">
        <f t="shared" si="140"/>
        <v>1</v>
      </c>
      <c r="O1094" s="14">
        <f t="shared" si="141"/>
        <v>2017</v>
      </c>
      <c r="P1094" s="2"/>
    </row>
    <row r="1095" spans="1:16" x14ac:dyDescent="0.25">
      <c r="A1095" s="12">
        <v>42745</v>
      </c>
      <c r="B1095" s="42">
        <v>167.979996</v>
      </c>
      <c r="C1095" s="14">
        <v>165.520004</v>
      </c>
      <c r="D1095" s="14">
        <f t="shared" si="142"/>
        <v>-1.2704981069071697E-2</v>
      </c>
      <c r="E1095" s="14">
        <f t="shared" si="136"/>
        <v>-1.2704981069071697</v>
      </c>
      <c r="F1095" s="14">
        <f t="shared" si="137"/>
        <v>1</v>
      </c>
      <c r="G1095" s="14">
        <f t="shared" si="138"/>
        <v>2017</v>
      </c>
      <c r="I1095" s="12">
        <v>42745</v>
      </c>
      <c r="J1095" s="14">
        <v>2269.719971</v>
      </c>
      <c r="K1095" s="14">
        <v>2268.8999020000001</v>
      </c>
      <c r="L1095" s="14">
        <f t="shared" si="143"/>
        <v>0</v>
      </c>
      <c r="M1095" s="14">
        <f t="shared" si="139"/>
        <v>0</v>
      </c>
      <c r="N1095" s="14">
        <f t="shared" si="140"/>
        <v>1</v>
      </c>
      <c r="O1095" s="14">
        <f t="shared" si="141"/>
        <v>2017</v>
      </c>
      <c r="P1095" s="2"/>
    </row>
    <row r="1096" spans="1:16" x14ac:dyDescent="0.25">
      <c r="A1096" s="12">
        <v>42746</v>
      </c>
      <c r="B1096" s="42">
        <v>166.050003</v>
      </c>
      <c r="C1096" s="14">
        <v>167.75</v>
      </c>
      <c r="D1096" s="14">
        <f t="shared" si="142"/>
        <v>1.3472667629950141E-2</v>
      </c>
      <c r="E1096" s="14">
        <f t="shared" si="136"/>
        <v>1.3472667629950141</v>
      </c>
      <c r="F1096" s="14">
        <f t="shared" si="137"/>
        <v>1</v>
      </c>
      <c r="G1096" s="14">
        <f t="shared" si="138"/>
        <v>2017</v>
      </c>
      <c r="I1096" s="12">
        <v>42746</v>
      </c>
      <c r="J1096" s="14">
        <v>2268.6000979999999</v>
      </c>
      <c r="K1096" s="14">
        <v>2275.320068</v>
      </c>
      <c r="L1096" s="14">
        <f t="shared" si="143"/>
        <v>2.8296382728654201E-3</v>
      </c>
      <c r="M1096" s="14">
        <f t="shared" si="139"/>
        <v>0.28296382728654201</v>
      </c>
      <c r="N1096" s="14">
        <f t="shared" si="140"/>
        <v>1</v>
      </c>
      <c r="O1096" s="14">
        <f t="shared" si="141"/>
        <v>2017</v>
      </c>
      <c r="P1096" s="2"/>
    </row>
    <row r="1097" spans="1:16" x14ac:dyDescent="0.25">
      <c r="A1097" s="12">
        <v>42747</v>
      </c>
      <c r="B1097" s="42">
        <v>167.770004</v>
      </c>
      <c r="C1097" s="14">
        <v>167.949997</v>
      </c>
      <c r="D1097" s="14">
        <f t="shared" si="142"/>
        <v>1.1922324888227198E-3</v>
      </c>
      <c r="E1097" s="14">
        <f t="shared" si="136"/>
        <v>0.11922324888227198</v>
      </c>
      <c r="F1097" s="14">
        <f t="shared" si="137"/>
        <v>1</v>
      </c>
      <c r="G1097" s="14">
        <f t="shared" si="138"/>
        <v>2017</v>
      </c>
      <c r="I1097" s="12">
        <v>42747</v>
      </c>
      <c r="J1097" s="14">
        <v>2271.139893</v>
      </c>
      <c r="K1097" s="14">
        <v>2270.4399410000001</v>
      </c>
      <c r="L1097" s="14">
        <f t="shared" si="143"/>
        <v>-2.1448090176998669E-3</v>
      </c>
      <c r="M1097" s="14">
        <f t="shared" si="139"/>
        <v>-0.21448090176998669</v>
      </c>
      <c r="N1097" s="14">
        <f t="shared" si="140"/>
        <v>1</v>
      </c>
      <c r="O1097" s="14">
        <f t="shared" si="141"/>
        <v>2017</v>
      </c>
      <c r="P1097" s="2"/>
    </row>
    <row r="1098" spans="1:16" x14ac:dyDescent="0.25">
      <c r="A1098" s="12">
        <v>42748</v>
      </c>
      <c r="B1098" s="42">
        <v>167.970001</v>
      </c>
      <c r="C1098" s="14">
        <v>167.33999600000001</v>
      </c>
      <c r="D1098" s="14">
        <f t="shared" si="142"/>
        <v>-3.632039362286954E-3</v>
      </c>
      <c r="E1098" s="14">
        <f t="shared" si="136"/>
        <v>-0.3632039362286954</v>
      </c>
      <c r="F1098" s="14">
        <f t="shared" si="137"/>
        <v>1</v>
      </c>
      <c r="G1098" s="14">
        <f t="shared" si="138"/>
        <v>2017</v>
      </c>
      <c r="I1098" s="12">
        <v>42748</v>
      </c>
      <c r="J1098" s="14">
        <v>2272.73999</v>
      </c>
      <c r="K1098" s="14">
        <v>2274.639893</v>
      </c>
      <c r="L1098" s="14">
        <f t="shared" si="143"/>
        <v>1.8498406076092877E-3</v>
      </c>
      <c r="M1098" s="14">
        <f t="shared" si="139"/>
        <v>0.18498406076092877</v>
      </c>
      <c r="N1098" s="14">
        <f t="shared" si="140"/>
        <v>1</v>
      </c>
      <c r="O1098" s="14">
        <f t="shared" si="141"/>
        <v>2017</v>
      </c>
      <c r="P1098" s="2"/>
    </row>
    <row r="1099" spans="1:16" x14ac:dyDescent="0.25">
      <c r="A1099" s="12">
        <v>42752</v>
      </c>
      <c r="B1099" s="42">
        <v>166.69000199999999</v>
      </c>
      <c r="C1099" s="14">
        <v>167.88999899999999</v>
      </c>
      <c r="D1099" s="14">
        <f t="shared" si="142"/>
        <v>3.2867396506928159E-3</v>
      </c>
      <c r="E1099" s="14">
        <f t="shared" si="136"/>
        <v>0.32867396506928159</v>
      </c>
      <c r="F1099" s="14">
        <f t="shared" si="137"/>
        <v>1</v>
      </c>
      <c r="G1099" s="14">
        <f t="shared" si="138"/>
        <v>2017</v>
      </c>
      <c r="I1099" s="12">
        <v>42752</v>
      </c>
      <c r="J1099" s="14">
        <v>2269.139893</v>
      </c>
      <c r="K1099" s="14">
        <v>2267.889893</v>
      </c>
      <c r="L1099" s="14">
        <f t="shared" si="143"/>
        <v>-2.9675026894465661E-3</v>
      </c>
      <c r="M1099" s="14">
        <f t="shared" si="139"/>
        <v>-0.29675026894465661</v>
      </c>
      <c r="N1099" s="14">
        <f t="shared" si="140"/>
        <v>1</v>
      </c>
      <c r="O1099" s="14">
        <f t="shared" si="141"/>
        <v>2017</v>
      </c>
      <c r="P1099" s="2"/>
    </row>
    <row r="1100" spans="1:16" x14ac:dyDescent="0.25">
      <c r="A1100" s="12">
        <v>42753</v>
      </c>
      <c r="B1100" s="42">
        <v>167.449997</v>
      </c>
      <c r="C1100" s="14">
        <v>166.800003</v>
      </c>
      <c r="D1100" s="14">
        <f t="shared" si="142"/>
        <v>-6.4923223925922313E-3</v>
      </c>
      <c r="E1100" s="14">
        <f t="shared" si="136"/>
        <v>-0.64923223925922313</v>
      </c>
      <c r="F1100" s="14">
        <f t="shared" si="137"/>
        <v>1</v>
      </c>
      <c r="G1100" s="14">
        <f t="shared" si="138"/>
        <v>2017</v>
      </c>
      <c r="I1100" s="12">
        <v>42753</v>
      </c>
      <c r="J1100" s="14">
        <v>2269.139893</v>
      </c>
      <c r="K1100" s="14">
        <v>2271.889893</v>
      </c>
      <c r="L1100" s="14">
        <f t="shared" si="143"/>
        <v>1.7637540571728838E-3</v>
      </c>
      <c r="M1100" s="14">
        <f t="shared" si="139"/>
        <v>0.17637540571728838</v>
      </c>
      <c r="N1100" s="14">
        <f t="shared" si="140"/>
        <v>1</v>
      </c>
      <c r="O1100" s="14">
        <f t="shared" si="141"/>
        <v>2017</v>
      </c>
      <c r="P1100" s="2"/>
    </row>
    <row r="1101" spans="1:16" x14ac:dyDescent="0.25">
      <c r="A1101" s="12">
        <v>42754</v>
      </c>
      <c r="B1101" s="42">
        <v>166.96000699999999</v>
      </c>
      <c r="C1101" s="14">
        <v>166.80999800000001</v>
      </c>
      <c r="D1101" s="14">
        <f t="shared" si="142"/>
        <v>5.9922061272477123E-5</v>
      </c>
      <c r="E1101" s="14">
        <f t="shared" si="136"/>
        <v>5.9922061272477123E-3</v>
      </c>
      <c r="F1101" s="14">
        <f t="shared" si="137"/>
        <v>1</v>
      </c>
      <c r="G1101" s="14">
        <f t="shared" si="138"/>
        <v>2017</v>
      </c>
      <c r="I1101" s="12">
        <v>42754</v>
      </c>
      <c r="J1101" s="14">
        <v>2271.8999020000001</v>
      </c>
      <c r="K1101" s="14">
        <v>2263.6899410000001</v>
      </c>
      <c r="L1101" s="14">
        <f t="shared" si="143"/>
        <v>-3.6093087192583528E-3</v>
      </c>
      <c r="M1101" s="14">
        <f t="shared" si="139"/>
        <v>-0.36093087192583528</v>
      </c>
      <c r="N1101" s="14">
        <f t="shared" si="140"/>
        <v>1</v>
      </c>
      <c r="O1101" s="14">
        <f t="shared" si="141"/>
        <v>2017</v>
      </c>
      <c r="P1101" s="2"/>
    </row>
    <row r="1102" spans="1:16" x14ac:dyDescent="0.25">
      <c r="A1102" s="12">
        <v>42755</v>
      </c>
      <c r="B1102" s="42">
        <v>167.80999800000001</v>
      </c>
      <c r="C1102" s="14">
        <v>170.550003</v>
      </c>
      <c r="D1102" s="14">
        <f t="shared" si="142"/>
        <v>2.2420748425403092E-2</v>
      </c>
      <c r="E1102" s="14">
        <f t="shared" si="136"/>
        <v>2.2420748425403092</v>
      </c>
      <c r="F1102" s="14">
        <f t="shared" si="137"/>
        <v>1</v>
      </c>
      <c r="G1102" s="14">
        <f t="shared" si="138"/>
        <v>2017</v>
      </c>
      <c r="I1102" s="12">
        <v>42755</v>
      </c>
      <c r="J1102" s="14">
        <v>2269.959961</v>
      </c>
      <c r="K1102" s="14">
        <v>2271.3100589999999</v>
      </c>
      <c r="L1102" s="14">
        <f t="shared" si="143"/>
        <v>3.3662375142391454E-3</v>
      </c>
      <c r="M1102" s="14">
        <f t="shared" si="139"/>
        <v>0.33662375142391454</v>
      </c>
      <c r="N1102" s="14">
        <f t="shared" si="140"/>
        <v>1</v>
      </c>
      <c r="O1102" s="14">
        <f t="shared" si="141"/>
        <v>2017</v>
      </c>
      <c r="P1102" s="2"/>
    </row>
    <row r="1103" spans="1:16" x14ac:dyDescent="0.25">
      <c r="A1103" s="12">
        <v>42758</v>
      </c>
      <c r="B1103" s="42">
        <v>170.08000200000001</v>
      </c>
      <c r="C1103" s="14">
        <v>171.029999</v>
      </c>
      <c r="D1103" s="14">
        <f t="shared" si="142"/>
        <v>2.814400419564933E-3</v>
      </c>
      <c r="E1103" s="14">
        <f t="shared" si="136"/>
        <v>0.2814400419564933</v>
      </c>
      <c r="F1103" s="14">
        <f t="shared" si="137"/>
        <v>1</v>
      </c>
      <c r="G1103" s="14">
        <f t="shared" si="138"/>
        <v>2017</v>
      </c>
      <c r="I1103" s="12">
        <v>42758</v>
      </c>
      <c r="J1103" s="14">
        <v>2267.780029</v>
      </c>
      <c r="K1103" s="14">
        <v>2265.1999510000001</v>
      </c>
      <c r="L1103" s="14">
        <f t="shared" si="143"/>
        <v>-2.6901250121218467E-3</v>
      </c>
      <c r="M1103" s="14">
        <f t="shared" si="139"/>
        <v>-0.26901250121218467</v>
      </c>
      <c r="N1103" s="14">
        <f t="shared" si="140"/>
        <v>1</v>
      </c>
      <c r="O1103" s="14">
        <f t="shared" si="141"/>
        <v>2017</v>
      </c>
      <c r="P1103" s="2"/>
    </row>
    <row r="1104" spans="1:16" x14ac:dyDescent="0.25">
      <c r="A1104" s="12">
        <v>42759</v>
      </c>
      <c r="B1104" s="42">
        <v>171.36000100000001</v>
      </c>
      <c r="C1104" s="14">
        <v>175.89999399999999</v>
      </c>
      <c r="D1104" s="14">
        <f t="shared" si="142"/>
        <v>2.8474507562851414E-2</v>
      </c>
      <c r="E1104" s="14">
        <f t="shared" si="136"/>
        <v>2.8474507562851414</v>
      </c>
      <c r="F1104" s="14">
        <f t="shared" si="137"/>
        <v>1</v>
      </c>
      <c r="G1104" s="14">
        <f t="shared" si="138"/>
        <v>2017</v>
      </c>
      <c r="I1104" s="12">
        <v>42759</v>
      </c>
      <c r="J1104" s="14">
        <v>2267.8798830000001</v>
      </c>
      <c r="K1104" s="14">
        <v>2280.070068</v>
      </c>
      <c r="L1104" s="14">
        <f t="shared" si="143"/>
        <v>6.5645935553879653E-3</v>
      </c>
      <c r="M1104" s="14">
        <f t="shared" si="139"/>
        <v>0.65645935553879653</v>
      </c>
      <c r="N1104" s="14">
        <f t="shared" si="140"/>
        <v>1</v>
      </c>
      <c r="O1104" s="14">
        <f t="shared" si="141"/>
        <v>2017</v>
      </c>
      <c r="P1104" s="2"/>
    </row>
    <row r="1105" spans="1:16" x14ac:dyDescent="0.25">
      <c r="A1105" s="12">
        <v>42760</v>
      </c>
      <c r="B1105" s="42">
        <v>176.259995</v>
      </c>
      <c r="C1105" s="14">
        <v>178.28999300000001</v>
      </c>
      <c r="D1105" s="14">
        <f t="shared" si="142"/>
        <v>1.3587260270173873E-2</v>
      </c>
      <c r="E1105" s="14">
        <f t="shared" si="136"/>
        <v>1.3587260270173873</v>
      </c>
      <c r="F1105" s="14">
        <f t="shared" si="137"/>
        <v>1</v>
      </c>
      <c r="G1105" s="14">
        <f t="shared" si="138"/>
        <v>2017</v>
      </c>
      <c r="I1105" s="12">
        <v>42760</v>
      </c>
      <c r="J1105" s="14">
        <v>2288.8798830000001</v>
      </c>
      <c r="K1105" s="14">
        <v>2298.3701169999999</v>
      </c>
      <c r="L1105" s="14">
        <f t="shared" si="143"/>
        <v>8.0260906262639153E-3</v>
      </c>
      <c r="M1105" s="14">
        <f t="shared" si="139"/>
        <v>0.80260906262639153</v>
      </c>
      <c r="N1105" s="14">
        <f t="shared" si="140"/>
        <v>1</v>
      </c>
      <c r="O1105" s="14">
        <f t="shared" si="141"/>
        <v>2017</v>
      </c>
      <c r="P1105" s="2"/>
    </row>
    <row r="1106" spans="1:16" x14ac:dyDescent="0.25">
      <c r="A1106" s="12">
        <v>42761</v>
      </c>
      <c r="B1106" s="42">
        <v>178.05999800000001</v>
      </c>
      <c r="C1106" s="14">
        <v>178.66000399999999</v>
      </c>
      <c r="D1106" s="14">
        <f t="shared" si="142"/>
        <v>2.0753324052236177E-3</v>
      </c>
      <c r="E1106" s="14">
        <f t="shared" si="136"/>
        <v>0.20753324052236177</v>
      </c>
      <c r="F1106" s="14">
        <f t="shared" si="137"/>
        <v>1</v>
      </c>
      <c r="G1106" s="14">
        <f t="shared" si="138"/>
        <v>2017</v>
      </c>
      <c r="I1106" s="12">
        <v>42761</v>
      </c>
      <c r="J1106" s="14">
        <v>2298.6298830000001</v>
      </c>
      <c r="K1106" s="14">
        <v>2296.679932</v>
      </c>
      <c r="L1106" s="14">
        <f t="shared" si="143"/>
        <v>-7.3538416963325748E-4</v>
      </c>
      <c r="M1106" s="14">
        <f t="shared" si="139"/>
        <v>-7.3538416963325748E-2</v>
      </c>
      <c r="N1106" s="14">
        <f t="shared" si="140"/>
        <v>1</v>
      </c>
      <c r="O1106" s="14">
        <f t="shared" si="141"/>
        <v>2017</v>
      </c>
      <c r="P1106" s="2"/>
    </row>
    <row r="1107" spans="1:16" x14ac:dyDescent="0.25">
      <c r="A1107" s="12">
        <v>42762</v>
      </c>
      <c r="B1107" s="42">
        <v>178.470001</v>
      </c>
      <c r="C1107" s="14">
        <v>177.300003</v>
      </c>
      <c r="D1107" s="14">
        <f t="shared" si="142"/>
        <v>-7.6122297635232705E-3</v>
      </c>
      <c r="E1107" s="14">
        <f t="shared" si="136"/>
        <v>-0.76122297635232705</v>
      </c>
      <c r="F1107" s="14">
        <f t="shared" si="137"/>
        <v>1</v>
      </c>
      <c r="G1107" s="14">
        <f t="shared" si="138"/>
        <v>2017</v>
      </c>
      <c r="I1107" s="12">
        <v>42762</v>
      </c>
      <c r="J1107" s="14">
        <v>2299.0200199999999</v>
      </c>
      <c r="K1107" s="14">
        <v>2294.6899410000001</v>
      </c>
      <c r="L1107" s="14">
        <f t="shared" si="143"/>
        <v>-8.6646422615233032E-4</v>
      </c>
      <c r="M1107" s="14">
        <f t="shared" si="139"/>
        <v>-8.6646422615233032E-2</v>
      </c>
      <c r="N1107" s="14">
        <f t="shared" si="140"/>
        <v>1</v>
      </c>
      <c r="O1107" s="14">
        <f t="shared" si="141"/>
        <v>2017</v>
      </c>
      <c r="P1107" s="2"/>
    </row>
    <row r="1108" spans="1:16" x14ac:dyDescent="0.25">
      <c r="A1108" s="12">
        <v>42765</v>
      </c>
      <c r="B1108" s="42">
        <v>176.979996</v>
      </c>
      <c r="C1108" s="14">
        <v>175.800003</v>
      </c>
      <c r="D1108" s="14">
        <f t="shared" si="142"/>
        <v>-8.4602367434816195E-3</v>
      </c>
      <c r="E1108" s="14">
        <f t="shared" si="136"/>
        <v>-0.84602367434816195</v>
      </c>
      <c r="F1108" s="14">
        <f t="shared" si="137"/>
        <v>1</v>
      </c>
      <c r="G1108" s="14">
        <f t="shared" si="138"/>
        <v>2017</v>
      </c>
      <c r="I1108" s="12">
        <v>42765</v>
      </c>
      <c r="J1108" s="14">
        <v>2286.01001</v>
      </c>
      <c r="K1108" s="14">
        <v>2280.8999020000001</v>
      </c>
      <c r="L1108" s="14">
        <f t="shared" si="143"/>
        <v>-6.0095434915230506E-3</v>
      </c>
      <c r="M1108" s="14">
        <f t="shared" si="139"/>
        <v>-0.60095434915230506</v>
      </c>
      <c r="N1108" s="14">
        <f t="shared" si="140"/>
        <v>1</v>
      </c>
      <c r="O1108" s="14">
        <f t="shared" si="141"/>
        <v>2017</v>
      </c>
      <c r="P1108" s="2"/>
    </row>
    <row r="1109" spans="1:16" x14ac:dyDescent="0.25">
      <c r="A1109" s="12">
        <v>42766</v>
      </c>
      <c r="B1109" s="42">
        <v>175.050003</v>
      </c>
      <c r="C1109" s="14">
        <v>174.520004</v>
      </c>
      <c r="D1109" s="14">
        <f t="shared" si="142"/>
        <v>-7.2809953251252724E-3</v>
      </c>
      <c r="E1109" s="14">
        <f t="shared" si="136"/>
        <v>-0.72809953251252724</v>
      </c>
      <c r="F1109" s="14">
        <f t="shared" si="137"/>
        <v>1</v>
      </c>
      <c r="G1109" s="14">
        <f t="shared" si="138"/>
        <v>2017</v>
      </c>
      <c r="I1109" s="12">
        <v>42766</v>
      </c>
      <c r="J1109" s="14">
        <v>2274.0200199999999</v>
      </c>
      <c r="K1109" s="14">
        <v>2278.8701169999999</v>
      </c>
      <c r="L1109" s="14">
        <f t="shared" si="143"/>
        <v>-8.8990533877453259E-4</v>
      </c>
      <c r="M1109" s="14">
        <f t="shared" si="139"/>
        <v>-8.8990533877453259E-2</v>
      </c>
      <c r="N1109" s="14">
        <f t="shared" si="140"/>
        <v>1</v>
      </c>
      <c r="O1109" s="14">
        <f t="shared" si="141"/>
        <v>2017</v>
      </c>
      <c r="P1109" s="2"/>
    </row>
    <row r="1110" spans="1:16" x14ac:dyDescent="0.25">
      <c r="A1110" s="12">
        <v>42767</v>
      </c>
      <c r="B1110" s="42">
        <v>175</v>
      </c>
      <c r="C1110" s="14">
        <v>174.28999300000001</v>
      </c>
      <c r="D1110" s="14">
        <f t="shared" si="142"/>
        <v>-1.3179635269776613E-3</v>
      </c>
      <c r="E1110" s="14">
        <f t="shared" si="136"/>
        <v>-0.13179635269776613</v>
      </c>
      <c r="F1110" s="14">
        <f t="shared" si="137"/>
        <v>2</v>
      </c>
      <c r="G1110" s="14">
        <f t="shared" si="138"/>
        <v>2017</v>
      </c>
      <c r="I1110" s="12">
        <v>42767</v>
      </c>
      <c r="J1110" s="14">
        <v>2285.5900879999999</v>
      </c>
      <c r="K1110" s="14">
        <v>2279.5500489999999</v>
      </c>
      <c r="L1110" s="14">
        <f t="shared" si="143"/>
        <v>2.9836364737412246E-4</v>
      </c>
      <c r="M1110" s="14">
        <f t="shared" si="139"/>
        <v>2.9836364737412246E-2</v>
      </c>
      <c r="N1110" s="14">
        <f t="shared" si="140"/>
        <v>2</v>
      </c>
      <c r="O1110" s="14">
        <f t="shared" si="141"/>
        <v>2017</v>
      </c>
      <c r="P1110" s="2"/>
    </row>
    <row r="1111" spans="1:16" x14ac:dyDescent="0.25">
      <c r="A1111" s="12">
        <v>42768</v>
      </c>
      <c r="B1111" s="42">
        <v>174.229996</v>
      </c>
      <c r="C1111" s="14">
        <v>174.58000200000001</v>
      </c>
      <c r="D1111" s="14">
        <f t="shared" si="142"/>
        <v>1.6639452157187762E-3</v>
      </c>
      <c r="E1111" s="14">
        <f t="shared" si="136"/>
        <v>0.16639452157187762</v>
      </c>
      <c r="F1111" s="14">
        <f t="shared" si="137"/>
        <v>2</v>
      </c>
      <c r="G1111" s="14">
        <f t="shared" si="138"/>
        <v>2017</v>
      </c>
      <c r="I1111" s="12">
        <v>42768</v>
      </c>
      <c r="J1111" s="14">
        <v>2276.6899410000001</v>
      </c>
      <c r="K1111" s="14">
        <v>2280.8500979999999</v>
      </c>
      <c r="L1111" s="14">
        <f t="shared" si="143"/>
        <v>5.7030947864911141E-4</v>
      </c>
      <c r="M1111" s="14">
        <f t="shared" si="139"/>
        <v>5.7030947864911141E-2</v>
      </c>
      <c r="N1111" s="14">
        <f t="shared" si="140"/>
        <v>2</v>
      </c>
      <c r="O1111" s="14">
        <f t="shared" si="141"/>
        <v>2017</v>
      </c>
      <c r="P1111" s="2"/>
    </row>
    <row r="1112" spans="1:16" x14ac:dyDescent="0.25">
      <c r="A1112" s="12">
        <v>42769</v>
      </c>
      <c r="B1112" s="42">
        <v>175</v>
      </c>
      <c r="C1112" s="14">
        <v>175.820007</v>
      </c>
      <c r="D1112" s="14">
        <f t="shared" si="142"/>
        <v>7.1027894706978678E-3</v>
      </c>
      <c r="E1112" s="14">
        <f t="shared" si="136"/>
        <v>0.71027894706978678</v>
      </c>
      <c r="F1112" s="14">
        <f t="shared" si="137"/>
        <v>2</v>
      </c>
      <c r="G1112" s="14">
        <f t="shared" si="138"/>
        <v>2017</v>
      </c>
      <c r="I1112" s="12">
        <v>42769</v>
      </c>
      <c r="J1112" s="14">
        <v>2288.540039</v>
      </c>
      <c r="K1112" s="14">
        <v>2297.419922</v>
      </c>
      <c r="L1112" s="14">
        <f t="shared" si="143"/>
        <v>7.2647580016458324E-3</v>
      </c>
      <c r="M1112" s="14">
        <f t="shared" si="139"/>
        <v>0.72647580016458324</v>
      </c>
      <c r="N1112" s="14">
        <f t="shared" si="140"/>
        <v>2</v>
      </c>
      <c r="O1112" s="14">
        <f t="shared" si="141"/>
        <v>2017</v>
      </c>
      <c r="P1112" s="2"/>
    </row>
    <row r="1113" spans="1:16" x14ac:dyDescent="0.25">
      <c r="A1113" s="12">
        <v>42772</v>
      </c>
      <c r="B1113" s="42">
        <v>175.30999800000001</v>
      </c>
      <c r="C1113" s="14">
        <v>175.86000100000001</v>
      </c>
      <c r="D1113" s="14">
        <f t="shared" si="142"/>
        <v>2.2747126838651432E-4</v>
      </c>
      <c r="E1113" s="14">
        <f t="shared" si="136"/>
        <v>2.2747126838651432E-2</v>
      </c>
      <c r="F1113" s="14">
        <f t="shared" si="137"/>
        <v>2</v>
      </c>
      <c r="G1113" s="14">
        <f t="shared" si="138"/>
        <v>2017</v>
      </c>
      <c r="I1113" s="12">
        <v>42772</v>
      </c>
      <c r="J1113" s="14">
        <v>2294.280029</v>
      </c>
      <c r="K1113" s="14">
        <v>2292.5600589999999</v>
      </c>
      <c r="L1113" s="14">
        <f t="shared" si="143"/>
        <v>-2.1153568633501818E-3</v>
      </c>
      <c r="M1113" s="14">
        <f t="shared" si="139"/>
        <v>-0.21153568633501818</v>
      </c>
      <c r="N1113" s="14">
        <f t="shared" si="140"/>
        <v>2</v>
      </c>
      <c r="O1113" s="14">
        <f t="shared" si="141"/>
        <v>2017</v>
      </c>
      <c r="P1113" s="2"/>
    </row>
    <row r="1114" spans="1:16" x14ac:dyDescent="0.25">
      <c r="A1114" s="12">
        <v>42773</v>
      </c>
      <c r="B1114" s="42">
        <v>176</v>
      </c>
      <c r="C1114" s="14">
        <v>178.46000699999999</v>
      </c>
      <c r="D1114" s="14">
        <f t="shared" si="142"/>
        <v>1.4784521694617636E-2</v>
      </c>
      <c r="E1114" s="14">
        <f t="shared" si="136"/>
        <v>1.4784521694617636</v>
      </c>
      <c r="F1114" s="14">
        <f t="shared" si="137"/>
        <v>2</v>
      </c>
      <c r="G1114" s="14">
        <f t="shared" si="138"/>
        <v>2017</v>
      </c>
      <c r="I1114" s="12">
        <v>42773</v>
      </c>
      <c r="J1114" s="14">
        <v>2295.8701169999999</v>
      </c>
      <c r="K1114" s="14">
        <v>2293.080078</v>
      </c>
      <c r="L1114" s="14">
        <f t="shared" si="143"/>
        <v>2.268289539280044E-4</v>
      </c>
      <c r="M1114" s="14">
        <f t="shared" si="139"/>
        <v>2.268289539280044E-2</v>
      </c>
      <c r="N1114" s="14">
        <f t="shared" si="140"/>
        <v>2</v>
      </c>
      <c r="O1114" s="14">
        <f t="shared" si="141"/>
        <v>2017</v>
      </c>
      <c r="P1114" s="2"/>
    </row>
    <row r="1115" spans="1:16" x14ac:dyDescent="0.25">
      <c r="A1115" s="12">
        <v>42774</v>
      </c>
      <c r="B1115" s="42">
        <v>177.5</v>
      </c>
      <c r="C1115" s="14">
        <v>176.16999799999999</v>
      </c>
      <c r="D1115" s="14">
        <f t="shared" si="142"/>
        <v>-1.283205710061408E-2</v>
      </c>
      <c r="E1115" s="14">
        <f t="shared" si="136"/>
        <v>-1.283205710061408</v>
      </c>
      <c r="F1115" s="14">
        <f t="shared" si="137"/>
        <v>2</v>
      </c>
      <c r="G1115" s="14">
        <f t="shared" si="138"/>
        <v>2017</v>
      </c>
      <c r="I1115" s="12">
        <v>42774</v>
      </c>
      <c r="J1115" s="14">
        <v>2289.5500489999999</v>
      </c>
      <c r="K1115" s="14">
        <v>2294.669922</v>
      </c>
      <c r="L1115" s="14">
        <f t="shared" si="143"/>
        <v>6.9332249460152262E-4</v>
      </c>
      <c r="M1115" s="14">
        <f t="shared" si="139"/>
        <v>6.9332249460152262E-2</v>
      </c>
      <c r="N1115" s="14">
        <f t="shared" si="140"/>
        <v>2</v>
      </c>
      <c r="O1115" s="14">
        <f t="shared" si="141"/>
        <v>2017</v>
      </c>
      <c r="P1115" s="2"/>
    </row>
    <row r="1116" spans="1:16" x14ac:dyDescent="0.25">
      <c r="A1116" s="12">
        <v>42775</v>
      </c>
      <c r="B1116" s="42">
        <v>176.16999799999999</v>
      </c>
      <c r="C1116" s="14">
        <v>177.21000699999999</v>
      </c>
      <c r="D1116" s="14">
        <f t="shared" si="142"/>
        <v>5.9034399262467563E-3</v>
      </c>
      <c r="E1116" s="14">
        <f t="shared" si="136"/>
        <v>0.59034399262467563</v>
      </c>
      <c r="F1116" s="14">
        <f t="shared" si="137"/>
        <v>2</v>
      </c>
      <c r="G1116" s="14">
        <f t="shared" si="138"/>
        <v>2017</v>
      </c>
      <c r="I1116" s="12">
        <v>42775</v>
      </c>
      <c r="J1116" s="14">
        <v>2296.6999510000001</v>
      </c>
      <c r="K1116" s="14">
        <v>2307.8701169999999</v>
      </c>
      <c r="L1116" s="14">
        <f t="shared" si="143"/>
        <v>5.7525463132819254E-3</v>
      </c>
      <c r="M1116" s="14">
        <f t="shared" si="139"/>
        <v>0.57525463132819254</v>
      </c>
      <c r="N1116" s="14">
        <f t="shared" si="140"/>
        <v>2</v>
      </c>
      <c r="O1116" s="14">
        <f t="shared" si="141"/>
        <v>2017</v>
      </c>
      <c r="P1116" s="2"/>
    </row>
    <row r="1117" spans="1:16" x14ac:dyDescent="0.25">
      <c r="A1117" s="12">
        <v>42776</v>
      </c>
      <c r="B1117" s="42">
        <v>177.36999499999999</v>
      </c>
      <c r="C1117" s="14">
        <v>178.679993</v>
      </c>
      <c r="D1117" s="14">
        <f t="shared" si="142"/>
        <v>8.2951636021322273E-3</v>
      </c>
      <c r="E1117" s="14">
        <f t="shared" si="136"/>
        <v>0.82951636021322273</v>
      </c>
      <c r="F1117" s="14">
        <f t="shared" si="137"/>
        <v>2</v>
      </c>
      <c r="G1117" s="14">
        <f t="shared" si="138"/>
        <v>2017</v>
      </c>
      <c r="I1117" s="12">
        <v>42776</v>
      </c>
      <c r="J1117" s="14">
        <v>2312.2700199999999</v>
      </c>
      <c r="K1117" s="14">
        <v>2316.1000979999999</v>
      </c>
      <c r="L1117" s="14">
        <f t="shared" si="143"/>
        <v>3.5660503333254656E-3</v>
      </c>
      <c r="M1117" s="14">
        <f t="shared" si="139"/>
        <v>0.35660503333254656</v>
      </c>
      <c r="N1117" s="14">
        <f t="shared" si="140"/>
        <v>2</v>
      </c>
      <c r="O1117" s="14">
        <f t="shared" si="141"/>
        <v>2017</v>
      </c>
      <c r="P1117" s="2"/>
    </row>
    <row r="1118" spans="1:16" x14ac:dyDescent="0.25">
      <c r="A1118" s="12">
        <v>42779</v>
      </c>
      <c r="B1118" s="42">
        <v>179.240005</v>
      </c>
      <c r="C1118" s="14">
        <v>179.36000100000001</v>
      </c>
      <c r="D1118" s="14">
        <f t="shared" si="142"/>
        <v>3.805731064697504E-3</v>
      </c>
      <c r="E1118" s="14">
        <f t="shared" si="136"/>
        <v>0.3805731064697504</v>
      </c>
      <c r="F1118" s="14">
        <f t="shared" si="137"/>
        <v>2</v>
      </c>
      <c r="G1118" s="14">
        <f t="shared" si="138"/>
        <v>2017</v>
      </c>
      <c r="I1118" s="12">
        <v>42779</v>
      </c>
      <c r="J1118" s="14">
        <v>2321.719971</v>
      </c>
      <c r="K1118" s="14">
        <v>2328.25</v>
      </c>
      <c r="L1118" s="14">
        <f t="shared" si="143"/>
        <v>5.2458449487964298E-3</v>
      </c>
      <c r="M1118" s="14">
        <f t="shared" si="139"/>
        <v>0.52458449487964298</v>
      </c>
      <c r="N1118" s="14">
        <f t="shared" si="140"/>
        <v>2</v>
      </c>
      <c r="O1118" s="14">
        <f t="shared" si="141"/>
        <v>2017</v>
      </c>
      <c r="P1118" s="2"/>
    </row>
    <row r="1119" spans="1:16" x14ac:dyDescent="0.25">
      <c r="A1119" s="12">
        <v>42780</v>
      </c>
      <c r="B1119" s="42">
        <v>178.570007</v>
      </c>
      <c r="C1119" s="14">
        <v>180.13000500000001</v>
      </c>
      <c r="D1119" s="14">
        <f t="shared" si="142"/>
        <v>4.2930642044320955E-3</v>
      </c>
      <c r="E1119" s="14">
        <f t="shared" si="136"/>
        <v>0.42930642044320955</v>
      </c>
      <c r="F1119" s="14">
        <f t="shared" si="137"/>
        <v>2</v>
      </c>
      <c r="G1119" s="14">
        <f t="shared" si="138"/>
        <v>2017</v>
      </c>
      <c r="I1119" s="12">
        <v>42780</v>
      </c>
      <c r="J1119" s="14">
        <v>2326.1201169999999</v>
      </c>
      <c r="K1119" s="14">
        <v>2337.580078</v>
      </c>
      <c r="L1119" s="14">
        <f t="shared" si="143"/>
        <v>4.0073351229463761E-3</v>
      </c>
      <c r="M1119" s="14">
        <f t="shared" si="139"/>
        <v>0.40073351229463761</v>
      </c>
      <c r="N1119" s="14">
        <f t="shared" si="140"/>
        <v>2</v>
      </c>
      <c r="O1119" s="14">
        <f t="shared" si="141"/>
        <v>2017</v>
      </c>
      <c r="P1119" s="2"/>
    </row>
    <row r="1120" spans="1:16" x14ac:dyDescent="0.25">
      <c r="A1120" s="12">
        <v>42781</v>
      </c>
      <c r="B1120" s="42">
        <v>180.199997</v>
      </c>
      <c r="C1120" s="14">
        <v>181.679993</v>
      </c>
      <c r="D1120" s="14">
        <f t="shared" si="142"/>
        <v>8.6048296062612994E-3</v>
      </c>
      <c r="E1120" s="14">
        <f t="shared" si="136"/>
        <v>0.86048296062612994</v>
      </c>
      <c r="F1120" s="14">
        <f t="shared" si="137"/>
        <v>2</v>
      </c>
      <c r="G1120" s="14">
        <f t="shared" si="138"/>
        <v>2017</v>
      </c>
      <c r="I1120" s="12">
        <v>42781</v>
      </c>
      <c r="J1120" s="14">
        <v>2335.580078</v>
      </c>
      <c r="K1120" s="14">
        <v>2349.25</v>
      </c>
      <c r="L1120" s="14">
        <f t="shared" si="143"/>
        <v>4.9923089736394477E-3</v>
      </c>
      <c r="M1120" s="14">
        <f t="shared" si="139"/>
        <v>0.49923089736394477</v>
      </c>
      <c r="N1120" s="14">
        <f t="shared" si="140"/>
        <v>2</v>
      </c>
      <c r="O1120" s="14">
        <f t="shared" si="141"/>
        <v>2017</v>
      </c>
      <c r="P1120" s="2"/>
    </row>
    <row r="1121" spans="1:16" x14ac:dyDescent="0.25">
      <c r="A1121" s="12">
        <v>42782</v>
      </c>
      <c r="B1121" s="42">
        <v>181.449997</v>
      </c>
      <c r="C1121" s="14">
        <v>181.429993</v>
      </c>
      <c r="D1121" s="14">
        <f t="shared" si="142"/>
        <v>-1.3760458478221382E-3</v>
      </c>
      <c r="E1121" s="14">
        <f t="shared" si="136"/>
        <v>-0.13760458478221382</v>
      </c>
      <c r="F1121" s="14">
        <f t="shared" si="137"/>
        <v>2</v>
      </c>
      <c r="G1121" s="14">
        <f t="shared" si="138"/>
        <v>2017</v>
      </c>
      <c r="I1121" s="12">
        <v>42782</v>
      </c>
      <c r="J1121" s="14">
        <v>2349.639893</v>
      </c>
      <c r="K1121" s="14">
        <v>2347.219971</v>
      </c>
      <c r="L1121" s="14">
        <f t="shared" si="143"/>
        <v>-8.641179099713181E-4</v>
      </c>
      <c r="M1121" s="14">
        <f t="shared" si="139"/>
        <v>-8.641179099713181E-2</v>
      </c>
      <c r="N1121" s="14">
        <f t="shared" si="140"/>
        <v>2</v>
      </c>
      <c r="O1121" s="14">
        <f t="shared" si="141"/>
        <v>2017</v>
      </c>
      <c r="P1121" s="2"/>
    </row>
    <row r="1122" spans="1:16" x14ac:dyDescent="0.25">
      <c r="A1122" s="12">
        <v>42783</v>
      </c>
      <c r="B1122" s="42">
        <v>181.25</v>
      </c>
      <c r="C1122" s="14">
        <v>180.66999799999999</v>
      </c>
      <c r="D1122" s="14">
        <f t="shared" si="142"/>
        <v>-4.1889159969267231E-3</v>
      </c>
      <c r="E1122" s="14">
        <f t="shared" si="136"/>
        <v>-0.41889159969267231</v>
      </c>
      <c r="F1122" s="14">
        <f t="shared" si="137"/>
        <v>2</v>
      </c>
      <c r="G1122" s="14">
        <f t="shared" si="138"/>
        <v>2017</v>
      </c>
      <c r="I1122" s="12">
        <v>42783</v>
      </c>
      <c r="J1122" s="14">
        <v>2343.01001</v>
      </c>
      <c r="K1122" s="14">
        <v>2351.1599120000001</v>
      </c>
      <c r="L1122" s="14">
        <f t="shared" si="143"/>
        <v>1.6785563554666538E-3</v>
      </c>
      <c r="M1122" s="14">
        <f t="shared" si="139"/>
        <v>0.16785563554666538</v>
      </c>
      <c r="N1122" s="14">
        <f t="shared" si="140"/>
        <v>2</v>
      </c>
      <c r="O1122" s="14">
        <f t="shared" si="141"/>
        <v>2017</v>
      </c>
      <c r="P1122" s="2"/>
    </row>
    <row r="1123" spans="1:16" x14ac:dyDescent="0.25">
      <c r="A1123" s="12">
        <v>42787</v>
      </c>
      <c r="B1123" s="42">
        <v>180.60000600000001</v>
      </c>
      <c r="C1123" s="14">
        <v>180.259995</v>
      </c>
      <c r="D1123" s="14">
        <f t="shared" si="142"/>
        <v>-2.2693474541356506E-3</v>
      </c>
      <c r="E1123" s="14">
        <f t="shared" si="136"/>
        <v>-0.22693474541356506</v>
      </c>
      <c r="F1123" s="14">
        <f t="shared" si="137"/>
        <v>2</v>
      </c>
      <c r="G1123" s="14">
        <f t="shared" si="138"/>
        <v>2017</v>
      </c>
      <c r="I1123" s="12">
        <v>42787</v>
      </c>
      <c r="J1123" s="14">
        <v>2354.9099120000001</v>
      </c>
      <c r="K1123" s="14">
        <v>2365.3798830000001</v>
      </c>
      <c r="L1123" s="14">
        <f t="shared" si="143"/>
        <v>6.0480662873771962E-3</v>
      </c>
      <c r="M1123" s="14">
        <f t="shared" si="139"/>
        <v>0.60480662873771962</v>
      </c>
      <c r="N1123" s="14">
        <f t="shared" si="140"/>
        <v>2</v>
      </c>
      <c r="O1123" s="14">
        <f t="shared" si="141"/>
        <v>2017</v>
      </c>
      <c r="P1123" s="2"/>
    </row>
    <row r="1124" spans="1:16" x14ac:dyDescent="0.25">
      <c r="A1124" s="12">
        <v>42788</v>
      </c>
      <c r="B1124" s="42">
        <v>180.08999600000001</v>
      </c>
      <c r="C1124" s="14">
        <v>181.14999399999999</v>
      </c>
      <c r="D1124" s="14">
        <f t="shared" si="142"/>
        <v>4.937307359849763E-3</v>
      </c>
      <c r="E1124" s="14">
        <f t="shared" si="136"/>
        <v>0.4937307359849763</v>
      </c>
      <c r="F1124" s="14">
        <f t="shared" si="137"/>
        <v>2</v>
      </c>
      <c r="G1124" s="14">
        <f t="shared" si="138"/>
        <v>2017</v>
      </c>
      <c r="I1124" s="12">
        <v>42788</v>
      </c>
      <c r="J1124" s="14">
        <v>2361.110107</v>
      </c>
      <c r="K1124" s="14">
        <v>2362.820068</v>
      </c>
      <c r="L1124" s="14">
        <f t="shared" si="143"/>
        <v>-1.0822003765219579E-3</v>
      </c>
      <c r="M1124" s="14">
        <f t="shared" si="139"/>
        <v>-0.10822003765219579</v>
      </c>
      <c r="N1124" s="14">
        <f t="shared" si="140"/>
        <v>2</v>
      </c>
      <c r="O1124" s="14">
        <f t="shared" si="141"/>
        <v>2017</v>
      </c>
      <c r="P1124" s="2"/>
    </row>
    <row r="1125" spans="1:16" x14ac:dyDescent="0.25">
      <c r="A1125" s="12">
        <v>42789</v>
      </c>
      <c r="B1125" s="42">
        <v>182</v>
      </c>
      <c r="C1125" s="14">
        <v>181.64999399999999</v>
      </c>
      <c r="D1125" s="14">
        <f t="shared" si="142"/>
        <v>2.7601436188842143E-3</v>
      </c>
      <c r="E1125" s="14">
        <f t="shared" si="136"/>
        <v>0.27601436188842143</v>
      </c>
      <c r="F1125" s="14">
        <f t="shared" si="137"/>
        <v>2</v>
      </c>
      <c r="G1125" s="14">
        <f t="shared" si="138"/>
        <v>2017</v>
      </c>
      <c r="I1125" s="12">
        <v>42789</v>
      </c>
      <c r="J1125" s="14">
        <v>2367.5</v>
      </c>
      <c r="K1125" s="14">
        <v>2363.8100589999999</v>
      </c>
      <c r="L1125" s="14">
        <f t="shared" si="143"/>
        <v>4.1898704577958412E-4</v>
      </c>
      <c r="M1125" s="14">
        <f t="shared" si="139"/>
        <v>4.1898704577958412E-2</v>
      </c>
      <c r="N1125" s="14">
        <f t="shared" si="140"/>
        <v>2</v>
      </c>
      <c r="O1125" s="14">
        <f t="shared" si="141"/>
        <v>2017</v>
      </c>
      <c r="P1125" s="2"/>
    </row>
    <row r="1126" spans="1:16" x14ac:dyDescent="0.25">
      <c r="A1126" s="12">
        <v>42790</v>
      </c>
      <c r="B1126" s="42">
        <v>180.21000699999999</v>
      </c>
      <c r="C1126" s="14">
        <v>181.35000600000001</v>
      </c>
      <c r="D1126" s="14">
        <f t="shared" si="142"/>
        <v>-1.6514616565304063E-3</v>
      </c>
      <c r="E1126" s="14">
        <f t="shared" si="136"/>
        <v>-0.16514616565304063</v>
      </c>
      <c r="F1126" s="14">
        <f t="shared" si="137"/>
        <v>2</v>
      </c>
      <c r="G1126" s="14">
        <f t="shared" si="138"/>
        <v>2017</v>
      </c>
      <c r="I1126" s="12">
        <v>42790</v>
      </c>
      <c r="J1126" s="14">
        <v>2355.7299800000001</v>
      </c>
      <c r="K1126" s="14">
        <v>2367.3400879999999</v>
      </c>
      <c r="L1126" s="14">
        <f t="shared" si="143"/>
        <v>1.4933640655938607E-3</v>
      </c>
      <c r="M1126" s="14">
        <f t="shared" si="139"/>
        <v>0.14933640655938607</v>
      </c>
      <c r="N1126" s="14">
        <f t="shared" si="140"/>
        <v>2</v>
      </c>
      <c r="O1126" s="14">
        <f t="shared" si="141"/>
        <v>2017</v>
      </c>
      <c r="P1126" s="2"/>
    </row>
    <row r="1127" spans="1:16" x14ac:dyDescent="0.25">
      <c r="A1127" s="12">
        <v>42793</v>
      </c>
      <c r="B1127" s="42">
        <v>181.19000199999999</v>
      </c>
      <c r="C1127" s="14">
        <v>179.39999399999999</v>
      </c>
      <c r="D1127" s="14">
        <f t="shared" si="142"/>
        <v>-1.0752753986674857E-2</v>
      </c>
      <c r="E1127" s="14">
        <f t="shared" si="136"/>
        <v>-1.0752753986674857</v>
      </c>
      <c r="F1127" s="14">
        <f t="shared" si="137"/>
        <v>2</v>
      </c>
      <c r="G1127" s="14">
        <f t="shared" si="138"/>
        <v>2017</v>
      </c>
      <c r="I1127" s="12">
        <v>42793</v>
      </c>
      <c r="J1127" s="14">
        <v>2365.2299800000001</v>
      </c>
      <c r="K1127" s="14">
        <v>2369.75</v>
      </c>
      <c r="L1127" s="14">
        <f t="shared" si="143"/>
        <v>1.0179830148679958E-3</v>
      </c>
      <c r="M1127" s="14">
        <f t="shared" si="139"/>
        <v>0.10179830148679958</v>
      </c>
      <c r="N1127" s="14">
        <f t="shared" si="140"/>
        <v>2</v>
      </c>
      <c r="O1127" s="14">
        <f t="shared" si="141"/>
        <v>2017</v>
      </c>
      <c r="P1127" s="2"/>
    </row>
    <row r="1128" spans="1:16" x14ac:dyDescent="0.25">
      <c r="A1128" s="12">
        <v>42794</v>
      </c>
      <c r="B1128" s="42">
        <v>179.38000500000001</v>
      </c>
      <c r="C1128" s="14">
        <v>179.820007</v>
      </c>
      <c r="D1128" s="14">
        <f t="shared" si="142"/>
        <v>2.3412096658153025E-3</v>
      </c>
      <c r="E1128" s="14">
        <f t="shared" si="136"/>
        <v>0.23412096658153025</v>
      </c>
      <c r="F1128" s="14">
        <f t="shared" si="137"/>
        <v>2</v>
      </c>
      <c r="G1128" s="14">
        <f t="shared" si="138"/>
        <v>2017</v>
      </c>
      <c r="I1128" s="12">
        <v>42794</v>
      </c>
      <c r="J1128" s="14">
        <v>2366.080078</v>
      </c>
      <c r="K1128" s="14">
        <v>2363.639893</v>
      </c>
      <c r="L1128" s="14">
        <f t="shared" si="143"/>
        <v>-2.5783762000211041E-3</v>
      </c>
      <c r="M1128" s="14">
        <f t="shared" si="139"/>
        <v>-0.25783762000211041</v>
      </c>
      <c r="N1128" s="14">
        <f t="shared" si="140"/>
        <v>2</v>
      </c>
      <c r="O1128" s="14">
        <f t="shared" si="141"/>
        <v>2017</v>
      </c>
      <c r="P1128" s="2"/>
    </row>
    <row r="1129" spans="1:16" x14ac:dyDescent="0.25">
      <c r="A1129" s="12">
        <v>42795</v>
      </c>
      <c r="B1129" s="42">
        <v>180.479996</v>
      </c>
      <c r="C1129" s="14">
        <v>181.949997</v>
      </c>
      <c r="D1129" s="14">
        <f t="shared" si="142"/>
        <v>1.1845122439573696E-2</v>
      </c>
      <c r="E1129" s="14">
        <f t="shared" si="136"/>
        <v>1.1845122439573696</v>
      </c>
      <c r="F1129" s="14">
        <f t="shared" si="137"/>
        <v>3</v>
      </c>
      <c r="G1129" s="14">
        <f t="shared" si="138"/>
        <v>2017</v>
      </c>
      <c r="I1129" s="12">
        <v>42795</v>
      </c>
      <c r="J1129" s="14">
        <v>2380.1298830000001</v>
      </c>
      <c r="K1129" s="14">
        <v>2395.959961</v>
      </c>
      <c r="L1129" s="14">
        <f t="shared" si="143"/>
        <v>1.3673854505382499E-2</v>
      </c>
      <c r="M1129" s="14">
        <f t="shared" si="139"/>
        <v>1.3673854505382499</v>
      </c>
      <c r="N1129" s="14">
        <f t="shared" si="140"/>
        <v>3</v>
      </c>
      <c r="O1129" s="14">
        <f t="shared" si="141"/>
        <v>2017</v>
      </c>
      <c r="P1129" s="2"/>
    </row>
    <row r="1130" spans="1:16" x14ac:dyDescent="0.25">
      <c r="A1130" s="12">
        <v>42796</v>
      </c>
      <c r="B1130" s="42">
        <v>181.88000500000001</v>
      </c>
      <c r="C1130" s="14">
        <v>180.529999</v>
      </c>
      <c r="D1130" s="14">
        <f t="shared" si="142"/>
        <v>-7.8043309888045087E-3</v>
      </c>
      <c r="E1130" s="14">
        <f t="shared" si="136"/>
        <v>-0.78043309888045087</v>
      </c>
      <c r="F1130" s="14">
        <f t="shared" si="137"/>
        <v>3</v>
      </c>
      <c r="G1130" s="14">
        <f t="shared" si="138"/>
        <v>2017</v>
      </c>
      <c r="I1130" s="12">
        <v>42796</v>
      </c>
      <c r="J1130" s="14">
        <v>2394.75</v>
      </c>
      <c r="K1130" s="14">
        <v>2381.919922</v>
      </c>
      <c r="L1130" s="14">
        <f t="shared" si="143"/>
        <v>-5.8598804773599689E-3</v>
      </c>
      <c r="M1130" s="14">
        <f t="shared" si="139"/>
        <v>-0.58598804773599689</v>
      </c>
      <c r="N1130" s="14">
        <f t="shared" si="140"/>
        <v>3</v>
      </c>
      <c r="O1130" s="14">
        <f t="shared" si="141"/>
        <v>2017</v>
      </c>
      <c r="P1130" s="2"/>
    </row>
    <row r="1131" spans="1:16" x14ac:dyDescent="0.25">
      <c r="A1131" s="12">
        <v>42797</v>
      </c>
      <c r="B1131" s="42">
        <v>180.529999</v>
      </c>
      <c r="C1131" s="14">
        <v>180.050003</v>
      </c>
      <c r="D1131" s="14">
        <f t="shared" si="142"/>
        <v>-2.6588157240282628E-3</v>
      </c>
      <c r="E1131" s="14">
        <f t="shared" si="136"/>
        <v>-0.26588157240282628</v>
      </c>
      <c r="F1131" s="14">
        <f t="shared" si="137"/>
        <v>3</v>
      </c>
      <c r="G1131" s="14">
        <f t="shared" si="138"/>
        <v>2017</v>
      </c>
      <c r="I1131" s="12">
        <v>42797</v>
      </c>
      <c r="J1131" s="14">
        <v>2380.919922</v>
      </c>
      <c r="K1131" s="14">
        <v>2383.1201169999999</v>
      </c>
      <c r="L1131" s="14">
        <f t="shared" si="143"/>
        <v>5.0387714083699464E-4</v>
      </c>
      <c r="M1131" s="14">
        <f t="shared" si="139"/>
        <v>5.0387714083699464E-2</v>
      </c>
      <c r="N1131" s="14">
        <f t="shared" si="140"/>
        <v>3</v>
      </c>
      <c r="O1131" s="14">
        <f t="shared" si="141"/>
        <v>2017</v>
      </c>
      <c r="P1131" s="2"/>
    </row>
    <row r="1132" spans="1:16" x14ac:dyDescent="0.25">
      <c r="A1132" s="12">
        <v>42800</v>
      </c>
      <c r="B1132" s="42">
        <v>179.720001</v>
      </c>
      <c r="C1132" s="14">
        <v>180.470001</v>
      </c>
      <c r="D1132" s="14">
        <f t="shared" si="142"/>
        <v>2.332674218283648E-3</v>
      </c>
      <c r="E1132" s="14">
        <f t="shared" si="136"/>
        <v>0.2332674218283648</v>
      </c>
      <c r="F1132" s="14">
        <f t="shared" si="137"/>
        <v>3</v>
      </c>
      <c r="G1132" s="14">
        <f t="shared" si="138"/>
        <v>2017</v>
      </c>
      <c r="I1132" s="12">
        <v>42800</v>
      </c>
      <c r="J1132" s="14">
        <v>2375.2299800000001</v>
      </c>
      <c r="K1132" s="14">
        <v>2375.3100589999999</v>
      </c>
      <c r="L1132" s="14">
        <f t="shared" si="143"/>
        <v>-3.2772405991149389E-3</v>
      </c>
      <c r="M1132" s="14">
        <f t="shared" si="139"/>
        <v>-0.32772405991149389</v>
      </c>
      <c r="N1132" s="14">
        <f t="shared" si="140"/>
        <v>3</v>
      </c>
      <c r="O1132" s="14">
        <f t="shared" si="141"/>
        <v>2017</v>
      </c>
      <c r="P1132" s="2"/>
    </row>
    <row r="1133" spans="1:16" x14ac:dyDescent="0.25">
      <c r="A1133" s="12">
        <v>42801</v>
      </c>
      <c r="B1133" s="42">
        <v>180.71000699999999</v>
      </c>
      <c r="C1133" s="14">
        <v>180.38000500000001</v>
      </c>
      <c r="D1133" s="14">
        <f t="shared" si="142"/>
        <v>-4.9867567740513596E-4</v>
      </c>
      <c r="E1133" s="14">
        <f t="shared" si="136"/>
        <v>-4.9867567740513596E-2</v>
      </c>
      <c r="F1133" s="14">
        <f t="shared" si="137"/>
        <v>3</v>
      </c>
      <c r="G1133" s="14">
        <f t="shared" si="138"/>
        <v>2017</v>
      </c>
      <c r="I1133" s="12">
        <v>42801</v>
      </c>
      <c r="J1133" s="14">
        <v>2370.73999</v>
      </c>
      <c r="K1133" s="14">
        <v>2368.389893</v>
      </c>
      <c r="L1133" s="14">
        <f t="shared" si="143"/>
        <v>-2.9133737609452481E-3</v>
      </c>
      <c r="M1133" s="14">
        <f t="shared" si="139"/>
        <v>-0.29133737609452481</v>
      </c>
      <c r="N1133" s="14">
        <f t="shared" si="140"/>
        <v>3</v>
      </c>
      <c r="O1133" s="14">
        <f t="shared" si="141"/>
        <v>2017</v>
      </c>
      <c r="P1133" s="2"/>
    </row>
    <row r="1134" spans="1:16" x14ac:dyDescent="0.25">
      <c r="A1134" s="12">
        <v>42802</v>
      </c>
      <c r="B1134" s="42">
        <v>180.75</v>
      </c>
      <c r="C1134" s="14">
        <v>179.449997</v>
      </c>
      <c r="D1134" s="14">
        <f t="shared" si="142"/>
        <v>-5.1558264453979152E-3</v>
      </c>
      <c r="E1134" s="14">
        <f t="shared" si="136"/>
        <v>-0.51558264453979152</v>
      </c>
      <c r="F1134" s="14">
        <f t="shared" si="137"/>
        <v>3</v>
      </c>
      <c r="G1134" s="14">
        <f t="shared" si="138"/>
        <v>2017</v>
      </c>
      <c r="I1134" s="12">
        <v>42802</v>
      </c>
      <c r="J1134" s="14">
        <v>2369.8100589999999</v>
      </c>
      <c r="K1134" s="14">
        <v>2362.9799800000001</v>
      </c>
      <c r="L1134" s="14">
        <f t="shared" si="143"/>
        <v>-2.2842155406883613E-3</v>
      </c>
      <c r="M1134" s="14">
        <f t="shared" si="139"/>
        <v>-0.22842155406883613</v>
      </c>
      <c r="N1134" s="14">
        <f t="shared" si="140"/>
        <v>3</v>
      </c>
      <c r="O1134" s="14">
        <f t="shared" si="141"/>
        <v>2017</v>
      </c>
      <c r="P1134" s="2"/>
    </row>
    <row r="1135" spans="1:16" x14ac:dyDescent="0.25">
      <c r="A1135" s="12">
        <v>42803</v>
      </c>
      <c r="B1135" s="42">
        <v>179.14999399999999</v>
      </c>
      <c r="C1135" s="14">
        <v>177.179993</v>
      </c>
      <c r="D1135" s="14">
        <f t="shared" si="142"/>
        <v>-1.2649785667034563E-2</v>
      </c>
      <c r="E1135" s="14">
        <f t="shared" si="136"/>
        <v>-1.2649785667034563</v>
      </c>
      <c r="F1135" s="14">
        <f t="shared" si="137"/>
        <v>3</v>
      </c>
      <c r="G1135" s="14">
        <f t="shared" si="138"/>
        <v>2017</v>
      </c>
      <c r="I1135" s="12">
        <v>42803</v>
      </c>
      <c r="J1135" s="14">
        <v>2363.48999</v>
      </c>
      <c r="K1135" s="14">
        <v>2364.8701169999999</v>
      </c>
      <c r="L1135" s="14">
        <f t="shared" si="143"/>
        <v>7.9989547774328429E-4</v>
      </c>
      <c r="M1135" s="14">
        <f t="shared" si="139"/>
        <v>7.9989547774328429E-2</v>
      </c>
      <c r="N1135" s="14">
        <f t="shared" si="140"/>
        <v>3</v>
      </c>
      <c r="O1135" s="14">
        <f t="shared" si="141"/>
        <v>2017</v>
      </c>
      <c r="P1135" s="2"/>
    </row>
    <row r="1136" spans="1:16" x14ac:dyDescent="0.25">
      <c r="A1136" s="12">
        <v>42804</v>
      </c>
      <c r="B1136" s="42">
        <v>178.21000699999999</v>
      </c>
      <c r="C1136" s="14">
        <v>177.83000200000001</v>
      </c>
      <c r="D1136" s="14">
        <f t="shared" si="142"/>
        <v>3.6686365598852522E-3</v>
      </c>
      <c r="E1136" s="14">
        <f t="shared" si="136"/>
        <v>0.36686365598852522</v>
      </c>
      <c r="F1136" s="14">
        <f t="shared" si="137"/>
        <v>3</v>
      </c>
      <c r="G1136" s="14">
        <f t="shared" si="138"/>
        <v>2017</v>
      </c>
      <c r="I1136" s="12">
        <v>42804</v>
      </c>
      <c r="J1136" s="14">
        <v>2372.5200199999999</v>
      </c>
      <c r="K1136" s="14">
        <v>2372.6000979999999</v>
      </c>
      <c r="L1136" s="14">
        <f t="shared" si="143"/>
        <v>3.2686704206004169E-3</v>
      </c>
      <c r="M1136" s="14">
        <f t="shared" si="139"/>
        <v>0.32686704206004169</v>
      </c>
      <c r="N1136" s="14">
        <f t="shared" si="140"/>
        <v>3</v>
      </c>
      <c r="O1136" s="14">
        <f t="shared" si="141"/>
        <v>2017</v>
      </c>
      <c r="P1136" s="2"/>
    </row>
    <row r="1137" spans="1:16" x14ac:dyDescent="0.25">
      <c r="A1137" s="12">
        <v>42807</v>
      </c>
      <c r="B1137" s="42">
        <v>177.85000600000001</v>
      </c>
      <c r="C1137" s="14">
        <v>176.46000699999999</v>
      </c>
      <c r="D1137" s="14">
        <f t="shared" si="142"/>
        <v>-7.7039587504476037E-3</v>
      </c>
      <c r="E1137" s="14">
        <f t="shared" si="136"/>
        <v>-0.77039587504476037</v>
      </c>
      <c r="F1137" s="14">
        <f t="shared" si="137"/>
        <v>3</v>
      </c>
      <c r="G1137" s="14">
        <f t="shared" si="138"/>
        <v>2017</v>
      </c>
      <c r="I1137" s="12">
        <v>42807</v>
      </c>
      <c r="J1137" s="14">
        <v>2371.5600589999999</v>
      </c>
      <c r="K1137" s="14">
        <v>2373.469971</v>
      </c>
      <c r="L1137" s="14">
        <f t="shared" si="143"/>
        <v>3.666327927462909E-4</v>
      </c>
      <c r="M1137" s="14">
        <f t="shared" si="139"/>
        <v>3.666327927462909E-2</v>
      </c>
      <c r="N1137" s="14">
        <f t="shared" si="140"/>
        <v>3</v>
      </c>
      <c r="O1137" s="14">
        <f t="shared" si="141"/>
        <v>2017</v>
      </c>
      <c r="P1137" s="2"/>
    </row>
    <row r="1138" spans="1:16" x14ac:dyDescent="0.25">
      <c r="A1138" s="12">
        <v>42808</v>
      </c>
      <c r="B1138" s="42">
        <v>176.179993</v>
      </c>
      <c r="C1138" s="14">
        <v>175.720001</v>
      </c>
      <c r="D1138" s="14">
        <f t="shared" si="142"/>
        <v>-4.1936187841135064E-3</v>
      </c>
      <c r="E1138" s="14">
        <f t="shared" si="136"/>
        <v>-0.41936187841135064</v>
      </c>
      <c r="F1138" s="14">
        <f t="shared" si="137"/>
        <v>3</v>
      </c>
      <c r="G1138" s="14">
        <f t="shared" si="138"/>
        <v>2017</v>
      </c>
      <c r="I1138" s="12">
        <v>42808</v>
      </c>
      <c r="J1138" s="14">
        <v>2368.5500489999999</v>
      </c>
      <c r="K1138" s="14">
        <v>2365.4499510000001</v>
      </c>
      <c r="L1138" s="14">
        <f t="shared" si="143"/>
        <v>-3.3790273725775588E-3</v>
      </c>
      <c r="M1138" s="14">
        <f t="shared" si="139"/>
        <v>-0.33790273725775588</v>
      </c>
      <c r="N1138" s="14">
        <f t="shared" si="140"/>
        <v>3</v>
      </c>
      <c r="O1138" s="14">
        <f t="shared" si="141"/>
        <v>2017</v>
      </c>
      <c r="P1138" s="2"/>
    </row>
    <row r="1139" spans="1:16" x14ac:dyDescent="0.25">
      <c r="A1139" s="12">
        <v>42809</v>
      </c>
      <c r="B1139" s="42">
        <v>175.71000699999999</v>
      </c>
      <c r="C1139" s="14">
        <v>175.80999800000001</v>
      </c>
      <c r="D1139" s="14">
        <f t="shared" si="142"/>
        <v>5.1216139021081908E-4</v>
      </c>
      <c r="E1139" s="14">
        <f t="shared" si="136"/>
        <v>5.1216139021081908E-2</v>
      </c>
      <c r="F1139" s="14">
        <f t="shared" si="137"/>
        <v>3</v>
      </c>
      <c r="G1139" s="14">
        <f t="shared" si="138"/>
        <v>2017</v>
      </c>
      <c r="I1139" s="12">
        <v>42809</v>
      </c>
      <c r="J1139" s="14">
        <v>2370.3400879999999</v>
      </c>
      <c r="K1139" s="14">
        <v>2385.26001</v>
      </c>
      <c r="L1139" s="14">
        <f t="shared" si="143"/>
        <v>8.3747529689330857E-3</v>
      </c>
      <c r="M1139" s="14">
        <f t="shared" si="139"/>
        <v>0.83747529689330857</v>
      </c>
      <c r="N1139" s="14">
        <f t="shared" si="140"/>
        <v>3</v>
      </c>
      <c r="O1139" s="14">
        <f t="shared" si="141"/>
        <v>2017</v>
      </c>
      <c r="P1139" s="2"/>
    </row>
    <row r="1140" spans="1:16" x14ac:dyDescent="0.25">
      <c r="A1140" s="12">
        <v>42810</v>
      </c>
      <c r="B1140" s="42">
        <v>178.46000699999999</v>
      </c>
      <c r="C1140" s="14">
        <v>177.240005</v>
      </c>
      <c r="D1140" s="14">
        <f t="shared" si="142"/>
        <v>8.1338206943155633E-3</v>
      </c>
      <c r="E1140" s="14">
        <f t="shared" si="136"/>
        <v>0.81338206943155633</v>
      </c>
      <c r="F1140" s="14">
        <f t="shared" si="137"/>
        <v>3</v>
      </c>
      <c r="G1140" s="14">
        <f t="shared" si="138"/>
        <v>2017</v>
      </c>
      <c r="I1140" s="12">
        <v>42810</v>
      </c>
      <c r="J1140" s="14">
        <v>2387.709961</v>
      </c>
      <c r="K1140" s="14">
        <v>2381.3798830000001</v>
      </c>
      <c r="L1140" s="14">
        <f t="shared" si="143"/>
        <v>-1.6267102889130358E-3</v>
      </c>
      <c r="M1140" s="14">
        <f t="shared" si="139"/>
        <v>-0.16267102889130358</v>
      </c>
      <c r="N1140" s="14">
        <f t="shared" si="140"/>
        <v>3</v>
      </c>
      <c r="O1140" s="14">
        <f t="shared" si="141"/>
        <v>2017</v>
      </c>
      <c r="P1140" s="2"/>
    </row>
    <row r="1141" spans="1:16" x14ac:dyDescent="0.25">
      <c r="A1141" s="12">
        <v>42811</v>
      </c>
      <c r="B1141" s="42">
        <v>176.28999300000001</v>
      </c>
      <c r="C1141" s="14">
        <v>175.64999399999999</v>
      </c>
      <c r="D1141" s="14">
        <f t="shared" si="142"/>
        <v>-8.9709487426385959E-3</v>
      </c>
      <c r="E1141" s="14">
        <f t="shared" si="136"/>
        <v>-0.89709487426385959</v>
      </c>
      <c r="F1141" s="14">
        <f t="shared" si="137"/>
        <v>3</v>
      </c>
      <c r="G1141" s="14">
        <f t="shared" si="138"/>
        <v>2017</v>
      </c>
      <c r="I1141" s="12">
        <v>42811</v>
      </c>
      <c r="J1141" s="14">
        <v>2383.709961</v>
      </c>
      <c r="K1141" s="14">
        <v>2378.25</v>
      </c>
      <c r="L1141" s="14">
        <f t="shared" si="143"/>
        <v>-1.3143148736342036E-3</v>
      </c>
      <c r="M1141" s="14">
        <f t="shared" si="139"/>
        <v>-0.13143148736342036</v>
      </c>
      <c r="N1141" s="14">
        <f t="shared" si="140"/>
        <v>3</v>
      </c>
      <c r="O1141" s="14">
        <f t="shared" si="141"/>
        <v>2017</v>
      </c>
      <c r="P1141" s="2"/>
    </row>
    <row r="1142" spans="1:16" x14ac:dyDescent="0.25">
      <c r="A1142" s="12">
        <v>42814</v>
      </c>
      <c r="B1142" s="42">
        <v>175.64999399999999</v>
      </c>
      <c r="C1142" s="14">
        <v>175.699997</v>
      </c>
      <c r="D1142" s="14">
        <f t="shared" si="142"/>
        <v>2.8467407747245765E-4</v>
      </c>
      <c r="E1142" s="14">
        <f t="shared" si="136"/>
        <v>2.8467407747245765E-2</v>
      </c>
      <c r="F1142" s="14">
        <f t="shared" si="137"/>
        <v>3</v>
      </c>
      <c r="G1142" s="14">
        <f t="shared" si="138"/>
        <v>2017</v>
      </c>
      <c r="I1142" s="12">
        <v>42814</v>
      </c>
      <c r="J1142" s="14">
        <v>2378.23999</v>
      </c>
      <c r="K1142" s="14">
        <v>2373.469971</v>
      </c>
      <c r="L1142" s="14">
        <f t="shared" si="143"/>
        <v>-2.0098934090192477E-3</v>
      </c>
      <c r="M1142" s="14">
        <f t="shared" si="139"/>
        <v>-0.20098934090192477</v>
      </c>
      <c r="N1142" s="14">
        <f t="shared" si="140"/>
        <v>3</v>
      </c>
      <c r="O1142" s="14">
        <f t="shared" si="141"/>
        <v>2017</v>
      </c>
      <c r="P1142" s="2"/>
    </row>
    <row r="1143" spans="1:16" x14ac:dyDescent="0.25">
      <c r="A1143" s="12">
        <v>42815</v>
      </c>
      <c r="B1143" s="42">
        <v>176.009995</v>
      </c>
      <c r="C1143" s="14">
        <v>173.88000500000001</v>
      </c>
      <c r="D1143" s="14">
        <f t="shared" si="142"/>
        <v>-1.0358520381761771E-2</v>
      </c>
      <c r="E1143" s="14">
        <f t="shared" si="136"/>
        <v>-1.0358520381761771</v>
      </c>
      <c r="F1143" s="14">
        <f t="shared" si="137"/>
        <v>3</v>
      </c>
      <c r="G1143" s="14">
        <f t="shared" si="138"/>
        <v>2017</v>
      </c>
      <c r="I1143" s="12">
        <v>42815</v>
      </c>
      <c r="J1143" s="14">
        <v>2379.320068</v>
      </c>
      <c r="K1143" s="14">
        <v>2344.0200199999999</v>
      </c>
      <c r="L1143" s="14">
        <f t="shared" si="143"/>
        <v>-1.2407972866659844E-2</v>
      </c>
      <c r="M1143" s="14">
        <f t="shared" si="139"/>
        <v>-1.2407972866659844</v>
      </c>
      <c r="N1143" s="14">
        <f t="shared" si="140"/>
        <v>3</v>
      </c>
      <c r="O1143" s="14">
        <f t="shared" si="141"/>
        <v>2017</v>
      </c>
      <c r="P1143" s="2"/>
    </row>
    <row r="1144" spans="1:16" x14ac:dyDescent="0.25">
      <c r="A1144" s="12">
        <v>42816</v>
      </c>
      <c r="B1144" s="42">
        <v>174.03999300000001</v>
      </c>
      <c r="C1144" s="14">
        <v>174.779999</v>
      </c>
      <c r="D1144" s="14">
        <f t="shared" si="142"/>
        <v>5.1759487814599936E-3</v>
      </c>
      <c r="E1144" s="14">
        <f t="shared" si="136"/>
        <v>0.51759487814599936</v>
      </c>
      <c r="F1144" s="14">
        <f t="shared" si="137"/>
        <v>3</v>
      </c>
      <c r="G1144" s="14">
        <f t="shared" si="138"/>
        <v>2017</v>
      </c>
      <c r="I1144" s="12">
        <v>42816</v>
      </c>
      <c r="J1144" s="14">
        <v>2343</v>
      </c>
      <c r="K1144" s="14">
        <v>2348.4499510000001</v>
      </c>
      <c r="L1144" s="14">
        <f t="shared" si="143"/>
        <v>1.8898861623204422E-3</v>
      </c>
      <c r="M1144" s="14">
        <f t="shared" si="139"/>
        <v>0.18898861623204422</v>
      </c>
      <c r="N1144" s="14">
        <f t="shared" si="140"/>
        <v>3</v>
      </c>
      <c r="O1144" s="14">
        <f t="shared" si="141"/>
        <v>2017</v>
      </c>
      <c r="P1144" s="2"/>
    </row>
    <row r="1145" spans="1:16" x14ac:dyDescent="0.25">
      <c r="A1145" s="12">
        <v>42817</v>
      </c>
      <c r="B1145" s="42">
        <v>174.429993</v>
      </c>
      <c r="C1145" s="14">
        <v>174.820007</v>
      </c>
      <c r="D1145" s="14">
        <f t="shared" si="142"/>
        <v>2.2890491033811244E-4</v>
      </c>
      <c r="E1145" s="14">
        <f t="shared" si="136"/>
        <v>2.2890491033811244E-2</v>
      </c>
      <c r="F1145" s="14">
        <f t="shared" si="137"/>
        <v>3</v>
      </c>
      <c r="G1145" s="14">
        <f t="shared" si="138"/>
        <v>2017</v>
      </c>
      <c r="I1145" s="12">
        <v>42817</v>
      </c>
      <c r="J1145" s="14">
        <v>2345.969971</v>
      </c>
      <c r="K1145" s="14">
        <v>2345.959961</v>
      </c>
      <c r="L1145" s="14">
        <f t="shared" si="143"/>
        <v>-1.0602695616058755E-3</v>
      </c>
      <c r="M1145" s="14">
        <f t="shared" si="139"/>
        <v>-0.10602695616058755</v>
      </c>
      <c r="N1145" s="14">
        <f t="shared" si="140"/>
        <v>3</v>
      </c>
      <c r="O1145" s="14">
        <f t="shared" si="141"/>
        <v>2017</v>
      </c>
      <c r="P1145" s="2"/>
    </row>
    <row r="1146" spans="1:16" x14ac:dyDescent="0.25">
      <c r="A1146" s="12">
        <v>42818</v>
      </c>
      <c r="B1146" s="42">
        <v>175.11999499999999</v>
      </c>
      <c r="C1146" s="14">
        <v>173.83000200000001</v>
      </c>
      <c r="D1146" s="14">
        <f t="shared" si="142"/>
        <v>-5.6629959979351829E-3</v>
      </c>
      <c r="E1146" s="14">
        <f t="shared" si="136"/>
        <v>-0.56629959979351829</v>
      </c>
      <c r="F1146" s="14">
        <f t="shared" si="137"/>
        <v>3</v>
      </c>
      <c r="G1146" s="14">
        <f t="shared" si="138"/>
        <v>2017</v>
      </c>
      <c r="I1146" s="12">
        <v>42818</v>
      </c>
      <c r="J1146" s="14">
        <v>2350.419922</v>
      </c>
      <c r="K1146" s="14">
        <v>2343.9799800000001</v>
      </c>
      <c r="L1146" s="14">
        <f t="shared" si="143"/>
        <v>-8.4399607534479948E-4</v>
      </c>
      <c r="M1146" s="14">
        <f t="shared" si="139"/>
        <v>-8.4399607534479948E-2</v>
      </c>
      <c r="N1146" s="14">
        <f t="shared" si="140"/>
        <v>3</v>
      </c>
      <c r="O1146" s="14">
        <f t="shared" si="141"/>
        <v>2017</v>
      </c>
      <c r="P1146" s="2"/>
    </row>
    <row r="1147" spans="1:16" x14ac:dyDescent="0.25">
      <c r="A1147" s="12">
        <v>42821</v>
      </c>
      <c r="B1147" s="42">
        <v>172.69000199999999</v>
      </c>
      <c r="C1147" s="14">
        <v>173.770004</v>
      </c>
      <c r="D1147" s="14">
        <f t="shared" si="142"/>
        <v>-3.4515330673479117E-4</v>
      </c>
      <c r="E1147" s="14">
        <f t="shared" si="136"/>
        <v>-3.4515330673479117E-2</v>
      </c>
      <c r="F1147" s="14">
        <f t="shared" si="137"/>
        <v>3</v>
      </c>
      <c r="G1147" s="14">
        <f t="shared" si="138"/>
        <v>2017</v>
      </c>
      <c r="I1147" s="12">
        <v>42821</v>
      </c>
      <c r="J1147" s="14">
        <v>2329.110107</v>
      </c>
      <c r="K1147" s="14">
        <v>2341.5900879999999</v>
      </c>
      <c r="L1147" s="14">
        <f t="shared" si="143"/>
        <v>-1.0195872065427158E-3</v>
      </c>
      <c r="M1147" s="14">
        <f t="shared" si="139"/>
        <v>-0.10195872065427158</v>
      </c>
      <c r="N1147" s="14">
        <f t="shared" si="140"/>
        <v>3</v>
      </c>
      <c r="O1147" s="14">
        <f t="shared" si="141"/>
        <v>2017</v>
      </c>
      <c r="P1147" s="2"/>
    </row>
    <row r="1148" spans="1:16" x14ac:dyDescent="0.25">
      <c r="A1148" s="12">
        <v>42822</v>
      </c>
      <c r="B1148" s="42">
        <v>173.94000199999999</v>
      </c>
      <c r="C1148" s="14">
        <v>174.509995</v>
      </c>
      <c r="D1148" s="14">
        <f t="shared" si="142"/>
        <v>4.258450727779195E-3</v>
      </c>
      <c r="E1148" s="14">
        <f t="shared" si="136"/>
        <v>0.4258450727779195</v>
      </c>
      <c r="F1148" s="14">
        <f t="shared" si="137"/>
        <v>3</v>
      </c>
      <c r="G1148" s="14">
        <f t="shared" si="138"/>
        <v>2017</v>
      </c>
      <c r="I1148" s="12">
        <v>42822</v>
      </c>
      <c r="J1148" s="14">
        <v>2339.790039</v>
      </c>
      <c r="K1148" s="14">
        <v>2358.570068</v>
      </c>
      <c r="L1148" s="14">
        <f t="shared" si="143"/>
        <v>7.251474152977444E-3</v>
      </c>
      <c r="M1148" s="14">
        <f t="shared" si="139"/>
        <v>0.7251474152977444</v>
      </c>
      <c r="N1148" s="14">
        <f t="shared" si="140"/>
        <v>3</v>
      </c>
      <c r="O1148" s="14">
        <f t="shared" si="141"/>
        <v>2017</v>
      </c>
      <c r="P1148" s="2"/>
    </row>
    <row r="1149" spans="1:16" x14ac:dyDescent="0.25">
      <c r="A1149" s="12">
        <v>42823</v>
      </c>
      <c r="B1149" s="42">
        <v>174.300003</v>
      </c>
      <c r="C1149" s="14">
        <v>173.94000199999999</v>
      </c>
      <c r="D1149" s="14">
        <f t="shared" si="142"/>
        <v>-3.2662484461134511E-3</v>
      </c>
      <c r="E1149" s="14">
        <f t="shared" si="136"/>
        <v>-0.32662484461134511</v>
      </c>
      <c r="F1149" s="14">
        <f t="shared" si="137"/>
        <v>3</v>
      </c>
      <c r="G1149" s="14">
        <f t="shared" si="138"/>
        <v>2017</v>
      </c>
      <c r="I1149" s="12">
        <v>42823</v>
      </c>
      <c r="J1149" s="14">
        <v>2356.540039</v>
      </c>
      <c r="K1149" s="14">
        <v>2361.1298830000001</v>
      </c>
      <c r="L1149" s="14">
        <f t="shared" si="143"/>
        <v>1.0853249749627203E-3</v>
      </c>
      <c r="M1149" s="14">
        <f t="shared" si="139"/>
        <v>0.10853249749627203</v>
      </c>
      <c r="N1149" s="14">
        <f t="shared" si="140"/>
        <v>3</v>
      </c>
      <c r="O1149" s="14">
        <f t="shared" si="141"/>
        <v>2017</v>
      </c>
      <c r="P1149" s="2"/>
    </row>
    <row r="1150" spans="1:16" x14ac:dyDescent="0.25">
      <c r="A1150" s="12">
        <v>42824</v>
      </c>
      <c r="B1150" s="42">
        <v>173.86000100000001</v>
      </c>
      <c r="C1150" s="14">
        <v>173.86000100000001</v>
      </c>
      <c r="D1150" s="14">
        <f t="shared" si="142"/>
        <v>-4.5993445487013673E-4</v>
      </c>
      <c r="E1150" s="14">
        <f t="shared" si="136"/>
        <v>-4.5993445487013673E-2</v>
      </c>
      <c r="F1150" s="14">
        <f t="shared" si="137"/>
        <v>3</v>
      </c>
      <c r="G1150" s="14">
        <f t="shared" si="138"/>
        <v>2017</v>
      </c>
      <c r="I1150" s="12">
        <v>42824</v>
      </c>
      <c r="J1150" s="14">
        <v>2361.3100589999999</v>
      </c>
      <c r="K1150" s="14">
        <v>2368.0600589999999</v>
      </c>
      <c r="L1150" s="14">
        <f t="shared" si="143"/>
        <v>2.9351100292689392E-3</v>
      </c>
      <c r="M1150" s="14">
        <f t="shared" si="139"/>
        <v>0.29351100292689392</v>
      </c>
      <c r="N1150" s="14">
        <f t="shared" si="140"/>
        <v>3</v>
      </c>
      <c r="O1150" s="14">
        <f t="shared" si="141"/>
        <v>2017</v>
      </c>
      <c r="P1150" s="2"/>
    </row>
    <row r="1151" spans="1:16" x14ac:dyDescent="0.25">
      <c r="A1151" s="12">
        <v>42825</v>
      </c>
      <c r="B1151" s="42">
        <v>173.979996</v>
      </c>
      <c r="C1151" s="14">
        <v>174.13999899999999</v>
      </c>
      <c r="D1151" s="14">
        <f t="shared" si="142"/>
        <v>1.6104796870441973E-3</v>
      </c>
      <c r="E1151" s="14">
        <f t="shared" si="136"/>
        <v>0.16104796870441973</v>
      </c>
      <c r="F1151" s="14">
        <f t="shared" si="137"/>
        <v>3</v>
      </c>
      <c r="G1151" s="14">
        <f t="shared" si="138"/>
        <v>2017</v>
      </c>
      <c r="I1151" s="12">
        <v>42825</v>
      </c>
      <c r="J1151" s="14">
        <v>2364.820068</v>
      </c>
      <c r="K1151" s="14">
        <v>2362.719971</v>
      </c>
      <c r="L1151" s="14">
        <f t="shared" si="143"/>
        <v>-2.2550475355151978E-3</v>
      </c>
      <c r="M1151" s="14">
        <f t="shared" si="139"/>
        <v>-0.22550475355151978</v>
      </c>
      <c r="N1151" s="14">
        <f t="shared" si="140"/>
        <v>3</v>
      </c>
      <c r="O1151" s="14">
        <f t="shared" si="141"/>
        <v>2017</v>
      </c>
      <c r="P1151" s="2"/>
    </row>
    <row r="1152" spans="1:16" x14ac:dyDescent="0.25">
      <c r="A1152" s="12">
        <v>42828</v>
      </c>
      <c r="B1152" s="42">
        <v>173.820007</v>
      </c>
      <c r="C1152" s="14">
        <v>174.5</v>
      </c>
      <c r="D1152" s="14">
        <f t="shared" si="142"/>
        <v>2.0673079250448367E-3</v>
      </c>
      <c r="E1152" s="14">
        <f t="shared" si="136"/>
        <v>0.20673079250448367</v>
      </c>
      <c r="F1152" s="14">
        <f t="shared" si="137"/>
        <v>4</v>
      </c>
      <c r="G1152" s="14">
        <f t="shared" si="138"/>
        <v>2017</v>
      </c>
      <c r="I1152" s="12">
        <v>42828</v>
      </c>
      <c r="J1152" s="14">
        <v>2362.3400879999999</v>
      </c>
      <c r="K1152" s="14">
        <v>2358.8400879999999</v>
      </c>
      <c r="L1152" s="14">
        <f t="shared" si="143"/>
        <v>-1.6421256211577306E-3</v>
      </c>
      <c r="M1152" s="14">
        <f t="shared" si="139"/>
        <v>-0.16421256211577306</v>
      </c>
      <c r="N1152" s="14">
        <f t="shared" si="140"/>
        <v>4</v>
      </c>
      <c r="O1152" s="14">
        <f t="shared" si="141"/>
        <v>2017</v>
      </c>
      <c r="P1152" s="2"/>
    </row>
    <row r="1153" spans="1:16" x14ac:dyDescent="0.25">
      <c r="A1153" s="12">
        <v>42829</v>
      </c>
      <c r="B1153" s="42">
        <v>173.520004</v>
      </c>
      <c r="C1153" s="14">
        <v>174.520004</v>
      </c>
      <c r="D1153" s="14">
        <f t="shared" si="142"/>
        <v>1.1463610315187722E-4</v>
      </c>
      <c r="E1153" s="14">
        <f t="shared" si="136"/>
        <v>1.1463610315187722E-2</v>
      </c>
      <c r="F1153" s="14">
        <f t="shared" si="137"/>
        <v>4</v>
      </c>
      <c r="G1153" s="14">
        <f t="shared" si="138"/>
        <v>2017</v>
      </c>
      <c r="I1153" s="12">
        <v>42829</v>
      </c>
      <c r="J1153" s="14">
        <v>2354.76001</v>
      </c>
      <c r="K1153" s="14">
        <v>2360.1599120000001</v>
      </c>
      <c r="L1153" s="14">
        <f t="shared" si="143"/>
        <v>5.5952245627599595E-4</v>
      </c>
      <c r="M1153" s="14">
        <f t="shared" si="139"/>
        <v>5.5952245627599595E-2</v>
      </c>
      <c r="N1153" s="14">
        <f t="shared" si="140"/>
        <v>4</v>
      </c>
      <c r="O1153" s="14">
        <f t="shared" si="141"/>
        <v>2017</v>
      </c>
      <c r="P1153" s="2"/>
    </row>
    <row r="1154" spans="1:16" x14ac:dyDescent="0.25">
      <c r="A1154" s="12">
        <v>42830</v>
      </c>
      <c r="B1154" s="42">
        <v>174.699997</v>
      </c>
      <c r="C1154" s="14">
        <v>172.88000500000001</v>
      </c>
      <c r="D1154" s="14">
        <f t="shared" si="142"/>
        <v>-9.3971978134952394E-3</v>
      </c>
      <c r="E1154" s="14">
        <f t="shared" si="136"/>
        <v>-0.93971978134952394</v>
      </c>
      <c r="F1154" s="14">
        <f t="shared" si="137"/>
        <v>4</v>
      </c>
      <c r="G1154" s="14">
        <f t="shared" si="138"/>
        <v>2017</v>
      </c>
      <c r="I1154" s="12">
        <v>42830</v>
      </c>
      <c r="J1154" s="14">
        <v>2366.5900879999999</v>
      </c>
      <c r="K1154" s="14">
        <v>2352.9499510000001</v>
      </c>
      <c r="L1154" s="14">
        <f t="shared" si="143"/>
        <v>-3.0548612250135276E-3</v>
      </c>
      <c r="M1154" s="14">
        <f t="shared" si="139"/>
        <v>-0.30548612250135276</v>
      </c>
      <c r="N1154" s="14">
        <f t="shared" si="140"/>
        <v>4</v>
      </c>
      <c r="O1154" s="14">
        <f t="shared" si="141"/>
        <v>2017</v>
      </c>
      <c r="P1154" s="2"/>
    </row>
    <row r="1155" spans="1:16" x14ac:dyDescent="0.25">
      <c r="A1155" s="12">
        <v>42831</v>
      </c>
      <c r="B1155" s="42">
        <v>173.470001</v>
      </c>
      <c r="C1155" s="14">
        <v>172.449997</v>
      </c>
      <c r="D1155" s="14">
        <f t="shared" si="142"/>
        <v>-2.4873206129304437E-3</v>
      </c>
      <c r="E1155" s="14">
        <f t="shared" si="136"/>
        <v>-0.24873206129304437</v>
      </c>
      <c r="F1155" s="14">
        <f t="shared" si="137"/>
        <v>4</v>
      </c>
      <c r="G1155" s="14">
        <f t="shared" si="138"/>
        <v>2017</v>
      </c>
      <c r="I1155" s="12">
        <v>42831</v>
      </c>
      <c r="J1155" s="14">
        <v>2353.790039</v>
      </c>
      <c r="K1155" s="14">
        <v>2357.48999</v>
      </c>
      <c r="L1155" s="14">
        <f t="shared" si="143"/>
        <v>1.9295093795217433E-3</v>
      </c>
      <c r="M1155" s="14">
        <f t="shared" si="139"/>
        <v>0.19295093795217433</v>
      </c>
      <c r="N1155" s="14">
        <f t="shared" si="140"/>
        <v>4</v>
      </c>
      <c r="O1155" s="14">
        <f t="shared" si="141"/>
        <v>2017</v>
      </c>
      <c r="P1155" s="2"/>
    </row>
    <row r="1156" spans="1:16" x14ac:dyDescent="0.25">
      <c r="A1156" s="12">
        <v>42832</v>
      </c>
      <c r="B1156" s="42">
        <v>172.08000200000001</v>
      </c>
      <c r="C1156" s="14">
        <v>172.13999899999999</v>
      </c>
      <c r="D1156" s="14">
        <f t="shared" si="142"/>
        <v>-1.7976109329825851E-3</v>
      </c>
      <c r="E1156" s="14">
        <f t="shared" ref="E1156:E1219" si="144">D1156 * 100</f>
        <v>-0.17976109329825851</v>
      </c>
      <c r="F1156" s="14">
        <f t="shared" ref="F1156:F1219" si="145">MONTH(A1156)</f>
        <v>4</v>
      </c>
      <c r="G1156" s="14">
        <f t="shared" ref="G1156:G1219" si="146">YEAR(A1156)</f>
        <v>2017</v>
      </c>
      <c r="I1156" s="12">
        <v>42832</v>
      </c>
      <c r="J1156" s="14">
        <v>2356.5900879999999</v>
      </c>
      <c r="K1156" s="14">
        <v>2355.540039</v>
      </c>
      <c r="L1156" s="14">
        <f t="shared" si="143"/>
        <v>-8.2713012919310991E-4</v>
      </c>
      <c r="M1156" s="14">
        <f t="shared" ref="M1156:M1219" si="147">L1156*100</f>
        <v>-8.2713012919310991E-2</v>
      </c>
      <c r="N1156" s="14">
        <f t="shared" ref="N1156:N1219" si="148">MONTH(I1156)</f>
        <v>4</v>
      </c>
      <c r="O1156" s="14">
        <f t="shared" ref="O1156:O1219" si="149">YEAR(I1156)</f>
        <v>2017</v>
      </c>
      <c r="P1156" s="2"/>
    </row>
    <row r="1157" spans="1:16" x14ac:dyDescent="0.25">
      <c r="A1157" s="12">
        <v>42835</v>
      </c>
      <c r="B1157" s="42">
        <v>172.529999</v>
      </c>
      <c r="C1157" s="14">
        <v>171.199997</v>
      </c>
      <c r="D1157" s="14">
        <f t="shared" ref="D1157:D1220" si="150">(C1157/C1156)-1</f>
        <v>-5.4606831965881009E-3</v>
      </c>
      <c r="E1157" s="14">
        <f t="shared" si="144"/>
        <v>-0.54606831965881009</v>
      </c>
      <c r="F1157" s="14">
        <f t="shared" si="145"/>
        <v>4</v>
      </c>
      <c r="G1157" s="14">
        <f t="shared" si="146"/>
        <v>2017</v>
      </c>
      <c r="I1157" s="12">
        <v>42835</v>
      </c>
      <c r="J1157" s="14">
        <v>2357.1599120000001</v>
      </c>
      <c r="K1157" s="14">
        <v>2357.1599120000001</v>
      </c>
      <c r="L1157" s="14">
        <f t="shared" ref="L1157:L1220" si="151">(K1157/K1156)-1</f>
        <v>6.8768646390227062E-4</v>
      </c>
      <c r="M1157" s="14">
        <f t="shared" si="147"/>
        <v>6.8768646390227062E-2</v>
      </c>
      <c r="N1157" s="14">
        <f t="shared" si="148"/>
        <v>4</v>
      </c>
      <c r="O1157" s="14">
        <f t="shared" si="149"/>
        <v>2017</v>
      </c>
      <c r="P1157" s="2"/>
    </row>
    <row r="1158" spans="1:16" x14ac:dyDescent="0.25">
      <c r="A1158" s="12">
        <v>42836</v>
      </c>
      <c r="B1158" s="42">
        <v>170.64999399999999</v>
      </c>
      <c r="C1158" s="14">
        <v>170.58000200000001</v>
      </c>
      <c r="D1158" s="14">
        <f t="shared" si="150"/>
        <v>-3.621466184955513E-3</v>
      </c>
      <c r="E1158" s="14">
        <f t="shared" si="144"/>
        <v>-0.3621466184955513</v>
      </c>
      <c r="F1158" s="14">
        <f t="shared" si="145"/>
        <v>4</v>
      </c>
      <c r="G1158" s="14">
        <f t="shared" si="146"/>
        <v>2017</v>
      </c>
      <c r="I1158" s="12">
        <v>42836</v>
      </c>
      <c r="J1158" s="14">
        <v>2353.919922</v>
      </c>
      <c r="K1158" s="14">
        <v>2353.780029</v>
      </c>
      <c r="L1158" s="14">
        <f t="shared" si="151"/>
        <v>-1.4338793828936325E-3</v>
      </c>
      <c r="M1158" s="14">
        <f t="shared" si="147"/>
        <v>-0.14338793828936325</v>
      </c>
      <c r="N1158" s="14">
        <f t="shared" si="148"/>
        <v>4</v>
      </c>
      <c r="O1158" s="14">
        <f t="shared" si="149"/>
        <v>2017</v>
      </c>
      <c r="P1158" s="2"/>
    </row>
    <row r="1159" spans="1:16" x14ac:dyDescent="0.25">
      <c r="A1159" s="12">
        <v>42837</v>
      </c>
      <c r="B1159" s="42">
        <v>171.03999300000001</v>
      </c>
      <c r="C1159" s="14">
        <v>170.66000399999999</v>
      </c>
      <c r="D1159" s="14">
        <f t="shared" si="150"/>
        <v>4.6899987725401715E-4</v>
      </c>
      <c r="E1159" s="14">
        <f t="shared" si="144"/>
        <v>4.6899987725401715E-2</v>
      </c>
      <c r="F1159" s="14">
        <f t="shared" si="145"/>
        <v>4</v>
      </c>
      <c r="G1159" s="14">
        <f t="shared" si="146"/>
        <v>2017</v>
      </c>
      <c r="I1159" s="12">
        <v>42837</v>
      </c>
      <c r="J1159" s="14">
        <v>2352.1499020000001</v>
      </c>
      <c r="K1159" s="14">
        <v>2344.929932</v>
      </c>
      <c r="L1159" s="14">
        <f t="shared" si="151"/>
        <v>-3.7599507562140477E-3</v>
      </c>
      <c r="M1159" s="14">
        <f t="shared" si="147"/>
        <v>-0.37599507562140477</v>
      </c>
      <c r="N1159" s="14">
        <f t="shared" si="148"/>
        <v>4</v>
      </c>
      <c r="O1159" s="14">
        <f t="shared" si="149"/>
        <v>2017</v>
      </c>
      <c r="P1159" s="2"/>
    </row>
    <row r="1160" spans="1:16" x14ac:dyDescent="0.25">
      <c r="A1160" s="12">
        <v>42838</v>
      </c>
      <c r="B1160" s="42">
        <v>169.91999799999999</v>
      </c>
      <c r="C1160" s="14">
        <v>169.529999</v>
      </c>
      <c r="D1160" s="14">
        <f t="shared" si="150"/>
        <v>-6.6213815394026154E-3</v>
      </c>
      <c r="E1160" s="14">
        <f t="shared" si="144"/>
        <v>-0.66213815394026154</v>
      </c>
      <c r="F1160" s="14">
        <f t="shared" si="145"/>
        <v>4</v>
      </c>
      <c r="G1160" s="14">
        <f t="shared" si="146"/>
        <v>2017</v>
      </c>
      <c r="I1160" s="12">
        <v>42838</v>
      </c>
      <c r="J1160" s="14">
        <v>2341.9799800000001</v>
      </c>
      <c r="K1160" s="14">
        <v>2328.9499510000001</v>
      </c>
      <c r="L1160" s="14">
        <f t="shared" si="151"/>
        <v>-6.8146944528830744E-3</v>
      </c>
      <c r="M1160" s="14">
        <f t="shared" si="147"/>
        <v>-0.68146944528830744</v>
      </c>
      <c r="N1160" s="14">
        <f t="shared" si="148"/>
        <v>4</v>
      </c>
      <c r="O1160" s="14">
        <f t="shared" si="149"/>
        <v>2017</v>
      </c>
      <c r="P1160" s="2"/>
    </row>
    <row r="1161" spans="1:16" x14ac:dyDescent="0.25">
      <c r="A1161" s="12">
        <v>42842</v>
      </c>
      <c r="B1161" s="42">
        <v>169.75</v>
      </c>
      <c r="C1161" s="14">
        <v>171.10000600000001</v>
      </c>
      <c r="D1161" s="14">
        <f t="shared" si="150"/>
        <v>9.2609391214590886E-3</v>
      </c>
      <c r="E1161" s="14">
        <f t="shared" si="144"/>
        <v>0.92609391214590886</v>
      </c>
      <c r="F1161" s="14">
        <f t="shared" si="145"/>
        <v>4</v>
      </c>
      <c r="G1161" s="14">
        <f t="shared" si="146"/>
        <v>2017</v>
      </c>
      <c r="I1161" s="12">
        <v>42842</v>
      </c>
      <c r="J1161" s="14">
        <v>2332.6201169999999</v>
      </c>
      <c r="K1161" s="14">
        <v>2349.01001</v>
      </c>
      <c r="L1161" s="14">
        <f t="shared" si="151"/>
        <v>8.6133491152897701E-3</v>
      </c>
      <c r="M1161" s="14">
        <f t="shared" si="147"/>
        <v>0.86133491152897701</v>
      </c>
      <c r="N1161" s="14">
        <f t="shared" si="148"/>
        <v>4</v>
      </c>
      <c r="O1161" s="14">
        <f t="shared" si="149"/>
        <v>2017</v>
      </c>
      <c r="P1161" s="2"/>
    </row>
    <row r="1162" spans="1:16" x14ac:dyDescent="0.25">
      <c r="A1162" s="12">
        <v>42843</v>
      </c>
      <c r="B1162" s="42">
        <v>170.78999300000001</v>
      </c>
      <c r="C1162" s="14">
        <v>170.050003</v>
      </c>
      <c r="D1162" s="14">
        <f t="shared" si="150"/>
        <v>-6.1367794458172531E-3</v>
      </c>
      <c r="E1162" s="14">
        <f t="shared" si="144"/>
        <v>-0.61367794458172531</v>
      </c>
      <c r="F1162" s="14">
        <f t="shared" si="145"/>
        <v>4</v>
      </c>
      <c r="G1162" s="14">
        <f t="shared" si="146"/>
        <v>2017</v>
      </c>
      <c r="I1162" s="12">
        <v>42843</v>
      </c>
      <c r="J1162" s="14">
        <v>2342.530029</v>
      </c>
      <c r="K1162" s="14">
        <v>2342.1899410000001</v>
      </c>
      <c r="L1162" s="14">
        <f t="shared" si="151"/>
        <v>-2.9033801350211164E-3</v>
      </c>
      <c r="M1162" s="14">
        <f t="shared" si="147"/>
        <v>-0.29033801350211164</v>
      </c>
      <c r="N1162" s="14">
        <f t="shared" si="148"/>
        <v>4</v>
      </c>
      <c r="O1162" s="14">
        <f t="shared" si="149"/>
        <v>2017</v>
      </c>
      <c r="P1162" s="2"/>
    </row>
    <row r="1163" spans="1:16" x14ac:dyDescent="0.25">
      <c r="A1163" s="12">
        <v>42844</v>
      </c>
      <c r="B1163" s="42">
        <v>161.759995</v>
      </c>
      <c r="C1163" s="14">
        <v>161.69000199999999</v>
      </c>
      <c r="D1163" s="14">
        <f t="shared" si="150"/>
        <v>-4.9162016186497848E-2</v>
      </c>
      <c r="E1163" s="14">
        <f t="shared" si="144"/>
        <v>-4.9162016186497848</v>
      </c>
      <c r="F1163" s="14">
        <f t="shared" si="145"/>
        <v>4</v>
      </c>
      <c r="G1163" s="14">
        <f t="shared" si="146"/>
        <v>2017</v>
      </c>
      <c r="I1163" s="12">
        <v>42844</v>
      </c>
      <c r="J1163" s="14">
        <v>2346.790039</v>
      </c>
      <c r="K1163" s="14">
        <v>2338.169922</v>
      </c>
      <c r="L1163" s="14">
        <f t="shared" si="151"/>
        <v>-1.7163505528009493E-3</v>
      </c>
      <c r="M1163" s="14">
        <f t="shared" si="147"/>
        <v>-0.17163505528009493</v>
      </c>
      <c r="N1163" s="14">
        <f t="shared" si="148"/>
        <v>4</v>
      </c>
      <c r="O1163" s="14">
        <f t="shared" si="149"/>
        <v>2017</v>
      </c>
      <c r="P1163" s="2"/>
    </row>
    <row r="1164" spans="1:16" x14ac:dyDescent="0.25">
      <c r="A1164" s="12">
        <v>42845</v>
      </c>
      <c r="B1164" s="42">
        <v>161.320007</v>
      </c>
      <c r="C1164" s="14">
        <v>162.300003</v>
      </c>
      <c r="D1164" s="14">
        <f t="shared" si="150"/>
        <v>3.7726575079144453E-3</v>
      </c>
      <c r="E1164" s="14">
        <f t="shared" si="144"/>
        <v>0.37726575079144453</v>
      </c>
      <c r="F1164" s="14">
        <f t="shared" si="145"/>
        <v>4</v>
      </c>
      <c r="G1164" s="14">
        <f t="shared" si="146"/>
        <v>2017</v>
      </c>
      <c r="I1164" s="12">
        <v>42845</v>
      </c>
      <c r="J1164" s="14">
        <v>2342.6899410000001</v>
      </c>
      <c r="K1164" s="14">
        <v>2355.8400879999999</v>
      </c>
      <c r="L1164" s="14">
        <f t="shared" si="151"/>
        <v>7.5572634109009051E-3</v>
      </c>
      <c r="M1164" s="14">
        <f t="shared" si="147"/>
        <v>0.75572634109009051</v>
      </c>
      <c r="N1164" s="14">
        <f t="shared" si="148"/>
        <v>4</v>
      </c>
      <c r="O1164" s="14">
        <f t="shared" si="149"/>
        <v>2017</v>
      </c>
      <c r="P1164" s="2"/>
    </row>
    <row r="1165" spans="1:16" x14ac:dyDescent="0.25">
      <c r="A1165" s="12">
        <v>42846</v>
      </c>
      <c r="B1165" s="42">
        <v>162.050003</v>
      </c>
      <c r="C1165" s="14">
        <v>160.38000500000001</v>
      </c>
      <c r="D1165" s="14">
        <f t="shared" si="150"/>
        <v>-1.1829932005608113E-2</v>
      </c>
      <c r="E1165" s="14">
        <f t="shared" si="144"/>
        <v>-1.1829932005608113</v>
      </c>
      <c r="F1165" s="14">
        <f t="shared" si="145"/>
        <v>4</v>
      </c>
      <c r="G1165" s="14">
        <f t="shared" si="146"/>
        <v>2017</v>
      </c>
      <c r="I1165" s="12">
        <v>42846</v>
      </c>
      <c r="J1165" s="14">
        <v>2354.73999</v>
      </c>
      <c r="K1165" s="14">
        <v>2348.6899410000001</v>
      </c>
      <c r="L1165" s="14">
        <f t="shared" si="151"/>
        <v>-3.0350731513657525E-3</v>
      </c>
      <c r="M1165" s="14">
        <f t="shared" si="147"/>
        <v>-0.30350731513657525</v>
      </c>
      <c r="N1165" s="14">
        <f t="shared" si="148"/>
        <v>4</v>
      </c>
      <c r="O1165" s="14">
        <f t="shared" si="149"/>
        <v>2017</v>
      </c>
      <c r="P1165" s="2"/>
    </row>
    <row r="1166" spans="1:16" x14ac:dyDescent="0.25">
      <c r="A1166" s="12">
        <v>42849</v>
      </c>
      <c r="B1166" s="42">
        <v>161.28999300000001</v>
      </c>
      <c r="C1166" s="14">
        <v>160.75</v>
      </c>
      <c r="D1166" s="14">
        <f t="shared" si="150"/>
        <v>2.3069895776595128E-3</v>
      </c>
      <c r="E1166" s="14">
        <f t="shared" si="144"/>
        <v>0.23069895776595128</v>
      </c>
      <c r="F1166" s="14">
        <f t="shared" si="145"/>
        <v>4</v>
      </c>
      <c r="G1166" s="14">
        <f t="shared" si="146"/>
        <v>2017</v>
      </c>
      <c r="I1166" s="12">
        <v>42849</v>
      </c>
      <c r="J1166" s="14">
        <v>2370.330078</v>
      </c>
      <c r="K1166" s="14">
        <v>2374.1499020000001</v>
      </c>
      <c r="L1166" s="14">
        <f t="shared" si="151"/>
        <v>1.0840068991465168E-2</v>
      </c>
      <c r="M1166" s="14">
        <f t="shared" si="147"/>
        <v>1.0840068991465168</v>
      </c>
      <c r="N1166" s="14">
        <f t="shared" si="148"/>
        <v>4</v>
      </c>
      <c r="O1166" s="14">
        <f t="shared" si="149"/>
        <v>2017</v>
      </c>
      <c r="P1166" s="2"/>
    </row>
    <row r="1167" spans="1:16" x14ac:dyDescent="0.25">
      <c r="A1167" s="12">
        <v>42850</v>
      </c>
      <c r="B1167" s="42">
        <v>161.779999</v>
      </c>
      <c r="C1167" s="14">
        <v>160.38999899999999</v>
      </c>
      <c r="D1167" s="14">
        <f t="shared" si="150"/>
        <v>-2.2395085536548454E-3</v>
      </c>
      <c r="E1167" s="14">
        <f t="shared" si="144"/>
        <v>-0.22395085536548454</v>
      </c>
      <c r="F1167" s="14">
        <f t="shared" si="145"/>
        <v>4</v>
      </c>
      <c r="G1167" s="14">
        <f t="shared" si="146"/>
        <v>2017</v>
      </c>
      <c r="I1167" s="12">
        <v>42850</v>
      </c>
      <c r="J1167" s="14">
        <v>2381.51001</v>
      </c>
      <c r="K1167" s="14">
        <v>2388.610107</v>
      </c>
      <c r="L1167" s="14">
        <f t="shared" si="151"/>
        <v>6.090687444722187E-3</v>
      </c>
      <c r="M1167" s="14">
        <f t="shared" si="147"/>
        <v>0.6090687444722187</v>
      </c>
      <c r="N1167" s="14">
        <f t="shared" si="148"/>
        <v>4</v>
      </c>
      <c r="O1167" s="14">
        <f t="shared" si="149"/>
        <v>2017</v>
      </c>
      <c r="P1167" s="2"/>
    </row>
    <row r="1168" spans="1:16" x14ac:dyDescent="0.25">
      <c r="A1168" s="12">
        <v>42851</v>
      </c>
      <c r="B1168" s="42">
        <v>160.529999</v>
      </c>
      <c r="C1168" s="14">
        <v>160.05999800000001</v>
      </c>
      <c r="D1168" s="14">
        <f t="shared" si="150"/>
        <v>-2.0574911282341679E-3</v>
      </c>
      <c r="E1168" s="14">
        <f t="shared" si="144"/>
        <v>-0.20574911282341679</v>
      </c>
      <c r="F1168" s="14">
        <f t="shared" si="145"/>
        <v>4</v>
      </c>
      <c r="G1168" s="14">
        <f t="shared" si="146"/>
        <v>2017</v>
      </c>
      <c r="I1168" s="12">
        <v>42851</v>
      </c>
      <c r="J1168" s="14">
        <v>2388.9799800000001</v>
      </c>
      <c r="K1168" s="14">
        <v>2387.4499510000001</v>
      </c>
      <c r="L1168" s="14">
        <f t="shared" si="151"/>
        <v>-4.8570337896503002E-4</v>
      </c>
      <c r="M1168" s="14">
        <f t="shared" si="147"/>
        <v>-4.8570337896503002E-2</v>
      </c>
      <c r="N1168" s="14">
        <f t="shared" si="148"/>
        <v>4</v>
      </c>
      <c r="O1168" s="14">
        <f t="shared" si="149"/>
        <v>2017</v>
      </c>
      <c r="P1168" s="2"/>
    </row>
    <row r="1169" spans="1:16" x14ac:dyDescent="0.25">
      <c r="A1169" s="12">
        <v>42852</v>
      </c>
      <c r="B1169" s="42">
        <v>160.28999300000001</v>
      </c>
      <c r="C1169" s="14">
        <v>160.320007</v>
      </c>
      <c r="D1169" s="14">
        <f t="shared" si="150"/>
        <v>1.6244471026420904E-3</v>
      </c>
      <c r="E1169" s="14">
        <f t="shared" si="144"/>
        <v>0.16244471026420904</v>
      </c>
      <c r="F1169" s="14">
        <f t="shared" si="145"/>
        <v>4</v>
      </c>
      <c r="G1169" s="14">
        <f t="shared" si="146"/>
        <v>2017</v>
      </c>
      <c r="I1169" s="12">
        <v>42852</v>
      </c>
      <c r="J1169" s="14">
        <v>2389.6999510000001</v>
      </c>
      <c r="K1169" s="14">
        <v>2388.7700199999999</v>
      </c>
      <c r="L1169" s="14">
        <f t="shared" si="151"/>
        <v>5.5292007250118402E-4</v>
      </c>
      <c r="M1169" s="14">
        <f t="shared" si="147"/>
        <v>5.5292007250118402E-2</v>
      </c>
      <c r="N1169" s="14">
        <f t="shared" si="148"/>
        <v>4</v>
      </c>
      <c r="O1169" s="14">
        <f t="shared" si="149"/>
        <v>2017</v>
      </c>
      <c r="P1169" s="2"/>
    </row>
    <row r="1170" spans="1:16" x14ac:dyDescent="0.25">
      <c r="A1170" s="12">
        <v>42853</v>
      </c>
      <c r="B1170" s="42">
        <v>160.5</v>
      </c>
      <c r="C1170" s="14">
        <v>160.28999300000001</v>
      </c>
      <c r="D1170" s="14">
        <f t="shared" si="150"/>
        <v>-1.8721306567803797E-4</v>
      </c>
      <c r="E1170" s="14">
        <f t="shared" si="144"/>
        <v>-1.8721306567803797E-2</v>
      </c>
      <c r="F1170" s="14">
        <f t="shared" si="145"/>
        <v>4</v>
      </c>
      <c r="G1170" s="14">
        <f t="shared" si="146"/>
        <v>2017</v>
      </c>
      <c r="I1170" s="12">
        <v>42853</v>
      </c>
      <c r="J1170" s="14">
        <v>2393.679932</v>
      </c>
      <c r="K1170" s="14">
        <v>2384.1999510000001</v>
      </c>
      <c r="L1170" s="14">
        <f t="shared" si="151"/>
        <v>-1.9131473359665918E-3</v>
      </c>
      <c r="M1170" s="14">
        <f t="shared" si="147"/>
        <v>-0.19131473359665918</v>
      </c>
      <c r="N1170" s="14">
        <f t="shared" si="148"/>
        <v>4</v>
      </c>
      <c r="O1170" s="14">
        <f t="shared" si="149"/>
        <v>2017</v>
      </c>
      <c r="P1170" s="2"/>
    </row>
    <row r="1171" spans="1:16" x14ac:dyDescent="0.25">
      <c r="A1171" s="12">
        <v>42856</v>
      </c>
      <c r="B1171" s="42">
        <v>160.050003</v>
      </c>
      <c r="C1171" s="14">
        <v>158.83999600000001</v>
      </c>
      <c r="D1171" s="14">
        <f t="shared" si="150"/>
        <v>-9.046085615587951E-3</v>
      </c>
      <c r="E1171" s="14">
        <f t="shared" si="144"/>
        <v>-0.9046085615587951</v>
      </c>
      <c r="F1171" s="14">
        <f t="shared" si="145"/>
        <v>5</v>
      </c>
      <c r="G1171" s="14">
        <f t="shared" si="146"/>
        <v>2017</v>
      </c>
      <c r="I1171" s="12">
        <v>42856</v>
      </c>
      <c r="J1171" s="14">
        <v>2388.5</v>
      </c>
      <c r="K1171" s="14">
        <v>2388.330078</v>
      </c>
      <c r="L1171" s="14">
        <f t="shared" si="151"/>
        <v>1.7322905313656989E-3</v>
      </c>
      <c r="M1171" s="14">
        <f t="shared" si="147"/>
        <v>0.17322905313656989</v>
      </c>
      <c r="N1171" s="14">
        <f t="shared" si="148"/>
        <v>5</v>
      </c>
      <c r="O1171" s="14">
        <f t="shared" si="149"/>
        <v>2017</v>
      </c>
      <c r="P1171" s="2"/>
    </row>
    <row r="1172" spans="1:16" x14ac:dyDescent="0.25">
      <c r="A1172" s="12">
        <v>42857</v>
      </c>
      <c r="B1172" s="42">
        <v>159.44000199999999</v>
      </c>
      <c r="C1172" s="14">
        <v>159.10000600000001</v>
      </c>
      <c r="D1172" s="14">
        <f t="shared" si="150"/>
        <v>1.6369302854930545E-3</v>
      </c>
      <c r="E1172" s="14">
        <f t="shared" si="144"/>
        <v>0.16369302854930545</v>
      </c>
      <c r="F1172" s="14">
        <f t="shared" si="145"/>
        <v>5</v>
      </c>
      <c r="G1172" s="14">
        <f t="shared" si="146"/>
        <v>2017</v>
      </c>
      <c r="I1172" s="12">
        <v>42857</v>
      </c>
      <c r="J1172" s="14">
        <v>2391.0500489999999</v>
      </c>
      <c r="K1172" s="14">
        <v>2391.169922</v>
      </c>
      <c r="L1172" s="14">
        <f t="shared" si="151"/>
        <v>1.1890500505600254E-3</v>
      </c>
      <c r="M1172" s="14">
        <f t="shared" si="147"/>
        <v>0.11890500505600254</v>
      </c>
      <c r="N1172" s="14">
        <f t="shared" si="148"/>
        <v>5</v>
      </c>
      <c r="O1172" s="14">
        <f t="shared" si="149"/>
        <v>2017</v>
      </c>
      <c r="P1172" s="2"/>
    </row>
    <row r="1173" spans="1:16" x14ac:dyDescent="0.25">
      <c r="A1173" s="12">
        <v>42858</v>
      </c>
      <c r="B1173" s="42">
        <v>158.740005</v>
      </c>
      <c r="C1173" s="14">
        <v>158.63000500000001</v>
      </c>
      <c r="D1173" s="14">
        <f t="shared" si="150"/>
        <v>-2.954123081554072E-3</v>
      </c>
      <c r="E1173" s="14">
        <f t="shared" si="144"/>
        <v>-0.2954123081554072</v>
      </c>
      <c r="F1173" s="14">
        <f t="shared" si="145"/>
        <v>5</v>
      </c>
      <c r="G1173" s="14">
        <f t="shared" si="146"/>
        <v>2017</v>
      </c>
      <c r="I1173" s="12">
        <v>42858</v>
      </c>
      <c r="J1173" s="14">
        <v>2386.5</v>
      </c>
      <c r="K1173" s="14">
        <v>2388.1298830000001</v>
      </c>
      <c r="L1173" s="14">
        <f t="shared" si="151"/>
        <v>-1.2713605051778432E-3</v>
      </c>
      <c r="M1173" s="14">
        <f t="shared" si="147"/>
        <v>-0.12713605051778432</v>
      </c>
      <c r="N1173" s="14">
        <f t="shared" si="148"/>
        <v>5</v>
      </c>
      <c r="O1173" s="14">
        <f t="shared" si="149"/>
        <v>2017</v>
      </c>
      <c r="P1173" s="2"/>
    </row>
    <row r="1174" spans="1:16" x14ac:dyDescent="0.25">
      <c r="A1174" s="12">
        <v>42859</v>
      </c>
      <c r="B1174" s="42">
        <v>158.88999899999999</v>
      </c>
      <c r="C1174" s="14">
        <v>159.050003</v>
      </c>
      <c r="D1174" s="14">
        <f t="shared" si="150"/>
        <v>2.6476579887897422E-3</v>
      </c>
      <c r="E1174" s="14">
        <f t="shared" si="144"/>
        <v>0.26476579887897422</v>
      </c>
      <c r="F1174" s="14">
        <f t="shared" si="145"/>
        <v>5</v>
      </c>
      <c r="G1174" s="14">
        <f t="shared" si="146"/>
        <v>2017</v>
      </c>
      <c r="I1174" s="12">
        <v>42859</v>
      </c>
      <c r="J1174" s="14">
        <v>2389.790039</v>
      </c>
      <c r="K1174" s="14">
        <v>2389.5200199999999</v>
      </c>
      <c r="L1174" s="14">
        <f t="shared" si="151"/>
        <v>5.8210276161929642E-4</v>
      </c>
      <c r="M1174" s="14">
        <f t="shared" si="147"/>
        <v>5.8210276161929642E-2</v>
      </c>
      <c r="N1174" s="14">
        <f t="shared" si="148"/>
        <v>5</v>
      </c>
      <c r="O1174" s="14">
        <f t="shared" si="149"/>
        <v>2017</v>
      </c>
      <c r="P1174" s="2"/>
    </row>
    <row r="1175" spans="1:16" x14ac:dyDescent="0.25">
      <c r="A1175" s="12">
        <v>42860</v>
      </c>
      <c r="B1175" s="42">
        <v>153.520004</v>
      </c>
      <c r="C1175" s="14">
        <v>155.050003</v>
      </c>
      <c r="D1175" s="14">
        <f t="shared" si="150"/>
        <v>-2.5149323637548071E-2</v>
      </c>
      <c r="E1175" s="14">
        <f t="shared" si="144"/>
        <v>-2.5149323637548071</v>
      </c>
      <c r="F1175" s="14">
        <f t="shared" si="145"/>
        <v>5</v>
      </c>
      <c r="G1175" s="14">
        <f t="shared" si="146"/>
        <v>2017</v>
      </c>
      <c r="I1175" s="12">
        <v>42860</v>
      </c>
      <c r="J1175" s="14">
        <v>2392.3701169999999</v>
      </c>
      <c r="K1175" s="14">
        <v>2399.290039</v>
      </c>
      <c r="L1175" s="14">
        <f t="shared" si="151"/>
        <v>4.0886951849017361E-3</v>
      </c>
      <c r="M1175" s="14">
        <f t="shared" si="147"/>
        <v>0.40886951849017361</v>
      </c>
      <c r="N1175" s="14">
        <f t="shared" si="148"/>
        <v>5</v>
      </c>
      <c r="O1175" s="14">
        <f t="shared" si="149"/>
        <v>2017</v>
      </c>
      <c r="P1175" s="2"/>
    </row>
    <row r="1176" spans="1:16" x14ac:dyDescent="0.25">
      <c r="A1176" s="12">
        <v>42863</v>
      </c>
      <c r="B1176" s="42">
        <v>152.800003</v>
      </c>
      <c r="C1176" s="14">
        <v>153.029999</v>
      </c>
      <c r="D1176" s="14">
        <f t="shared" si="150"/>
        <v>-1.3028081012033232E-2</v>
      </c>
      <c r="E1176" s="14">
        <f t="shared" si="144"/>
        <v>-1.3028081012033232</v>
      </c>
      <c r="F1176" s="14">
        <f t="shared" si="145"/>
        <v>5</v>
      </c>
      <c r="G1176" s="14">
        <f t="shared" si="146"/>
        <v>2017</v>
      </c>
      <c r="I1176" s="12">
        <v>42863</v>
      </c>
      <c r="J1176" s="14">
        <v>2399.9399410000001</v>
      </c>
      <c r="K1176" s="14">
        <v>2399.3798830000001</v>
      </c>
      <c r="L1176" s="14">
        <f t="shared" si="151"/>
        <v>3.744607718947357E-5</v>
      </c>
      <c r="M1176" s="14">
        <f t="shared" si="147"/>
        <v>3.744607718947357E-3</v>
      </c>
      <c r="N1176" s="14">
        <f t="shared" si="148"/>
        <v>5</v>
      </c>
      <c r="O1176" s="14">
        <f t="shared" si="149"/>
        <v>2017</v>
      </c>
      <c r="P1176" s="2"/>
    </row>
    <row r="1177" spans="1:16" x14ac:dyDescent="0.25">
      <c r="A1177" s="12">
        <v>42864</v>
      </c>
      <c r="B1177" s="42">
        <v>152.60000600000001</v>
      </c>
      <c r="C1177" s="14">
        <v>152.11000100000001</v>
      </c>
      <c r="D1177" s="14">
        <f t="shared" si="150"/>
        <v>-6.011880062810393E-3</v>
      </c>
      <c r="E1177" s="14">
        <f t="shared" si="144"/>
        <v>-0.6011880062810393</v>
      </c>
      <c r="F1177" s="14">
        <f t="shared" si="145"/>
        <v>5</v>
      </c>
      <c r="G1177" s="14">
        <f t="shared" si="146"/>
        <v>2017</v>
      </c>
      <c r="I1177" s="12">
        <v>42864</v>
      </c>
      <c r="J1177" s="14">
        <v>2401.580078</v>
      </c>
      <c r="K1177" s="14">
        <v>2396.919922</v>
      </c>
      <c r="L1177" s="14">
        <f t="shared" si="151"/>
        <v>-1.0252486558836038E-3</v>
      </c>
      <c r="M1177" s="14">
        <f t="shared" si="147"/>
        <v>-0.10252486558836038</v>
      </c>
      <c r="N1177" s="14">
        <f t="shared" si="148"/>
        <v>5</v>
      </c>
      <c r="O1177" s="14">
        <f t="shared" si="149"/>
        <v>2017</v>
      </c>
      <c r="P1177" s="2"/>
    </row>
    <row r="1178" spans="1:16" x14ac:dyDescent="0.25">
      <c r="A1178" s="12">
        <v>42865</v>
      </c>
      <c r="B1178" s="42">
        <v>151.64999399999999</v>
      </c>
      <c r="C1178" s="14">
        <v>151.25</v>
      </c>
      <c r="D1178" s="14">
        <f t="shared" si="150"/>
        <v>-5.6538097057799996E-3</v>
      </c>
      <c r="E1178" s="14">
        <f t="shared" si="144"/>
        <v>-0.56538097057799996</v>
      </c>
      <c r="F1178" s="14">
        <f t="shared" si="145"/>
        <v>5</v>
      </c>
      <c r="G1178" s="14">
        <f t="shared" si="146"/>
        <v>2017</v>
      </c>
      <c r="I1178" s="12">
        <v>42865</v>
      </c>
      <c r="J1178" s="14">
        <v>2396.790039</v>
      </c>
      <c r="K1178" s="14">
        <v>2399.6298830000001</v>
      </c>
      <c r="L1178" s="14">
        <f t="shared" si="151"/>
        <v>1.1306013918641611E-3</v>
      </c>
      <c r="M1178" s="14">
        <f t="shared" si="147"/>
        <v>0.11306013918641611</v>
      </c>
      <c r="N1178" s="14">
        <f t="shared" si="148"/>
        <v>5</v>
      </c>
      <c r="O1178" s="14">
        <f t="shared" si="149"/>
        <v>2017</v>
      </c>
      <c r="P1178" s="2"/>
    </row>
    <row r="1179" spans="1:16" x14ac:dyDescent="0.25">
      <c r="A1179" s="12">
        <v>42866</v>
      </c>
      <c r="B1179" s="42">
        <v>151.050003</v>
      </c>
      <c r="C1179" s="14">
        <v>150.64999399999999</v>
      </c>
      <c r="D1179" s="14">
        <f t="shared" si="150"/>
        <v>-3.9669818181818917E-3</v>
      </c>
      <c r="E1179" s="14">
        <f t="shared" si="144"/>
        <v>-0.39669818181818917</v>
      </c>
      <c r="F1179" s="14">
        <f t="shared" si="145"/>
        <v>5</v>
      </c>
      <c r="G1179" s="14">
        <f t="shared" si="146"/>
        <v>2017</v>
      </c>
      <c r="I1179" s="12">
        <v>42866</v>
      </c>
      <c r="J1179" s="14">
        <v>2394.8400879999999</v>
      </c>
      <c r="K1179" s="14">
        <v>2394.4399410000001</v>
      </c>
      <c r="L1179" s="14">
        <f t="shared" si="151"/>
        <v>-2.1628093718817354E-3</v>
      </c>
      <c r="M1179" s="14">
        <f t="shared" si="147"/>
        <v>-0.21628093718817354</v>
      </c>
      <c r="N1179" s="14">
        <f t="shared" si="148"/>
        <v>5</v>
      </c>
      <c r="O1179" s="14">
        <f t="shared" si="149"/>
        <v>2017</v>
      </c>
      <c r="P1179" s="2"/>
    </row>
    <row r="1180" spans="1:16" x14ac:dyDescent="0.25">
      <c r="A1180" s="12">
        <v>42867</v>
      </c>
      <c r="B1180" s="42">
        <v>150.300003</v>
      </c>
      <c r="C1180" s="14">
        <v>150.36999499999999</v>
      </c>
      <c r="D1180" s="14">
        <f t="shared" si="150"/>
        <v>-1.8586061145147159E-3</v>
      </c>
      <c r="E1180" s="14">
        <f t="shared" si="144"/>
        <v>-0.18586061145147159</v>
      </c>
      <c r="F1180" s="14">
        <f t="shared" si="145"/>
        <v>5</v>
      </c>
      <c r="G1180" s="14">
        <f t="shared" si="146"/>
        <v>2017</v>
      </c>
      <c r="I1180" s="12">
        <v>42867</v>
      </c>
      <c r="J1180" s="14">
        <v>2392.4399410000001</v>
      </c>
      <c r="K1180" s="14">
        <v>2390.8999020000001</v>
      </c>
      <c r="L1180" s="14">
        <f t="shared" si="151"/>
        <v>-1.4784413421209397E-3</v>
      </c>
      <c r="M1180" s="14">
        <f t="shared" si="147"/>
        <v>-0.14784413421209397</v>
      </c>
      <c r="N1180" s="14">
        <f t="shared" si="148"/>
        <v>5</v>
      </c>
      <c r="O1180" s="14">
        <f t="shared" si="149"/>
        <v>2017</v>
      </c>
      <c r="P1180" s="2"/>
    </row>
    <row r="1181" spans="1:16" x14ac:dyDescent="0.25">
      <c r="A1181" s="12">
        <v>42870</v>
      </c>
      <c r="B1181" s="42">
        <v>150.61999499999999</v>
      </c>
      <c r="C1181" s="14">
        <v>151.509995</v>
      </c>
      <c r="D1181" s="14">
        <f t="shared" si="150"/>
        <v>7.5812997134170335E-3</v>
      </c>
      <c r="E1181" s="14">
        <f t="shared" si="144"/>
        <v>0.75812997134170335</v>
      </c>
      <c r="F1181" s="14">
        <f t="shared" si="145"/>
        <v>5</v>
      </c>
      <c r="G1181" s="14">
        <f t="shared" si="146"/>
        <v>2017</v>
      </c>
      <c r="I1181" s="12">
        <v>42870</v>
      </c>
      <c r="J1181" s="14">
        <v>2393.9799800000001</v>
      </c>
      <c r="K1181" s="14">
        <v>2402.320068</v>
      </c>
      <c r="L1181" s="14">
        <f t="shared" si="151"/>
        <v>4.7765136426025645E-3</v>
      </c>
      <c r="M1181" s="14">
        <f t="shared" si="147"/>
        <v>0.47765136426025645</v>
      </c>
      <c r="N1181" s="14">
        <f t="shared" si="148"/>
        <v>5</v>
      </c>
      <c r="O1181" s="14">
        <f t="shared" si="149"/>
        <v>2017</v>
      </c>
      <c r="P1181" s="2"/>
    </row>
    <row r="1182" spans="1:16" x14ac:dyDescent="0.25">
      <c r="A1182" s="12">
        <v>42871</v>
      </c>
      <c r="B1182" s="42">
        <v>151.66000399999999</v>
      </c>
      <c r="C1182" s="14">
        <v>153.679993</v>
      </c>
      <c r="D1182" s="14">
        <f t="shared" si="150"/>
        <v>1.4322474236765581E-2</v>
      </c>
      <c r="E1182" s="14">
        <f t="shared" si="144"/>
        <v>1.4322474236765581</v>
      </c>
      <c r="F1182" s="14">
        <f t="shared" si="145"/>
        <v>5</v>
      </c>
      <c r="G1182" s="14">
        <f t="shared" si="146"/>
        <v>2017</v>
      </c>
      <c r="I1182" s="12">
        <v>42871</v>
      </c>
      <c r="J1182" s="14">
        <v>2404.5500489999999</v>
      </c>
      <c r="K1182" s="14">
        <v>2400.669922</v>
      </c>
      <c r="L1182" s="14">
        <f t="shared" si="151"/>
        <v>-6.8689681361810973E-4</v>
      </c>
      <c r="M1182" s="14">
        <f t="shared" si="147"/>
        <v>-6.8689681361810973E-2</v>
      </c>
      <c r="N1182" s="14">
        <f t="shared" si="148"/>
        <v>5</v>
      </c>
      <c r="O1182" s="14">
        <f t="shared" si="149"/>
        <v>2017</v>
      </c>
      <c r="P1182" s="2"/>
    </row>
    <row r="1183" spans="1:16" x14ac:dyDescent="0.25">
      <c r="A1183" s="12">
        <v>42872</v>
      </c>
      <c r="B1183" s="42">
        <v>153.300003</v>
      </c>
      <c r="C1183" s="14">
        <v>150.929993</v>
      </c>
      <c r="D1183" s="14">
        <f t="shared" si="150"/>
        <v>-1.7894326687013851E-2</v>
      </c>
      <c r="E1183" s="14">
        <f t="shared" si="144"/>
        <v>-1.7894326687013851</v>
      </c>
      <c r="F1183" s="14">
        <f t="shared" si="145"/>
        <v>5</v>
      </c>
      <c r="G1183" s="14">
        <f t="shared" si="146"/>
        <v>2017</v>
      </c>
      <c r="I1183" s="12">
        <v>42872</v>
      </c>
      <c r="J1183" s="14">
        <v>2382.9499510000001</v>
      </c>
      <c r="K1183" s="14">
        <v>2357.030029</v>
      </c>
      <c r="L1183" s="14">
        <f t="shared" si="151"/>
        <v>-1.8178214589219199E-2</v>
      </c>
      <c r="M1183" s="14">
        <f t="shared" si="147"/>
        <v>-1.8178214589219199</v>
      </c>
      <c r="N1183" s="14">
        <f t="shared" si="148"/>
        <v>5</v>
      </c>
      <c r="O1183" s="14">
        <f t="shared" si="149"/>
        <v>2017</v>
      </c>
      <c r="P1183" s="2"/>
    </row>
    <row r="1184" spans="1:16" x14ac:dyDescent="0.25">
      <c r="A1184" s="12">
        <v>42873</v>
      </c>
      <c r="B1184" s="42">
        <v>150.86000100000001</v>
      </c>
      <c r="C1184" s="14">
        <v>150.779999</v>
      </c>
      <c r="D1184" s="14">
        <f t="shared" si="150"/>
        <v>-9.9379849570380152E-4</v>
      </c>
      <c r="E1184" s="14">
        <f t="shared" si="144"/>
        <v>-9.9379849570380152E-2</v>
      </c>
      <c r="F1184" s="14">
        <f t="shared" si="145"/>
        <v>5</v>
      </c>
      <c r="G1184" s="14">
        <f t="shared" si="146"/>
        <v>2017</v>
      </c>
      <c r="I1184" s="12">
        <v>42873</v>
      </c>
      <c r="J1184" s="14">
        <v>2354.6899410000001</v>
      </c>
      <c r="K1184" s="14">
        <v>2365.719971</v>
      </c>
      <c r="L1184" s="14">
        <f t="shared" si="151"/>
        <v>3.6868185356495609E-3</v>
      </c>
      <c r="M1184" s="14">
        <f t="shared" si="147"/>
        <v>0.36868185356495609</v>
      </c>
      <c r="N1184" s="14">
        <f t="shared" si="148"/>
        <v>5</v>
      </c>
      <c r="O1184" s="14">
        <f t="shared" si="149"/>
        <v>2017</v>
      </c>
      <c r="P1184" s="2"/>
    </row>
    <row r="1185" spans="1:16" x14ac:dyDescent="0.25">
      <c r="A1185" s="12">
        <v>42874</v>
      </c>
      <c r="B1185" s="42">
        <v>151.009995</v>
      </c>
      <c r="C1185" s="14">
        <v>151.979996</v>
      </c>
      <c r="D1185" s="14">
        <f t="shared" si="150"/>
        <v>7.9585953571998935E-3</v>
      </c>
      <c r="E1185" s="14">
        <f t="shared" si="144"/>
        <v>0.79585953571998935</v>
      </c>
      <c r="F1185" s="14">
        <f t="shared" si="145"/>
        <v>5</v>
      </c>
      <c r="G1185" s="14">
        <f t="shared" si="146"/>
        <v>2017</v>
      </c>
      <c r="I1185" s="12">
        <v>42874</v>
      </c>
      <c r="J1185" s="14">
        <v>2371.3701169999999</v>
      </c>
      <c r="K1185" s="14">
        <v>2381.7299800000001</v>
      </c>
      <c r="L1185" s="14">
        <f t="shared" si="151"/>
        <v>6.767499617984285E-3</v>
      </c>
      <c r="M1185" s="14">
        <f t="shared" si="147"/>
        <v>0.6767499617984285</v>
      </c>
      <c r="N1185" s="14">
        <f t="shared" si="148"/>
        <v>5</v>
      </c>
      <c r="O1185" s="14">
        <f t="shared" si="149"/>
        <v>2017</v>
      </c>
      <c r="P1185" s="2"/>
    </row>
    <row r="1186" spans="1:16" x14ac:dyDescent="0.25">
      <c r="A1186" s="12">
        <v>42877</v>
      </c>
      <c r="B1186" s="42">
        <v>152.10000600000001</v>
      </c>
      <c r="C1186" s="14">
        <v>152.63999899999999</v>
      </c>
      <c r="D1186" s="14">
        <f t="shared" si="150"/>
        <v>4.342696521718592E-3</v>
      </c>
      <c r="E1186" s="14">
        <f t="shared" si="144"/>
        <v>0.4342696521718592</v>
      </c>
      <c r="F1186" s="14">
        <f t="shared" si="145"/>
        <v>5</v>
      </c>
      <c r="G1186" s="14">
        <f t="shared" si="146"/>
        <v>2017</v>
      </c>
      <c r="I1186" s="12">
        <v>42877</v>
      </c>
      <c r="J1186" s="14">
        <v>2387.209961</v>
      </c>
      <c r="K1186" s="14">
        <v>2394.0200199999999</v>
      </c>
      <c r="L1186" s="14">
        <f t="shared" si="151"/>
        <v>5.1601315443825513E-3</v>
      </c>
      <c r="M1186" s="14">
        <f t="shared" si="147"/>
        <v>0.51601315443825513</v>
      </c>
      <c r="N1186" s="14">
        <f t="shared" si="148"/>
        <v>5</v>
      </c>
      <c r="O1186" s="14">
        <f t="shared" si="149"/>
        <v>2017</v>
      </c>
      <c r="P1186" s="2"/>
    </row>
    <row r="1187" spans="1:16" x14ac:dyDescent="0.25">
      <c r="A1187" s="12">
        <v>42878</v>
      </c>
      <c r="B1187" s="42">
        <v>152.570007</v>
      </c>
      <c r="C1187" s="14">
        <v>152.029999</v>
      </c>
      <c r="D1187" s="14">
        <f t="shared" si="150"/>
        <v>-3.9963312630786341E-3</v>
      </c>
      <c r="E1187" s="14">
        <f t="shared" si="144"/>
        <v>-0.39963312630786341</v>
      </c>
      <c r="F1187" s="14">
        <f t="shared" si="145"/>
        <v>5</v>
      </c>
      <c r="G1187" s="14">
        <f t="shared" si="146"/>
        <v>2017</v>
      </c>
      <c r="I1187" s="12">
        <v>42878</v>
      </c>
      <c r="J1187" s="14">
        <v>2397.040039</v>
      </c>
      <c r="K1187" s="14">
        <v>2398.419922</v>
      </c>
      <c r="L1187" s="14">
        <f t="shared" si="151"/>
        <v>1.8378718487075396E-3</v>
      </c>
      <c r="M1187" s="14">
        <f t="shared" si="147"/>
        <v>0.18378718487075396</v>
      </c>
      <c r="N1187" s="14">
        <f t="shared" si="148"/>
        <v>5</v>
      </c>
      <c r="O1187" s="14">
        <f t="shared" si="149"/>
        <v>2017</v>
      </c>
      <c r="P1187" s="2"/>
    </row>
    <row r="1188" spans="1:16" x14ac:dyDescent="0.25">
      <c r="A1188" s="12">
        <v>42879</v>
      </c>
      <c r="B1188" s="42">
        <v>152.21000699999999</v>
      </c>
      <c r="C1188" s="14">
        <v>152.509995</v>
      </c>
      <c r="D1188" s="14">
        <f t="shared" si="150"/>
        <v>3.1572453013040125E-3</v>
      </c>
      <c r="E1188" s="14">
        <f t="shared" si="144"/>
        <v>0.31572453013040125</v>
      </c>
      <c r="F1188" s="14">
        <f t="shared" si="145"/>
        <v>5</v>
      </c>
      <c r="G1188" s="14">
        <f t="shared" si="146"/>
        <v>2017</v>
      </c>
      <c r="I1188" s="12">
        <v>42879</v>
      </c>
      <c r="J1188" s="14">
        <v>2401.4099120000001</v>
      </c>
      <c r="K1188" s="14">
        <v>2404.389893</v>
      </c>
      <c r="L1188" s="14">
        <f t="shared" si="151"/>
        <v>2.489126672622799E-3</v>
      </c>
      <c r="M1188" s="14">
        <f t="shared" si="147"/>
        <v>0.2489126672622799</v>
      </c>
      <c r="N1188" s="14">
        <f t="shared" si="148"/>
        <v>5</v>
      </c>
      <c r="O1188" s="14">
        <f t="shared" si="149"/>
        <v>2017</v>
      </c>
      <c r="P1188" s="2"/>
    </row>
    <row r="1189" spans="1:16" x14ac:dyDescent="0.25">
      <c r="A1189" s="12">
        <v>42880</v>
      </c>
      <c r="B1189" s="42">
        <v>153.25</v>
      </c>
      <c r="C1189" s="14">
        <v>153.199997</v>
      </c>
      <c r="D1189" s="14">
        <f t="shared" si="150"/>
        <v>4.5243067511737678E-3</v>
      </c>
      <c r="E1189" s="14">
        <f t="shared" si="144"/>
        <v>0.45243067511737678</v>
      </c>
      <c r="F1189" s="14">
        <f t="shared" si="145"/>
        <v>5</v>
      </c>
      <c r="G1189" s="14">
        <f t="shared" si="146"/>
        <v>2017</v>
      </c>
      <c r="I1189" s="12">
        <v>42880</v>
      </c>
      <c r="J1189" s="14">
        <v>2409.540039</v>
      </c>
      <c r="K1189" s="14">
        <v>2415.070068</v>
      </c>
      <c r="L1189" s="14">
        <f t="shared" si="151"/>
        <v>4.4419480513928633E-3</v>
      </c>
      <c r="M1189" s="14">
        <f t="shared" si="147"/>
        <v>0.44419480513928633</v>
      </c>
      <c r="N1189" s="14">
        <f t="shared" si="148"/>
        <v>5</v>
      </c>
      <c r="O1189" s="14">
        <f t="shared" si="149"/>
        <v>2017</v>
      </c>
      <c r="P1189" s="2"/>
    </row>
    <row r="1190" spans="1:16" x14ac:dyDescent="0.25">
      <c r="A1190" s="12">
        <v>42881</v>
      </c>
      <c r="B1190" s="42">
        <v>152.85000600000001</v>
      </c>
      <c r="C1190" s="14">
        <v>152.490005</v>
      </c>
      <c r="D1190" s="14">
        <f t="shared" si="150"/>
        <v>-4.6344126233892613E-3</v>
      </c>
      <c r="E1190" s="14">
        <f t="shared" si="144"/>
        <v>-0.46344126233892613</v>
      </c>
      <c r="F1190" s="14">
        <f t="shared" si="145"/>
        <v>5</v>
      </c>
      <c r="G1190" s="14">
        <f t="shared" si="146"/>
        <v>2017</v>
      </c>
      <c r="I1190" s="12">
        <v>42881</v>
      </c>
      <c r="J1190" s="14">
        <v>2414.5</v>
      </c>
      <c r="K1190" s="14">
        <v>2415.820068</v>
      </c>
      <c r="L1190" s="14">
        <f t="shared" si="151"/>
        <v>3.1054999601765054E-4</v>
      </c>
      <c r="M1190" s="14">
        <f t="shared" si="147"/>
        <v>3.1054999601765054E-2</v>
      </c>
      <c r="N1190" s="14">
        <f t="shared" si="148"/>
        <v>5</v>
      </c>
      <c r="O1190" s="14">
        <f t="shared" si="149"/>
        <v>2017</v>
      </c>
      <c r="P1190" s="2"/>
    </row>
    <row r="1191" spans="1:16" x14ac:dyDescent="0.25">
      <c r="A1191" s="12">
        <v>42885</v>
      </c>
      <c r="B1191" s="42">
        <v>151.949997</v>
      </c>
      <c r="C1191" s="14">
        <v>151.729996</v>
      </c>
      <c r="D1191" s="14">
        <f t="shared" si="150"/>
        <v>-4.983992229523504E-3</v>
      </c>
      <c r="E1191" s="14">
        <f t="shared" si="144"/>
        <v>-0.4983992229523504</v>
      </c>
      <c r="F1191" s="14">
        <f t="shared" si="145"/>
        <v>5</v>
      </c>
      <c r="G1191" s="14">
        <f t="shared" si="146"/>
        <v>2017</v>
      </c>
      <c r="I1191" s="12">
        <v>42885</v>
      </c>
      <c r="J1191" s="14">
        <v>2411.669922</v>
      </c>
      <c r="K1191" s="14">
        <v>2412.9099120000001</v>
      </c>
      <c r="L1191" s="14">
        <f t="shared" si="151"/>
        <v>-1.2046244828196606E-3</v>
      </c>
      <c r="M1191" s="14">
        <f t="shared" si="147"/>
        <v>-0.12046244828196606</v>
      </c>
      <c r="N1191" s="14">
        <f t="shared" si="148"/>
        <v>5</v>
      </c>
      <c r="O1191" s="14">
        <f t="shared" si="149"/>
        <v>2017</v>
      </c>
      <c r="P1191" s="2"/>
    </row>
    <row r="1192" spans="1:16" x14ac:dyDescent="0.25">
      <c r="A1192" s="12">
        <v>42886</v>
      </c>
      <c r="B1192" s="42">
        <v>152.029999</v>
      </c>
      <c r="C1192" s="14">
        <v>152.63000500000001</v>
      </c>
      <c r="D1192" s="14">
        <f t="shared" si="150"/>
        <v>5.9316484790523649E-3</v>
      </c>
      <c r="E1192" s="14">
        <f t="shared" si="144"/>
        <v>0.59316484790523649</v>
      </c>
      <c r="F1192" s="14">
        <f t="shared" si="145"/>
        <v>5</v>
      </c>
      <c r="G1192" s="14">
        <f t="shared" si="146"/>
        <v>2017</v>
      </c>
      <c r="I1192" s="12">
        <v>42886</v>
      </c>
      <c r="J1192" s="14">
        <v>2415.6298830000001</v>
      </c>
      <c r="K1192" s="14">
        <v>2411.8000489999999</v>
      </c>
      <c r="L1192" s="14">
        <f t="shared" si="151"/>
        <v>-4.5996868531250623E-4</v>
      </c>
      <c r="M1192" s="14">
        <f t="shared" si="147"/>
        <v>-4.5996868531250623E-2</v>
      </c>
      <c r="N1192" s="14">
        <f t="shared" si="148"/>
        <v>5</v>
      </c>
      <c r="O1192" s="14">
        <f t="shared" si="149"/>
        <v>2017</v>
      </c>
      <c r="P1192" s="2"/>
    </row>
    <row r="1193" spans="1:16" x14ac:dyDescent="0.25">
      <c r="A1193" s="12">
        <v>42887</v>
      </c>
      <c r="B1193" s="42">
        <v>152.800003</v>
      </c>
      <c r="C1193" s="14">
        <v>152.66999799999999</v>
      </c>
      <c r="D1193" s="14">
        <f t="shared" si="150"/>
        <v>2.6202580547640686E-4</v>
      </c>
      <c r="E1193" s="14">
        <f t="shared" si="144"/>
        <v>2.6202580547640686E-2</v>
      </c>
      <c r="F1193" s="14">
        <f t="shared" si="145"/>
        <v>6</v>
      </c>
      <c r="G1193" s="14">
        <f t="shared" si="146"/>
        <v>2017</v>
      </c>
      <c r="I1193" s="12">
        <v>42887</v>
      </c>
      <c r="J1193" s="14">
        <v>2415.6499020000001</v>
      </c>
      <c r="K1193" s="14">
        <v>2430.0600589999999</v>
      </c>
      <c r="L1193" s="14">
        <f t="shared" si="151"/>
        <v>7.5711127079423068E-3</v>
      </c>
      <c r="M1193" s="14">
        <f t="shared" si="147"/>
        <v>0.75711127079423068</v>
      </c>
      <c r="N1193" s="14">
        <f t="shared" si="148"/>
        <v>6</v>
      </c>
      <c r="O1193" s="14">
        <f t="shared" si="149"/>
        <v>2017</v>
      </c>
      <c r="P1193" s="2"/>
    </row>
    <row r="1194" spans="1:16" x14ac:dyDescent="0.25">
      <c r="A1194" s="12">
        <v>42888</v>
      </c>
      <c r="B1194" s="42">
        <v>153.070007</v>
      </c>
      <c r="C1194" s="14">
        <v>152.050003</v>
      </c>
      <c r="D1194" s="14">
        <f t="shared" si="150"/>
        <v>-4.0610140048602528E-3</v>
      </c>
      <c r="E1194" s="14">
        <f t="shared" si="144"/>
        <v>-0.40610140048602528</v>
      </c>
      <c r="F1194" s="14">
        <f t="shared" si="145"/>
        <v>6</v>
      </c>
      <c r="G1194" s="14">
        <f t="shared" si="146"/>
        <v>2017</v>
      </c>
      <c r="I1194" s="12">
        <v>42888</v>
      </c>
      <c r="J1194" s="14">
        <v>2431.280029</v>
      </c>
      <c r="K1194" s="14">
        <v>2439.070068</v>
      </c>
      <c r="L1194" s="14">
        <f t="shared" si="151"/>
        <v>3.707730994808367E-3</v>
      </c>
      <c r="M1194" s="14">
        <f t="shared" si="147"/>
        <v>0.3707730994808367</v>
      </c>
      <c r="N1194" s="14">
        <f t="shared" si="148"/>
        <v>6</v>
      </c>
      <c r="O1194" s="14">
        <f t="shared" si="149"/>
        <v>2017</v>
      </c>
      <c r="P1194" s="2"/>
    </row>
    <row r="1195" spans="1:16" x14ac:dyDescent="0.25">
      <c r="A1195" s="12">
        <v>42891</v>
      </c>
      <c r="B1195" s="42">
        <v>151.820007</v>
      </c>
      <c r="C1195" s="14">
        <v>152.41000399999999</v>
      </c>
      <c r="D1195" s="14">
        <f t="shared" si="150"/>
        <v>2.3676487530222001E-3</v>
      </c>
      <c r="E1195" s="14">
        <f t="shared" si="144"/>
        <v>0.23676487530222001</v>
      </c>
      <c r="F1195" s="14">
        <f t="shared" si="145"/>
        <v>6</v>
      </c>
      <c r="G1195" s="14">
        <f t="shared" si="146"/>
        <v>2017</v>
      </c>
      <c r="I1195" s="12">
        <v>42891</v>
      </c>
      <c r="J1195" s="14">
        <v>2437.830078</v>
      </c>
      <c r="K1195" s="14">
        <v>2436.1000979999999</v>
      </c>
      <c r="L1195" s="14">
        <f t="shared" si="151"/>
        <v>-1.2176648957179514E-3</v>
      </c>
      <c r="M1195" s="14">
        <f t="shared" si="147"/>
        <v>-0.12176648957179514</v>
      </c>
      <c r="N1195" s="14">
        <f t="shared" si="148"/>
        <v>6</v>
      </c>
      <c r="O1195" s="14">
        <f t="shared" si="149"/>
        <v>2017</v>
      </c>
      <c r="P1195" s="2"/>
    </row>
    <row r="1196" spans="1:16" x14ac:dyDescent="0.25">
      <c r="A1196" s="12">
        <v>42892</v>
      </c>
      <c r="B1196" s="42">
        <v>152</v>
      </c>
      <c r="C1196" s="14">
        <v>152.36999499999999</v>
      </c>
      <c r="D1196" s="14">
        <f t="shared" si="150"/>
        <v>-2.6250901482816058E-4</v>
      </c>
      <c r="E1196" s="14">
        <f t="shared" si="144"/>
        <v>-2.6250901482816058E-2</v>
      </c>
      <c r="F1196" s="14">
        <f t="shared" si="145"/>
        <v>6</v>
      </c>
      <c r="G1196" s="14">
        <f t="shared" si="146"/>
        <v>2017</v>
      </c>
      <c r="I1196" s="12">
        <v>42892</v>
      </c>
      <c r="J1196" s="14">
        <v>2431.919922</v>
      </c>
      <c r="K1196" s="14">
        <v>2429.330078</v>
      </c>
      <c r="L1196" s="14">
        <f t="shared" si="151"/>
        <v>-2.7790401574869783E-3</v>
      </c>
      <c r="M1196" s="14">
        <f t="shared" si="147"/>
        <v>-0.27790401574869783</v>
      </c>
      <c r="N1196" s="14">
        <f t="shared" si="148"/>
        <v>6</v>
      </c>
      <c r="O1196" s="14">
        <f t="shared" si="149"/>
        <v>2017</v>
      </c>
      <c r="P1196" s="2"/>
    </row>
    <row r="1197" spans="1:16" x14ac:dyDescent="0.25">
      <c r="A1197" s="12">
        <v>42893</v>
      </c>
      <c r="B1197" s="42">
        <v>153.050003</v>
      </c>
      <c r="C1197" s="14">
        <v>150.979996</v>
      </c>
      <c r="D1197" s="14">
        <f t="shared" si="150"/>
        <v>-9.122524418275324E-3</v>
      </c>
      <c r="E1197" s="14">
        <f t="shared" si="144"/>
        <v>-0.9122524418275324</v>
      </c>
      <c r="F1197" s="14">
        <f t="shared" si="145"/>
        <v>6</v>
      </c>
      <c r="G1197" s="14">
        <f t="shared" si="146"/>
        <v>2017</v>
      </c>
      <c r="I1197" s="12">
        <v>42893</v>
      </c>
      <c r="J1197" s="14">
        <v>2432.030029</v>
      </c>
      <c r="K1197" s="14">
        <v>2433.139893</v>
      </c>
      <c r="L1197" s="14">
        <f t="shared" si="151"/>
        <v>1.5682574527444704E-3</v>
      </c>
      <c r="M1197" s="14">
        <f t="shared" si="147"/>
        <v>0.15682574527444704</v>
      </c>
      <c r="N1197" s="14">
        <f t="shared" si="148"/>
        <v>6</v>
      </c>
      <c r="O1197" s="14">
        <f t="shared" si="149"/>
        <v>2017</v>
      </c>
      <c r="P1197" s="2"/>
    </row>
    <row r="1198" spans="1:16" x14ac:dyDescent="0.25">
      <c r="A1198" s="12">
        <v>42894</v>
      </c>
      <c r="B1198" s="42">
        <v>151</v>
      </c>
      <c r="C1198" s="14">
        <v>152.10000600000001</v>
      </c>
      <c r="D1198" s="14">
        <f t="shared" si="150"/>
        <v>7.4182675167113743E-3</v>
      </c>
      <c r="E1198" s="14">
        <f t="shared" si="144"/>
        <v>0.74182675167113743</v>
      </c>
      <c r="F1198" s="14">
        <f t="shared" si="145"/>
        <v>6</v>
      </c>
      <c r="G1198" s="14">
        <f t="shared" si="146"/>
        <v>2017</v>
      </c>
      <c r="I1198" s="12">
        <v>42894</v>
      </c>
      <c r="J1198" s="14">
        <v>2434.2700199999999</v>
      </c>
      <c r="K1198" s="14">
        <v>2433.790039</v>
      </c>
      <c r="L1198" s="14">
        <f t="shared" si="151"/>
        <v>2.6720452936990213E-4</v>
      </c>
      <c r="M1198" s="14">
        <f t="shared" si="147"/>
        <v>2.6720452936990213E-2</v>
      </c>
      <c r="N1198" s="14">
        <f t="shared" si="148"/>
        <v>6</v>
      </c>
      <c r="O1198" s="14">
        <f t="shared" si="149"/>
        <v>2017</v>
      </c>
      <c r="P1198" s="2"/>
    </row>
    <row r="1199" spans="1:16" x14ac:dyDescent="0.25">
      <c r="A1199" s="12">
        <v>42895</v>
      </c>
      <c r="B1199" s="42">
        <v>152</v>
      </c>
      <c r="C1199" s="14">
        <v>154.10000600000001</v>
      </c>
      <c r="D1199" s="14">
        <f t="shared" si="150"/>
        <v>1.3149243399766863E-2</v>
      </c>
      <c r="E1199" s="14">
        <f t="shared" si="144"/>
        <v>1.3149243399766863</v>
      </c>
      <c r="F1199" s="14">
        <f t="shared" si="145"/>
        <v>6</v>
      </c>
      <c r="G1199" s="14">
        <f t="shared" si="146"/>
        <v>2017</v>
      </c>
      <c r="I1199" s="12">
        <v>42895</v>
      </c>
      <c r="J1199" s="14">
        <v>2436.389893</v>
      </c>
      <c r="K1199" s="14">
        <v>2431.7700199999999</v>
      </c>
      <c r="L1199" s="14">
        <f t="shared" si="151"/>
        <v>-8.2998901615605192E-4</v>
      </c>
      <c r="M1199" s="14">
        <f t="shared" si="147"/>
        <v>-8.2998901615605192E-2</v>
      </c>
      <c r="N1199" s="14">
        <f t="shared" si="148"/>
        <v>6</v>
      </c>
      <c r="O1199" s="14">
        <f t="shared" si="149"/>
        <v>2017</v>
      </c>
      <c r="P1199" s="2"/>
    </row>
    <row r="1200" spans="1:16" x14ac:dyDescent="0.25">
      <c r="A1200" s="12">
        <v>42898</v>
      </c>
      <c r="B1200" s="42">
        <v>154.19000199999999</v>
      </c>
      <c r="C1200" s="14">
        <v>155.179993</v>
      </c>
      <c r="D1200" s="14">
        <f t="shared" si="150"/>
        <v>7.008351446786909E-3</v>
      </c>
      <c r="E1200" s="14">
        <f t="shared" si="144"/>
        <v>0.7008351446786909</v>
      </c>
      <c r="F1200" s="14">
        <f t="shared" si="145"/>
        <v>6</v>
      </c>
      <c r="G1200" s="14">
        <f t="shared" si="146"/>
        <v>2017</v>
      </c>
      <c r="I1200" s="12">
        <v>42898</v>
      </c>
      <c r="J1200" s="14">
        <v>2425.8798830000001</v>
      </c>
      <c r="K1200" s="14">
        <v>2429.389893</v>
      </c>
      <c r="L1200" s="14">
        <f t="shared" si="151"/>
        <v>-9.7876319735201722E-4</v>
      </c>
      <c r="M1200" s="14">
        <f t="shared" si="147"/>
        <v>-9.7876319735201722E-2</v>
      </c>
      <c r="N1200" s="14">
        <f t="shared" si="148"/>
        <v>6</v>
      </c>
      <c r="O1200" s="14">
        <f t="shared" si="149"/>
        <v>2017</v>
      </c>
      <c r="P1200" s="2"/>
    </row>
    <row r="1201" spans="1:16" x14ac:dyDescent="0.25">
      <c r="A1201" s="12">
        <v>42899</v>
      </c>
      <c r="B1201" s="42">
        <v>155.44000199999999</v>
      </c>
      <c r="C1201" s="14">
        <v>154.25</v>
      </c>
      <c r="D1201" s="14">
        <f t="shared" si="150"/>
        <v>-5.9929955016816416E-3</v>
      </c>
      <c r="E1201" s="14">
        <f t="shared" si="144"/>
        <v>-0.59929955016816416</v>
      </c>
      <c r="F1201" s="14">
        <f t="shared" si="145"/>
        <v>6</v>
      </c>
      <c r="G1201" s="14">
        <f t="shared" si="146"/>
        <v>2017</v>
      </c>
      <c r="I1201" s="12">
        <v>42899</v>
      </c>
      <c r="J1201" s="14">
        <v>2434.1499020000001</v>
      </c>
      <c r="K1201" s="14">
        <v>2440.3500979999999</v>
      </c>
      <c r="L1201" s="14">
        <f t="shared" si="151"/>
        <v>4.5115051443904708E-3</v>
      </c>
      <c r="M1201" s="14">
        <f t="shared" si="147"/>
        <v>0.45115051443904708</v>
      </c>
      <c r="N1201" s="14">
        <f t="shared" si="148"/>
        <v>6</v>
      </c>
      <c r="O1201" s="14">
        <f t="shared" si="149"/>
        <v>2017</v>
      </c>
      <c r="P1201" s="2"/>
    </row>
    <row r="1202" spans="1:16" x14ac:dyDescent="0.25">
      <c r="A1202" s="12">
        <v>42900</v>
      </c>
      <c r="B1202" s="42">
        <v>153.970001</v>
      </c>
      <c r="C1202" s="14">
        <v>153.80999800000001</v>
      </c>
      <c r="D1202" s="14">
        <f t="shared" si="150"/>
        <v>-2.8525251215558711E-3</v>
      </c>
      <c r="E1202" s="14">
        <f t="shared" si="144"/>
        <v>-0.28525251215558711</v>
      </c>
      <c r="F1202" s="14">
        <f t="shared" si="145"/>
        <v>6</v>
      </c>
      <c r="G1202" s="14">
        <f t="shared" si="146"/>
        <v>2017</v>
      </c>
      <c r="I1202" s="12">
        <v>42900</v>
      </c>
      <c r="J1202" s="14">
        <v>2443.75</v>
      </c>
      <c r="K1202" s="14">
        <v>2437.919922</v>
      </c>
      <c r="L1202" s="14">
        <f t="shared" si="151"/>
        <v>-9.9583088590093904E-4</v>
      </c>
      <c r="M1202" s="14">
        <f t="shared" si="147"/>
        <v>-9.9583088590093904E-2</v>
      </c>
      <c r="N1202" s="14">
        <f t="shared" si="148"/>
        <v>6</v>
      </c>
      <c r="O1202" s="14">
        <f t="shared" si="149"/>
        <v>2017</v>
      </c>
      <c r="P1202" s="2"/>
    </row>
    <row r="1203" spans="1:16" x14ac:dyDescent="0.25">
      <c r="A1203" s="12">
        <v>42901</v>
      </c>
      <c r="B1203" s="42">
        <v>153.28999300000001</v>
      </c>
      <c r="C1203" s="14">
        <v>154.220001</v>
      </c>
      <c r="D1203" s="14">
        <f t="shared" si="150"/>
        <v>2.6656459614542438E-3</v>
      </c>
      <c r="E1203" s="14">
        <f t="shared" si="144"/>
        <v>0.26656459614542438</v>
      </c>
      <c r="F1203" s="14">
        <f t="shared" si="145"/>
        <v>6</v>
      </c>
      <c r="G1203" s="14">
        <f t="shared" si="146"/>
        <v>2017</v>
      </c>
      <c r="I1203" s="12">
        <v>42901</v>
      </c>
      <c r="J1203" s="14">
        <v>2424.139893</v>
      </c>
      <c r="K1203" s="14">
        <v>2432.459961</v>
      </c>
      <c r="L1203" s="14">
        <f t="shared" si="151"/>
        <v>-2.2395981716745172E-3</v>
      </c>
      <c r="M1203" s="14">
        <f t="shared" si="147"/>
        <v>-0.22395981716745172</v>
      </c>
      <c r="N1203" s="14">
        <f t="shared" si="148"/>
        <v>6</v>
      </c>
      <c r="O1203" s="14">
        <f t="shared" si="149"/>
        <v>2017</v>
      </c>
      <c r="P1203" s="2"/>
    </row>
    <row r="1204" spans="1:16" x14ac:dyDescent="0.25">
      <c r="A1204" s="12">
        <v>42902</v>
      </c>
      <c r="B1204" s="42">
        <v>154.229996</v>
      </c>
      <c r="C1204" s="14">
        <v>155.38000500000001</v>
      </c>
      <c r="D1204" s="14">
        <f t="shared" si="150"/>
        <v>7.521748103217929E-3</v>
      </c>
      <c r="E1204" s="14">
        <f t="shared" si="144"/>
        <v>0.7521748103217929</v>
      </c>
      <c r="F1204" s="14">
        <f t="shared" si="145"/>
        <v>6</v>
      </c>
      <c r="G1204" s="14">
        <f t="shared" si="146"/>
        <v>2017</v>
      </c>
      <c r="I1204" s="12">
        <v>42902</v>
      </c>
      <c r="J1204" s="14">
        <v>2431.23999</v>
      </c>
      <c r="K1204" s="14">
        <v>2433.1499020000001</v>
      </c>
      <c r="L1204" s="14">
        <f t="shared" si="151"/>
        <v>2.8363920108120944E-4</v>
      </c>
      <c r="M1204" s="14">
        <f t="shared" si="147"/>
        <v>2.8363920108120944E-2</v>
      </c>
      <c r="N1204" s="14">
        <f t="shared" si="148"/>
        <v>6</v>
      </c>
      <c r="O1204" s="14">
        <f t="shared" si="149"/>
        <v>2017</v>
      </c>
      <c r="P1204" s="2"/>
    </row>
    <row r="1205" spans="1:16" x14ac:dyDescent="0.25">
      <c r="A1205" s="12">
        <v>42905</v>
      </c>
      <c r="B1205" s="42">
        <v>155.509995</v>
      </c>
      <c r="C1205" s="14">
        <v>154.83999600000001</v>
      </c>
      <c r="D1205" s="14">
        <f t="shared" si="150"/>
        <v>-3.4754085636694576E-3</v>
      </c>
      <c r="E1205" s="14">
        <f t="shared" si="144"/>
        <v>-0.34754085636694576</v>
      </c>
      <c r="F1205" s="14">
        <f t="shared" si="145"/>
        <v>6</v>
      </c>
      <c r="G1205" s="14">
        <f t="shared" si="146"/>
        <v>2017</v>
      </c>
      <c r="I1205" s="12">
        <v>42905</v>
      </c>
      <c r="J1205" s="14">
        <v>2442.5500489999999</v>
      </c>
      <c r="K1205" s="14">
        <v>2453.459961</v>
      </c>
      <c r="L1205" s="14">
        <f t="shared" si="151"/>
        <v>8.3472288260191263E-3</v>
      </c>
      <c r="M1205" s="14">
        <f t="shared" si="147"/>
        <v>0.83472288260191263</v>
      </c>
      <c r="N1205" s="14">
        <f t="shared" si="148"/>
        <v>6</v>
      </c>
      <c r="O1205" s="14">
        <f t="shared" si="149"/>
        <v>2017</v>
      </c>
      <c r="P1205" s="2"/>
    </row>
    <row r="1206" spans="1:16" x14ac:dyDescent="0.25">
      <c r="A1206" s="12">
        <v>42906</v>
      </c>
      <c r="B1206" s="42">
        <v>154.479996</v>
      </c>
      <c r="C1206" s="14">
        <v>154.949997</v>
      </c>
      <c r="D1206" s="14">
        <f t="shared" si="150"/>
        <v>7.1041722320885903E-4</v>
      </c>
      <c r="E1206" s="14">
        <f t="shared" si="144"/>
        <v>7.1041722320885903E-2</v>
      </c>
      <c r="F1206" s="14">
        <f t="shared" si="145"/>
        <v>6</v>
      </c>
      <c r="G1206" s="14">
        <f t="shared" si="146"/>
        <v>2017</v>
      </c>
      <c r="I1206" s="12">
        <v>42906</v>
      </c>
      <c r="J1206" s="14">
        <v>2450.6599120000001</v>
      </c>
      <c r="K1206" s="14">
        <v>2437.030029</v>
      </c>
      <c r="L1206" s="14">
        <f t="shared" si="151"/>
        <v>-6.6966375083225005E-3</v>
      </c>
      <c r="M1206" s="14">
        <f t="shared" si="147"/>
        <v>-0.66966375083225005</v>
      </c>
      <c r="N1206" s="14">
        <f t="shared" si="148"/>
        <v>6</v>
      </c>
      <c r="O1206" s="14">
        <f t="shared" si="149"/>
        <v>2017</v>
      </c>
      <c r="P1206" s="2"/>
    </row>
    <row r="1207" spans="1:16" x14ac:dyDescent="0.25">
      <c r="A1207" s="12">
        <v>42907</v>
      </c>
      <c r="B1207" s="42">
        <v>155.78999300000001</v>
      </c>
      <c r="C1207" s="14">
        <v>153.78999300000001</v>
      </c>
      <c r="D1207" s="14">
        <f t="shared" si="150"/>
        <v>-7.4863118583989863E-3</v>
      </c>
      <c r="E1207" s="14">
        <f t="shared" si="144"/>
        <v>-0.74863118583989863</v>
      </c>
      <c r="F1207" s="14">
        <f t="shared" si="145"/>
        <v>6</v>
      </c>
      <c r="G1207" s="14">
        <f t="shared" si="146"/>
        <v>2017</v>
      </c>
      <c r="I1207" s="12">
        <v>42907</v>
      </c>
      <c r="J1207" s="14">
        <v>2439.3100589999999</v>
      </c>
      <c r="K1207" s="14">
        <v>2435.610107</v>
      </c>
      <c r="L1207" s="14">
        <f t="shared" si="151"/>
        <v>-5.8264444143207861E-4</v>
      </c>
      <c r="M1207" s="14">
        <f t="shared" si="147"/>
        <v>-5.8264444143207861E-2</v>
      </c>
      <c r="N1207" s="14">
        <f t="shared" si="148"/>
        <v>6</v>
      </c>
      <c r="O1207" s="14">
        <f t="shared" si="149"/>
        <v>2017</v>
      </c>
      <c r="P1207" s="2"/>
    </row>
    <row r="1208" spans="1:16" x14ac:dyDescent="0.25">
      <c r="A1208" s="12">
        <v>42908</v>
      </c>
      <c r="B1208" s="42">
        <v>154.550003</v>
      </c>
      <c r="C1208" s="14">
        <v>154.39999399999999</v>
      </c>
      <c r="D1208" s="14">
        <f t="shared" si="150"/>
        <v>3.9664544363429144E-3</v>
      </c>
      <c r="E1208" s="14">
        <f t="shared" si="144"/>
        <v>0.39664544363429144</v>
      </c>
      <c r="F1208" s="14">
        <f t="shared" si="145"/>
        <v>6</v>
      </c>
      <c r="G1208" s="14">
        <f t="shared" si="146"/>
        <v>2017</v>
      </c>
      <c r="I1208" s="12">
        <v>42908</v>
      </c>
      <c r="J1208" s="14">
        <v>2437.3999020000001</v>
      </c>
      <c r="K1208" s="14">
        <v>2434.5</v>
      </c>
      <c r="L1208" s="14">
        <f t="shared" si="151"/>
        <v>-4.5578189908535016E-4</v>
      </c>
      <c r="M1208" s="14">
        <f t="shared" si="147"/>
        <v>-4.5578189908535016E-2</v>
      </c>
      <c r="N1208" s="14">
        <f t="shared" si="148"/>
        <v>6</v>
      </c>
      <c r="O1208" s="14">
        <f t="shared" si="149"/>
        <v>2017</v>
      </c>
      <c r="P1208" s="2"/>
    </row>
    <row r="1209" spans="1:16" x14ac:dyDescent="0.25">
      <c r="A1209" s="12">
        <v>42909</v>
      </c>
      <c r="B1209" s="42">
        <v>154.33999600000001</v>
      </c>
      <c r="C1209" s="14">
        <v>154.11000100000001</v>
      </c>
      <c r="D1209" s="14">
        <f t="shared" si="150"/>
        <v>-1.8781930781680556E-3</v>
      </c>
      <c r="E1209" s="14">
        <f t="shared" si="144"/>
        <v>-0.18781930781680556</v>
      </c>
      <c r="F1209" s="14">
        <f t="shared" si="145"/>
        <v>6</v>
      </c>
      <c r="G1209" s="14">
        <f t="shared" si="146"/>
        <v>2017</v>
      </c>
      <c r="I1209" s="12">
        <v>42909</v>
      </c>
      <c r="J1209" s="14">
        <v>2434.6499020000001</v>
      </c>
      <c r="K1209" s="14">
        <v>2438.3000489999999</v>
      </c>
      <c r="L1209" s="14">
        <f t="shared" si="151"/>
        <v>1.5609155884164228E-3</v>
      </c>
      <c r="M1209" s="14">
        <f t="shared" si="147"/>
        <v>0.15609155884164228</v>
      </c>
      <c r="N1209" s="14">
        <f t="shared" si="148"/>
        <v>6</v>
      </c>
      <c r="O1209" s="14">
        <f t="shared" si="149"/>
        <v>2017</v>
      </c>
      <c r="P1209" s="2"/>
    </row>
    <row r="1210" spans="1:16" x14ac:dyDescent="0.25">
      <c r="A1210" s="12">
        <v>42912</v>
      </c>
      <c r="B1210" s="42">
        <v>154.71000699999999</v>
      </c>
      <c r="C1210" s="14">
        <v>155.229996</v>
      </c>
      <c r="D1210" s="14">
        <f t="shared" si="150"/>
        <v>7.2675036839431328E-3</v>
      </c>
      <c r="E1210" s="14">
        <f t="shared" si="144"/>
        <v>0.72675036839431328</v>
      </c>
      <c r="F1210" s="14">
        <f t="shared" si="145"/>
        <v>6</v>
      </c>
      <c r="G1210" s="14">
        <f t="shared" si="146"/>
        <v>2017</v>
      </c>
      <c r="I1210" s="12">
        <v>42912</v>
      </c>
      <c r="J1210" s="14">
        <v>2443.320068</v>
      </c>
      <c r="K1210" s="14">
        <v>2439.070068</v>
      </c>
      <c r="L1210" s="14">
        <f t="shared" si="151"/>
        <v>3.1580157672395082E-4</v>
      </c>
      <c r="M1210" s="14">
        <f t="shared" si="147"/>
        <v>3.1580157672395082E-2</v>
      </c>
      <c r="N1210" s="14">
        <f t="shared" si="148"/>
        <v>6</v>
      </c>
      <c r="O1210" s="14">
        <f t="shared" si="149"/>
        <v>2017</v>
      </c>
      <c r="P1210" s="2"/>
    </row>
    <row r="1211" spans="1:16" x14ac:dyDescent="0.25">
      <c r="A1211" s="12">
        <v>42913</v>
      </c>
      <c r="B1211" s="42">
        <v>155</v>
      </c>
      <c r="C1211" s="14">
        <v>154.75</v>
      </c>
      <c r="D1211" s="14">
        <f t="shared" si="150"/>
        <v>-3.0921601002940058E-3</v>
      </c>
      <c r="E1211" s="14">
        <f t="shared" si="144"/>
        <v>-0.30921601002940058</v>
      </c>
      <c r="F1211" s="14">
        <f t="shared" si="145"/>
        <v>6</v>
      </c>
      <c r="G1211" s="14">
        <f t="shared" si="146"/>
        <v>2017</v>
      </c>
      <c r="I1211" s="12">
        <v>42913</v>
      </c>
      <c r="J1211" s="14">
        <v>2436.3400879999999</v>
      </c>
      <c r="K1211" s="14">
        <v>2419.3798830000001</v>
      </c>
      <c r="L1211" s="14">
        <f t="shared" si="151"/>
        <v>-8.0728246631084355E-3</v>
      </c>
      <c r="M1211" s="14">
        <f t="shared" si="147"/>
        <v>-0.80728246631084355</v>
      </c>
      <c r="N1211" s="14">
        <f t="shared" si="148"/>
        <v>6</v>
      </c>
      <c r="O1211" s="14">
        <f t="shared" si="149"/>
        <v>2017</v>
      </c>
      <c r="P1211" s="2"/>
    </row>
    <row r="1212" spans="1:16" x14ac:dyDescent="0.25">
      <c r="A1212" s="12">
        <v>42914</v>
      </c>
      <c r="B1212" s="42">
        <v>155.14999399999999</v>
      </c>
      <c r="C1212" s="14">
        <v>155.320007</v>
      </c>
      <c r="D1212" s="14">
        <f t="shared" si="150"/>
        <v>3.6834054927301629E-3</v>
      </c>
      <c r="E1212" s="14">
        <f t="shared" si="144"/>
        <v>0.36834054927301629</v>
      </c>
      <c r="F1212" s="14">
        <f t="shared" si="145"/>
        <v>6</v>
      </c>
      <c r="G1212" s="14">
        <f t="shared" si="146"/>
        <v>2017</v>
      </c>
      <c r="I1212" s="12">
        <v>42914</v>
      </c>
      <c r="J1212" s="14">
        <v>2428.6999510000001</v>
      </c>
      <c r="K1212" s="14">
        <v>2440.6899410000001</v>
      </c>
      <c r="L1212" s="14">
        <f t="shared" si="151"/>
        <v>8.8080661287370798E-3</v>
      </c>
      <c r="M1212" s="14">
        <f t="shared" si="147"/>
        <v>0.88080661287370798</v>
      </c>
      <c r="N1212" s="14">
        <f t="shared" si="148"/>
        <v>6</v>
      </c>
      <c r="O1212" s="14">
        <f t="shared" si="149"/>
        <v>2017</v>
      </c>
      <c r="P1212" s="2"/>
    </row>
    <row r="1213" spans="1:16" x14ac:dyDescent="0.25">
      <c r="A1213" s="12">
        <v>42915</v>
      </c>
      <c r="B1213" s="42">
        <v>155.35000600000001</v>
      </c>
      <c r="C1213" s="14">
        <v>154.13000500000001</v>
      </c>
      <c r="D1213" s="14">
        <f t="shared" si="150"/>
        <v>-7.6616143855826602E-3</v>
      </c>
      <c r="E1213" s="14">
        <f t="shared" si="144"/>
        <v>-0.76616143855826602</v>
      </c>
      <c r="F1213" s="14">
        <f t="shared" si="145"/>
        <v>6</v>
      </c>
      <c r="G1213" s="14">
        <f t="shared" si="146"/>
        <v>2017</v>
      </c>
      <c r="I1213" s="12">
        <v>42915</v>
      </c>
      <c r="J1213" s="14">
        <v>2442.3798830000001</v>
      </c>
      <c r="K1213" s="14">
        <v>2419.6999510000001</v>
      </c>
      <c r="L1213" s="14">
        <f t="shared" si="151"/>
        <v>-8.6000231522239678E-3</v>
      </c>
      <c r="M1213" s="14">
        <f t="shared" si="147"/>
        <v>-0.86000231522239678</v>
      </c>
      <c r="N1213" s="14">
        <f t="shared" si="148"/>
        <v>6</v>
      </c>
      <c r="O1213" s="14">
        <f t="shared" si="149"/>
        <v>2017</v>
      </c>
      <c r="P1213" s="2"/>
    </row>
    <row r="1214" spans="1:16" x14ac:dyDescent="0.25">
      <c r="A1214" s="12">
        <v>42916</v>
      </c>
      <c r="B1214" s="42">
        <v>154.279999</v>
      </c>
      <c r="C1214" s="14">
        <v>153.83000200000001</v>
      </c>
      <c r="D1214" s="14">
        <f t="shared" si="150"/>
        <v>-1.9464282765708774E-3</v>
      </c>
      <c r="E1214" s="14">
        <f t="shared" si="144"/>
        <v>-0.19464282765708774</v>
      </c>
      <c r="F1214" s="14">
        <f t="shared" si="145"/>
        <v>6</v>
      </c>
      <c r="G1214" s="14">
        <f t="shared" si="146"/>
        <v>2017</v>
      </c>
      <c r="I1214" s="12">
        <v>42916</v>
      </c>
      <c r="J1214" s="14">
        <v>2429.1999510000001</v>
      </c>
      <c r="K1214" s="14">
        <v>2423.4099120000001</v>
      </c>
      <c r="L1214" s="14">
        <f t="shared" si="151"/>
        <v>1.5332318366443332E-3</v>
      </c>
      <c r="M1214" s="14">
        <f t="shared" si="147"/>
        <v>0.15332318366443332</v>
      </c>
      <c r="N1214" s="14">
        <f t="shared" si="148"/>
        <v>6</v>
      </c>
      <c r="O1214" s="14">
        <f t="shared" si="149"/>
        <v>2017</v>
      </c>
      <c r="P1214" s="2"/>
    </row>
    <row r="1215" spans="1:16" x14ac:dyDescent="0.25">
      <c r="A1215" s="12">
        <v>42919</v>
      </c>
      <c r="B1215" s="42">
        <v>153.58000200000001</v>
      </c>
      <c r="C1215" s="14">
        <v>155.58000200000001</v>
      </c>
      <c r="D1215" s="14">
        <f t="shared" si="150"/>
        <v>1.1376194352516578E-2</v>
      </c>
      <c r="E1215" s="14">
        <f t="shared" si="144"/>
        <v>1.1376194352516578</v>
      </c>
      <c r="F1215" s="14">
        <f t="shared" si="145"/>
        <v>7</v>
      </c>
      <c r="G1215" s="14">
        <f t="shared" si="146"/>
        <v>2017</v>
      </c>
      <c r="I1215" s="12">
        <v>42919</v>
      </c>
      <c r="J1215" s="14">
        <v>2431.389893</v>
      </c>
      <c r="K1215" s="14">
        <v>2429.01001</v>
      </c>
      <c r="L1215" s="14">
        <f t="shared" si="151"/>
        <v>2.3108339915050014E-3</v>
      </c>
      <c r="M1215" s="14">
        <f t="shared" si="147"/>
        <v>0.23108339915050014</v>
      </c>
      <c r="N1215" s="14">
        <f t="shared" si="148"/>
        <v>7</v>
      </c>
      <c r="O1215" s="14">
        <f t="shared" si="149"/>
        <v>2017</v>
      </c>
      <c r="P1215" s="2"/>
    </row>
    <row r="1216" spans="1:16" x14ac:dyDescent="0.25">
      <c r="A1216" s="12">
        <v>42921</v>
      </c>
      <c r="B1216" s="42">
        <v>155.770004</v>
      </c>
      <c r="C1216" s="14">
        <v>153.66999799999999</v>
      </c>
      <c r="D1216" s="14">
        <f t="shared" si="150"/>
        <v>-1.2276667794360985E-2</v>
      </c>
      <c r="E1216" s="14">
        <f t="shared" si="144"/>
        <v>-1.2276667794360985</v>
      </c>
      <c r="F1216" s="14">
        <f t="shared" si="145"/>
        <v>7</v>
      </c>
      <c r="G1216" s="14">
        <f t="shared" si="146"/>
        <v>2017</v>
      </c>
      <c r="I1216" s="12">
        <v>42921</v>
      </c>
      <c r="J1216" s="14">
        <v>2430.780029</v>
      </c>
      <c r="K1216" s="14">
        <v>2432.540039</v>
      </c>
      <c r="L1216" s="14">
        <f t="shared" si="151"/>
        <v>1.4532789018848469E-3</v>
      </c>
      <c r="M1216" s="14">
        <f t="shared" si="147"/>
        <v>0.14532789018848469</v>
      </c>
      <c r="N1216" s="14">
        <f t="shared" si="148"/>
        <v>7</v>
      </c>
      <c r="O1216" s="14">
        <f t="shared" si="149"/>
        <v>2017</v>
      </c>
      <c r="P1216" s="2"/>
    </row>
    <row r="1217" spans="1:16" x14ac:dyDescent="0.25">
      <c r="A1217" s="12">
        <v>42922</v>
      </c>
      <c r="B1217" s="42">
        <v>153.36000100000001</v>
      </c>
      <c r="C1217" s="14">
        <v>152.36000100000001</v>
      </c>
      <c r="D1217" s="14">
        <f t="shared" si="150"/>
        <v>-8.5247414397700005E-3</v>
      </c>
      <c r="E1217" s="14">
        <f t="shared" si="144"/>
        <v>-0.85247414397700005</v>
      </c>
      <c r="F1217" s="14">
        <f t="shared" si="145"/>
        <v>7</v>
      </c>
      <c r="G1217" s="14">
        <f t="shared" si="146"/>
        <v>2017</v>
      </c>
      <c r="I1217" s="12">
        <v>42922</v>
      </c>
      <c r="J1217" s="14">
        <v>2423.4399410000001</v>
      </c>
      <c r="K1217" s="14">
        <v>2409.75</v>
      </c>
      <c r="L1217" s="14">
        <f t="shared" si="151"/>
        <v>-9.3688237951342623E-3</v>
      </c>
      <c r="M1217" s="14">
        <f t="shared" si="147"/>
        <v>-0.93688237951342623</v>
      </c>
      <c r="N1217" s="14">
        <f t="shared" si="148"/>
        <v>7</v>
      </c>
      <c r="O1217" s="14">
        <f t="shared" si="149"/>
        <v>2017</v>
      </c>
      <c r="P1217" s="2"/>
    </row>
    <row r="1218" spans="1:16" x14ac:dyDescent="0.25">
      <c r="A1218" s="12">
        <v>42923</v>
      </c>
      <c r="B1218" s="42">
        <v>152.61999499999999</v>
      </c>
      <c r="C1218" s="14">
        <v>152.94000199999999</v>
      </c>
      <c r="D1218" s="14">
        <f t="shared" si="150"/>
        <v>3.8067799697636406E-3</v>
      </c>
      <c r="E1218" s="14">
        <f t="shared" si="144"/>
        <v>0.38067799697636406</v>
      </c>
      <c r="F1218" s="14">
        <f t="shared" si="145"/>
        <v>7</v>
      </c>
      <c r="G1218" s="14">
        <f t="shared" si="146"/>
        <v>2017</v>
      </c>
      <c r="I1218" s="12">
        <v>42923</v>
      </c>
      <c r="J1218" s="14">
        <v>2413.5200199999999</v>
      </c>
      <c r="K1218" s="14">
        <v>2425.179932</v>
      </c>
      <c r="L1218" s="14">
        <f t="shared" si="151"/>
        <v>6.4031256354393218E-3</v>
      </c>
      <c r="M1218" s="14">
        <f t="shared" si="147"/>
        <v>0.64031256354393218</v>
      </c>
      <c r="N1218" s="14">
        <f t="shared" si="148"/>
        <v>7</v>
      </c>
      <c r="O1218" s="14">
        <f t="shared" si="149"/>
        <v>2017</v>
      </c>
      <c r="P1218" s="2"/>
    </row>
    <row r="1219" spans="1:16" x14ac:dyDescent="0.25">
      <c r="A1219" s="12">
        <v>42926</v>
      </c>
      <c r="B1219" s="42">
        <v>152.91000399999999</v>
      </c>
      <c r="C1219" s="14">
        <v>153.41999799999999</v>
      </c>
      <c r="D1219" s="14">
        <f t="shared" si="150"/>
        <v>3.138459485570122E-3</v>
      </c>
      <c r="E1219" s="14">
        <f t="shared" si="144"/>
        <v>0.3138459485570122</v>
      </c>
      <c r="F1219" s="14">
        <f t="shared" si="145"/>
        <v>7</v>
      </c>
      <c r="G1219" s="14">
        <f t="shared" si="146"/>
        <v>2017</v>
      </c>
      <c r="I1219" s="12">
        <v>42926</v>
      </c>
      <c r="J1219" s="14">
        <v>2424.51001</v>
      </c>
      <c r="K1219" s="14">
        <v>2427.429932</v>
      </c>
      <c r="L1219" s="14">
        <f t="shared" si="151"/>
        <v>9.277662124411723E-4</v>
      </c>
      <c r="M1219" s="14">
        <f t="shared" si="147"/>
        <v>9.277662124411723E-2</v>
      </c>
      <c r="N1219" s="14">
        <f t="shared" si="148"/>
        <v>7</v>
      </c>
      <c r="O1219" s="14">
        <f t="shared" si="149"/>
        <v>2017</v>
      </c>
      <c r="P1219" s="2"/>
    </row>
    <row r="1220" spans="1:16" x14ac:dyDescent="0.25">
      <c r="A1220" s="12">
        <v>42927</v>
      </c>
      <c r="B1220" s="42">
        <v>153.259995</v>
      </c>
      <c r="C1220" s="14">
        <v>153.19000199999999</v>
      </c>
      <c r="D1220" s="14">
        <f t="shared" si="150"/>
        <v>-1.4991266001711523E-3</v>
      </c>
      <c r="E1220" s="14">
        <f t="shared" ref="E1220:E1259" si="152">D1220 * 100</f>
        <v>-0.14991266001711523</v>
      </c>
      <c r="F1220" s="14">
        <f t="shared" ref="F1220:F1259" si="153">MONTH(A1220)</f>
        <v>7</v>
      </c>
      <c r="G1220" s="14">
        <f t="shared" ref="G1220:G1259" si="154">YEAR(A1220)</f>
        <v>2017</v>
      </c>
      <c r="I1220" s="12">
        <v>42927</v>
      </c>
      <c r="J1220" s="14">
        <v>2427.3500979999999</v>
      </c>
      <c r="K1220" s="14">
        <v>2425.530029</v>
      </c>
      <c r="L1220" s="14">
        <f t="shared" si="151"/>
        <v>-7.8268088192956498E-4</v>
      </c>
      <c r="M1220" s="14">
        <f t="shared" ref="M1220:M1259" si="155">L1220*100</f>
        <v>-7.8268088192956498E-2</v>
      </c>
      <c r="N1220" s="14">
        <f t="shared" ref="N1220:N1259" si="156">MONTH(I1220)</f>
        <v>7</v>
      </c>
      <c r="O1220" s="14">
        <f t="shared" ref="O1220:O1259" si="157">YEAR(I1220)</f>
        <v>2017</v>
      </c>
      <c r="P1220" s="2"/>
    </row>
    <row r="1221" spans="1:16" x14ac:dyDescent="0.25">
      <c r="A1221" s="12">
        <v>42928</v>
      </c>
      <c r="B1221" s="42">
        <v>153.479996</v>
      </c>
      <c r="C1221" s="14">
        <v>153.699997</v>
      </c>
      <c r="D1221" s="14">
        <f t="shared" ref="D1221:D1259" si="158">(C1221/C1220)-1</f>
        <v>3.3291663512087233E-3</v>
      </c>
      <c r="E1221" s="14">
        <f t="shared" si="152"/>
        <v>0.33291663512087233</v>
      </c>
      <c r="F1221" s="14">
        <f t="shared" si="153"/>
        <v>7</v>
      </c>
      <c r="G1221" s="14">
        <f t="shared" si="154"/>
        <v>2017</v>
      </c>
      <c r="I1221" s="12">
        <v>42928</v>
      </c>
      <c r="J1221" s="14">
        <v>2435.75</v>
      </c>
      <c r="K1221" s="14">
        <v>2443.25</v>
      </c>
      <c r="L1221" s="14">
        <f t="shared" ref="L1221:L1259" si="159">(K1221/K1220)-1</f>
        <v>7.3056077591855395E-3</v>
      </c>
      <c r="M1221" s="14">
        <f t="shared" si="155"/>
        <v>0.73056077591855395</v>
      </c>
      <c r="N1221" s="14">
        <f t="shared" si="156"/>
        <v>7</v>
      </c>
      <c r="O1221" s="14">
        <f t="shared" si="157"/>
        <v>2017</v>
      </c>
      <c r="P1221" s="2"/>
    </row>
    <row r="1222" spans="1:16" x14ac:dyDescent="0.25">
      <c r="A1222" s="12">
        <v>42929</v>
      </c>
      <c r="B1222" s="42">
        <v>153.699997</v>
      </c>
      <c r="C1222" s="14">
        <v>153.63000500000001</v>
      </c>
      <c r="D1222" s="14">
        <f t="shared" si="158"/>
        <v>-4.5538062046923677E-4</v>
      </c>
      <c r="E1222" s="14">
        <f t="shared" si="152"/>
        <v>-4.5538062046923677E-2</v>
      </c>
      <c r="F1222" s="14">
        <f t="shared" si="153"/>
        <v>7</v>
      </c>
      <c r="G1222" s="14">
        <f t="shared" si="154"/>
        <v>2017</v>
      </c>
      <c r="I1222" s="12">
        <v>42929</v>
      </c>
      <c r="J1222" s="14">
        <v>2444.98999</v>
      </c>
      <c r="K1222" s="14">
        <v>2447.830078</v>
      </c>
      <c r="L1222" s="14">
        <f t="shared" si="159"/>
        <v>1.8745842627647669E-3</v>
      </c>
      <c r="M1222" s="14">
        <f t="shared" si="155"/>
        <v>0.18745842627647669</v>
      </c>
      <c r="N1222" s="14">
        <f t="shared" si="156"/>
        <v>7</v>
      </c>
      <c r="O1222" s="14">
        <f t="shared" si="157"/>
        <v>2017</v>
      </c>
      <c r="P1222" s="2"/>
    </row>
    <row r="1223" spans="1:16" x14ac:dyDescent="0.25">
      <c r="A1223" s="12">
        <v>42930</v>
      </c>
      <c r="B1223" s="42">
        <v>154.009995</v>
      </c>
      <c r="C1223" s="14">
        <v>154.240005</v>
      </c>
      <c r="D1223" s="14">
        <f t="shared" si="158"/>
        <v>3.9705785337960098E-3</v>
      </c>
      <c r="E1223" s="14">
        <f t="shared" si="152"/>
        <v>0.39705785337960098</v>
      </c>
      <c r="F1223" s="14">
        <f t="shared" si="153"/>
        <v>7</v>
      </c>
      <c r="G1223" s="14">
        <f t="shared" si="154"/>
        <v>2017</v>
      </c>
      <c r="I1223" s="12">
        <v>42930</v>
      </c>
      <c r="J1223" s="14">
        <v>2449.1599120000001</v>
      </c>
      <c r="K1223" s="14">
        <v>2459.2700199999999</v>
      </c>
      <c r="L1223" s="14">
        <f t="shared" si="159"/>
        <v>4.673503321499739E-3</v>
      </c>
      <c r="M1223" s="14">
        <f t="shared" si="155"/>
        <v>0.4673503321499739</v>
      </c>
      <c r="N1223" s="14">
        <f t="shared" si="156"/>
        <v>7</v>
      </c>
      <c r="O1223" s="14">
        <f t="shared" si="157"/>
        <v>2017</v>
      </c>
      <c r="P1223" s="2"/>
    </row>
    <row r="1224" spans="1:16" x14ac:dyDescent="0.25">
      <c r="A1224" s="12">
        <v>42933</v>
      </c>
      <c r="B1224" s="42">
        <v>153.58999600000001</v>
      </c>
      <c r="C1224" s="14">
        <v>153.009995</v>
      </c>
      <c r="D1224" s="14">
        <f t="shared" si="158"/>
        <v>-7.9746496377511855E-3</v>
      </c>
      <c r="E1224" s="14">
        <f t="shared" si="152"/>
        <v>-0.79746496377511855</v>
      </c>
      <c r="F1224" s="14">
        <f t="shared" si="153"/>
        <v>7</v>
      </c>
      <c r="G1224" s="14">
        <f t="shared" si="154"/>
        <v>2017</v>
      </c>
      <c r="I1224" s="12">
        <v>42933</v>
      </c>
      <c r="J1224" s="14">
        <v>2459.5</v>
      </c>
      <c r="K1224" s="14">
        <v>2459.139893</v>
      </c>
      <c r="L1224" s="14">
        <f t="shared" si="159"/>
        <v>-5.2912855823761262E-5</v>
      </c>
      <c r="M1224" s="14">
        <f t="shared" si="155"/>
        <v>-5.2912855823761262E-3</v>
      </c>
      <c r="N1224" s="14">
        <f t="shared" si="156"/>
        <v>7</v>
      </c>
      <c r="O1224" s="14">
        <f t="shared" si="157"/>
        <v>2017</v>
      </c>
      <c r="P1224" s="2"/>
    </row>
    <row r="1225" spans="1:16" x14ac:dyDescent="0.25">
      <c r="A1225" s="12">
        <v>42934</v>
      </c>
      <c r="B1225" s="42">
        <v>152.36000100000001</v>
      </c>
      <c r="C1225" s="14">
        <v>154</v>
      </c>
      <c r="D1225" s="14">
        <f t="shared" si="158"/>
        <v>6.4701982377033396E-3</v>
      </c>
      <c r="E1225" s="14">
        <f t="shared" si="152"/>
        <v>0.64701982377033396</v>
      </c>
      <c r="F1225" s="14">
        <f t="shared" si="153"/>
        <v>7</v>
      </c>
      <c r="G1225" s="14">
        <f t="shared" si="154"/>
        <v>2017</v>
      </c>
      <c r="I1225" s="12">
        <v>42934</v>
      </c>
      <c r="J1225" s="14">
        <v>2455.8798830000001</v>
      </c>
      <c r="K1225" s="14">
        <v>2460.610107</v>
      </c>
      <c r="L1225" s="14">
        <f t="shared" si="159"/>
        <v>5.9785700040282386E-4</v>
      </c>
      <c r="M1225" s="14">
        <f t="shared" si="155"/>
        <v>5.9785700040282386E-2</v>
      </c>
      <c r="N1225" s="14">
        <f t="shared" si="156"/>
        <v>7</v>
      </c>
      <c r="O1225" s="14">
        <f t="shared" si="157"/>
        <v>2017</v>
      </c>
      <c r="P1225" s="2"/>
    </row>
    <row r="1226" spans="1:16" x14ac:dyDescent="0.25">
      <c r="A1226" s="12">
        <v>42935</v>
      </c>
      <c r="B1226" s="42">
        <v>150.020004</v>
      </c>
      <c r="C1226" s="14">
        <v>147.529999</v>
      </c>
      <c r="D1226" s="14">
        <f t="shared" si="158"/>
        <v>-4.2012993506493457E-2</v>
      </c>
      <c r="E1226" s="14">
        <f t="shared" si="152"/>
        <v>-4.2012993506493457</v>
      </c>
      <c r="F1226" s="14">
        <f t="shared" si="153"/>
        <v>7</v>
      </c>
      <c r="G1226" s="14">
        <f t="shared" si="154"/>
        <v>2017</v>
      </c>
      <c r="I1226" s="12">
        <v>42935</v>
      </c>
      <c r="J1226" s="14">
        <v>2463.8500979999999</v>
      </c>
      <c r="K1226" s="14">
        <v>2473.830078</v>
      </c>
      <c r="L1226" s="14">
        <f t="shared" si="159"/>
        <v>5.3726394776609787E-3</v>
      </c>
      <c r="M1226" s="14">
        <f t="shared" si="155"/>
        <v>0.53726394776609787</v>
      </c>
      <c r="N1226" s="14">
        <f t="shared" si="156"/>
        <v>7</v>
      </c>
      <c r="O1226" s="14">
        <f t="shared" si="157"/>
        <v>2017</v>
      </c>
      <c r="P1226" s="2"/>
    </row>
    <row r="1227" spans="1:16" x14ac:dyDescent="0.25">
      <c r="A1227" s="12">
        <v>42936</v>
      </c>
      <c r="B1227" s="42">
        <v>147.529999</v>
      </c>
      <c r="C1227" s="14">
        <v>147.66000399999999</v>
      </c>
      <c r="D1227" s="14">
        <f t="shared" si="158"/>
        <v>8.8121060720669497E-4</v>
      </c>
      <c r="E1227" s="14">
        <f t="shared" si="152"/>
        <v>8.8121060720669497E-2</v>
      </c>
      <c r="F1227" s="14">
        <f t="shared" si="153"/>
        <v>7</v>
      </c>
      <c r="G1227" s="14">
        <f t="shared" si="154"/>
        <v>2017</v>
      </c>
      <c r="I1227" s="12">
        <v>42936</v>
      </c>
      <c r="J1227" s="14">
        <v>2475.5600589999999</v>
      </c>
      <c r="K1227" s="14">
        <v>2473.4499510000001</v>
      </c>
      <c r="L1227" s="14">
        <f t="shared" si="159"/>
        <v>-1.5365930076616241E-4</v>
      </c>
      <c r="M1227" s="14">
        <f t="shared" si="155"/>
        <v>-1.5365930076616241E-2</v>
      </c>
      <c r="N1227" s="14">
        <f t="shared" si="156"/>
        <v>7</v>
      </c>
      <c r="O1227" s="14">
        <f t="shared" si="157"/>
        <v>2017</v>
      </c>
      <c r="P1227" s="2"/>
    </row>
    <row r="1228" spans="1:16" x14ac:dyDescent="0.25">
      <c r="A1228" s="12">
        <v>42937</v>
      </c>
      <c r="B1228" s="42">
        <v>147.58999600000001</v>
      </c>
      <c r="C1228" s="14">
        <v>147.08000200000001</v>
      </c>
      <c r="D1228" s="14">
        <f t="shared" si="158"/>
        <v>-3.9279560089946486E-3</v>
      </c>
      <c r="E1228" s="14">
        <f t="shared" si="152"/>
        <v>-0.39279560089946486</v>
      </c>
      <c r="F1228" s="14">
        <f t="shared" si="153"/>
        <v>7</v>
      </c>
      <c r="G1228" s="14">
        <f t="shared" si="154"/>
        <v>2017</v>
      </c>
      <c r="I1228" s="12">
        <v>42937</v>
      </c>
      <c r="J1228" s="14">
        <v>2467.3999020000001</v>
      </c>
      <c r="K1228" s="14">
        <v>2472.540039</v>
      </c>
      <c r="L1228" s="14">
        <f t="shared" si="159"/>
        <v>-3.6787160364093463E-4</v>
      </c>
      <c r="M1228" s="14">
        <f t="shared" si="155"/>
        <v>-3.6787160364093463E-2</v>
      </c>
      <c r="N1228" s="14">
        <f t="shared" si="156"/>
        <v>7</v>
      </c>
      <c r="O1228" s="14">
        <f t="shared" si="157"/>
        <v>2017</v>
      </c>
      <c r="P1228" s="2"/>
    </row>
    <row r="1229" spans="1:16" x14ac:dyDescent="0.25">
      <c r="A1229" s="12">
        <v>42940</v>
      </c>
      <c r="B1229" s="42">
        <v>147</v>
      </c>
      <c r="C1229" s="14">
        <v>145.990005</v>
      </c>
      <c r="D1229" s="14">
        <f t="shared" si="158"/>
        <v>-7.4109123278364164E-3</v>
      </c>
      <c r="E1229" s="14">
        <f t="shared" si="152"/>
        <v>-0.74109123278364164</v>
      </c>
      <c r="F1229" s="14">
        <f t="shared" si="153"/>
        <v>7</v>
      </c>
      <c r="G1229" s="14">
        <f t="shared" si="154"/>
        <v>2017</v>
      </c>
      <c r="I1229" s="12">
        <v>42940</v>
      </c>
      <c r="J1229" s="14">
        <v>2472.040039</v>
      </c>
      <c r="K1229" s="14">
        <v>2469.9099120000001</v>
      </c>
      <c r="L1229" s="14">
        <f t="shared" si="159"/>
        <v>-1.063734846964759E-3</v>
      </c>
      <c r="M1229" s="14">
        <f t="shared" si="155"/>
        <v>-0.1063734846964759</v>
      </c>
      <c r="N1229" s="14">
        <f t="shared" si="156"/>
        <v>7</v>
      </c>
      <c r="O1229" s="14">
        <f t="shared" si="157"/>
        <v>2017</v>
      </c>
      <c r="P1229" s="2"/>
    </row>
    <row r="1230" spans="1:16" x14ac:dyDescent="0.25">
      <c r="A1230" s="12">
        <v>42941</v>
      </c>
      <c r="B1230" s="42">
        <v>146.570007</v>
      </c>
      <c r="C1230" s="14">
        <v>146.19000199999999</v>
      </c>
      <c r="D1230" s="14">
        <f t="shared" si="158"/>
        <v>1.3699362500878554E-3</v>
      </c>
      <c r="E1230" s="14">
        <f t="shared" si="152"/>
        <v>0.13699362500878554</v>
      </c>
      <c r="F1230" s="14">
        <f t="shared" si="153"/>
        <v>7</v>
      </c>
      <c r="G1230" s="14">
        <f t="shared" si="154"/>
        <v>2017</v>
      </c>
      <c r="I1230" s="12">
        <v>42941</v>
      </c>
      <c r="J1230" s="14">
        <v>2477.8798830000001</v>
      </c>
      <c r="K1230" s="14">
        <v>2477.1298830000001</v>
      </c>
      <c r="L1230" s="14">
        <f t="shared" si="159"/>
        <v>2.9231717986644146E-3</v>
      </c>
      <c r="M1230" s="14">
        <f t="shared" si="155"/>
        <v>0.29231717986644146</v>
      </c>
      <c r="N1230" s="14">
        <f t="shared" si="156"/>
        <v>7</v>
      </c>
      <c r="O1230" s="14">
        <f t="shared" si="157"/>
        <v>2017</v>
      </c>
      <c r="P1230" s="2"/>
    </row>
    <row r="1231" spans="1:16" x14ac:dyDescent="0.25">
      <c r="A1231" s="12">
        <v>42942</v>
      </c>
      <c r="B1231" s="42">
        <v>146.270004</v>
      </c>
      <c r="C1231" s="14">
        <v>145.36000100000001</v>
      </c>
      <c r="D1231" s="14">
        <f t="shared" si="158"/>
        <v>-5.6775496863320507E-3</v>
      </c>
      <c r="E1231" s="14">
        <f t="shared" si="152"/>
        <v>-0.56775496863320507</v>
      </c>
      <c r="F1231" s="14">
        <f t="shared" si="153"/>
        <v>7</v>
      </c>
      <c r="G1231" s="14">
        <f t="shared" si="154"/>
        <v>2017</v>
      </c>
      <c r="I1231" s="12">
        <v>42942</v>
      </c>
      <c r="J1231" s="14">
        <v>2479.969971</v>
      </c>
      <c r="K1231" s="14">
        <v>2477.830078</v>
      </c>
      <c r="L1231" s="14">
        <f t="shared" si="159"/>
        <v>2.8266382187114303E-4</v>
      </c>
      <c r="M1231" s="14">
        <f t="shared" si="155"/>
        <v>2.8266382187114303E-2</v>
      </c>
      <c r="N1231" s="14">
        <f t="shared" si="156"/>
        <v>7</v>
      </c>
      <c r="O1231" s="14">
        <f t="shared" si="157"/>
        <v>2017</v>
      </c>
      <c r="P1231" s="2"/>
    </row>
    <row r="1232" spans="1:16" x14ac:dyDescent="0.25">
      <c r="A1232" s="12">
        <v>42943</v>
      </c>
      <c r="B1232" s="42">
        <v>145</v>
      </c>
      <c r="C1232" s="14">
        <v>145.070007</v>
      </c>
      <c r="D1232" s="14">
        <f t="shared" si="158"/>
        <v>-1.9950054898527636E-3</v>
      </c>
      <c r="E1232" s="14">
        <f t="shared" si="152"/>
        <v>-0.19950054898527636</v>
      </c>
      <c r="F1232" s="14">
        <f t="shared" si="153"/>
        <v>7</v>
      </c>
      <c r="G1232" s="14">
        <f t="shared" si="154"/>
        <v>2017</v>
      </c>
      <c r="I1232" s="12">
        <v>42943</v>
      </c>
      <c r="J1232" s="14">
        <v>2482.76001</v>
      </c>
      <c r="K1232" s="14">
        <v>2475.419922</v>
      </c>
      <c r="L1232" s="14">
        <f t="shared" si="159"/>
        <v>-9.7268816832885019E-4</v>
      </c>
      <c r="M1232" s="14">
        <f t="shared" si="155"/>
        <v>-9.7268816832885019E-2</v>
      </c>
      <c r="N1232" s="14">
        <f t="shared" si="156"/>
        <v>7</v>
      </c>
      <c r="O1232" s="14">
        <f t="shared" si="157"/>
        <v>2017</v>
      </c>
      <c r="P1232" s="2"/>
    </row>
    <row r="1233" spans="1:16" x14ac:dyDescent="0.25">
      <c r="A1233" s="12">
        <v>42944</v>
      </c>
      <c r="B1233" s="42">
        <v>144.80999800000001</v>
      </c>
      <c r="C1233" s="14">
        <v>144.28999300000001</v>
      </c>
      <c r="D1233" s="14">
        <f t="shared" si="158"/>
        <v>-5.3768109351507443E-3</v>
      </c>
      <c r="E1233" s="14">
        <f t="shared" si="152"/>
        <v>-0.53768109351507443</v>
      </c>
      <c r="F1233" s="14">
        <f t="shared" si="153"/>
        <v>7</v>
      </c>
      <c r="G1233" s="14">
        <f t="shared" si="154"/>
        <v>2017</v>
      </c>
      <c r="I1233" s="12">
        <v>42944</v>
      </c>
      <c r="J1233" s="14">
        <v>2469.1201169999999</v>
      </c>
      <c r="K1233" s="14">
        <v>2472.1000979999999</v>
      </c>
      <c r="L1233" s="14">
        <f t="shared" si="159"/>
        <v>-1.3411154893340216E-3</v>
      </c>
      <c r="M1233" s="14">
        <f t="shared" si="155"/>
        <v>-0.13411154893340216</v>
      </c>
      <c r="N1233" s="14">
        <f t="shared" si="156"/>
        <v>7</v>
      </c>
      <c r="O1233" s="14">
        <f t="shared" si="157"/>
        <v>2017</v>
      </c>
      <c r="P1233" s="2"/>
    </row>
    <row r="1234" spans="1:16" x14ac:dyDescent="0.25">
      <c r="A1234" s="12">
        <v>42947</v>
      </c>
      <c r="B1234" s="42">
        <v>144.38000500000001</v>
      </c>
      <c r="C1234" s="14">
        <v>144.66999799999999</v>
      </c>
      <c r="D1234" s="14">
        <f t="shared" si="158"/>
        <v>2.6336199212373401E-3</v>
      </c>
      <c r="E1234" s="14">
        <f t="shared" si="152"/>
        <v>0.26336199212373401</v>
      </c>
      <c r="F1234" s="14">
        <f t="shared" si="153"/>
        <v>7</v>
      </c>
      <c r="G1234" s="14">
        <f t="shared" si="154"/>
        <v>2017</v>
      </c>
      <c r="I1234" s="12">
        <v>42947</v>
      </c>
      <c r="J1234" s="14">
        <v>2475.9399410000001</v>
      </c>
      <c r="K1234" s="14">
        <v>2470.3000489999999</v>
      </c>
      <c r="L1234" s="14">
        <f t="shared" si="159"/>
        <v>-7.2814567721435353E-4</v>
      </c>
      <c r="M1234" s="14">
        <f t="shared" si="155"/>
        <v>-7.2814567721435353E-2</v>
      </c>
      <c r="N1234" s="14">
        <f t="shared" si="156"/>
        <v>7</v>
      </c>
      <c r="O1234" s="14">
        <f t="shared" si="157"/>
        <v>2017</v>
      </c>
      <c r="P1234" s="2"/>
    </row>
    <row r="1235" spans="1:16" x14ac:dyDescent="0.25">
      <c r="A1235" s="12">
        <v>42948</v>
      </c>
      <c r="B1235" s="42">
        <v>145</v>
      </c>
      <c r="C1235" s="14">
        <v>145.300003</v>
      </c>
      <c r="D1235" s="14">
        <f t="shared" si="158"/>
        <v>4.3547729917021716E-3</v>
      </c>
      <c r="E1235" s="14">
        <f t="shared" si="152"/>
        <v>0.43547729917021716</v>
      </c>
      <c r="F1235" s="14">
        <f t="shared" si="153"/>
        <v>8</v>
      </c>
      <c r="G1235" s="14">
        <f t="shared" si="154"/>
        <v>2017</v>
      </c>
      <c r="I1235" s="12">
        <v>42948</v>
      </c>
      <c r="J1235" s="14">
        <v>2477.1000979999999</v>
      </c>
      <c r="K1235" s="14">
        <v>2476.3500979999999</v>
      </c>
      <c r="L1235" s="14">
        <f t="shared" si="159"/>
        <v>2.4491150386565241E-3</v>
      </c>
      <c r="M1235" s="14">
        <f t="shared" si="155"/>
        <v>0.24491150386565241</v>
      </c>
      <c r="N1235" s="14">
        <f t="shared" si="156"/>
        <v>8</v>
      </c>
      <c r="O1235" s="14">
        <f t="shared" si="157"/>
        <v>2017</v>
      </c>
      <c r="P1235" s="2"/>
    </row>
    <row r="1236" spans="1:16" x14ac:dyDescent="0.25">
      <c r="A1236" s="12">
        <v>42949</v>
      </c>
      <c r="B1236" s="42">
        <v>145.11999499999999</v>
      </c>
      <c r="C1236" s="14">
        <v>144.449997</v>
      </c>
      <c r="D1236" s="14">
        <f t="shared" si="158"/>
        <v>-5.850006761527804E-3</v>
      </c>
      <c r="E1236" s="14">
        <f t="shared" si="152"/>
        <v>-0.5850006761527804</v>
      </c>
      <c r="F1236" s="14">
        <f t="shared" si="153"/>
        <v>8</v>
      </c>
      <c r="G1236" s="14">
        <f t="shared" si="154"/>
        <v>2017</v>
      </c>
      <c r="I1236" s="12">
        <v>42949</v>
      </c>
      <c r="J1236" s="14">
        <v>2480.3798830000001</v>
      </c>
      <c r="K1236" s="14">
        <v>2477.570068</v>
      </c>
      <c r="L1236" s="14">
        <f t="shared" si="159"/>
        <v>4.9264843488217025E-4</v>
      </c>
      <c r="M1236" s="14">
        <f t="shared" si="155"/>
        <v>4.9264843488217025E-2</v>
      </c>
      <c r="N1236" s="14">
        <f t="shared" si="156"/>
        <v>8</v>
      </c>
      <c r="O1236" s="14">
        <f t="shared" si="157"/>
        <v>2017</v>
      </c>
      <c r="P1236" s="2"/>
    </row>
    <row r="1237" spans="1:16" x14ac:dyDescent="0.25">
      <c r="A1237" s="12">
        <v>42950</v>
      </c>
      <c r="B1237" s="42">
        <v>144.429993</v>
      </c>
      <c r="C1237" s="14">
        <v>144.94000199999999</v>
      </c>
      <c r="D1237" s="14">
        <f t="shared" si="158"/>
        <v>3.3922119084570657E-3</v>
      </c>
      <c r="E1237" s="14">
        <f t="shared" si="152"/>
        <v>0.33922119084570657</v>
      </c>
      <c r="F1237" s="14">
        <f t="shared" si="153"/>
        <v>8</v>
      </c>
      <c r="G1237" s="14">
        <f t="shared" si="154"/>
        <v>2017</v>
      </c>
      <c r="I1237" s="12">
        <v>42950</v>
      </c>
      <c r="J1237" s="14">
        <v>2476.030029</v>
      </c>
      <c r="K1237" s="14">
        <v>2472.1599120000001</v>
      </c>
      <c r="L1237" s="14">
        <f t="shared" si="159"/>
        <v>-2.1836540850557196E-3</v>
      </c>
      <c r="M1237" s="14">
        <f t="shared" si="155"/>
        <v>-0.21836540850557196</v>
      </c>
      <c r="N1237" s="14">
        <f t="shared" si="156"/>
        <v>8</v>
      </c>
      <c r="O1237" s="14">
        <f t="shared" si="157"/>
        <v>2017</v>
      </c>
      <c r="P1237" s="2"/>
    </row>
    <row r="1238" spans="1:16" x14ac:dyDescent="0.25">
      <c r="A1238" s="12">
        <v>42951</v>
      </c>
      <c r="B1238" s="42">
        <v>145</v>
      </c>
      <c r="C1238" s="14">
        <v>145.16000399999999</v>
      </c>
      <c r="D1238" s="14">
        <f t="shared" si="158"/>
        <v>1.5178832410944754E-3</v>
      </c>
      <c r="E1238" s="14">
        <f t="shared" si="152"/>
        <v>0.15178832410944754</v>
      </c>
      <c r="F1238" s="14">
        <f t="shared" si="153"/>
        <v>8</v>
      </c>
      <c r="G1238" s="14">
        <f t="shared" si="154"/>
        <v>2017</v>
      </c>
      <c r="I1238" s="12">
        <v>42951</v>
      </c>
      <c r="J1238" s="14">
        <v>2476.8798830000001</v>
      </c>
      <c r="K1238" s="14">
        <v>2476.830078</v>
      </c>
      <c r="L1238" s="14">
        <f t="shared" si="159"/>
        <v>1.8891035233321585E-3</v>
      </c>
      <c r="M1238" s="14">
        <f t="shared" si="155"/>
        <v>0.18891035233321585</v>
      </c>
      <c r="N1238" s="14">
        <f t="shared" si="156"/>
        <v>8</v>
      </c>
      <c r="O1238" s="14">
        <f t="shared" si="157"/>
        <v>2017</v>
      </c>
      <c r="P1238" s="2"/>
    </row>
    <row r="1239" spans="1:16" x14ac:dyDescent="0.25">
      <c r="A1239" s="12">
        <v>42954</v>
      </c>
      <c r="B1239" s="42">
        <v>145</v>
      </c>
      <c r="C1239" s="14">
        <v>143.470001</v>
      </c>
      <c r="D1239" s="14">
        <f t="shared" si="158"/>
        <v>-1.1642346055597996E-2</v>
      </c>
      <c r="E1239" s="14">
        <f t="shared" si="152"/>
        <v>-1.1642346055597996</v>
      </c>
      <c r="F1239" s="14">
        <f t="shared" si="153"/>
        <v>8</v>
      </c>
      <c r="G1239" s="14">
        <f t="shared" si="154"/>
        <v>2017</v>
      </c>
      <c r="I1239" s="12">
        <v>42954</v>
      </c>
      <c r="J1239" s="14">
        <v>2477.139893</v>
      </c>
      <c r="K1239" s="14">
        <v>2480.9099120000001</v>
      </c>
      <c r="L1239" s="14">
        <f t="shared" si="159"/>
        <v>1.647199796319665E-3</v>
      </c>
      <c r="M1239" s="14">
        <f t="shared" si="155"/>
        <v>0.1647199796319665</v>
      </c>
      <c r="N1239" s="14">
        <f t="shared" si="156"/>
        <v>8</v>
      </c>
      <c r="O1239" s="14">
        <f t="shared" si="157"/>
        <v>2017</v>
      </c>
      <c r="P1239" s="2"/>
    </row>
    <row r="1240" spans="1:16" x14ac:dyDescent="0.25">
      <c r="A1240" s="12">
        <v>42955</v>
      </c>
      <c r="B1240" s="42">
        <v>142</v>
      </c>
      <c r="C1240" s="14">
        <v>142.11000100000001</v>
      </c>
      <c r="D1240" s="14">
        <f t="shared" si="158"/>
        <v>-9.4793335925326128E-3</v>
      </c>
      <c r="E1240" s="14">
        <f t="shared" si="152"/>
        <v>-0.94793335925326128</v>
      </c>
      <c r="F1240" s="14">
        <f t="shared" si="153"/>
        <v>8</v>
      </c>
      <c r="G1240" s="14">
        <f t="shared" si="154"/>
        <v>2017</v>
      </c>
      <c r="I1240" s="12">
        <v>42955</v>
      </c>
      <c r="J1240" s="14">
        <v>2478.3500979999999</v>
      </c>
      <c r="K1240" s="14">
        <v>2474.919922</v>
      </c>
      <c r="L1240" s="14">
        <f t="shared" si="159"/>
        <v>-2.414432693031987E-3</v>
      </c>
      <c r="M1240" s="14">
        <f t="shared" si="155"/>
        <v>-0.2414432693031987</v>
      </c>
      <c r="N1240" s="14">
        <f t="shared" si="156"/>
        <v>8</v>
      </c>
      <c r="O1240" s="14">
        <f t="shared" si="157"/>
        <v>2017</v>
      </c>
      <c r="P1240" s="2"/>
    </row>
    <row r="1241" spans="1:16" x14ac:dyDescent="0.25">
      <c r="A1241" s="12">
        <v>42956</v>
      </c>
      <c r="B1241" s="42">
        <v>141.75</v>
      </c>
      <c r="C1241" s="14">
        <v>141.770004</v>
      </c>
      <c r="D1241" s="14">
        <f t="shared" si="158"/>
        <v>-2.3924917149217295E-3</v>
      </c>
      <c r="E1241" s="14">
        <f t="shared" si="152"/>
        <v>-0.23924917149217295</v>
      </c>
      <c r="F1241" s="14">
        <f t="shared" si="153"/>
        <v>8</v>
      </c>
      <c r="G1241" s="14">
        <f t="shared" si="154"/>
        <v>2017</v>
      </c>
      <c r="I1241" s="12">
        <v>42956</v>
      </c>
      <c r="J1241" s="14">
        <v>2465.3500979999999</v>
      </c>
      <c r="K1241" s="14">
        <v>2474.0200199999999</v>
      </c>
      <c r="L1241" s="14">
        <f t="shared" si="159"/>
        <v>-3.6360853213901478E-4</v>
      </c>
      <c r="M1241" s="14">
        <f t="shared" si="155"/>
        <v>-3.6360853213901478E-2</v>
      </c>
      <c r="N1241" s="14">
        <f t="shared" si="156"/>
        <v>8</v>
      </c>
      <c r="O1241" s="14">
        <f t="shared" si="157"/>
        <v>2017</v>
      </c>
      <c r="P1241" s="2"/>
    </row>
    <row r="1242" spans="1:16" x14ac:dyDescent="0.25">
      <c r="A1242" s="12">
        <v>42957</v>
      </c>
      <c r="B1242" s="42">
        <v>141.63999899999999</v>
      </c>
      <c r="C1242" s="14">
        <v>141.83999600000001</v>
      </c>
      <c r="D1242" s="14">
        <f t="shared" si="158"/>
        <v>4.9370105117585439E-4</v>
      </c>
      <c r="E1242" s="14">
        <f t="shared" si="152"/>
        <v>4.9370105117585439E-2</v>
      </c>
      <c r="F1242" s="14">
        <f t="shared" si="153"/>
        <v>8</v>
      </c>
      <c r="G1242" s="14">
        <f t="shared" si="154"/>
        <v>2017</v>
      </c>
      <c r="I1242" s="12">
        <v>42957</v>
      </c>
      <c r="J1242" s="14">
        <v>2465.3798830000001</v>
      </c>
      <c r="K1242" s="14">
        <v>2438.209961</v>
      </c>
      <c r="L1242" s="14">
        <f t="shared" si="159"/>
        <v>-1.4474441884265721E-2</v>
      </c>
      <c r="M1242" s="14">
        <f t="shared" si="155"/>
        <v>-1.4474441884265721</v>
      </c>
      <c r="N1242" s="14">
        <f t="shared" si="156"/>
        <v>8</v>
      </c>
      <c r="O1242" s="14">
        <f t="shared" si="157"/>
        <v>2017</v>
      </c>
      <c r="P1242" s="2"/>
    </row>
    <row r="1243" spans="1:16" x14ac:dyDescent="0.25">
      <c r="A1243" s="12">
        <v>42958</v>
      </c>
      <c r="B1243" s="42">
        <v>142.449997</v>
      </c>
      <c r="C1243" s="14">
        <v>141.83999600000001</v>
      </c>
      <c r="D1243" s="14">
        <f t="shared" si="158"/>
        <v>0</v>
      </c>
      <c r="E1243" s="14">
        <f t="shared" si="152"/>
        <v>0</v>
      </c>
      <c r="F1243" s="14">
        <f t="shared" si="153"/>
        <v>8</v>
      </c>
      <c r="G1243" s="14">
        <f t="shared" si="154"/>
        <v>2017</v>
      </c>
      <c r="I1243" s="12">
        <v>42958</v>
      </c>
      <c r="J1243" s="14">
        <v>2441.040039</v>
      </c>
      <c r="K1243" s="14">
        <v>2441.320068</v>
      </c>
      <c r="L1243" s="14">
        <f t="shared" si="159"/>
        <v>1.2755698031536866E-3</v>
      </c>
      <c r="M1243" s="14">
        <f t="shared" si="155"/>
        <v>0.12755698031536866</v>
      </c>
      <c r="N1243" s="14">
        <f t="shared" si="156"/>
        <v>8</v>
      </c>
      <c r="O1243" s="14">
        <f t="shared" si="157"/>
        <v>2017</v>
      </c>
      <c r="P1243" s="2"/>
    </row>
    <row r="1244" spans="1:16" x14ac:dyDescent="0.25">
      <c r="A1244" s="12">
        <v>42961</v>
      </c>
      <c r="B1244" s="42">
        <v>142</v>
      </c>
      <c r="C1244" s="14">
        <v>142.320007</v>
      </c>
      <c r="D1244" s="14">
        <f t="shared" si="158"/>
        <v>3.3841724022609654E-3</v>
      </c>
      <c r="E1244" s="14">
        <f t="shared" si="152"/>
        <v>0.33841724022609654</v>
      </c>
      <c r="F1244" s="14">
        <f t="shared" si="153"/>
        <v>8</v>
      </c>
      <c r="G1244" s="14">
        <f t="shared" si="154"/>
        <v>2017</v>
      </c>
      <c r="I1244" s="12">
        <v>42961</v>
      </c>
      <c r="J1244" s="14">
        <v>2454.959961</v>
      </c>
      <c r="K1244" s="14">
        <v>2465.8400879999999</v>
      </c>
      <c r="L1244" s="14">
        <f t="shared" si="159"/>
        <v>1.0043754738020771E-2</v>
      </c>
      <c r="M1244" s="14">
        <f t="shared" si="155"/>
        <v>1.0043754738020771</v>
      </c>
      <c r="N1244" s="14">
        <f t="shared" si="156"/>
        <v>8</v>
      </c>
      <c r="O1244" s="14">
        <f t="shared" si="157"/>
        <v>2017</v>
      </c>
      <c r="P1244" s="2"/>
    </row>
    <row r="1245" spans="1:16" x14ac:dyDescent="0.25">
      <c r="A1245" s="12">
        <v>42962</v>
      </c>
      <c r="B1245" s="42">
        <v>142.550003</v>
      </c>
      <c r="C1245" s="14">
        <v>142.070007</v>
      </c>
      <c r="D1245" s="14">
        <f t="shared" si="158"/>
        <v>-1.7566047477780566E-3</v>
      </c>
      <c r="E1245" s="14">
        <f t="shared" si="152"/>
        <v>-0.17566047477780566</v>
      </c>
      <c r="F1245" s="14">
        <f t="shared" si="153"/>
        <v>8</v>
      </c>
      <c r="G1245" s="14">
        <f t="shared" si="154"/>
        <v>2017</v>
      </c>
      <c r="I1245" s="12">
        <v>42962</v>
      </c>
      <c r="J1245" s="14">
        <v>2468.6599120000001</v>
      </c>
      <c r="K1245" s="14">
        <v>2464.610107</v>
      </c>
      <c r="L1245" s="14">
        <f t="shared" si="159"/>
        <v>-4.9880809626934308E-4</v>
      </c>
      <c r="M1245" s="14">
        <f t="shared" si="155"/>
        <v>-4.9880809626934308E-2</v>
      </c>
      <c r="N1245" s="14">
        <f t="shared" si="156"/>
        <v>8</v>
      </c>
      <c r="O1245" s="14">
        <f t="shared" si="157"/>
        <v>2017</v>
      </c>
      <c r="P1245" s="2"/>
    </row>
    <row r="1246" spans="1:16" x14ac:dyDescent="0.25">
      <c r="A1246" s="12">
        <v>42963</v>
      </c>
      <c r="B1246" s="42">
        <v>141.78999300000001</v>
      </c>
      <c r="C1246" s="14">
        <v>142.5</v>
      </c>
      <c r="D1246" s="14">
        <f t="shared" si="158"/>
        <v>3.0266275696038125E-3</v>
      </c>
      <c r="E1246" s="14">
        <f t="shared" si="152"/>
        <v>0.30266275696038125</v>
      </c>
      <c r="F1246" s="14">
        <f t="shared" si="153"/>
        <v>8</v>
      </c>
      <c r="G1246" s="14">
        <f t="shared" si="154"/>
        <v>2017</v>
      </c>
      <c r="I1246" s="12">
        <v>42963</v>
      </c>
      <c r="J1246" s="14">
        <v>2468.6298830000001</v>
      </c>
      <c r="K1246" s="14">
        <v>2468.110107</v>
      </c>
      <c r="L1246" s="14">
        <f t="shared" si="159"/>
        <v>1.4201029160998413E-3</v>
      </c>
      <c r="M1246" s="14">
        <f t="shared" si="155"/>
        <v>0.14201029160998413</v>
      </c>
      <c r="N1246" s="14">
        <f t="shared" si="156"/>
        <v>8</v>
      </c>
      <c r="O1246" s="14">
        <f t="shared" si="157"/>
        <v>2017</v>
      </c>
      <c r="P1246" s="2"/>
    </row>
    <row r="1247" spans="1:16" x14ac:dyDescent="0.25">
      <c r="A1247" s="12">
        <v>42964</v>
      </c>
      <c r="B1247" s="42">
        <v>142.520004</v>
      </c>
      <c r="C1247" s="14">
        <v>140.699997</v>
      </c>
      <c r="D1247" s="14">
        <f t="shared" si="158"/>
        <v>-1.2631600000000076E-2</v>
      </c>
      <c r="E1247" s="14">
        <f t="shared" si="152"/>
        <v>-1.2631600000000076</v>
      </c>
      <c r="F1247" s="14">
        <f t="shared" si="153"/>
        <v>8</v>
      </c>
      <c r="G1247" s="14">
        <f t="shared" si="154"/>
        <v>2017</v>
      </c>
      <c r="I1247" s="12">
        <v>42964</v>
      </c>
      <c r="J1247" s="14">
        <v>2462.9499510000001</v>
      </c>
      <c r="K1247" s="14">
        <v>2430.01001</v>
      </c>
      <c r="L1247" s="14">
        <f t="shared" si="159"/>
        <v>-1.5436951897705553E-2</v>
      </c>
      <c r="M1247" s="14">
        <f t="shared" si="155"/>
        <v>-1.5436951897705553</v>
      </c>
      <c r="N1247" s="14">
        <f t="shared" si="156"/>
        <v>8</v>
      </c>
      <c r="O1247" s="14">
        <f t="shared" si="157"/>
        <v>2017</v>
      </c>
      <c r="P1247" s="2"/>
    </row>
    <row r="1248" spans="1:16" x14ac:dyDescent="0.25">
      <c r="A1248" s="12">
        <v>42965</v>
      </c>
      <c r="B1248" s="42">
        <v>140.86999499999999</v>
      </c>
      <c r="C1248" s="14">
        <v>139.699997</v>
      </c>
      <c r="D1248" s="14">
        <f t="shared" si="158"/>
        <v>-7.1073206916983933E-3</v>
      </c>
      <c r="E1248" s="14">
        <f t="shared" si="152"/>
        <v>-0.71073206916983933</v>
      </c>
      <c r="F1248" s="14">
        <f t="shared" si="153"/>
        <v>8</v>
      </c>
      <c r="G1248" s="14">
        <f t="shared" si="154"/>
        <v>2017</v>
      </c>
      <c r="I1248" s="12">
        <v>42965</v>
      </c>
      <c r="J1248" s="14">
        <v>2427.639893</v>
      </c>
      <c r="K1248" s="14">
        <v>2425.5500489999999</v>
      </c>
      <c r="L1248" s="14">
        <f t="shared" si="159"/>
        <v>-1.8353673366143797E-3</v>
      </c>
      <c r="M1248" s="14">
        <f t="shared" si="155"/>
        <v>-0.18353673366143797</v>
      </c>
      <c r="N1248" s="14">
        <f t="shared" si="156"/>
        <v>8</v>
      </c>
      <c r="O1248" s="14">
        <f t="shared" si="157"/>
        <v>2017</v>
      </c>
      <c r="P1248" s="2"/>
    </row>
    <row r="1249" spans="1:16" x14ac:dyDescent="0.25">
      <c r="A1249" s="12">
        <v>42968</v>
      </c>
      <c r="B1249" s="42">
        <v>139.58999600000001</v>
      </c>
      <c r="C1249" s="14">
        <v>140.33000200000001</v>
      </c>
      <c r="D1249" s="14">
        <f t="shared" si="158"/>
        <v>4.5096994526063749E-3</v>
      </c>
      <c r="E1249" s="14">
        <f t="shared" si="152"/>
        <v>0.45096994526063749</v>
      </c>
      <c r="F1249" s="14">
        <f t="shared" si="153"/>
        <v>8</v>
      </c>
      <c r="G1249" s="14">
        <f t="shared" si="154"/>
        <v>2017</v>
      </c>
      <c r="I1249" s="12">
        <v>42968</v>
      </c>
      <c r="J1249" s="14">
        <v>2425.5</v>
      </c>
      <c r="K1249" s="14">
        <v>2428.3701169999999</v>
      </c>
      <c r="L1249" s="14">
        <f t="shared" si="159"/>
        <v>1.1626509216591252E-3</v>
      </c>
      <c r="M1249" s="14">
        <f t="shared" si="155"/>
        <v>0.11626509216591252</v>
      </c>
      <c r="N1249" s="14">
        <f t="shared" si="156"/>
        <v>8</v>
      </c>
      <c r="O1249" s="14">
        <f t="shared" si="157"/>
        <v>2017</v>
      </c>
      <c r="P1249" s="2"/>
    </row>
    <row r="1250" spans="1:16" x14ac:dyDescent="0.25">
      <c r="A1250" s="12">
        <v>42969</v>
      </c>
      <c r="B1250" s="42">
        <v>140.63999899999999</v>
      </c>
      <c r="C1250" s="14">
        <v>141.009995</v>
      </c>
      <c r="D1250" s="14">
        <f t="shared" si="158"/>
        <v>4.8456708494879486E-3</v>
      </c>
      <c r="E1250" s="14">
        <f t="shared" si="152"/>
        <v>0.48456708494879486</v>
      </c>
      <c r="F1250" s="14">
        <f t="shared" si="153"/>
        <v>8</v>
      </c>
      <c r="G1250" s="14">
        <f t="shared" si="154"/>
        <v>2017</v>
      </c>
      <c r="I1250" s="12">
        <v>42969</v>
      </c>
      <c r="J1250" s="14">
        <v>2433.75</v>
      </c>
      <c r="K1250" s="14">
        <v>2452.51001</v>
      </c>
      <c r="L1250" s="14">
        <f t="shared" si="159"/>
        <v>9.9407799622499571E-3</v>
      </c>
      <c r="M1250" s="14">
        <f t="shared" si="155"/>
        <v>0.99407799622499571</v>
      </c>
      <c r="N1250" s="14">
        <f t="shared" si="156"/>
        <v>8</v>
      </c>
      <c r="O1250" s="14">
        <f t="shared" si="157"/>
        <v>2017</v>
      </c>
      <c r="P1250" s="2"/>
    </row>
    <row r="1251" spans="1:16" x14ac:dyDescent="0.25">
      <c r="A1251" s="12">
        <v>42970</v>
      </c>
      <c r="B1251" s="42">
        <v>140.699997</v>
      </c>
      <c r="C1251" s="14">
        <v>142.13999899999999</v>
      </c>
      <c r="D1251" s="14">
        <f t="shared" si="158"/>
        <v>8.0136447065328742E-3</v>
      </c>
      <c r="E1251" s="14">
        <f t="shared" si="152"/>
        <v>0.80136447065328742</v>
      </c>
      <c r="F1251" s="14">
        <f t="shared" si="153"/>
        <v>8</v>
      </c>
      <c r="G1251" s="14">
        <f t="shared" si="154"/>
        <v>2017</v>
      </c>
      <c r="I1251" s="12">
        <v>42970</v>
      </c>
      <c r="J1251" s="14">
        <v>2444.8798830000001</v>
      </c>
      <c r="K1251" s="14">
        <v>2444.040039</v>
      </c>
      <c r="L1251" s="14">
        <f t="shared" si="159"/>
        <v>-3.453592835692465E-3</v>
      </c>
      <c r="M1251" s="14">
        <f t="shared" si="155"/>
        <v>-0.3453592835692465</v>
      </c>
      <c r="N1251" s="14">
        <f t="shared" si="156"/>
        <v>8</v>
      </c>
      <c r="O1251" s="14">
        <f t="shared" si="157"/>
        <v>2017</v>
      </c>
      <c r="P1251" s="2"/>
    </row>
    <row r="1252" spans="1:16" x14ac:dyDescent="0.25">
      <c r="A1252" s="12">
        <v>42971</v>
      </c>
      <c r="B1252" s="42">
        <v>142.5</v>
      </c>
      <c r="C1252" s="14">
        <v>142.94000199999999</v>
      </c>
      <c r="D1252" s="14">
        <f t="shared" si="158"/>
        <v>5.6282749797964549E-3</v>
      </c>
      <c r="E1252" s="14">
        <f t="shared" si="152"/>
        <v>0.56282749797964549</v>
      </c>
      <c r="F1252" s="14">
        <f t="shared" si="153"/>
        <v>8</v>
      </c>
      <c r="G1252" s="14">
        <f t="shared" si="154"/>
        <v>2017</v>
      </c>
      <c r="I1252" s="12">
        <v>42971</v>
      </c>
      <c r="J1252" s="14">
        <v>2447.9099120000001</v>
      </c>
      <c r="K1252" s="14">
        <v>2438.969971</v>
      </c>
      <c r="L1252" s="14">
        <f t="shared" si="159"/>
        <v>-2.074461923330162E-3</v>
      </c>
      <c r="M1252" s="14">
        <f t="shared" si="155"/>
        <v>-0.2074461923330162</v>
      </c>
      <c r="N1252" s="14">
        <f t="shared" si="156"/>
        <v>8</v>
      </c>
      <c r="O1252" s="14">
        <f t="shared" si="157"/>
        <v>2017</v>
      </c>
      <c r="P1252" s="2"/>
    </row>
    <row r="1253" spans="1:16" x14ac:dyDescent="0.25">
      <c r="A1253" s="12">
        <v>42972</v>
      </c>
      <c r="B1253" s="42">
        <v>143.300003</v>
      </c>
      <c r="C1253" s="14">
        <v>143.740005</v>
      </c>
      <c r="D1253" s="14">
        <f t="shared" si="158"/>
        <v>5.596774792265613E-3</v>
      </c>
      <c r="E1253" s="14">
        <f t="shared" si="152"/>
        <v>0.5596774792265613</v>
      </c>
      <c r="F1253" s="14">
        <f t="shared" si="153"/>
        <v>8</v>
      </c>
      <c r="G1253" s="14">
        <f t="shared" si="154"/>
        <v>2017</v>
      </c>
      <c r="I1253" s="12">
        <v>42972</v>
      </c>
      <c r="J1253" s="14">
        <v>2444.719971</v>
      </c>
      <c r="K1253" s="14">
        <v>2443.0500489999999</v>
      </c>
      <c r="L1253" s="14">
        <f t="shared" si="159"/>
        <v>1.6728693048759791E-3</v>
      </c>
      <c r="M1253" s="14">
        <f t="shared" si="155"/>
        <v>0.16728693048759791</v>
      </c>
      <c r="N1253" s="14">
        <f t="shared" si="156"/>
        <v>8</v>
      </c>
      <c r="O1253" s="14">
        <f t="shared" si="157"/>
        <v>2017</v>
      </c>
      <c r="P1253" s="2"/>
    </row>
    <row r="1254" spans="1:16" x14ac:dyDescent="0.25">
      <c r="A1254" s="12">
        <v>42975</v>
      </c>
      <c r="B1254" s="42">
        <v>144.11000100000001</v>
      </c>
      <c r="C1254" s="14">
        <v>142.509995</v>
      </c>
      <c r="D1254" s="14">
        <f t="shared" si="158"/>
        <v>-8.5571862892309669E-3</v>
      </c>
      <c r="E1254" s="14">
        <f t="shared" si="152"/>
        <v>-0.85571862892309669</v>
      </c>
      <c r="F1254" s="14">
        <f t="shared" si="153"/>
        <v>8</v>
      </c>
      <c r="G1254" s="14">
        <f t="shared" si="154"/>
        <v>2017</v>
      </c>
      <c r="I1254" s="12">
        <v>42975</v>
      </c>
      <c r="J1254" s="14">
        <v>2447.3500979999999</v>
      </c>
      <c r="K1254" s="14">
        <v>2444.23999</v>
      </c>
      <c r="L1254" s="14">
        <f t="shared" si="159"/>
        <v>4.8707188806340618E-4</v>
      </c>
      <c r="M1254" s="14">
        <f t="shared" si="155"/>
        <v>4.8707188806340618E-2</v>
      </c>
      <c r="N1254" s="14">
        <f t="shared" si="156"/>
        <v>8</v>
      </c>
      <c r="O1254" s="14">
        <f t="shared" si="157"/>
        <v>2017</v>
      </c>
      <c r="P1254" s="2"/>
    </row>
    <row r="1255" spans="1:16" x14ac:dyDescent="0.25">
      <c r="A1255" s="12">
        <v>42976</v>
      </c>
      <c r="B1255" s="42">
        <v>142.10000600000001</v>
      </c>
      <c r="C1255" s="14">
        <v>143.13999899999999</v>
      </c>
      <c r="D1255" s="14">
        <f t="shared" si="158"/>
        <v>4.4207706273513558E-3</v>
      </c>
      <c r="E1255" s="14">
        <f t="shared" si="152"/>
        <v>0.44207706273513558</v>
      </c>
      <c r="F1255" s="14">
        <f t="shared" si="153"/>
        <v>8</v>
      </c>
      <c r="G1255" s="14">
        <f t="shared" si="154"/>
        <v>2017</v>
      </c>
      <c r="I1255" s="12">
        <v>42976</v>
      </c>
      <c r="J1255" s="14">
        <v>2431.9399410000001</v>
      </c>
      <c r="K1255" s="14">
        <v>2446.3000489999999</v>
      </c>
      <c r="L1255" s="14">
        <f t="shared" si="159"/>
        <v>8.428219030980344E-4</v>
      </c>
      <c r="M1255" s="14">
        <f t="shared" si="155"/>
        <v>8.428219030980344E-2</v>
      </c>
      <c r="N1255" s="14">
        <f t="shared" si="156"/>
        <v>8</v>
      </c>
      <c r="O1255" s="14">
        <f t="shared" si="157"/>
        <v>2017</v>
      </c>
      <c r="P1255" s="2"/>
    </row>
    <row r="1256" spans="1:16" x14ac:dyDescent="0.25">
      <c r="A1256" s="12">
        <v>42977</v>
      </c>
      <c r="B1256" s="42">
        <v>143.259995</v>
      </c>
      <c r="C1256" s="14">
        <v>142.55999800000001</v>
      </c>
      <c r="D1256" s="14">
        <f t="shared" si="158"/>
        <v>-4.0519840998460843E-3</v>
      </c>
      <c r="E1256" s="14">
        <f t="shared" si="152"/>
        <v>-0.40519840998460843</v>
      </c>
      <c r="F1256" s="14">
        <f t="shared" si="153"/>
        <v>8</v>
      </c>
      <c r="G1256" s="14">
        <f t="shared" si="154"/>
        <v>2017</v>
      </c>
      <c r="I1256" s="12">
        <v>42977</v>
      </c>
      <c r="J1256" s="14">
        <v>2446.0600589999999</v>
      </c>
      <c r="K1256" s="14">
        <v>2457.5900879999999</v>
      </c>
      <c r="L1256" s="14">
        <f t="shared" si="159"/>
        <v>4.6151489080887842E-3</v>
      </c>
      <c r="M1256" s="14">
        <f t="shared" si="155"/>
        <v>0.46151489080887842</v>
      </c>
      <c r="N1256" s="14">
        <f t="shared" si="156"/>
        <v>8</v>
      </c>
      <c r="O1256" s="14">
        <f t="shared" si="157"/>
        <v>2017</v>
      </c>
      <c r="P1256" s="2"/>
    </row>
    <row r="1257" spans="1:16" x14ac:dyDescent="0.25">
      <c r="A1257" s="12">
        <v>42978</v>
      </c>
      <c r="B1257" s="42">
        <v>143.020004</v>
      </c>
      <c r="C1257" s="14">
        <v>143.029999</v>
      </c>
      <c r="D1257" s="14">
        <f t="shared" si="158"/>
        <v>3.2968645243667272E-3</v>
      </c>
      <c r="E1257" s="14">
        <f t="shared" si="152"/>
        <v>0.32968645243667272</v>
      </c>
      <c r="F1257" s="14">
        <f t="shared" si="153"/>
        <v>8</v>
      </c>
      <c r="G1257" s="14">
        <f t="shared" si="154"/>
        <v>2017</v>
      </c>
      <c r="I1257" s="12">
        <v>42978</v>
      </c>
      <c r="J1257" s="14">
        <v>2462.6499020000001</v>
      </c>
      <c r="K1257" s="14">
        <v>2471.6499020000001</v>
      </c>
      <c r="L1257" s="14">
        <f t="shared" si="159"/>
        <v>5.7209760360981132E-3</v>
      </c>
      <c r="M1257" s="14">
        <f t="shared" si="155"/>
        <v>0.57209760360981132</v>
      </c>
      <c r="N1257" s="14">
        <f t="shared" si="156"/>
        <v>8</v>
      </c>
      <c r="O1257" s="14">
        <f t="shared" si="157"/>
        <v>2017</v>
      </c>
      <c r="P1257" s="2"/>
    </row>
    <row r="1258" spans="1:16" x14ac:dyDescent="0.25">
      <c r="A1258" s="12">
        <v>42979</v>
      </c>
      <c r="B1258" s="42">
        <v>142.979996</v>
      </c>
      <c r="C1258" s="14">
        <v>144.08000200000001</v>
      </c>
      <c r="D1258" s="14">
        <f t="shared" si="158"/>
        <v>7.341138274076453E-3</v>
      </c>
      <c r="E1258" s="14">
        <f t="shared" si="152"/>
        <v>0.7341138274076453</v>
      </c>
      <c r="F1258" s="14">
        <f t="shared" si="153"/>
        <v>9</v>
      </c>
      <c r="G1258" s="14">
        <f t="shared" si="154"/>
        <v>2017</v>
      </c>
      <c r="I1258" s="12">
        <v>42979</v>
      </c>
      <c r="J1258" s="14">
        <v>2474.419922</v>
      </c>
      <c r="K1258" s="14">
        <v>2476.5500489999999</v>
      </c>
      <c r="L1258" s="14">
        <f t="shared" si="159"/>
        <v>1.9825408914242448E-3</v>
      </c>
      <c r="M1258" s="14">
        <f t="shared" si="155"/>
        <v>0.19825408914242448</v>
      </c>
      <c r="N1258" s="14">
        <f t="shared" si="156"/>
        <v>9</v>
      </c>
      <c r="O1258" s="14">
        <f t="shared" si="157"/>
        <v>2017</v>
      </c>
      <c r="P1258" s="2"/>
    </row>
    <row r="1259" spans="1:16" x14ac:dyDescent="0.25">
      <c r="A1259" s="13">
        <v>42983</v>
      </c>
      <c r="B1259" s="43">
        <v>143.5</v>
      </c>
      <c r="C1259" s="15">
        <v>143.020004</v>
      </c>
      <c r="D1259" s="14">
        <f t="shared" si="158"/>
        <v>-7.3570098923235738E-3</v>
      </c>
      <c r="E1259" s="14">
        <f t="shared" si="152"/>
        <v>-0.73570098923235738</v>
      </c>
      <c r="F1259" s="15">
        <f t="shared" si="153"/>
        <v>9</v>
      </c>
      <c r="G1259" s="15">
        <f t="shared" si="154"/>
        <v>2017</v>
      </c>
      <c r="I1259" s="13">
        <v>42983</v>
      </c>
      <c r="J1259" s="15">
        <v>2470.3500979999999</v>
      </c>
      <c r="K1259" s="15">
        <v>2458</v>
      </c>
      <c r="L1259" s="15">
        <f t="shared" si="159"/>
        <v>-7.4902782633002873E-3</v>
      </c>
      <c r="M1259" s="15">
        <f t="shared" si="155"/>
        <v>-0.74902782633002873</v>
      </c>
      <c r="N1259" s="15">
        <f t="shared" si="156"/>
        <v>9</v>
      </c>
      <c r="O1259" s="15">
        <f t="shared" si="157"/>
        <v>2017</v>
      </c>
      <c r="P1259" s="2"/>
    </row>
  </sheetData>
  <mergeCells count="3">
    <mergeCell ref="A1:E1"/>
    <mergeCell ref="I1:M1"/>
    <mergeCell ref="Q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9"/>
  <sheetViews>
    <sheetView workbookViewId="0"/>
  </sheetViews>
  <sheetFormatPr defaultRowHeight="15" x14ac:dyDescent="0.25"/>
  <cols>
    <col min="1" max="1" width="18" bestFit="1" customWidth="1"/>
    <col min="2" max="2" width="13.85546875" bestFit="1" customWidth="1"/>
    <col min="3" max="3" width="14.5703125" bestFit="1" customWidth="1"/>
    <col min="6" max="6" width="13.42578125" bestFit="1" customWidth="1"/>
    <col min="7" max="7" width="12" bestFit="1" customWidth="1"/>
  </cols>
  <sheetData>
    <row r="1" spans="1:8" x14ac:dyDescent="0.25">
      <c r="A1" t="s">
        <v>17</v>
      </c>
    </row>
    <row r="2" spans="1:8" ht="15.75" thickBot="1" x14ac:dyDescent="0.3"/>
    <row r="3" spans="1:8" x14ac:dyDescent="0.25">
      <c r="A3" s="20" t="s">
        <v>18</v>
      </c>
      <c r="B3" s="20"/>
    </row>
    <row r="4" spans="1:8" x14ac:dyDescent="0.25">
      <c r="A4" s="17" t="s">
        <v>19</v>
      </c>
      <c r="B4" s="17">
        <v>0.54917555835034149</v>
      </c>
    </row>
    <row r="5" spans="1:8" x14ac:dyDescent="0.25">
      <c r="A5" s="21" t="s">
        <v>20</v>
      </c>
      <c r="B5" s="21">
        <v>0.30159379388940932</v>
      </c>
    </row>
    <row r="6" spans="1:8" x14ac:dyDescent="0.25">
      <c r="A6" s="17" t="s">
        <v>21</v>
      </c>
      <c r="B6" s="17">
        <v>0.28955230757715777</v>
      </c>
    </row>
    <row r="7" spans="1:8" x14ac:dyDescent="0.25">
      <c r="A7" s="21" t="s">
        <v>22</v>
      </c>
      <c r="B7" s="21">
        <v>2.0426553723337129E-3</v>
      </c>
    </row>
    <row r="8" spans="1:8" ht="15.75" thickBot="1" x14ac:dyDescent="0.3">
      <c r="A8" s="18" t="s">
        <v>23</v>
      </c>
      <c r="B8" s="18">
        <v>60</v>
      </c>
    </row>
    <row r="10" spans="1:8" ht="15.75" thickBot="1" x14ac:dyDescent="0.3">
      <c r="A10" t="s">
        <v>24</v>
      </c>
    </row>
    <row r="11" spans="1:8" x14ac:dyDescent="0.25">
      <c r="A11" s="19"/>
      <c r="B11" s="19" t="s">
        <v>29</v>
      </c>
      <c r="C11" s="19" t="s">
        <v>30</v>
      </c>
      <c r="D11" s="19" t="s">
        <v>31</v>
      </c>
      <c r="E11" s="19" t="s">
        <v>32</v>
      </c>
      <c r="F11" s="19" t="s">
        <v>33</v>
      </c>
    </row>
    <row r="12" spans="1:8" x14ac:dyDescent="0.25">
      <c r="A12" s="17" t="s">
        <v>25</v>
      </c>
      <c r="B12" s="17">
        <v>1</v>
      </c>
      <c r="C12" s="17">
        <v>1.0450390170513272E-4</v>
      </c>
      <c r="D12" s="17">
        <v>1.0450390170513272E-4</v>
      </c>
      <c r="E12" s="17">
        <v>25.046226526251491</v>
      </c>
      <c r="F12" s="17">
        <v>5.5251985069420882E-6</v>
      </c>
    </row>
    <row r="13" spans="1:8" x14ac:dyDescent="0.25">
      <c r="A13" s="17" t="s">
        <v>26</v>
      </c>
      <c r="B13" s="17">
        <v>58</v>
      </c>
      <c r="C13" s="17">
        <v>2.4200157626717923E-4</v>
      </c>
      <c r="D13" s="17">
        <v>4.1724409701237797E-6</v>
      </c>
      <c r="E13" s="17"/>
      <c r="F13" s="17"/>
    </row>
    <row r="14" spans="1:8" ht="15.75" thickBot="1" x14ac:dyDescent="0.3">
      <c r="A14" s="18" t="s">
        <v>27</v>
      </c>
      <c r="B14" s="18">
        <v>59</v>
      </c>
      <c r="C14" s="18">
        <v>3.4650547797231195E-4</v>
      </c>
      <c r="D14" s="18"/>
      <c r="E14" s="18"/>
      <c r="F14" s="18"/>
    </row>
    <row r="15" spans="1:8" ht="15.75" thickBot="1" x14ac:dyDescent="0.3"/>
    <row r="16" spans="1:8" x14ac:dyDescent="0.25">
      <c r="A16" s="19"/>
      <c r="B16" s="22" t="s">
        <v>34</v>
      </c>
      <c r="C16" s="22" t="s">
        <v>22</v>
      </c>
      <c r="D16" s="19" t="s">
        <v>35</v>
      </c>
      <c r="E16" s="19" t="s">
        <v>36</v>
      </c>
      <c r="F16" s="22" t="s">
        <v>37</v>
      </c>
      <c r="G16" s="22" t="s">
        <v>38</v>
      </c>
      <c r="H16" s="52" t="s">
        <v>81</v>
      </c>
    </row>
    <row r="17" spans="1:7" x14ac:dyDescent="0.25">
      <c r="A17" s="17" t="s">
        <v>28</v>
      </c>
      <c r="B17" s="21">
        <v>-5.6065112507800406E-4</v>
      </c>
      <c r="C17" s="21">
        <v>8.4163624220164751E-4</v>
      </c>
      <c r="D17" s="17">
        <v>-0.66614422830864473</v>
      </c>
      <c r="E17" s="17">
        <v>0.50795991843840249</v>
      </c>
      <c r="F17" s="21">
        <v>-2.2453691063833358E-3</v>
      </c>
      <c r="G17" s="21">
        <v>1.1240668562273277E-3</v>
      </c>
    </row>
    <row r="18" spans="1:7" ht="15.75" thickBot="1" x14ac:dyDescent="0.3">
      <c r="A18" s="18" t="s">
        <v>61</v>
      </c>
      <c r="B18" s="23">
        <v>1.0227580100110858</v>
      </c>
      <c r="C18" s="23">
        <v>0.20436274966153431</v>
      </c>
      <c r="D18" s="18">
        <v>5.0046205177067646</v>
      </c>
      <c r="E18" s="18">
        <v>5.525198506942006E-6</v>
      </c>
      <c r="F18" s="23">
        <v>0.6136815209055968</v>
      </c>
      <c r="G18" s="23">
        <v>1.4318344991165748</v>
      </c>
    </row>
    <row r="22" spans="1:7" x14ac:dyDescent="0.25">
      <c r="A22" t="s">
        <v>39</v>
      </c>
    </row>
    <row r="23" spans="1:7" ht="15.75" thickBot="1" x14ac:dyDescent="0.3"/>
    <row r="24" spans="1:7" x14ac:dyDescent="0.25">
      <c r="A24" s="19" t="s">
        <v>40</v>
      </c>
      <c r="B24" s="19" t="s">
        <v>43</v>
      </c>
      <c r="C24" s="19" t="s">
        <v>41</v>
      </c>
      <c r="E24" s="17"/>
      <c r="F24" s="17"/>
    </row>
    <row r="25" spans="1:7" x14ac:dyDescent="0.25">
      <c r="A25" s="17">
        <v>1</v>
      </c>
      <c r="B25" s="17">
        <v>-3.4676342443740005E-3</v>
      </c>
      <c r="C25" s="17">
        <v>2.3517938173747799E-3</v>
      </c>
      <c r="E25" s="17"/>
      <c r="F25" s="17"/>
    </row>
    <row r="26" spans="1:7" x14ac:dyDescent="0.25">
      <c r="A26" s="17">
        <v>2</v>
      </c>
      <c r="B26" s="17">
        <v>-6.0116002793833773E-3</v>
      </c>
      <c r="C26" s="17">
        <v>-1.3439466253672297E-3</v>
      </c>
      <c r="E26" s="17"/>
      <c r="F26" s="17"/>
    </row>
    <row r="27" spans="1:7" x14ac:dyDescent="0.25">
      <c r="A27" s="17">
        <v>3</v>
      </c>
      <c r="B27" s="17">
        <v>-4.8758986422113874E-3</v>
      </c>
      <c r="C27" s="17">
        <v>-5.7732340028492524E-4</v>
      </c>
      <c r="E27" s="17"/>
      <c r="F27" s="17"/>
    </row>
    <row r="28" spans="1:7" x14ac:dyDescent="0.25">
      <c r="A28" s="17">
        <v>4</v>
      </c>
      <c r="B28" s="17">
        <v>-4.6742114706081984E-3</v>
      </c>
      <c r="C28" s="17">
        <v>6.861645090730055E-4</v>
      </c>
      <c r="E28" s="17"/>
      <c r="F28" s="17"/>
    </row>
    <row r="29" spans="1:7" x14ac:dyDescent="0.25">
      <c r="A29" s="17">
        <v>5</v>
      </c>
      <c r="B29" s="17">
        <v>-2.6429137243205066E-3</v>
      </c>
      <c r="C29" s="17">
        <v>1.0937271047941929E-3</v>
      </c>
      <c r="E29" s="17"/>
      <c r="F29" s="17"/>
    </row>
    <row r="30" spans="1:7" x14ac:dyDescent="0.25">
      <c r="A30" s="17">
        <v>6</v>
      </c>
      <c r="B30" s="17">
        <v>-4.4351417698294416E-3</v>
      </c>
      <c r="C30" s="17">
        <v>-5.1061662145224576E-4</v>
      </c>
      <c r="E30" s="17"/>
      <c r="F30" s="17"/>
    </row>
    <row r="31" spans="1:7" x14ac:dyDescent="0.25">
      <c r="A31" s="17">
        <v>7</v>
      </c>
      <c r="B31" s="17">
        <v>-3.2404308395079201E-3</v>
      </c>
      <c r="C31" s="17">
        <v>1.8862897894266427E-3</v>
      </c>
      <c r="E31" s="17"/>
      <c r="F31" s="17"/>
    </row>
    <row r="32" spans="1:7" x14ac:dyDescent="0.25">
      <c r="A32" s="17">
        <v>8</v>
      </c>
      <c r="B32" s="17">
        <v>-4.188249785636906E-3</v>
      </c>
      <c r="C32" s="17">
        <v>-2.3395770250812728E-3</v>
      </c>
      <c r="E32" s="17"/>
      <c r="F32" s="17"/>
    </row>
    <row r="33" spans="1:6" x14ac:dyDescent="0.25">
      <c r="A33" s="17">
        <v>9</v>
      </c>
      <c r="B33" s="17">
        <v>-4.0818211193937963E-3</v>
      </c>
      <c r="C33" s="17">
        <v>9.3005101028046343E-4</v>
      </c>
      <c r="E33" s="17"/>
      <c r="F33" s="17"/>
    </row>
    <row r="34" spans="1:6" x14ac:dyDescent="0.25">
      <c r="A34" s="17">
        <v>10</v>
      </c>
      <c r="B34" s="17">
        <v>-5.7758830417905188E-3</v>
      </c>
      <c r="C34" s="17">
        <v>-2.7939871570465532E-3</v>
      </c>
      <c r="E34" s="17"/>
      <c r="F34" s="17"/>
    </row>
    <row r="35" spans="1:6" x14ac:dyDescent="0.25">
      <c r="A35" s="17">
        <v>11</v>
      </c>
      <c r="B35" s="17">
        <v>-2.804798514125698E-3</v>
      </c>
      <c r="C35" s="17">
        <v>-6.3196162925914512E-4</v>
      </c>
      <c r="E35" s="17"/>
      <c r="F35" s="17"/>
    </row>
    <row r="36" spans="1:6" x14ac:dyDescent="0.25">
      <c r="A36" s="17">
        <v>12</v>
      </c>
      <c r="B36" s="17">
        <v>-6.5168842292603812E-3</v>
      </c>
      <c r="C36" s="17">
        <v>-9.3570306610726937E-4</v>
      </c>
      <c r="E36" s="17"/>
      <c r="F36" s="17"/>
    </row>
    <row r="37" spans="1:6" x14ac:dyDescent="0.25">
      <c r="A37" s="17">
        <v>13</v>
      </c>
      <c r="B37" s="17">
        <v>-3.5457948565282118E-3</v>
      </c>
      <c r="C37" s="17">
        <v>-1.5017019032849931E-5</v>
      </c>
      <c r="E37" s="17"/>
      <c r="F37" s="17"/>
    </row>
    <row r="38" spans="1:6" x14ac:dyDescent="0.25">
      <c r="A38" s="17">
        <v>14</v>
      </c>
      <c r="B38" s="17">
        <v>-3.0888459883539718E-3</v>
      </c>
      <c r="C38" s="17">
        <v>-2.5833413200243359E-3</v>
      </c>
      <c r="E38" s="17"/>
      <c r="F38" s="17"/>
    </row>
    <row r="39" spans="1:6" x14ac:dyDescent="0.25">
      <c r="A39" s="17">
        <v>15</v>
      </c>
      <c r="B39" s="17">
        <v>-3.6296922545351151E-3</v>
      </c>
      <c r="C39" s="17">
        <v>-6.060280670685341E-4</v>
      </c>
      <c r="E39" s="17"/>
      <c r="F39" s="17"/>
    </row>
    <row r="40" spans="1:6" x14ac:dyDescent="0.25">
      <c r="A40" s="17">
        <v>16</v>
      </c>
      <c r="B40" s="17">
        <v>-3.9084508010956507E-3</v>
      </c>
      <c r="C40" s="17">
        <v>1.6091108461431269E-3</v>
      </c>
      <c r="E40" s="17"/>
      <c r="F40" s="17"/>
    </row>
    <row r="41" spans="1:6" x14ac:dyDescent="0.25">
      <c r="A41" s="17">
        <v>17</v>
      </c>
      <c r="B41" s="17">
        <v>-6.7934349290632396E-3</v>
      </c>
      <c r="C41" s="17">
        <v>-3.869264315920478E-4</v>
      </c>
      <c r="E41" s="17"/>
      <c r="F41" s="17"/>
    </row>
    <row r="42" spans="1:6" x14ac:dyDescent="0.25">
      <c r="A42" s="17">
        <v>18</v>
      </c>
      <c r="B42" s="17">
        <v>-2.7546295456838811E-3</v>
      </c>
      <c r="C42" s="17">
        <v>8.6041875271365221E-4</v>
      </c>
      <c r="E42" s="17"/>
      <c r="F42" s="17"/>
    </row>
    <row r="43" spans="1:6" x14ac:dyDescent="0.25">
      <c r="A43" s="17">
        <v>19</v>
      </c>
      <c r="B43" s="17">
        <v>-4.7032185731629497E-3</v>
      </c>
      <c r="C43" s="17">
        <v>2.2255572752051512E-3</v>
      </c>
      <c r="E43" s="17"/>
      <c r="F43" s="17"/>
    </row>
    <row r="44" spans="1:6" x14ac:dyDescent="0.25">
      <c r="A44" s="17">
        <v>20</v>
      </c>
      <c r="B44" s="17">
        <v>-4.7263791992358034E-3</v>
      </c>
      <c r="C44" s="17">
        <v>1.3660036256444323E-3</v>
      </c>
      <c r="E44" s="17"/>
      <c r="F44" s="17"/>
    </row>
    <row r="45" spans="1:6" x14ac:dyDescent="0.25">
      <c r="A45" s="17">
        <v>21</v>
      </c>
      <c r="B45" s="17">
        <v>-4.0336588887478998E-3</v>
      </c>
      <c r="C45" s="17">
        <v>-3.3610447676019383E-3</v>
      </c>
      <c r="E45" s="17"/>
      <c r="F45" s="17"/>
    </row>
    <row r="46" spans="1:6" x14ac:dyDescent="0.25">
      <c r="A46" s="17">
        <v>22</v>
      </c>
      <c r="B46" s="17">
        <v>-4.1344655285347328E-3</v>
      </c>
      <c r="C46" s="17">
        <v>-1.0529189434242284E-3</v>
      </c>
      <c r="E46" s="17"/>
      <c r="F46" s="17"/>
    </row>
    <row r="47" spans="1:6" x14ac:dyDescent="0.25">
      <c r="A47" s="17">
        <v>23</v>
      </c>
      <c r="B47" s="17">
        <v>-5.7449779453951355E-3</v>
      </c>
      <c r="C47" s="17">
        <v>3.931560877307656E-3</v>
      </c>
      <c r="E47" s="17"/>
      <c r="F47" s="17"/>
    </row>
    <row r="48" spans="1:6" x14ac:dyDescent="0.25">
      <c r="A48" s="17">
        <v>24</v>
      </c>
      <c r="B48" s="17">
        <v>-3.24728800073356E-3</v>
      </c>
      <c r="C48" s="17">
        <v>-9.730958887018016E-4</v>
      </c>
      <c r="E48" s="17"/>
      <c r="F48" s="17"/>
    </row>
    <row r="49" spans="1:6" x14ac:dyDescent="0.25">
      <c r="A49" s="17">
        <v>25</v>
      </c>
      <c r="B49" s="17">
        <v>-5.8046566485693762E-3</v>
      </c>
      <c r="C49" s="17">
        <v>8.0506568852815093E-4</v>
      </c>
      <c r="E49" s="17"/>
      <c r="F49" s="17"/>
    </row>
    <row r="50" spans="1:6" x14ac:dyDescent="0.25">
      <c r="A50" s="17">
        <v>26</v>
      </c>
      <c r="B50" s="17">
        <v>-3.9754126567797471E-3</v>
      </c>
      <c r="C50" s="17">
        <v>-6.4915389705127091E-3</v>
      </c>
      <c r="E50" s="17"/>
      <c r="F50" s="17"/>
    </row>
    <row r="51" spans="1:6" x14ac:dyDescent="0.25">
      <c r="A51" s="17">
        <v>27</v>
      </c>
      <c r="B51" s="17">
        <v>-3.7520643774850465E-3</v>
      </c>
      <c r="C51" s="17">
        <v>-1.3483624593737691E-3</v>
      </c>
      <c r="E51" s="17"/>
      <c r="F51" s="17"/>
    </row>
    <row r="52" spans="1:6" x14ac:dyDescent="0.25">
      <c r="A52" s="17">
        <v>28</v>
      </c>
      <c r="B52" s="17">
        <v>-5.2097659230164444E-3</v>
      </c>
      <c r="C52" s="17">
        <v>4.1705209370081903E-4</v>
      </c>
      <c r="E52" s="17"/>
      <c r="F52" s="17"/>
    </row>
    <row r="53" spans="1:6" x14ac:dyDescent="0.25">
      <c r="A53" s="17">
        <v>29</v>
      </c>
      <c r="B53" s="17">
        <v>-6.6163362310511127E-3</v>
      </c>
      <c r="C53" s="17">
        <v>6.4239158208577105E-5</v>
      </c>
      <c r="E53" s="17"/>
      <c r="F53" s="17"/>
    </row>
    <row r="54" spans="1:6" x14ac:dyDescent="0.25">
      <c r="A54" s="17">
        <v>30</v>
      </c>
      <c r="B54" s="17">
        <v>-2.1624601568994819E-3</v>
      </c>
      <c r="C54" s="17">
        <v>6.9862473843822128E-4</v>
      </c>
      <c r="E54" s="17"/>
      <c r="F54" s="17"/>
    </row>
    <row r="55" spans="1:6" x14ac:dyDescent="0.25">
      <c r="A55" s="17">
        <v>31</v>
      </c>
      <c r="B55" s="17">
        <v>-5.8365894940161983E-3</v>
      </c>
      <c r="C55" s="17">
        <v>1.122238990587633E-3</v>
      </c>
      <c r="E55" s="17"/>
      <c r="F55" s="17"/>
    </row>
    <row r="56" spans="1:6" x14ac:dyDescent="0.25">
      <c r="A56" s="17">
        <v>32</v>
      </c>
      <c r="B56" s="17">
        <v>-4.6335526311787334E-3</v>
      </c>
      <c r="C56" s="17">
        <v>3.4160600906453947E-3</v>
      </c>
      <c r="E56" s="17"/>
      <c r="F56" s="17"/>
    </row>
    <row r="57" spans="1:6" x14ac:dyDescent="0.25">
      <c r="A57" s="17">
        <v>33</v>
      </c>
      <c r="B57" s="17">
        <v>-4.5044376899647624E-3</v>
      </c>
      <c r="C57" s="17">
        <v>-3.4026386745913094E-4</v>
      </c>
      <c r="E57" s="17"/>
      <c r="F57" s="17"/>
    </row>
    <row r="58" spans="1:6" x14ac:dyDescent="0.25">
      <c r="A58" s="17">
        <v>34</v>
      </c>
      <c r="B58" s="17">
        <v>-6.023425072436737E-3</v>
      </c>
      <c r="C58" s="17">
        <v>-2.5865536324392972E-4</v>
      </c>
      <c r="E58" s="17"/>
      <c r="F58" s="17"/>
    </row>
    <row r="59" spans="1:6" x14ac:dyDescent="0.25">
      <c r="A59" s="17">
        <v>35</v>
      </c>
      <c r="B59" s="17">
        <v>-4.1249856311591036E-3</v>
      </c>
      <c r="C59" s="17">
        <v>-3.3989624657901774E-4</v>
      </c>
      <c r="E59" s="17"/>
      <c r="F59" s="17"/>
    </row>
    <row r="60" spans="1:6" x14ac:dyDescent="0.25">
      <c r="A60" s="17">
        <v>36</v>
      </c>
      <c r="B60" s="17">
        <v>-8.065213135133753E-3</v>
      </c>
      <c r="C60" s="17">
        <v>-5.4703830231632791E-4</v>
      </c>
      <c r="E60" s="17"/>
      <c r="F60" s="17"/>
    </row>
    <row r="61" spans="1:6" x14ac:dyDescent="0.25">
      <c r="A61" s="17">
        <v>37</v>
      </c>
      <c r="B61" s="17">
        <v>-6.266846249763443E-3</v>
      </c>
      <c r="C61" s="17">
        <v>1.0414805897841035E-3</v>
      </c>
      <c r="E61" s="17"/>
      <c r="F61" s="17"/>
    </row>
    <row r="62" spans="1:6" x14ac:dyDescent="0.25">
      <c r="A62" s="17">
        <v>38</v>
      </c>
      <c r="B62" s="17">
        <v>-1.3173942111167308E-3</v>
      </c>
      <c r="C62" s="17">
        <v>-4.4659389732384647E-3</v>
      </c>
      <c r="E62" s="17"/>
      <c r="F62" s="17"/>
    </row>
    <row r="63" spans="1:6" x14ac:dyDescent="0.25">
      <c r="A63" s="17">
        <v>39</v>
      </c>
      <c r="B63" s="17">
        <v>-5.006435234557083E-3</v>
      </c>
      <c r="C63" s="17">
        <v>4.184415032055782E-4</v>
      </c>
      <c r="E63" s="17"/>
      <c r="F63" s="17"/>
    </row>
    <row r="64" spans="1:6" x14ac:dyDescent="0.25">
      <c r="A64" s="17">
        <v>40</v>
      </c>
      <c r="B64" s="17">
        <v>-5.8169190734183836E-3</v>
      </c>
      <c r="C64" s="17">
        <v>8.8762232573014622E-4</v>
      </c>
      <c r="E64" s="17"/>
      <c r="F64" s="17"/>
    </row>
    <row r="65" spans="1:6" x14ac:dyDescent="0.25">
      <c r="A65" s="17">
        <v>41</v>
      </c>
      <c r="B65" s="17">
        <v>-7.7473845116127005E-3</v>
      </c>
      <c r="C65" s="17">
        <v>-1.6705229068750905E-3</v>
      </c>
      <c r="E65" s="17"/>
      <c r="F65" s="17"/>
    </row>
    <row r="66" spans="1:6" x14ac:dyDescent="0.25">
      <c r="A66" s="17">
        <v>42</v>
      </c>
      <c r="B66" s="17">
        <v>-5.2058276465650893E-3</v>
      </c>
      <c r="C66" s="17">
        <v>3.4439120829058874E-3</v>
      </c>
      <c r="E66" s="17"/>
      <c r="F66" s="17"/>
    </row>
    <row r="67" spans="1:6" x14ac:dyDescent="0.25">
      <c r="A67" s="17">
        <v>43</v>
      </c>
      <c r="B67" s="17">
        <v>-2.0605626593034883E-3</v>
      </c>
      <c r="C67" s="17">
        <v>4.3190950432678236E-3</v>
      </c>
      <c r="E67" s="17"/>
      <c r="F67" s="17"/>
    </row>
    <row r="68" spans="1:6" x14ac:dyDescent="0.25">
      <c r="A68" s="17">
        <v>44</v>
      </c>
      <c r="B68" s="17">
        <v>-4.9095775129644453E-3</v>
      </c>
      <c r="C68" s="17">
        <v>-1.1305267032255409E-3</v>
      </c>
      <c r="E68" s="17"/>
      <c r="F68" s="17"/>
    </row>
    <row r="69" spans="1:6" x14ac:dyDescent="0.25">
      <c r="A69" s="17">
        <v>45</v>
      </c>
      <c r="B69" s="17">
        <v>-4.2959064103470727E-3</v>
      </c>
      <c r="C69" s="17">
        <v>2.4287167777867691E-3</v>
      </c>
      <c r="E69" s="17"/>
      <c r="F69" s="17"/>
    </row>
    <row r="70" spans="1:6" x14ac:dyDescent="0.25">
      <c r="A70" s="17">
        <v>46</v>
      </c>
      <c r="B70" s="17">
        <v>-4.9512658250335838E-3</v>
      </c>
      <c r="C70" s="17">
        <v>9.4930992236804887E-5</v>
      </c>
      <c r="E70" s="17"/>
      <c r="F70" s="17"/>
    </row>
    <row r="71" spans="1:6" x14ac:dyDescent="0.25">
      <c r="A71" s="17">
        <v>47</v>
      </c>
      <c r="B71" s="17">
        <v>-3.2593036933218642E-3</v>
      </c>
      <c r="C71" s="17">
        <v>1.7128437201776692E-3</v>
      </c>
      <c r="E71" s="17"/>
      <c r="F71" s="17"/>
    </row>
    <row r="72" spans="1:6" x14ac:dyDescent="0.25">
      <c r="A72" s="17">
        <v>48</v>
      </c>
      <c r="B72" s="17">
        <v>-5.1088344706607738E-3</v>
      </c>
      <c r="C72" s="17">
        <v>2.5287834619719743E-4</v>
      </c>
      <c r="E72" s="17"/>
      <c r="F72" s="17"/>
    </row>
    <row r="73" spans="1:6" x14ac:dyDescent="0.25">
      <c r="A73" s="17">
        <v>49</v>
      </c>
      <c r="B73" s="17">
        <v>-5.0799862178506809E-3</v>
      </c>
      <c r="C73" s="17">
        <v>7.2729055512013845E-4</v>
      </c>
      <c r="E73" s="17"/>
      <c r="F73" s="17"/>
    </row>
    <row r="74" spans="1:6" x14ac:dyDescent="0.25">
      <c r="A74" s="17">
        <v>50</v>
      </c>
      <c r="B74" s="17">
        <v>-6.0072863505933726E-3</v>
      </c>
      <c r="C74" s="17">
        <v>7.399920930918711E-5</v>
      </c>
      <c r="E74" s="17"/>
      <c r="F74" s="17"/>
    </row>
    <row r="75" spans="1:6" x14ac:dyDescent="0.25">
      <c r="A75" s="17">
        <v>51</v>
      </c>
      <c r="B75" s="17">
        <v>-3.4013556613841154E-3</v>
      </c>
      <c r="C75" s="17">
        <v>1.6368157416251322E-3</v>
      </c>
      <c r="E75" s="17"/>
      <c r="F75" s="17"/>
    </row>
    <row r="76" spans="1:6" x14ac:dyDescent="0.25">
      <c r="A76" s="17">
        <v>52</v>
      </c>
      <c r="B76" s="17">
        <v>-4.1695981430428849E-3</v>
      </c>
      <c r="C76" s="17">
        <v>9.0014202057816422E-4</v>
      </c>
      <c r="E76" s="17"/>
      <c r="F76" s="17"/>
    </row>
    <row r="77" spans="1:6" x14ac:dyDescent="0.25">
      <c r="A77" s="17">
        <v>53</v>
      </c>
      <c r="B77" s="17">
        <v>-4.1457423995559803E-3</v>
      </c>
      <c r="C77" s="17">
        <v>2.3124118323350528E-3</v>
      </c>
      <c r="E77" s="17"/>
      <c r="F77" s="17"/>
    </row>
    <row r="78" spans="1:6" x14ac:dyDescent="0.25">
      <c r="A78" s="17">
        <v>54</v>
      </c>
      <c r="B78" s="17">
        <v>-3.0887703858563146E-3</v>
      </c>
      <c r="C78" s="17">
        <v>2.8514255049096873E-4</v>
      </c>
      <c r="E78" s="17"/>
      <c r="F78" s="17"/>
    </row>
    <row r="79" spans="1:6" x14ac:dyDescent="0.25">
      <c r="A79" s="17">
        <v>55</v>
      </c>
      <c r="B79" s="17">
        <v>-5.0653243438446927E-3</v>
      </c>
      <c r="C79" s="17">
        <v>-7.1197739010845935E-4</v>
      </c>
      <c r="E79" s="17"/>
      <c r="F79" s="17"/>
    </row>
    <row r="80" spans="1:6" x14ac:dyDescent="0.25">
      <c r="A80" s="17">
        <v>56</v>
      </c>
      <c r="B80" s="17">
        <v>-4.5631493984193026E-3</v>
      </c>
      <c r="C80" s="17">
        <v>-4.1201465726711664E-3</v>
      </c>
      <c r="E80" s="17"/>
      <c r="F80" s="17"/>
    </row>
    <row r="81" spans="1:6" x14ac:dyDescent="0.25">
      <c r="A81" s="17">
        <v>57</v>
      </c>
      <c r="B81" s="17">
        <v>-4.513932469741631E-3</v>
      </c>
      <c r="C81" s="17">
        <v>-2.0710174262495214E-3</v>
      </c>
      <c r="E81" s="17"/>
      <c r="F81" s="17"/>
    </row>
    <row r="82" spans="1:6" x14ac:dyDescent="0.25">
      <c r="A82" s="17">
        <v>58</v>
      </c>
      <c r="B82" s="17">
        <v>-4.8271374877693497E-3</v>
      </c>
      <c r="C82" s="17">
        <v>7.9936601044097201E-4</v>
      </c>
      <c r="E82" s="17"/>
      <c r="F82" s="17"/>
    </row>
    <row r="83" spans="1:6" x14ac:dyDescent="0.25">
      <c r="A83" s="17">
        <v>59</v>
      </c>
      <c r="B83" s="17">
        <v>-4.0741624218961501E-3</v>
      </c>
      <c r="C83" s="17">
        <v>-3.3336200950084671E-3</v>
      </c>
      <c r="E83" s="17"/>
      <c r="F83" s="17"/>
    </row>
    <row r="84" spans="1:6" ht="15.75" thickBot="1" x14ac:dyDescent="0.3">
      <c r="A84" s="18">
        <v>60</v>
      </c>
      <c r="B84" s="18">
        <v>-5.0196762155742198E-3</v>
      </c>
      <c r="C84" s="18">
        <v>1.4194556964239238E-4</v>
      </c>
      <c r="E84" s="17"/>
      <c r="F84" s="17"/>
    </row>
    <row r="85" spans="1:6" x14ac:dyDescent="0.25">
      <c r="A85" s="17"/>
      <c r="B85" s="17" t="s">
        <v>71</v>
      </c>
      <c r="C85" s="17">
        <f>_xlfn.STDEV.S(C25:C84)</f>
        <v>2.0252707551453716E-3</v>
      </c>
      <c r="E85" s="17"/>
      <c r="F85" s="17"/>
    </row>
    <row r="86" spans="1:6" x14ac:dyDescent="0.25">
      <c r="A86" s="17"/>
      <c r="B86" s="17" t="s">
        <v>79</v>
      </c>
      <c r="C86" s="51">
        <f>_xlfn.VAR.S(C25:C84)</f>
        <v>4.1017216316471038E-6</v>
      </c>
      <c r="E86" s="17"/>
      <c r="F86" s="17"/>
    </row>
    <row r="87" spans="1:6" x14ac:dyDescent="0.25">
      <c r="A87" s="17"/>
      <c r="B87" s="17" t="s">
        <v>80</v>
      </c>
      <c r="C87" s="51">
        <f>AVERAGE(C25:C84)</f>
        <v>-1.4456028966473393E-18</v>
      </c>
      <c r="E87" s="17"/>
      <c r="F87" s="17"/>
    </row>
    <row r="88" spans="1:6" x14ac:dyDescent="0.25">
      <c r="A88" s="17"/>
      <c r="B88" s="17"/>
      <c r="C88" s="17"/>
      <c r="E88" s="17"/>
      <c r="F88" s="17"/>
    </row>
    <row r="89" spans="1:6" x14ac:dyDescent="0.25">
      <c r="A89" s="17"/>
      <c r="B89" s="17"/>
      <c r="C89" s="17"/>
      <c r="E89" s="17"/>
      <c r="F89" s="17"/>
    </row>
    <row r="90" spans="1:6" x14ac:dyDescent="0.25">
      <c r="A90" s="17"/>
      <c r="B90" s="17"/>
      <c r="C90" s="17"/>
      <c r="E90" s="17"/>
      <c r="F90" s="17"/>
    </row>
    <row r="91" spans="1:6" x14ac:dyDescent="0.25">
      <c r="A91" s="17"/>
      <c r="B91" s="17"/>
      <c r="C91" s="17"/>
      <c r="E91" s="17"/>
      <c r="F91" s="17"/>
    </row>
    <row r="92" spans="1:6" x14ac:dyDescent="0.25">
      <c r="A92" s="17"/>
      <c r="B92" s="17"/>
      <c r="C92" s="17"/>
      <c r="E92" s="17"/>
      <c r="F92" s="17"/>
    </row>
    <row r="93" spans="1:6" x14ac:dyDescent="0.25">
      <c r="A93" s="17"/>
      <c r="B93" s="17"/>
      <c r="C93" s="17"/>
      <c r="E93" s="17"/>
      <c r="F93" s="17"/>
    </row>
    <row r="94" spans="1:6" x14ac:dyDescent="0.25">
      <c r="A94" s="17"/>
      <c r="B94" s="17"/>
      <c r="C94" s="17"/>
      <c r="E94" s="17"/>
      <c r="F94" s="17"/>
    </row>
    <row r="95" spans="1:6" x14ac:dyDescent="0.25">
      <c r="A95" s="17"/>
      <c r="B95" s="17"/>
      <c r="C95" s="17"/>
      <c r="E95" s="17"/>
      <c r="F95" s="17"/>
    </row>
    <row r="96" spans="1:6" x14ac:dyDescent="0.25">
      <c r="A96" s="17"/>
      <c r="B96" s="17"/>
      <c r="C96" s="17"/>
      <c r="E96" s="17"/>
      <c r="F96" s="17"/>
    </row>
    <row r="97" spans="1:6" x14ac:dyDescent="0.25">
      <c r="A97" s="17"/>
      <c r="B97" s="17"/>
      <c r="C97" s="17"/>
      <c r="E97" s="17"/>
      <c r="F97" s="17"/>
    </row>
    <row r="98" spans="1:6" x14ac:dyDescent="0.25">
      <c r="A98" s="17"/>
      <c r="B98" s="17"/>
      <c r="C98" s="17"/>
      <c r="E98" s="17"/>
      <c r="F98" s="17"/>
    </row>
    <row r="99" spans="1:6" x14ac:dyDescent="0.25">
      <c r="A99" s="17"/>
      <c r="B99" s="17"/>
      <c r="C99" s="17"/>
      <c r="E99" s="17"/>
      <c r="F99" s="17"/>
    </row>
    <row r="100" spans="1:6" x14ac:dyDescent="0.25">
      <c r="A100" s="17"/>
      <c r="B100" s="17"/>
      <c r="C100" s="17"/>
      <c r="E100" s="17"/>
      <c r="F100" s="17"/>
    </row>
    <row r="101" spans="1:6" x14ac:dyDescent="0.25">
      <c r="A101" s="17"/>
      <c r="B101" s="17"/>
      <c r="C101" s="17"/>
      <c r="E101" s="17"/>
      <c r="F101" s="17"/>
    </row>
    <row r="102" spans="1:6" x14ac:dyDescent="0.25">
      <c r="A102" s="17"/>
      <c r="B102" s="17"/>
      <c r="C102" s="17"/>
      <c r="E102" s="17"/>
      <c r="F102" s="17"/>
    </row>
    <row r="103" spans="1:6" x14ac:dyDescent="0.25">
      <c r="A103" s="17"/>
      <c r="B103" s="17"/>
      <c r="C103" s="17"/>
      <c r="E103" s="17"/>
      <c r="F103" s="17"/>
    </row>
    <row r="104" spans="1:6" x14ac:dyDescent="0.25">
      <c r="A104" s="17"/>
      <c r="B104" s="17"/>
      <c r="C104" s="17"/>
      <c r="E104" s="17"/>
      <c r="F104" s="17"/>
    </row>
    <row r="105" spans="1:6" x14ac:dyDescent="0.25">
      <c r="A105" s="17"/>
      <c r="B105" s="17"/>
      <c r="C105" s="17"/>
      <c r="E105" s="17"/>
      <c r="F105" s="17"/>
    </row>
    <row r="106" spans="1:6" x14ac:dyDescent="0.25">
      <c r="A106" s="17"/>
      <c r="B106" s="17"/>
      <c r="C106" s="17"/>
      <c r="E106" s="17"/>
      <c r="F106" s="17"/>
    </row>
    <row r="107" spans="1:6" x14ac:dyDescent="0.25">
      <c r="A107" s="17"/>
      <c r="B107" s="17"/>
      <c r="C107" s="17"/>
      <c r="E107" s="17"/>
      <c r="F107" s="17"/>
    </row>
    <row r="108" spans="1:6" x14ac:dyDescent="0.25">
      <c r="A108" s="17"/>
      <c r="B108" s="17"/>
      <c r="C108" s="17"/>
      <c r="E108" s="17"/>
      <c r="F108" s="17"/>
    </row>
    <row r="109" spans="1:6" x14ac:dyDescent="0.25">
      <c r="A109" s="17"/>
      <c r="B109" s="17"/>
      <c r="C109" s="17"/>
      <c r="E109" s="17"/>
      <c r="F109" s="17"/>
    </row>
    <row r="110" spans="1:6" x14ac:dyDescent="0.25">
      <c r="A110" s="17"/>
      <c r="B110" s="17"/>
      <c r="C110" s="17"/>
      <c r="E110" s="17"/>
      <c r="F110" s="17"/>
    </row>
    <row r="111" spans="1:6" x14ac:dyDescent="0.25">
      <c r="A111" s="17"/>
      <c r="B111" s="17"/>
      <c r="C111" s="17"/>
      <c r="E111" s="17"/>
      <c r="F111" s="17"/>
    </row>
    <row r="112" spans="1:6" x14ac:dyDescent="0.25">
      <c r="A112" s="17"/>
      <c r="B112" s="17"/>
      <c r="C112" s="17"/>
      <c r="E112" s="17"/>
      <c r="F112" s="17"/>
    </row>
    <row r="113" spans="1:6" x14ac:dyDescent="0.25">
      <c r="A113" s="17"/>
      <c r="B113" s="17"/>
      <c r="C113" s="17"/>
      <c r="E113" s="17"/>
      <c r="F113" s="17"/>
    </row>
    <row r="114" spans="1:6" x14ac:dyDescent="0.25">
      <c r="A114" s="17"/>
      <c r="B114" s="17"/>
      <c r="C114" s="17"/>
      <c r="E114" s="17"/>
      <c r="F114" s="17"/>
    </row>
    <row r="115" spans="1:6" x14ac:dyDescent="0.25">
      <c r="A115" s="17"/>
      <c r="B115" s="17"/>
      <c r="C115" s="17"/>
      <c r="E115" s="17"/>
      <c r="F115" s="17"/>
    </row>
    <row r="116" spans="1:6" x14ac:dyDescent="0.25">
      <c r="A116" s="17"/>
      <c r="B116" s="17"/>
      <c r="C116" s="17"/>
      <c r="E116" s="17"/>
      <c r="F116" s="17"/>
    </row>
    <row r="117" spans="1:6" x14ac:dyDescent="0.25">
      <c r="A117" s="17"/>
      <c r="B117" s="17"/>
      <c r="C117" s="17"/>
      <c r="E117" s="17"/>
      <c r="F117" s="17"/>
    </row>
    <row r="118" spans="1:6" x14ac:dyDescent="0.25">
      <c r="A118" s="17"/>
      <c r="B118" s="17"/>
      <c r="C118" s="17"/>
      <c r="E118" s="17"/>
      <c r="F118" s="17"/>
    </row>
    <row r="119" spans="1:6" x14ac:dyDescent="0.25">
      <c r="A119" s="17"/>
      <c r="B119" s="17"/>
      <c r="C119" s="17"/>
      <c r="E119" s="17"/>
      <c r="F119" s="17"/>
    </row>
    <row r="120" spans="1:6" x14ac:dyDescent="0.25">
      <c r="A120" s="17"/>
      <c r="B120" s="17"/>
      <c r="C120" s="17"/>
      <c r="E120" s="17"/>
      <c r="F120" s="17"/>
    </row>
    <row r="121" spans="1:6" x14ac:dyDescent="0.25">
      <c r="A121" s="17"/>
      <c r="B121" s="17"/>
      <c r="C121" s="17"/>
      <c r="E121" s="17"/>
      <c r="F121" s="17"/>
    </row>
    <row r="122" spans="1:6" x14ac:dyDescent="0.25">
      <c r="A122" s="17"/>
      <c r="B122" s="17"/>
      <c r="C122" s="17"/>
      <c r="E122" s="17"/>
      <c r="F122" s="17"/>
    </row>
    <row r="123" spans="1:6" x14ac:dyDescent="0.25">
      <c r="A123" s="17"/>
      <c r="B123" s="17"/>
      <c r="C123" s="17"/>
      <c r="E123" s="17"/>
      <c r="F123" s="17"/>
    </row>
    <row r="124" spans="1:6" x14ac:dyDescent="0.25">
      <c r="A124" s="17"/>
      <c r="B124" s="17"/>
      <c r="C124" s="17"/>
      <c r="E124" s="17"/>
      <c r="F124" s="17"/>
    </row>
    <row r="125" spans="1:6" x14ac:dyDescent="0.25">
      <c r="A125" s="17"/>
      <c r="B125" s="17"/>
      <c r="C125" s="17"/>
      <c r="E125" s="17"/>
      <c r="F125" s="17"/>
    </row>
    <row r="126" spans="1:6" x14ac:dyDescent="0.25">
      <c r="A126" s="17"/>
      <c r="B126" s="17"/>
      <c r="C126" s="17"/>
      <c r="E126" s="17"/>
      <c r="F126" s="17"/>
    </row>
    <row r="127" spans="1:6" x14ac:dyDescent="0.25">
      <c r="A127" s="17"/>
      <c r="B127" s="17"/>
      <c r="C127" s="17"/>
      <c r="E127" s="17"/>
      <c r="F127" s="17"/>
    </row>
    <row r="128" spans="1:6" x14ac:dyDescent="0.25">
      <c r="A128" s="17"/>
      <c r="B128" s="17"/>
      <c r="C128" s="17"/>
      <c r="E128" s="17"/>
      <c r="F128" s="17"/>
    </row>
    <row r="129" spans="1:6" x14ac:dyDescent="0.25">
      <c r="A129" s="17"/>
      <c r="B129" s="17"/>
      <c r="C129" s="17"/>
      <c r="E129" s="17"/>
      <c r="F129" s="17"/>
    </row>
    <row r="130" spans="1:6" x14ac:dyDescent="0.25">
      <c r="A130" s="17"/>
      <c r="B130" s="17"/>
      <c r="C130" s="17"/>
      <c r="E130" s="17"/>
      <c r="F130" s="17"/>
    </row>
    <row r="131" spans="1:6" x14ac:dyDescent="0.25">
      <c r="A131" s="17"/>
      <c r="B131" s="17"/>
      <c r="C131" s="17"/>
      <c r="E131" s="17"/>
      <c r="F131" s="17"/>
    </row>
    <row r="132" spans="1:6" x14ac:dyDescent="0.25">
      <c r="A132" s="17"/>
      <c r="B132" s="17"/>
      <c r="C132" s="17"/>
      <c r="E132" s="17"/>
      <c r="F132" s="17"/>
    </row>
    <row r="133" spans="1:6" x14ac:dyDescent="0.25">
      <c r="A133" s="17"/>
      <c r="B133" s="17"/>
      <c r="C133" s="17"/>
      <c r="E133" s="17"/>
      <c r="F133" s="17"/>
    </row>
    <row r="134" spans="1:6" x14ac:dyDescent="0.25">
      <c r="A134" s="17"/>
      <c r="B134" s="17"/>
      <c r="C134" s="17"/>
      <c r="E134" s="17"/>
      <c r="F134" s="17"/>
    </row>
    <row r="135" spans="1:6" x14ac:dyDescent="0.25">
      <c r="A135" s="17"/>
      <c r="B135" s="17"/>
      <c r="C135" s="17"/>
      <c r="E135" s="17"/>
      <c r="F135" s="17"/>
    </row>
    <row r="136" spans="1:6" x14ac:dyDescent="0.25">
      <c r="A136" s="17"/>
      <c r="B136" s="17"/>
      <c r="C136" s="17"/>
      <c r="E136" s="17"/>
      <c r="F136" s="17"/>
    </row>
    <row r="137" spans="1:6" x14ac:dyDescent="0.25">
      <c r="A137" s="17"/>
      <c r="B137" s="17"/>
      <c r="C137" s="17"/>
      <c r="E137" s="17"/>
      <c r="F137" s="17"/>
    </row>
    <row r="138" spans="1:6" x14ac:dyDescent="0.25">
      <c r="A138" s="17"/>
      <c r="B138" s="17"/>
      <c r="C138" s="17"/>
      <c r="E138" s="17"/>
      <c r="F138" s="17"/>
    </row>
    <row r="139" spans="1:6" x14ac:dyDescent="0.25">
      <c r="A139" s="17"/>
      <c r="B139" s="17"/>
      <c r="C139" s="17"/>
      <c r="E139" s="17"/>
      <c r="F139" s="17"/>
    </row>
    <row r="140" spans="1:6" x14ac:dyDescent="0.25">
      <c r="A140" s="17"/>
      <c r="B140" s="17"/>
      <c r="C140" s="17"/>
      <c r="E140" s="17"/>
      <c r="F140" s="17"/>
    </row>
    <row r="141" spans="1:6" x14ac:dyDescent="0.25">
      <c r="A141" s="17"/>
      <c r="B141" s="17"/>
      <c r="C141" s="17"/>
      <c r="E141" s="17"/>
      <c r="F141" s="17"/>
    </row>
    <row r="142" spans="1:6" x14ac:dyDescent="0.25">
      <c r="A142" s="17"/>
      <c r="B142" s="17"/>
      <c r="C142" s="17"/>
      <c r="E142" s="17"/>
      <c r="F142" s="17"/>
    </row>
    <row r="143" spans="1:6" x14ac:dyDescent="0.25">
      <c r="A143" s="17"/>
      <c r="B143" s="17"/>
      <c r="C143" s="17"/>
      <c r="E143" s="17"/>
      <c r="F143" s="17"/>
    </row>
    <row r="144" spans="1:6" x14ac:dyDescent="0.25">
      <c r="A144" s="17"/>
      <c r="B144" s="17"/>
      <c r="C144" s="17"/>
      <c r="E144" s="17"/>
      <c r="F144" s="17"/>
    </row>
    <row r="145" spans="1:6" x14ac:dyDescent="0.25">
      <c r="A145" s="17"/>
      <c r="B145" s="17"/>
      <c r="C145" s="17"/>
      <c r="E145" s="17"/>
      <c r="F145" s="17"/>
    </row>
    <row r="146" spans="1:6" x14ac:dyDescent="0.25">
      <c r="A146" s="17"/>
      <c r="B146" s="17"/>
      <c r="C146" s="17"/>
      <c r="E146" s="17"/>
      <c r="F146" s="17"/>
    </row>
    <row r="147" spans="1:6" x14ac:dyDescent="0.25">
      <c r="A147" s="17"/>
      <c r="B147" s="17"/>
      <c r="C147" s="17"/>
      <c r="E147" s="17"/>
      <c r="F147" s="17"/>
    </row>
    <row r="148" spans="1:6" x14ac:dyDescent="0.25">
      <c r="A148" s="17"/>
      <c r="B148" s="17"/>
      <c r="C148" s="17"/>
      <c r="E148" s="17"/>
      <c r="F148" s="17"/>
    </row>
    <row r="149" spans="1:6" x14ac:dyDescent="0.25">
      <c r="A149" s="17"/>
      <c r="B149" s="17"/>
      <c r="C149" s="17"/>
      <c r="E149" s="17"/>
      <c r="F149" s="17"/>
    </row>
    <row r="150" spans="1:6" x14ac:dyDescent="0.25">
      <c r="A150" s="17"/>
      <c r="B150" s="17"/>
      <c r="C150" s="17"/>
      <c r="E150" s="17"/>
      <c r="F150" s="17"/>
    </row>
    <row r="151" spans="1:6" x14ac:dyDescent="0.25">
      <c r="A151" s="17"/>
      <c r="B151" s="17"/>
      <c r="C151" s="17"/>
      <c r="E151" s="17"/>
      <c r="F151" s="17"/>
    </row>
    <row r="152" spans="1:6" x14ac:dyDescent="0.25">
      <c r="A152" s="17"/>
      <c r="B152" s="17"/>
      <c r="C152" s="17"/>
      <c r="E152" s="17"/>
      <c r="F152" s="17"/>
    </row>
    <row r="153" spans="1:6" x14ac:dyDescent="0.25">
      <c r="A153" s="17"/>
      <c r="B153" s="17"/>
      <c r="C153" s="17"/>
      <c r="E153" s="17"/>
      <c r="F153" s="17"/>
    </row>
    <row r="154" spans="1:6" x14ac:dyDescent="0.25">
      <c r="A154" s="17"/>
      <c r="B154" s="17"/>
      <c r="C154" s="17"/>
      <c r="E154" s="17"/>
      <c r="F154" s="17"/>
    </row>
    <row r="155" spans="1:6" x14ac:dyDescent="0.25">
      <c r="A155" s="17"/>
      <c r="B155" s="17"/>
      <c r="C155" s="17"/>
      <c r="E155" s="17"/>
      <c r="F155" s="17"/>
    </row>
    <row r="156" spans="1:6" x14ac:dyDescent="0.25">
      <c r="A156" s="17"/>
      <c r="B156" s="17"/>
      <c r="C156" s="17"/>
      <c r="E156" s="17"/>
      <c r="F156" s="17"/>
    </row>
    <row r="157" spans="1:6" x14ac:dyDescent="0.25">
      <c r="A157" s="17"/>
      <c r="B157" s="17"/>
      <c r="C157" s="17"/>
      <c r="E157" s="17"/>
      <c r="F157" s="17"/>
    </row>
    <row r="158" spans="1:6" x14ac:dyDescent="0.25">
      <c r="A158" s="17"/>
      <c r="B158" s="17"/>
      <c r="C158" s="17"/>
      <c r="E158" s="17"/>
      <c r="F158" s="17"/>
    </row>
    <row r="159" spans="1:6" x14ac:dyDescent="0.25">
      <c r="A159" s="17"/>
      <c r="B159" s="17"/>
      <c r="C159" s="17"/>
      <c r="E159" s="17"/>
      <c r="F159" s="17"/>
    </row>
    <row r="160" spans="1:6" x14ac:dyDescent="0.25">
      <c r="A160" s="17"/>
      <c r="B160" s="17"/>
      <c r="C160" s="17"/>
      <c r="E160" s="17"/>
      <c r="F160" s="17"/>
    </row>
    <row r="161" spans="1:6" x14ac:dyDescent="0.25">
      <c r="A161" s="17"/>
      <c r="B161" s="17"/>
      <c r="C161" s="17"/>
      <c r="E161" s="17"/>
      <c r="F161" s="17"/>
    </row>
    <row r="162" spans="1:6" x14ac:dyDescent="0.25">
      <c r="A162" s="17"/>
      <c r="B162" s="17"/>
      <c r="C162" s="17"/>
      <c r="E162" s="17"/>
      <c r="F162" s="17"/>
    </row>
    <row r="163" spans="1:6" x14ac:dyDescent="0.25">
      <c r="A163" s="17"/>
      <c r="B163" s="17"/>
      <c r="C163" s="17"/>
      <c r="E163" s="17"/>
      <c r="F163" s="17"/>
    </row>
    <row r="164" spans="1:6" x14ac:dyDescent="0.25">
      <c r="A164" s="17"/>
      <c r="B164" s="17"/>
      <c r="C164" s="17"/>
      <c r="E164" s="17"/>
      <c r="F164" s="17"/>
    </row>
    <row r="165" spans="1:6" x14ac:dyDescent="0.25">
      <c r="A165" s="17"/>
      <c r="B165" s="17"/>
      <c r="C165" s="17"/>
      <c r="E165" s="17"/>
      <c r="F165" s="17"/>
    </row>
    <row r="166" spans="1:6" x14ac:dyDescent="0.25">
      <c r="A166" s="17"/>
      <c r="B166" s="17"/>
      <c r="C166" s="17"/>
      <c r="E166" s="17"/>
      <c r="F166" s="17"/>
    </row>
    <row r="167" spans="1:6" x14ac:dyDescent="0.25">
      <c r="A167" s="17"/>
      <c r="B167" s="17"/>
      <c r="C167" s="17"/>
      <c r="E167" s="17"/>
      <c r="F167" s="17"/>
    </row>
    <row r="168" spans="1:6" x14ac:dyDescent="0.25">
      <c r="A168" s="17"/>
      <c r="B168" s="17"/>
      <c r="C168" s="17"/>
      <c r="E168" s="17"/>
      <c r="F168" s="17"/>
    </row>
    <row r="169" spans="1:6" x14ac:dyDescent="0.25">
      <c r="A169" s="17"/>
      <c r="B169" s="17"/>
      <c r="C169" s="17"/>
      <c r="E169" s="17"/>
      <c r="F169" s="17"/>
    </row>
    <row r="170" spans="1:6" x14ac:dyDescent="0.25">
      <c r="A170" s="17"/>
      <c r="B170" s="17"/>
      <c r="C170" s="17"/>
      <c r="E170" s="17"/>
      <c r="F170" s="17"/>
    </row>
    <row r="171" spans="1:6" x14ac:dyDescent="0.25">
      <c r="A171" s="17"/>
      <c r="B171" s="17"/>
      <c r="C171" s="17"/>
      <c r="E171" s="17"/>
      <c r="F171" s="17"/>
    </row>
    <row r="172" spans="1:6" x14ac:dyDescent="0.25">
      <c r="A172" s="17"/>
      <c r="B172" s="17"/>
      <c r="C172" s="17"/>
      <c r="E172" s="17"/>
      <c r="F172" s="17"/>
    </row>
    <row r="173" spans="1:6" x14ac:dyDescent="0.25">
      <c r="A173" s="17"/>
      <c r="B173" s="17"/>
      <c r="C173" s="17"/>
      <c r="E173" s="17"/>
      <c r="F173" s="17"/>
    </row>
    <row r="174" spans="1:6" x14ac:dyDescent="0.25">
      <c r="A174" s="17"/>
      <c r="B174" s="17"/>
      <c r="C174" s="17"/>
      <c r="E174" s="17"/>
      <c r="F174" s="17"/>
    </row>
    <row r="175" spans="1:6" x14ac:dyDescent="0.25">
      <c r="A175" s="17"/>
      <c r="B175" s="17"/>
      <c r="C175" s="17"/>
      <c r="E175" s="17"/>
      <c r="F175" s="17"/>
    </row>
    <row r="176" spans="1:6" x14ac:dyDescent="0.25">
      <c r="A176" s="17"/>
      <c r="B176" s="17"/>
      <c r="C176" s="17"/>
      <c r="E176" s="17"/>
      <c r="F176" s="17"/>
    </row>
    <row r="177" spans="1:6" x14ac:dyDescent="0.25">
      <c r="A177" s="17"/>
      <c r="B177" s="17"/>
      <c r="C177" s="17"/>
      <c r="E177" s="17"/>
      <c r="F177" s="17"/>
    </row>
    <row r="178" spans="1:6" x14ac:dyDescent="0.25">
      <c r="A178" s="17"/>
      <c r="B178" s="17"/>
      <c r="C178" s="17"/>
      <c r="E178" s="17"/>
      <c r="F178" s="17"/>
    </row>
    <row r="179" spans="1:6" x14ac:dyDescent="0.25">
      <c r="A179" s="17"/>
      <c r="B179" s="17"/>
      <c r="C179" s="17"/>
      <c r="E179" s="17"/>
      <c r="F179" s="17"/>
    </row>
    <row r="180" spans="1:6" x14ac:dyDescent="0.25">
      <c r="A180" s="17"/>
      <c r="B180" s="17"/>
      <c r="C180" s="17"/>
      <c r="E180" s="17"/>
      <c r="F180" s="17"/>
    </row>
    <row r="181" spans="1:6" x14ac:dyDescent="0.25">
      <c r="A181" s="17"/>
      <c r="B181" s="17"/>
      <c r="C181" s="17"/>
      <c r="E181" s="17"/>
      <c r="F181" s="17"/>
    </row>
    <row r="182" spans="1:6" x14ac:dyDescent="0.25">
      <c r="A182" s="17"/>
      <c r="B182" s="17"/>
      <c r="C182" s="17"/>
      <c r="E182" s="17"/>
      <c r="F182" s="17"/>
    </row>
    <row r="183" spans="1:6" x14ac:dyDescent="0.25">
      <c r="A183" s="17"/>
      <c r="B183" s="17"/>
      <c r="C183" s="17"/>
      <c r="E183" s="17"/>
      <c r="F183" s="17"/>
    </row>
    <row r="184" spans="1:6" x14ac:dyDescent="0.25">
      <c r="A184" s="17"/>
      <c r="B184" s="17"/>
      <c r="C184" s="17"/>
      <c r="E184" s="17"/>
      <c r="F184" s="17"/>
    </row>
    <row r="185" spans="1:6" x14ac:dyDescent="0.25">
      <c r="A185" s="17"/>
      <c r="B185" s="17"/>
      <c r="C185" s="17"/>
      <c r="E185" s="17"/>
      <c r="F185" s="17"/>
    </row>
    <row r="186" spans="1:6" x14ac:dyDescent="0.25">
      <c r="A186" s="17"/>
      <c r="B186" s="17"/>
      <c r="C186" s="17"/>
      <c r="E186" s="17"/>
      <c r="F186" s="17"/>
    </row>
    <row r="187" spans="1:6" x14ac:dyDescent="0.25">
      <c r="A187" s="17"/>
      <c r="B187" s="17"/>
      <c r="C187" s="17"/>
      <c r="E187" s="17"/>
      <c r="F187" s="17"/>
    </row>
    <row r="188" spans="1:6" x14ac:dyDescent="0.25">
      <c r="A188" s="17"/>
      <c r="B188" s="17"/>
      <c r="C188" s="17"/>
      <c r="E188" s="17"/>
      <c r="F188" s="17"/>
    </row>
    <row r="189" spans="1:6" x14ac:dyDescent="0.25">
      <c r="A189" s="17"/>
      <c r="B189" s="17"/>
      <c r="C189" s="17"/>
      <c r="E189" s="17"/>
      <c r="F189" s="17"/>
    </row>
    <row r="190" spans="1:6" x14ac:dyDescent="0.25">
      <c r="A190" s="17"/>
      <c r="B190" s="17"/>
      <c r="C190" s="17"/>
      <c r="E190" s="17"/>
      <c r="F190" s="17"/>
    </row>
    <row r="191" spans="1:6" x14ac:dyDescent="0.25">
      <c r="A191" s="17"/>
      <c r="B191" s="17"/>
      <c r="C191" s="17"/>
      <c r="E191" s="17"/>
      <c r="F191" s="17"/>
    </row>
    <row r="192" spans="1:6" x14ac:dyDescent="0.25">
      <c r="A192" s="17"/>
      <c r="B192" s="17"/>
      <c r="C192" s="17"/>
      <c r="E192" s="17"/>
      <c r="F192" s="17"/>
    </row>
    <row r="193" spans="1:6" x14ac:dyDescent="0.25">
      <c r="A193" s="17"/>
      <c r="B193" s="17"/>
      <c r="C193" s="17"/>
      <c r="E193" s="17"/>
      <c r="F193" s="17"/>
    </row>
    <row r="194" spans="1:6" x14ac:dyDescent="0.25">
      <c r="A194" s="17"/>
      <c r="B194" s="17"/>
      <c r="C194" s="17"/>
      <c r="E194" s="17"/>
      <c r="F194" s="17"/>
    </row>
    <row r="195" spans="1:6" x14ac:dyDescent="0.25">
      <c r="A195" s="17"/>
      <c r="B195" s="17"/>
      <c r="C195" s="17"/>
      <c r="E195" s="17"/>
      <c r="F195" s="17"/>
    </row>
    <row r="196" spans="1:6" x14ac:dyDescent="0.25">
      <c r="A196" s="17"/>
      <c r="B196" s="17"/>
      <c r="C196" s="17"/>
      <c r="E196" s="17"/>
      <c r="F196" s="17"/>
    </row>
    <row r="197" spans="1:6" x14ac:dyDescent="0.25">
      <c r="A197" s="17"/>
      <c r="B197" s="17"/>
      <c r="C197" s="17"/>
      <c r="E197" s="17"/>
      <c r="F197" s="17"/>
    </row>
    <row r="198" spans="1:6" x14ac:dyDescent="0.25">
      <c r="A198" s="17"/>
      <c r="B198" s="17"/>
      <c r="C198" s="17"/>
      <c r="E198" s="17"/>
      <c r="F198" s="17"/>
    </row>
    <row r="199" spans="1:6" x14ac:dyDescent="0.25">
      <c r="A199" s="17"/>
      <c r="B199" s="17"/>
      <c r="C199" s="17"/>
      <c r="E199" s="17"/>
      <c r="F199" s="17"/>
    </row>
    <row r="200" spans="1:6" x14ac:dyDescent="0.25">
      <c r="A200" s="17"/>
      <c r="B200" s="17"/>
      <c r="C200" s="17"/>
      <c r="E200" s="17"/>
      <c r="F200" s="17"/>
    </row>
    <row r="201" spans="1:6" x14ac:dyDescent="0.25">
      <c r="A201" s="17"/>
      <c r="B201" s="17"/>
      <c r="C201" s="17"/>
      <c r="E201" s="17"/>
      <c r="F201" s="17"/>
    </row>
    <row r="202" spans="1:6" x14ac:dyDescent="0.25">
      <c r="A202" s="17"/>
      <c r="B202" s="17"/>
      <c r="C202" s="17"/>
      <c r="E202" s="17"/>
      <c r="F202" s="17"/>
    </row>
    <row r="203" spans="1:6" x14ac:dyDescent="0.25">
      <c r="A203" s="17"/>
      <c r="B203" s="17"/>
      <c r="C203" s="17"/>
      <c r="E203" s="17"/>
      <c r="F203" s="17"/>
    </row>
    <row r="204" spans="1:6" x14ac:dyDescent="0.25">
      <c r="A204" s="17"/>
      <c r="B204" s="17"/>
      <c r="C204" s="17"/>
      <c r="E204" s="17"/>
      <c r="F204" s="17"/>
    </row>
    <row r="205" spans="1:6" x14ac:dyDescent="0.25">
      <c r="A205" s="17"/>
      <c r="B205" s="17"/>
      <c r="C205" s="17"/>
      <c r="E205" s="17"/>
      <c r="F205" s="17"/>
    </row>
    <row r="206" spans="1:6" x14ac:dyDescent="0.25">
      <c r="A206" s="17"/>
      <c r="B206" s="17"/>
      <c r="C206" s="17"/>
      <c r="E206" s="17"/>
      <c r="F206" s="17"/>
    </row>
    <row r="207" spans="1:6" x14ac:dyDescent="0.25">
      <c r="A207" s="17"/>
      <c r="B207" s="17"/>
      <c r="C207" s="17"/>
      <c r="E207" s="17"/>
      <c r="F207" s="17"/>
    </row>
    <row r="208" spans="1:6" x14ac:dyDescent="0.25">
      <c r="A208" s="17"/>
      <c r="B208" s="17"/>
      <c r="C208" s="17"/>
      <c r="E208" s="17"/>
      <c r="F208" s="17"/>
    </row>
    <row r="209" spans="1:6" x14ac:dyDescent="0.25">
      <c r="A209" s="17"/>
      <c r="B209" s="17"/>
      <c r="C209" s="17"/>
      <c r="E209" s="17"/>
      <c r="F209" s="17"/>
    </row>
    <row r="210" spans="1:6" x14ac:dyDescent="0.25">
      <c r="A210" s="17"/>
      <c r="B210" s="17"/>
      <c r="C210" s="17"/>
      <c r="E210" s="17"/>
      <c r="F210" s="17"/>
    </row>
    <row r="211" spans="1:6" x14ac:dyDescent="0.25">
      <c r="A211" s="17"/>
      <c r="B211" s="17"/>
      <c r="C211" s="17"/>
      <c r="E211" s="17"/>
      <c r="F211" s="17"/>
    </row>
    <row r="212" spans="1:6" x14ac:dyDescent="0.25">
      <c r="A212" s="17"/>
      <c r="B212" s="17"/>
      <c r="C212" s="17"/>
      <c r="E212" s="17"/>
      <c r="F212" s="17"/>
    </row>
    <row r="213" spans="1:6" x14ac:dyDescent="0.25">
      <c r="A213" s="17"/>
      <c r="B213" s="17"/>
      <c r="C213" s="17"/>
      <c r="E213" s="17"/>
      <c r="F213" s="17"/>
    </row>
    <row r="214" spans="1:6" x14ac:dyDescent="0.25">
      <c r="A214" s="17"/>
      <c r="B214" s="17"/>
      <c r="C214" s="17"/>
      <c r="E214" s="17"/>
      <c r="F214" s="17"/>
    </row>
    <row r="215" spans="1:6" x14ac:dyDescent="0.25">
      <c r="A215" s="17"/>
      <c r="B215" s="17"/>
      <c r="C215" s="17"/>
      <c r="E215" s="17"/>
      <c r="F215" s="17"/>
    </row>
    <row r="216" spans="1:6" x14ac:dyDescent="0.25">
      <c r="A216" s="17"/>
      <c r="B216" s="17"/>
      <c r="C216" s="17"/>
      <c r="E216" s="17"/>
      <c r="F216" s="17"/>
    </row>
    <row r="217" spans="1:6" x14ac:dyDescent="0.25">
      <c r="A217" s="17"/>
      <c r="B217" s="17"/>
      <c r="C217" s="17"/>
      <c r="E217" s="17"/>
      <c r="F217" s="17"/>
    </row>
    <row r="218" spans="1:6" x14ac:dyDescent="0.25">
      <c r="A218" s="17"/>
      <c r="B218" s="17"/>
      <c r="C218" s="17"/>
      <c r="E218" s="17"/>
      <c r="F218" s="17"/>
    </row>
    <row r="219" spans="1:6" x14ac:dyDescent="0.25">
      <c r="A219" s="17"/>
      <c r="B219" s="17"/>
      <c r="C219" s="17"/>
      <c r="E219" s="17"/>
      <c r="F219" s="17"/>
    </row>
    <row r="220" spans="1:6" x14ac:dyDescent="0.25">
      <c r="A220" s="17"/>
      <c r="B220" s="17"/>
      <c r="C220" s="17"/>
      <c r="E220" s="17"/>
      <c r="F220" s="17"/>
    </row>
    <row r="221" spans="1:6" x14ac:dyDescent="0.25">
      <c r="A221" s="17"/>
      <c r="B221" s="17"/>
      <c r="C221" s="17"/>
      <c r="E221" s="17"/>
      <c r="F221" s="17"/>
    </row>
    <row r="222" spans="1:6" x14ac:dyDescent="0.25">
      <c r="A222" s="17"/>
      <c r="B222" s="17"/>
      <c r="C222" s="17"/>
      <c r="E222" s="17"/>
      <c r="F222" s="17"/>
    </row>
    <row r="223" spans="1:6" x14ac:dyDescent="0.25">
      <c r="A223" s="17"/>
      <c r="B223" s="17"/>
      <c r="C223" s="17"/>
      <c r="E223" s="17"/>
      <c r="F223" s="17"/>
    </row>
    <row r="224" spans="1:6" x14ac:dyDescent="0.25">
      <c r="A224" s="17"/>
      <c r="B224" s="17"/>
      <c r="C224" s="17"/>
      <c r="E224" s="17"/>
      <c r="F224" s="17"/>
    </row>
    <row r="225" spans="1:6" x14ac:dyDescent="0.25">
      <c r="A225" s="17"/>
      <c r="B225" s="17"/>
      <c r="C225" s="17"/>
      <c r="E225" s="17"/>
      <c r="F225" s="17"/>
    </row>
    <row r="226" spans="1:6" x14ac:dyDescent="0.25">
      <c r="A226" s="17"/>
      <c r="B226" s="17"/>
      <c r="C226" s="17"/>
      <c r="E226" s="17"/>
      <c r="F226" s="17"/>
    </row>
    <row r="227" spans="1:6" x14ac:dyDescent="0.25">
      <c r="A227" s="17"/>
      <c r="B227" s="17"/>
      <c r="C227" s="17"/>
      <c r="E227" s="17"/>
      <c r="F227" s="17"/>
    </row>
    <row r="228" spans="1:6" x14ac:dyDescent="0.25">
      <c r="A228" s="17"/>
      <c r="B228" s="17"/>
      <c r="C228" s="17"/>
      <c r="E228" s="17"/>
      <c r="F228" s="17"/>
    </row>
    <row r="229" spans="1:6" x14ac:dyDescent="0.25">
      <c r="A229" s="17"/>
      <c r="B229" s="17"/>
      <c r="C229" s="17"/>
      <c r="E229" s="17"/>
      <c r="F229" s="17"/>
    </row>
    <row r="230" spans="1:6" x14ac:dyDescent="0.25">
      <c r="A230" s="17"/>
      <c r="B230" s="17"/>
      <c r="C230" s="17"/>
      <c r="E230" s="17"/>
      <c r="F230" s="17"/>
    </row>
    <row r="231" spans="1:6" x14ac:dyDescent="0.25">
      <c r="A231" s="17"/>
      <c r="B231" s="17"/>
      <c r="C231" s="17"/>
      <c r="E231" s="17"/>
      <c r="F231" s="17"/>
    </row>
    <row r="232" spans="1:6" x14ac:dyDescent="0.25">
      <c r="A232" s="17"/>
      <c r="B232" s="17"/>
      <c r="C232" s="17"/>
      <c r="E232" s="17"/>
      <c r="F232" s="17"/>
    </row>
    <row r="233" spans="1:6" x14ac:dyDescent="0.25">
      <c r="A233" s="17"/>
      <c r="B233" s="17"/>
      <c r="C233" s="17"/>
      <c r="E233" s="17"/>
      <c r="F233" s="17"/>
    </row>
    <row r="234" spans="1:6" x14ac:dyDescent="0.25">
      <c r="A234" s="17"/>
      <c r="B234" s="17"/>
      <c r="C234" s="17"/>
      <c r="E234" s="17"/>
      <c r="F234" s="17"/>
    </row>
    <row r="235" spans="1:6" x14ac:dyDescent="0.25">
      <c r="A235" s="17"/>
      <c r="B235" s="17"/>
      <c r="C235" s="17"/>
      <c r="E235" s="17"/>
      <c r="F235" s="17"/>
    </row>
    <row r="236" spans="1:6" x14ac:dyDescent="0.25">
      <c r="A236" s="17"/>
      <c r="B236" s="17"/>
      <c r="C236" s="17"/>
      <c r="E236" s="17"/>
      <c r="F236" s="17"/>
    </row>
    <row r="237" spans="1:6" x14ac:dyDescent="0.25">
      <c r="A237" s="17"/>
      <c r="B237" s="17"/>
      <c r="C237" s="17"/>
      <c r="E237" s="17"/>
      <c r="F237" s="17"/>
    </row>
    <row r="238" spans="1:6" x14ac:dyDescent="0.25">
      <c r="A238" s="17"/>
      <c r="B238" s="17"/>
      <c r="C238" s="17"/>
      <c r="E238" s="17"/>
      <c r="F238" s="17"/>
    </row>
    <row r="239" spans="1:6" x14ac:dyDescent="0.25">
      <c r="A239" s="17"/>
      <c r="B239" s="17"/>
      <c r="C239" s="17"/>
      <c r="E239" s="17"/>
      <c r="F239" s="17"/>
    </row>
    <row r="240" spans="1:6" x14ac:dyDescent="0.25">
      <c r="A240" s="17"/>
      <c r="B240" s="17"/>
      <c r="C240" s="17"/>
      <c r="E240" s="17"/>
      <c r="F240" s="17"/>
    </row>
    <row r="241" spans="1:6" x14ac:dyDescent="0.25">
      <c r="A241" s="17"/>
      <c r="B241" s="17"/>
      <c r="C241" s="17"/>
      <c r="E241" s="17"/>
      <c r="F241" s="17"/>
    </row>
    <row r="242" spans="1:6" x14ac:dyDescent="0.25">
      <c r="A242" s="17"/>
      <c r="B242" s="17"/>
      <c r="C242" s="17"/>
      <c r="E242" s="17"/>
      <c r="F242" s="17"/>
    </row>
    <row r="243" spans="1:6" x14ac:dyDescent="0.25">
      <c r="A243" s="17"/>
      <c r="B243" s="17"/>
      <c r="C243" s="17"/>
      <c r="E243" s="17"/>
      <c r="F243" s="17"/>
    </row>
    <row r="244" spans="1:6" x14ac:dyDescent="0.25">
      <c r="A244" s="17"/>
      <c r="B244" s="17"/>
      <c r="C244" s="17"/>
      <c r="E244" s="17"/>
      <c r="F244" s="17"/>
    </row>
    <row r="245" spans="1:6" x14ac:dyDescent="0.25">
      <c r="A245" s="17"/>
      <c r="B245" s="17"/>
      <c r="C245" s="17"/>
      <c r="E245" s="17"/>
      <c r="F245" s="17"/>
    </row>
    <row r="246" spans="1:6" x14ac:dyDescent="0.25">
      <c r="A246" s="17"/>
      <c r="B246" s="17"/>
      <c r="C246" s="17"/>
      <c r="E246" s="17"/>
      <c r="F246" s="17"/>
    </row>
    <row r="247" spans="1:6" x14ac:dyDescent="0.25">
      <c r="A247" s="17"/>
      <c r="B247" s="17"/>
      <c r="C247" s="17"/>
      <c r="E247" s="17"/>
      <c r="F247" s="17"/>
    </row>
    <row r="248" spans="1:6" x14ac:dyDescent="0.25">
      <c r="A248" s="17"/>
      <c r="B248" s="17"/>
      <c r="C248" s="17"/>
      <c r="E248" s="17"/>
      <c r="F248" s="17"/>
    </row>
    <row r="249" spans="1:6" x14ac:dyDescent="0.25">
      <c r="A249" s="17"/>
      <c r="B249" s="17"/>
      <c r="C249" s="17"/>
      <c r="E249" s="17"/>
      <c r="F249" s="17"/>
    </row>
    <row r="250" spans="1:6" x14ac:dyDescent="0.25">
      <c r="A250" s="17"/>
      <c r="B250" s="17"/>
      <c r="C250" s="17"/>
      <c r="E250" s="17"/>
      <c r="F250" s="17"/>
    </row>
    <row r="251" spans="1:6" x14ac:dyDescent="0.25">
      <c r="A251" s="17"/>
      <c r="B251" s="17"/>
      <c r="C251" s="17"/>
      <c r="E251" s="17"/>
      <c r="F251" s="17"/>
    </row>
    <row r="252" spans="1:6" x14ac:dyDescent="0.25">
      <c r="A252" s="17"/>
      <c r="B252" s="17"/>
      <c r="C252" s="17"/>
      <c r="E252" s="17"/>
      <c r="F252" s="17"/>
    </row>
    <row r="253" spans="1:6" x14ac:dyDescent="0.25">
      <c r="A253" s="17"/>
      <c r="B253" s="17"/>
      <c r="C253" s="17"/>
      <c r="E253" s="17"/>
      <c r="F253" s="17"/>
    </row>
    <row r="254" spans="1:6" x14ac:dyDescent="0.25">
      <c r="A254" s="17"/>
      <c r="B254" s="17"/>
      <c r="C254" s="17"/>
      <c r="E254" s="17"/>
      <c r="F254" s="17"/>
    </row>
    <row r="255" spans="1:6" x14ac:dyDescent="0.25">
      <c r="A255" s="17"/>
      <c r="B255" s="17"/>
      <c r="C255" s="17"/>
      <c r="E255" s="17"/>
      <c r="F255" s="17"/>
    </row>
    <row r="256" spans="1:6" x14ac:dyDescent="0.25">
      <c r="A256" s="17"/>
      <c r="B256" s="17"/>
      <c r="C256" s="17"/>
      <c r="E256" s="17"/>
      <c r="F256" s="17"/>
    </row>
    <row r="257" spans="1:6" x14ac:dyDescent="0.25">
      <c r="A257" s="17"/>
      <c r="B257" s="17"/>
      <c r="C257" s="17"/>
      <c r="E257" s="17"/>
      <c r="F257" s="17"/>
    </row>
    <row r="258" spans="1:6" x14ac:dyDescent="0.25">
      <c r="A258" s="17"/>
      <c r="B258" s="17"/>
      <c r="C258" s="17"/>
      <c r="E258" s="17"/>
      <c r="F258" s="17"/>
    </row>
    <row r="259" spans="1:6" x14ac:dyDescent="0.25">
      <c r="A259" s="17"/>
      <c r="B259" s="17"/>
      <c r="C259" s="17"/>
      <c r="E259" s="17"/>
      <c r="F259" s="17"/>
    </row>
    <row r="260" spans="1:6" x14ac:dyDescent="0.25">
      <c r="A260" s="17"/>
      <c r="B260" s="17"/>
      <c r="C260" s="17"/>
      <c r="E260" s="17"/>
      <c r="F260" s="17"/>
    </row>
    <row r="261" spans="1:6" x14ac:dyDescent="0.25">
      <c r="A261" s="17"/>
      <c r="B261" s="17"/>
      <c r="C261" s="17"/>
      <c r="E261" s="17"/>
      <c r="F261" s="17"/>
    </row>
    <row r="262" spans="1:6" x14ac:dyDescent="0.25">
      <c r="A262" s="17"/>
      <c r="B262" s="17"/>
      <c r="C262" s="17"/>
      <c r="E262" s="17"/>
      <c r="F262" s="17"/>
    </row>
    <row r="263" spans="1:6" x14ac:dyDescent="0.25">
      <c r="A263" s="17"/>
      <c r="B263" s="17"/>
      <c r="C263" s="17"/>
      <c r="E263" s="17"/>
      <c r="F263" s="17"/>
    </row>
    <row r="264" spans="1:6" x14ac:dyDescent="0.25">
      <c r="A264" s="17"/>
      <c r="B264" s="17"/>
      <c r="C264" s="17"/>
      <c r="E264" s="17"/>
      <c r="F264" s="17"/>
    </row>
    <row r="265" spans="1:6" x14ac:dyDescent="0.25">
      <c r="A265" s="17"/>
      <c r="B265" s="17"/>
      <c r="C265" s="17"/>
      <c r="E265" s="17"/>
      <c r="F265" s="17"/>
    </row>
    <row r="266" spans="1:6" x14ac:dyDescent="0.25">
      <c r="A266" s="17"/>
      <c r="B266" s="17"/>
      <c r="C266" s="17"/>
      <c r="E266" s="17"/>
      <c r="F266" s="17"/>
    </row>
    <row r="267" spans="1:6" x14ac:dyDescent="0.25">
      <c r="A267" s="17"/>
      <c r="B267" s="17"/>
      <c r="C267" s="17"/>
      <c r="E267" s="17"/>
      <c r="F267" s="17"/>
    </row>
    <row r="268" spans="1:6" x14ac:dyDescent="0.25">
      <c r="A268" s="17"/>
      <c r="B268" s="17"/>
      <c r="C268" s="17"/>
      <c r="E268" s="17"/>
      <c r="F268" s="17"/>
    </row>
    <row r="269" spans="1:6" x14ac:dyDescent="0.25">
      <c r="A269" s="17"/>
      <c r="B269" s="17"/>
      <c r="C269" s="17"/>
      <c r="E269" s="17"/>
      <c r="F269" s="17"/>
    </row>
    <row r="270" spans="1:6" x14ac:dyDescent="0.25">
      <c r="A270" s="17"/>
      <c r="B270" s="17"/>
      <c r="C270" s="17"/>
      <c r="E270" s="17"/>
      <c r="F270" s="17"/>
    </row>
    <row r="271" spans="1:6" x14ac:dyDescent="0.25">
      <c r="A271" s="17"/>
      <c r="B271" s="17"/>
      <c r="C271" s="17"/>
      <c r="E271" s="17"/>
      <c r="F271" s="17"/>
    </row>
    <row r="272" spans="1:6" x14ac:dyDescent="0.25">
      <c r="A272" s="17"/>
      <c r="B272" s="17"/>
      <c r="C272" s="17"/>
      <c r="E272" s="17"/>
      <c r="F272" s="17"/>
    </row>
    <row r="273" spans="1:6" x14ac:dyDescent="0.25">
      <c r="A273" s="17"/>
      <c r="B273" s="17"/>
      <c r="C273" s="17"/>
      <c r="E273" s="17"/>
      <c r="F273" s="17"/>
    </row>
    <row r="274" spans="1:6" x14ac:dyDescent="0.25">
      <c r="A274" s="17"/>
      <c r="B274" s="17"/>
      <c r="C274" s="17"/>
      <c r="E274" s="17"/>
      <c r="F274" s="17"/>
    </row>
    <row r="275" spans="1:6" x14ac:dyDescent="0.25">
      <c r="A275" s="17"/>
      <c r="B275" s="17"/>
      <c r="C275" s="17"/>
      <c r="E275" s="17"/>
      <c r="F275" s="17"/>
    </row>
    <row r="276" spans="1:6" x14ac:dyDescent="0.25">
      <c r="A276" s="17"/>
      <c r="B276" s="17"/>
      <c r="C276" s="17"/>
      <c r="E276" s="17"/>
      <c r="F276" s="17"/>
    </row>
    <row r="277" spans="1:6" x14ac:dyDescent="0.25">
      <c r="A277" s="17"/>
      <c r="B277" s="17"/>
      <c r="C277" s="17"/>
      <c r="E277" s="17"/>
      <c r="F277" s="17"/>
    </row>
    <row r="278" spans="1:6" x14ac:dyDescent="0.25">
      <c r="A278" s="17"/>
      <c r="B278" s="17"/>
      <c r="C278" s="17"/>
      <c r="E278" s="17"/>
      <c r="F278" s="17"/>
    </row>
    <row r="279" spans="1:6" x14ac:dyDescent="0.25">
      <c r="A279" s="17"/>
      <c r="B279" s="17"/>
      <c r="C279" s="17"/>
      <c r="E279" s="17"/>
      <c r="F279" s="17"/>
    </row>
    <row r="280" spans="1:6" x14ac:dyDescent="0.25">
      <c r="A280" s="17"/>
      <c r="B280" s="17"/>
      <c r="C280" s="17"/>
      <c r="E280" s="17"/>
      <c r="F280" s="17"/>
    </row>
    <row r="281" spans="1:6" x14ac:dyDescent="0.25">
      <c r="A281" s="17"/>
      <c r="B281" s="17"/>
      <c r="C281" s="17"/>
      <c r="E281" s="17"/>
      <c r="F281" s="17"/>
    </row>
    <row r="282" spans="1:6" x14ac:dyDescent="0.25">
      <c r="A282" s="17"/>
      <c r="B282" s="17"/>
      <c r="C282" s="17"/>
      <c r="E282" s="17"/>
      <c r="F282" s="17"/>
    </row>
    <row r="283" spans="1:6" x14ac:dyDescent="0.25">
      <c r="A283" s="17"/>
      <c r="B283" s="17"/>
      <c r="C283" s="17"/>
      <c r="E283" s="17"/>
      <c r="F283" s="17"/>
    </row>
    <row r="284" spans="1:6" x14ac:dyDescent="0.25">
      <c r="A284" s="17"/>
      <c r="B284" s="17"/>
      <c r="C284" s="17"/>
      <c r="E284" s="17"/>
      <c r="F284" s="17"/>
    </row>
    <row r="285" spans="1:6" x14ac:dyDescent="0.25">
      <c r="A285" s="17"/>
      <c r="B285" s="17"/>
      <c r="C285" s="17"/>
      <c r="E285" s="17"/>
      <c r="F285" s="17"/>
    </row>
    <row r="286" spans="1:6" x14ac:dyDescent="0.25">
      <c r="A286" s="17"/>
      <c r="B286" s="17"/>
      <c r="C286" s="17"/>
      <c r="E286" s="17"/>
      <c r="F286" s="17"/>
    </row>
    <row r="287" spans="1:6" x14ac:dyDescent="0.25">
      <c r="A287" s="17"/>
      <c r="B287" s="17"/>
      <c r="C287" s="17"/>
      <c r="E287" s="17"/>
      <c r="F287" s="17"/>
    </row>
    <row r="288" spans="1:6" x14ac:dyDescent="0.25">
      <c r="A288" s="17"/>
      <c r="B288" s="17"/>
      <c r="C288" s="17"/>
      <c r="E288" s="17"/>
      <c r="F288" s="17"/>
    </row>
    <row r="289" spans="1:6" x14ac:dyDescent="0.25">
      <c r="A289" s="17"/>
      <c r="B289" s="17"/>
      <c r="C289" s="17"/>
      <c r="E289" s="17"/>
      <c r="F289" s="17"/>
    </row>
    <row r="290" spans="1:6" x14ac:dyDescent="0.25">
      <c r="A290" s="17"/>
      <c r="B290" s="17"/>
      <c r="C290" s="17"/>
      <c r="E290" s="17"/>
      <c r="F290" s="17"/>
    </row>
    <row r="291" spans="1:6" x14ac:dyDescent="0.25">
      <c r="A291" s="17"/>
      <c r="B291" s="17"/>
      <c r="C291" s="17"/>
      <c r="E291" s="17"/>
      <c r="F291" s="17"/>
    </row>
    <row r="292" spans="1:6" x14ac:dyDescent="0.25">
      <c r="A292" s="17"/>
      <c r="B292" s="17"/>
      <c r="C292" s="17"/>
      <c r="E292" s="17"/>
      <c r="F292" s="17"/>
    </row>
    <row r="293" spans="1:6" x14ac:dyDescent="0.25">
      <c r="A293" s="17"/>
      <c r="B293" s="17"/>
      <c r="C293" s="17"/>
      <c r="E293" s="17"/>
      <c r="F293" s="17"/>
    </row>
    <row r="294" spans="1:6" x14ac:dyDescent="0.25">
      <c r="A294" s="17"/>
      <c r="B294" s="17"/>
      <c r="C294" s="17"/>
      <c r="E294" s="17"/>
      <c r="F294" s="17"/>
    </row>
    <row r="295" spans="1:6" x14ac:dyDescent="0.25">
      <c r="A295" s="17"/>
      <c r="B295" s="17"/>
      <c r="C295" s="17"/>
      <c r="E295" s="17"/>
      <c r="F295" s="17"/>
    </row>
    <row r="296" spans="1:6" x14ac:dyDescent="0.25">
      <c r="A296" s="17"/>
      <c r="B296" s="17"/>
      <c r="C296" s="17"/>
      <c r="E296" s="17"/>
      <c r="F296" s="17"/>
    </row>
    <row r="297" spans="1:6" x14ac:dyDescent="0.25">
      <c r="A297" s="17"/>
      <c r="B297" s="17"/>
      <c r="C297" s="17"/>
      <c r="E297" s="17"/>
      <c r="F297" s="17"/>
    </row>
    <row r="298" spans="1:6" x14ac:dyDescent="0.25">
      <c r="A298" s="17"/>
      <c r="B298" s="17"/>
      <c r="C298" s="17"/>
      <c r="E298" s="17"/>
      <c r="F298" s="17"/>
    </row>
    <row r="299" spans="1:6" x14ac:dyDescent="0.25">
      <c r="A299" s="17"/>
      <c r="B299" s="17"/>
      <c r="C299" s="17"/>
      <c r="E299" s="17"/>
      <c r="F299" s="17"/>
    </row>
    <row r="300" spans="1:6" x14ac:dyDescent="0.25">
      <c r="A300" s="17"/>
      <c r="B300" s="17"/>
      <c r="C300" s="17"/>
      <c r="E300" s="17"/>
      <c r="F300" s="17"/>
    </row>
    <row r="301" spans="1:6" x14ac:dyDescent="0.25">
      <c r="A301" s="17"/>
      <c r="B301" s="17"/>
      <c r="C301" s="17"/>
      <c r="E301" s="17"/>
      <c r="F301" s="17"/>
    </row>
    <row r="302" spans="1:6" x14ac:dyDescent="0.25">
      <c r="A302" s="17"/>
      <c r="B302" s="17"/>
      <c r="C302" s="17"/>
      <c r="E302" s="17"/>
      <c r="F302" s="17"/>
    </row>
    <row r="303" spans="1:6" x14ac:dyDescent="0.25">
      <c r="A303" s="17"/>
      <c r="B303" s="17"/>
      <c r="C303" s="17"/>
      <c r="E303" s="17"/>
      <c r="F303" s="17"/>
    </row>
    <row r="304" spans="1:6" x14ac:dyDescent="0.25">
      <c r="A304" s="17"/>
      <c r="B304" s="17"/>
      <c r="C304" s="17"/>
      <c r="E304" s="17"/>
      <c r="F304" s="17"/>
    </row>
    <row r="305" spans="1:6" x14ac:dyDescent="0.25">
      <c r="A305" s="17"/>
      <c r="B305" s="17"/>
      <c r="C305" s="17"/>
      <c r="E305" s="17"/>
      <c r="F305" s="17"/>
    </row>
    <row r="306" spans="1:6" x14ac:dyDescent="0.25">
      <c r="A306" s="17"/>
      <c r="B306" s="17"/>
      <c r="C306" s="17"/>
      <c r="E306" s="17"/>
      <c r="F306" s="17"/>
    </row>
    <row r="307" spans="1:6" x14ac:dyDescent="0.25">
      <c r="A307" s="17"/>
      <c r="B307" s="17"/>
      <c r="C307" s="17"/>
      <c r="E307" s="17"/>
      <c r="F307" s="17"/>
    </row>
    <row r="308" spans="1:6" x14ac:dyDescent="0.25">
      <c r="A308" s="17"/>
      <c r="B308" s="17"/>
      <c r="C308" s="17"/>
      <c r="E308" s="17"/>
      <c r="F308" s="17"/>
    </row>
    <row r="309" spans="1:6" x14ac:dyDescent="0.25">
      <c r="A309" s="17"/>
      <c r="B309" s="17"/>
      <c r="C309" s="17"/>
      <c r="E309" s="17"/>
      <c r="F309" s="17"/>
    </row>
    <row r="310" spans="1:6" x14ac:dyDescent="0.25">
      <c r="A310" s="17"/>
      <c r="B310" s="17"/>
      <c r="C310" s="17"/>
      <c r="E310" s="17"/>
      <c r="F310" s="17"/>
    </row>
    <row r="311" spans="1:6" x14ac:dyDescent="0.25">
      <c r="A311" s="17"/>
      <c r="B311" s="17"/>
      <c r="C311" s="17"/>
      <c r="E311" s="17"/>
      <c r="F311" s="17"/>
    </row>
    <row r="312" spans="1:6" x14ac:dyDescent="0.25">
      <c r="A312" s="17"/>
      <c r="B312" s="17"/>
      <c r="C312" s="17"/>
      <c r="E312" s="17"/>
      <c r="F312" s="17"/>
    </row>
    <row r="313" spans="1:6" x14ac:dyDescent="0.25">
      <c r="A313" s="17"/>
      <c r="B313" s="17"/>
      <c r="C313" s="17"/>
      <c r="E313" s="17"/>
      <c r="F313" s="17"/>
    </row>
    <row r="314" spans="1:6" x14ac:dyDescent="0.25">
      <c r="A314" s="17"/>
      <c r="B314" s="17"/>
      <c r="C314" s="17"/>
      <c r="E314" s="17"/>
      <c r="F314" s="17"/>
    </row>
    <row r="315" spans="1:6" x14ac:dyDescent="0.25">
      <c r="A315" s="17"/>
      <c r="B315" s="17"/>
      <c r="C315" s="17"/>
      <c r="E315" s="17"/>
      <c r="F315" s="17"/>
    </row>
    <row r="316" spans="1:6" x14ac:dyDescent="0.25">
      <c r="A316" s="17"/>
      <c r="B316" s="17"/>
      <c r="C316" s="17"/>
      <c r="E316" s="17"/>
      <c r="F316" s="17"/>
    </row>
    <row r="317" spans="1:6" x14ac:dyDescent="0.25">
      <c r="A317" s="17"/>
      <c r="B317" s="17"/>
      <c r="C317" s="17"/>
      <c r="E317" s="17"/>
      <c r="F317" s="17"/>
    </row>
    <row r="318" spans="1:6" x14ac:dyDescent="0.25">
      <c r="A318" s="17"/>
      <c r="B318" s="17"/>
      <c r="C318" s="17"/>
      <c r="E318" s="17"/>
      <c r="F318" s="17"/>
    </row>
    <row r="319" spans="1:6" x14ac:dyDescent="0.25">
      <c r="A319" s="17"/>
      <c r="B319" s="17"/>
      <c r="C319" s="17"/>
      <c r="E319" s="17"/>
      <c r="F319" s="17"/>
    </row>
    <row r="320" spans="1:6" x14ac:dyDescent="0.25">
      <c r="A320" s="17"/>
      <c r="B320" s="17"/>
      <c r="C320" s="17"/>
      <c r="E320" s="17"/>
      <c r="F320" s="17"/>
    </row>
    <row r="321" spans="1:6" x14ac:dyDescent="0.25">
      <c r="A321" s="17"/>
      <c r="B321" s="17"/>
      <c r="C321" s="17"/>
      <c r="E321" s="17"/>
      <c r="F321" s="17"/>
    </row>
    <row r="322" spans="1:6" x14ac:dyDescent="0.25">
      <c r="A322" s="17"/>
      <c r="B322" s="17"/>
      <c r="C322" s="17"/>
      <c r="E322" s="17"/>
      <c r="F322" s="17"/>
    </row>
    <row r="323" spans="1:6" x14ac:dyDescent="0.25">
      <c r="A323" s="17"/>
      <c r="B323" s="17"/>
      <c r="C323" s="17"/>
      <c r="E323" s="17"/>
      <c r="F323" s="17"/>
    </row>
    <row r="324" spans="1:6" x14ac:dyDescent="0.25">
      <c r="A324" s="17"/>
      <c r="B324" s="17"/>
      <c r="C324" s="17"/>
      <c r="E324" s="17"/>
      <c r="F324" s="17"/>
    </row>
    <row r="325" spans="1:6" x14ac:dyDescent="0.25">
      <c r="A325" s="17"/>
      <c r="B325" s="17"/>
      <c r="C325" s="17"/>
      <c r="E325" s="17"/>
      <c r="F325" s="17"/>
    </row>
    <row r="326" spans="1:6" x14ac:dyDescent="0.25">
      <c r="A326" s="17"/>
      <c r="B326" s="17"/>
      <c r="C326" s="17"/>
      <c r="E326" s="17"/>
      <c r="F326" s="17"/>
    </row>
    <row r="327" spans="1:6" x14ac:dyDescent="0.25">
      <c r="A327" s="17"/>
      <c r="B327" s="17"/>
      <c r="C327" s="17"/>
      <c r="E327" s="17"/>
      <c r="F327" s="17"/>
    </row>
    <row r="328" spans="1:6" x14ac:dyDescent="0.25">
      <c r="A328" s="17"/>
      <c r="B328" s="17"/>
      <c r="C328" s="17"/>
      <c r="E328" s="17"/>
      <c r="F328" s="17"/>
    </row>
    <row r="329" spans="1:6" x14ac:dyDescent="0.25">
      <c r="A329" s="17"/>
      <c r="B329" s="17"/>
      <c r="C329" s="17"/>
      <c r="E329" s="17"/>
      <c r="F329" s="17"/>
    </row>
    <row r="330" spans="1:6" x14ac:dyDescent="0.25">
      <c r="A330" s="17"/>
      <c r="B330" s="17"/>
      <c r="C330" s="17"/>
      <c r="E330" s="17"/>
      <c r="F330" s="17"/>
    </row>
    <row r="331" spans="1:6" x14ac:dyDescent="0.25">
      <c r="A331" s="17"/>
      <c r="B331" s="17"/>
      <c r="C331" s="17"/>
      <c r="E331" s="17"/>
      <c r="F331" s="17"/>
    </row>
    <row r="332" spans="1:6" x14ac:dyDescent="0.25">
      <c r="A332" s="17"/>
      <c r="B332" s="17"/>
      <c r="C332" s="17"/>
      <c r="E332" s="17"/>
      <c r="F332" s="17"/>
    </row>
    <row r="333" spans="1:6" x14ac:dyDescent="0.25">
      <c r="A333" s="17"/>
      <c r="B333" s="17"/>
      <c r="C333" s="17"/>
      <c r="E333" s="17"/>
      <c r="F333" s="17"/>
    </row>
    <row r="334" spans="1:6" x14ac:dyDescent="0.25">
      <c r="A334" s="17"/>
      <c r="B334" s="17"/>
      <c r="C334" s="17"/>
      <c r="E334" s="17"/>
      <c r="F334" s="17"/>
    </row>
    <row r="335" spans="1:6" x14ac:dyDescent="0.25">
      <c r="A335" s="17"/>
      <c r="B335" s="17"/>
      <c r="C335" s="17"/>
      <c r="E335" s="17"/>
      <c r="F335" s="17"/>
    </row>
    <row r="336" spans="1:6" x14ac:dyDescent="0.25">
      <c r="A336" s="17"/>
      <c r="B336" s="17"/>
      <c r="C336" s="17"/>
      <c r="E336" s="17"/>
      <c r="F336" s="17"/>
    </row>
    <row r="337" spans="1:6" x14ac:dyDescent="0.25">
      <c r="A337" s="17"/>
      <c r="B337" s="17"/>
      <c r="C337" s="17"/>
      <c r="E337" s="17"/>
      <c r="F337" s="17"/>
    </row>
    <row r="338" spans="1:6" x14ac:dyDescent="0.25">
      <c r="A338" s="17"/>
      <c r="B338" s="17"/>
      <c r="C338" s="17"/>
      <c r="E338" s="17"/>
      <c r="F338" s="17"/>
    </row>
    <row r="339" spans="1:6" x14ac:dyDescent="0.25">
      <c r="A339" s="17"/>
      <c r="B339" s="17"/>
      <c r="C339" s="17"/>
      <c r="E339" s="17"/>
      <c r="F339" s="17"/>
    </row>
    <row r="340" spans="1:6" x14ac:dyDescent="0.25">
      <c r="A340" s="17"/>
      <c r="B340" s="17"/>
      <c r="C340" s="17"/>
      <c r="E340" s="17"/>
      <c r="F340" s="17"/>
    </row>
    <row r="341" spans="1:6" x14ac:dyDescent="0.25">
      <c r="A341" s="17"/>
      <c r="B341" s="17"/>
      <c r="C341" s="17"/>
      <c r="E341" s="17"/>
      <c r="F341" s="17"/>
    </row>
    <row r="342" spans="1:6" x14ac:dyDescent="0.25">
      <c r="A342" s="17"/>
      <c r="B342" s="17"/>
      <c r="C342" s="17"/>
      <c r="E342" s="17"/>
      <c r="F342" s="17"/>
    </row>
    <row r="343" spans="1:6" x14ac:dyDescent="0.25">
      <c r="A343" s="17"/>
      <c r="B343" s="17"/>
      <c r="C343" s="17"/>
      <c r="E343" s="17"/>
      <c r="F343" s="17"/>
    </row>
    <row r="344" spans="1:6" x14ac:dyDescent="0.25">
      <c r="A344" s="17"/>
      <c r="B344" s="17"/>
      <c r="C344" s="17"/>
      <c r="E344" s="17"/>
      <c r="F344" s="17"/>
    </row>
    <row r="345" spans="1:6" x14ac:dyDescent="0.25">
      <c r="A345" s="17"/>
      <c r="B345" s="17"/>
      <c r="C345" s="17"/>
      <c r="E345" s="17"/>
      <c r="F345" s="17"/>
    </row>
    <row r="346" spans="1:6" x14ac:dyDescent="0.25">
      <c r="A346" s="17"/>
      <c r="B346" s="17"/>
      <c r="C346" s="17"/>
      <c r="E346" s="17"/>
      <c r="F346" s="17"/>
    </row>
    <row r="347" spans="1:6" x14ac:dyDescent="0.25">
      <c r="A347" s="17"/>
      <c r="B347" s="17"/>
      <c r="C347" s="17"/>
      <c r="E347" s="17"/>
      <c r="F347" s="17"/>
    </row>
    <row r="348" spans="1:6" x14ac:dyDescent="0.25">
      <c r="A348" s="17"/>
      <c r="B348" s="17"/>
      <c r="C348" s="17"/>
      <c r="E348" s="17"/>
      <c r="F348" s="17"/>
    </row>
    <row r="349" spans="1:6" x14ac:dyDescent="0.25">
      <c r="A349" s="17"/>
      <c r="B349" s="17"/>
      <c r="C349" s="17"/>
      <c r="E349" s="17"/>
      <c r="F349" s="17"/>
    </row>
    <row r="350" spans="1:6" x14ac:dyDescent="0.25">
      <c r="A350" s="17"/>
      <c r="B350" s="17"/>
      <c r="C350" s="17"/>
      <c r="E350" s="17"/>
      <c r="F350" s="17"/>
    </row>
    <row r="351" spans="1:6" x14ac:dyDescent="0.25">
      <c r="A351" s="17"/>
      <c r="B351" s="17"/>
      <c r="C351" s="17"/>
      <c r="E351" s="17"/>
      <c r="F351" s="17"/>
    </row>
    <row r="352" spans="1:6" x14ac:dyDescent="0.25">
      <c r="A352" s="17"/>
      <c r="B352" s="17"/>
      <c r="C352" s="17"/>
      <c r="E352" s="17"/>
      <c r="F352" s="17"/>
    </row>
    <row r="353" spans="1:6" x14ac:dyDescent="0.25">
      <c r="A353" s="17"/>
      <c r="B353" s="17"/>
      <c r="C353" s="17"/>
      <c r="E353" s="17"/>
      <c r="F353" s="17"/>
    </row>
    <row r="354" spans="1:6" x14ac:dyDescent="0.25">
      <c r="A354" s="17"/>
      <c r="B354" s="17"/>
      <c r="C354" s="17"/>
      <c r="E354" s="17"/>
      <c r="F354" s="17"/>
    </row>
    <row r="355" spans="1:6" x14ac:dyDescent="0.25">
      <c r="A355" s="17"/>
      <c r="B355" s="17"/>
      <c r="C355" s="17"/>
      <c r="E355" s="17"/>
      <c r="F355" s="17"/>
    </row>
    <row r="356" spans="1:6" x14ac:dyDescent="0.25">
      <c r="A356" s="17"/>
      <c r="B356" s="17"/>
      <c r="C356" s="17"/>
      <c r="E356" s="17"/>
      <c r="F356" s="17"/>
    </row>
    <row r="357" spans="1:6" x14ac:dyDescent="0.25">
      <c r="A357" s="17"/>
      <c r="B357" s="17"/>
      <c r="C357" s="17"/>
      <c r="E357" s="17"/>
      <c r="F357" s="17"/>
    </row>
    <row r="358" spans="1:6" x14ac:dyDescent="0.25">
      <c r="A358" s="17"/>
      <c r="B358" s="17"/>
      <c r="C358" s="17"/>
      <c r="E358" s="17"/>
      <c r="F358" s="17"/>
    </row>
    <row r="359" spans="1:6" x14ac:dyDescent="0.25">
      <c r="A359" s="17"/>
      <c r="B359" s="17"/>
      <c r="C359" s="17"/>
      <c r="E359" s="17"/>
      <c r="F359" s="17"/>
    </row>
    <row r="360" spans="1:6" x14ac:dyDescent="0.25">
      <c r="A360" s="17"/>
      <c r="B360" s="17"/>
      <c r="C360" s="17"/>
      <c r="E360" s="17"/>
      <c r="F360" s="17"/>
    </row>
    <row r="361" spans="1:6" x14ac:dyDescent="0.25">
      <c r="A361" s="17"/>
      <c r="B361" s="17"/>
      <c r="C361" s="17"/>
      <c r="E361" s="17"/>
      <c r="F361" s="17"/>
    </row>
    <row r="362" spans="1:6" x14ac:dyDescent="0.25">
      <c r="A362" s="17"/>
      <c r="B362" s="17"/>
      <c r="C362" s="17"/>
      <c r="E362" s="17"/>
      <c r="F362" s="17"/>
    </row>
    <row r="363" spans="1:6" x14ac:dyDescent="0.25">
      <c r="A363" s="17"/>
      <c r="B363" s="17"/>
      <c r="C363" s="17"/>
      <c r="E363" s="17"/>
      <c r="F363" s="17"/>
    </row>
    <row r="364" spans="1:6" x14ac:dyDescent="0.25">
      <c r="A364" s="17"/>
      <c r="B364" s="17"/>
      <c r="C364" s="17"/>
      <c r="E364" s="17"/>
      <c r="F364" s="17"/>
    </row>
    <row r="365" spans="1:6" x14ac:dyDescent="0.25">
      <c r="A365" s="17"/>
      <c r="B365" s="17"/>
      <c r="C365" s="17"/>
      <c r="E365" s="17"/>
      <c r="F365" s="17"/>
    </row>
    <row r="366" spans="1:6" x14ac:dyDescent="0.25">
      <c r="A366" s="17"/>
      <c r="B366" s="17"/>
      <c r="C366" s="17"/>
      <c r="E366" s="17"/>
      <c r="F366" s="17"/>
    </row>
    <row r="367" spans="1:6" x14ac:dyDescent="0.25">
      <c r="A367" s="17"/>
      <c r="B367" s="17"/>
      <c r="C367" s="17"/>
      <c r="E367" s="17"/>
      <c r="F367" s="17"/>
    </row>
    <row r="368" spans="1:6" x14ac:dyDescent="0.25">
      <c r="A368" s="17"/>
      <c r="B368" s="17"/>
      <c r="C368" s="17"/>
      <c r="E368" s="17"/>
      <c r="F368" s="17"/>
    </row>
    <row r="369" spans="1:6" x14ac:dyDescent="0.25">
      <c r="A369" s="17"/>
      <c r="B369" s="17"/>
      <c r="C369" s="17"/>
      <c r="E369" s="17"/>
      <c r="F369" s="17"/>
    </row>
    <row r="370" spans="1:6" x14ac:dyDescent="0.25">
      <c r="A370" s="17"/>
      <c r="B370" s="17"/>
      <c r="C370" s="17"/>
      <c r="E370" s="17"/>
      <c r="F370" s="17"/>
    </row>
    <row r="371" spans="1:6" x14ac:dyDescent="0.25">
      <c r="A371" s="17"/>
      <c r="B371" s="17"/>
      <c r="C371" s="17"/>
      <c r="E371" s="17"/>
      <c r="F371" s="17"/>
    </row>
    <row r="372" spans="1:6" x14ac:dyDescent="0.25">
      <c r="A372" s="17"/>
      <c r="B372" s="17"/>
      <c r="C372" s="17"/>
      <c r="E372" s="17"/>
      <c r="F372" s="17"/>
    </row>
    <row r="373" spans="1:6" x14ac:dyDescent="0.25">
      <c r="A373" s="17"/>
      <c r="B373" s="17"/>
      <c r="C373" s="17"/>
      <c r="E373" s="17"/>
      <c r="F373" s="17"/>
    </row>
    <row r="374" spans="1:6" x14ac:dyDescent="0.25">
      <c r="A374" s="17"/>
      <c r="B374" s="17"/>
      <c r="C374" s="17"/>
      <c r="E374" s="17"/>
      <c r="F374" s="17"/>
    </row>
    <row r="375" spans="1:6" x14ac:dyDescent="0.25">
      <c r="A375" s="17"/>
      <c r="B375" s="17"/>
      <c r="C375" s="17"/>
      <c r="E375" s="17"/>
      <c r="F375" s="17"/>
    </row>
    <row r="376" spans="1:6" x14ac:dyDescent="0.25">
      <c r="A376" s="17"/>
      <c r="B376" s="17"/>
      <c r="C376" s="17"/>
      <c r="E376" s="17"/>
      <c r="F376" s="17"/>
    </row>
    <row r="377" spans="1:6" x14ac:dyDescent="0.25">
      <c r="A377" s="17"/>
      <c r="B377" s="17"/>
      <c r="C377" s="17"/>
      <c r="E377" s="17"/>
      <c r="F377" s="17"/>
    </row>
    <row r="378" spans="1:6" x14ac:dyDescent="0.25">
      <c r="A378" s="17"/>
      <c r="B378" s="17"/>
      <c r="C378" s="17"/>
      <c r="E378" s="17"/>
      <c r="F378" s="17"/>
    </row>
    <row r="379" spans="1:6" x14ac:dyDescent="0.25">
      <c r="A379" s="17"/>
      <c r="B379" s="17"/>
      <c r="C379" s="17"/>
      <c r="E379" s="17"/>
      <c r="F379" s="17"/>
    </row>
    <row r="380" spans="1:6" x14ac:dyDescent="0.25">
      <c r="A380" s="17"/>
      <c r="B380" s="17"/>
      <c r="C380" s="17"/>
      <c r="E380" s="17"/>
      <c r="F380" s="17"/>
    </row>
    <row r="381" spans="1:6" x14ac:dyDescent="0.25">
      <c r="A381" s="17"/>
      <c r="B381" s="17"/>
      <c r="C381" s="17"/>
      <c r="E381" s="17"/>
      <c r="F381" s="17"/>
    </row>
    <row r="382" spans="1:6" x14ac:dyDescent="0.25">
      <c r="A382" s="17"/>
      <c r="B382" s="17"/>
      <c r="C382" s="17"/>
      <c r="E382" s="17"/>
      <c r="F382" s="17"/>
    </row>
    <row r="383" spans="1:6" x14ac:dyDescent="0.25">
      <c r="A383" s="17"/>
      <c r="B383" s="17"/>
      <c r="C383" s="17"/>
      <c r="E383" s="17"/>
      <c r="F383" s="17"/>
    </row>
    <row r="384" spans="1:6" x14ac:dyDescent="0.25">
      <c r="A384" s="17"/>
      <c r="B384" s="17"/>
      <c r="C384" s="17"/>
      <c r="E384" s="17"/>
      <c r="F384" s="17"/>
    </row>
    <row r="385" spans="1:6" x14ac:dyDescent="0.25">
      <c r="A385" s="17"/>
      <c r="B385" s="17"/>
      <c r="C385" s="17"/>
      <c r="E385" s="17"/>
      <c r="F385" s="17"/>
    </row>
    <row r="386" spans="1:6" x14ac:dyDescent="0.25">
      <c r="A386" s="17"/>
      <c r="B386" s="17"/>
      <c r="C386" s="17"/>
      <c r="E386" s="17"/>
      <c r="F386" s="17"/>
    </row>
    <row r="387" spans="1:6" x14ac:dyDescent="0.25">
      <c r="A387" s="17"/>
      <c r="B387" s="17"/>
      <c r="C387" s="17"/>
      <c r="E387" s="17"/>
      <c r="F387" s="17"/>
    </row>
    <row r="388" spans="1:6" x14ac:dyDescent="0.25">
      <c r="A388" s="17"/>
      <c r="B388" s="17"/>
      <c r="C388" s="17"/>
      <c r="E388" s="17"/>
      <c r="F388" s="17"/>
    </row>
    <row r="389" spans="1:6" x14ac:dyDescent="0.25">
      <c r="A389" s="17"/>
      <c r="B389" s="17"/>
      <c r="C389" s="17"/>
      <c r="E389" s="17"/>
      <c r="F389" s="17"/>
    </row>
    <row r="390" spans="1:6" x14ac:dyDescent="0.25">
      <c r="A390" s="17"/>
      <c r="B390" s="17"/>
      <c r="C390" s="17"/>
      <c r="E390" s="17"/>
      <c r="F390" s="17"/>
    </row>
    <row r="391" spans="1:6" x14ac:dyDescent="0.25">
      <c r="A391" s="17"/>
      <c r="B391" s="17"/>
      <c r="C391" s="17"/>
      <c r="E391" s="17"/>
      <c r="F391" s="17"/>
    </row>
    <row r="392" spans="1:6" x14ac:dyDescent="0.25">
      <c r="A392" s="17"/>
      <c r="B392" s="17"/>
      <c r="C392" s="17"/>
      <c r="E392" s="17"/>
      <c r="F392" s="17"/>
    </row>
    <row r="393" spans="1:6" x14ac:dyDescent="0.25">
      <c r="A393" s="17"/>
      <c r="B393" s="17"/>
      <c r="C393" s="17"/>
      <c r="E393" s="17"/>
      <c r="F393" s="17"/>
    </row>
    <row r="394" spans="1:6" x14ac:dyDescent="0.25">
      <c r="A394" s="17"/>
      <c r="B394" s="17"/>
      <c r="C394" s="17"/>
      <c r="E394" s="17"/>
      <c r="F394" s="17"/>
    </row>
    <row r="395" spans="1:6" x14ac:dyDescent="0.25">
      <c r="A395" s="17"/>
      <c r="B395" s="17"/>
      <c r="C395" s="17"/>
      <c r="E395" s="17"/>
      <c r="F395" s="17"/>
    </row>
    <row r="396" spans="1:6" x14ac:dyDescent="0.25">
      <c r="A396" s="17"/>
      <c r="B396" s="17"/>
      <c r="C396" s="17"/>
      <c r="E396" s="17"/>
      <c r="F396" s="17"/>
    </row>
    <row r="397" spans="1:6" x14ac:dyDescent="0.25">
      <c r="A397" s="17"/>
      <c r="B397" s="17"/>
      <c r="C397" s="17"/>
      <c r="E397" s="17"/>
      <c r="F397" s="17"/>
    </row>
    <row r="398" spans="1:6" x14ac:dyDescent="0.25">
      <c r="A398" s="17"/>
      <c r="B398" s="17"/>
      <c r="C398" s="17"/>
      <c r="E398" s="17"/>
      <c r="F398" s="17"/>
    </row>
    <row r="399" spans="1:6" x14ac:dyDescent="0.25">
      <c r="A399" s="17"/>
      <c r="B399" s="17"/>
      <c r="C399" s="17"/>
      <c r="E399" s="17"/>
      <c r="F399" s="17"/>
    </row>
    <row r="400" spans="1:6" x14ac:dyDescent="0.25">
      <c r="A400" s="17"/>
      <c r="B400" s="17"/>
      <c r="C400" s="17"/>
      <c r="E400" s="17"/>
      <c r="F400" s="17"/>
    </row>
    <row r="401" spans="1:6" x14ac:dyDescent="0.25">
      <c r="A401" s="17"/>
      <c r="B401" s="17"/>
      <c r="C401" s="17"/>
      <c r="E401" s="17"/>
      <c r="F401" s="17"/>
    </row>
    <row r="402" spans="1:6" x14ac:dyDescent="0.25">
      <c r="A402" s="17"/>
      <c r="B402" s="17"/>
      <c r="C402" s="17"/>
      <c r="E402" s="17"/>
      <c r="F402" s="17"/>
    </row>
    <row r="403" spans="1:6" x14ac:dyDescent="0.25">
      <c r="A403" s="17"/>
      <c r="B403" s="17"/>
      <c r="C403" s="17"/>
      <c r="E403" s="17"/>
      <c r="F403" s="17"/>
    </row>
    <row r="404" spans="1:6" x14ac:dyDescent="0.25">
      <c r="A404" s="17"/>
      <c r="B404" s="17"/>
      <c r="C404" s="17"/>
      <c r="E404" s="17"/>
      <c r="F404" s="17"/>
    </row>
    <row r="405" spans="1:6" x14ac:dyDescent="0.25">
      <c r="A405" s="17"/>
      <c r="B405" s="17"/>
      <c r="C405" s="17"/>
      <c r="E405" s="17"/>
      <c r="F405" s="17"/>
    </row>
    <row r="406" spans="1:6" x14ac:dyDescent="0.25">
      <c r="A406" s="17"/>
      <c r="B406" s="17"/>
      <c r="C406" s="17"/>
      <c r="E406" s="17"/>
      <c r="F406" s="17"/>
    </row>
    <row r="407" spans="1:6" x14ac:dyDescent="0.25">
      <c r="A407" s="17"/>
      <c r="B407" s="17"/>
      <c r="C407" s="17"/>
      <c r="E407" s="17"/>
      <c r="F407" s="17"/>
    </row>
    <row r="408" spans="1:6" x14ac:dyDescent="0.25">
      <c r="A408" s="17"/>
      <c r="B408" s="17"/>
      <c r="C408" s="17"/>
      <c r="E408" s="17"/>
      <c r="F408" s="17"/>
    </row>
    <row r="409" spans="1:6" x14ac:dyDescent="0.25">
      <c r="A409" s="17"/>
      <c r="B409" s="17"/>
      <c r="C409" s="17"/>
      <c r="E409" s="17"/>
      <c r="F409" s="17"/>
    </row>
    <row r="410" spans="1:6" x14ac:dyDescent="0.25">
      <c r="A410" s="17"/>
      <c r="B410" s="17"/>
      <c r="C410" s="17"/>
      <c r="E410" s="17"/>
      <c r="F410" s="17"/>
    </row>
    <row r="411" spans="1:6" x14ac:dyDescent="0.25">
      <c r="A411" s="17"/>
      <c r="B411" s="17"/>
      <c r="C411" s="17"/>
      <c r="E411" s="17"/>
      <c r="F411" s="17"/>
    </row>
    <row r="412" spans="1:6" x14ac:dyDescent="0.25">
      <c r="A412" s="17"/>
      <c r="B412" s="17"/>
      <c r="C412" s="17"/>
      <c r="E412" s="17"/>
      <c r="F412" s="17"/>
    </row>
    <row r="413" spans="1:6" x14ac:dyDescent="0.25">
      <c r="A413" s="17"/>
      <c r="B413" s="17"/>
      <c r="C413" s="17"/>
      <c r="E413" s="17"/>
      <c r="F413" s="17"/>
    </row>
    <row r="414" spans="1:6" x14ac:dyDescent="0.25">
      <c r="A414" s="17"/>
      <c r="B414" s="17"/>
      <c r="C414" s="17"/>
      <c r="E414" s="17"/>
      <c r="F414" s="17"/>
    </row>
    <row r="415" spans="1:6" x14ac:dyDescent="0.25">
      <c r="A415" s="17"/>
      <c r="B415" s="17"/>
      <c r="C415" s="17"/>
      <c r="E415" s="17"/>
      <c r="F415" s="17"/>
    </row>
    <row r="416" spans="1:6" x14ac:dyDescent="0.25">
      <c r="A416" s="17"/>
      <c r="B416" s="17"/>
      <c r="C416" s="17"/>
      <c r="E416" s="17"/>
      <c r="F416" s="17"/>
    </row>
    <row r="417" spans="1:6" x14ac:dyDescent="0.25">
      <c r="A417" s="17"/>
      <c r="B417" s="17"/>
      <c r="C417" s="17"/>
      <c r="E417" s="17"/>
      <c r="F417" s="17"/>
    </row>
    <row r="418" spans="1:6" x14ac:dyDescent="0.25">
      <c r="A418" s="17"/>
      <c r="B418" s="17"/>
      <c r="C418" s="17"/>
      <c r="E418" s="17"/>
      <c r="F418" s="17"/>
    </row>
    <row r="419" spans="1:6" x14ac:dyDescent="0.25">
      <c r="A419" s="17"/>
      <c r="B419" s="17"/>
      <c r="C419" s="17"/>
      <c r="E419" s="17"/>
      <c r="F419" s="17"/>
    </row>
    <row r="420" spans="1:6" x14ac:dyDescent="0.25">
      <c r="A420" s="17"/>
      <c r="B420" s="17"/>
      <c r="C420" s="17"/>
      <c r="E420" s="17"/>
      <c r="F420" s="17"/>
    </row>
    <row r="421" spans="1:6" x14ac:dyDescent="0.25">
      <c r="A421" s="17"/>
      <c r="B421" s="17"/>
      <c r="C421" s="17"/>
      <c r="E421" s="17"/>
      <c r="F421" s="17"/>
    </row>
    <row r="422" spans="1:6" x14ac:dyDescent="0.25">
      <c r="A422" s="17"/>
      <c r="B422" s="17"/>
      <c r="C422" s="17"/>
      <c r="E422" s="17"/>
      <c r="F422" s="17"/>
    </row>
    <row r="423" spans="1:6" x14ac:dyDescent="0.25">
      <c r="A423" s="17"/>
      <c r="B423" s="17"/>
      <c r="C423" s="17"/>
      <c r="E423" s="17"/>
      <c r="F423" s="17"/>
    </row>
    <row r="424" spans="1:6" x14ac:dyDescent="0.25">
      <c r="A424" s="17"/>
      <c r="B424" s="17"/>
      <c r="C424" s="17"/>
      <c r="E424" s="17"/>
      <c r="F424" s="17"/>
    </row>
    <row r="425" spans="1:6" x14ac:dyDescent="0.25">
      <c r="A425" s="17"/>
      <c r="B425" s="17"/>
      <c r="C425" s="17"/>
      <c r="E425" s="17"/>
      <c r="F425" s="17"/>
    </row>
    <row r="426" spans="1:6" x14ac:dyDescent="0.25">
      <c r="A426" s="17"/>
      <c r="B426" s="17"/>
      <c r="C426" s="17"/>
      <c r="E426" s="17"/>
      <c r="F426" s="17"/>
    </row>
    <row r="427" spans="1:6" x14ac:dyDescent="0.25">
      <c r="A427" s="17"/>
      <c r="B427" s="17"/>
      <c r="C427" s="17"/>
      <c r="E427" s="17"/>
      <c r="F427" s="17"/>
    </row>
    <row r="428" spans="1:6" x14ac:dyDescent="0.25">
      <c r="A428" s="17"/>
      <c r="B428" s="17"/>
      <c r="C428" s="17"/>
      <c r="E428" s="17"/>
      <c r="F428" s="17"/>
    </row>
    <row r="429" spans="1:6" x14ac:dyDescent="0.25">
      <c r="A429" s="17"/>
      <c r="B429" s="17"/>
      <c r="C429" s="17"/>
      <c r="E429" s="17"/>
      <c r="F429" s="17"/>
    </row>
    <row r="430" spans="1:6" x14ac:dyDescent="0.25">
      <c r="A430" s="17"/>
      <c r="B430" s="17"/>
      <c r="C430" s="17"/>
      <c r="E430" s="17"/>
      <c r="F430" s="17"/>
    </row>
    <row r="431" spans="1:6" x14ac:dyDescent="0.25">
      <c r="A431" s="17"/>
      <c r="B431" s="17"/>
      <c r="C431" s="17"/>
      <c r="E431" s="17"/>
      <c r="F431" s="17"/>
    </row>
    <row r="432" spans="1:6" x14ac:dyDescent="0.25">
      <c r="A432" s="17"/>
      <c r="B432" s="17"/>
      <c r="C432" s="17"/>
      <c r="E432" s="17"/>
      <c r="F432" s="17"/>
    </row>
    <row r="433" spans="1:6" x14ac:dyDescent="0.25">
      <c r="A433" s="17"/>
      <c r="B433" s="17"/>
      <c r="C433" s="17"/>
      <c r="E433" s="17"/>
      <c r="F433" s="17"/>
    </row>
    <row r="434" spans="1:6" x14ac:dyDescent="0.25">
      <c r="A434" s="17"/>
      <c r="B434" s="17"/>
      <c r="C434" s="17"/>
      <c r="E434" s="17"/>
      <c r="F434" s="17"/>
    </row>
    <row r="435" spans="1:6" x14ac:dyDescent="0.25">
      <c r="A435" s="17"/>
      <c r="B435" s="17"/>
      <c r="C435" s="17"/>
      <c r="E435" s="17"/>
      <c r="F435" s="17"/>
    </row>
    <row r="436" spans="1:6" x14ac:dyDescent="0.25">
      <c r="A436" s="17"/>
      <c r="B436" s="17"/>
      <c r="C436" s="17"/>
      <c r="E436" s="17"/>
      <c r="F436" s="17"/>
    </row>
    <row r="437" spans="1:6" x14ac:dyDescent="0.25">
      <c r="A437" s="17"/>
      <c r="B437" s="17"/>
      <c r="C437" s="17"/>
      <c r="E437" s="17"/>
      <c r="F437" s="17"/>
    </row>
    <row r="438" spans="1:6" x14ac:dyDescent="0.25">
      <c r="A438" s="17"/>
      <c r="B438" s="17"/>
      <c r="C438" s="17"/>
      <c r="E438" s="17"/>
      <c r="F438" s="17"/>
    </row>
    <row r="439" spans="1:6" x14ac:dyDescent="0.25">
      <c r="A439" s="17"/>
      <c r="B439" s="17"/>
      <c r="C439" s="17"/>
      <c r="E439" s="17"/>
      <c r="F439" s="17"/>
    </row>
    <row r="440" spans="1:6" x14ac:dyDescent="0.25">
      <c r="A440" s="17"/>
      <c r="B440" s="17"/>
      <c r="C440" s="17"/>
      <c r="E440" s="17"/>
      <c r="F440" s="17"/>
    </row>
    <row r="441" spans="1:6" x14ac:dyDescent="0.25">
      <c r="A441" s="17"/>
      <c r="B441" s="17"/>
      <c r="C441" s="17"/>
      <c r="E441" s="17"/>
      <c r="F441" s="17"/>
    </row>
    <row r="442" spans="1:6" x14ac:dyDescent="0.25">
      <c r="A442" s="17"/>
      <c r="B442" s="17"/>
      <c r="C442" s="17"/>
      <c r="E442" s="17"/>
      <c r="F442" s="17"/>
    </row>
    <row r="443" spans="1:6" x14ac:dyDescent="0.25">
      <c r="A443" s="17"/>
      <c r="B443" s="17"/>
      <c r="C443" s="17"/>
      <c r="E443" s="17"/>
      <c r="F443" s="17"/>
    </row>
    <row r="444" spans="1:6" x14ac:dyDescent="0.25">
      <c r="A444" s="17"/>
      <c r="B444" s="17"/>
      <c r="C444" s="17"/>
      <c r="E444" s="17"/>
      <c r="F444" s="17"/>
    </row>
    <row r="445" spans="1:6" x14ac:dyDescent="0.25">
      <c r="A445" s="17"/>
      <c r="B445" s="17"/>
      <c r="C445" s="17"/>
      <c r="E445" s="17"/>
      <c r="F445" s="17"/>
    </row>
    <row r="446" spans="1:6" x14ac:dyDescent="0.25">
      <c r="A446" s="17"/>
      <c r="B446" s="17"/>
      <c r="C446" s="17"/>
      <c r="E446" s="17"/>
      <c r="F446" s="17"/>
    </row>
    <row r="447" spans="1:6" x14ac:dyDescent="0.25">
      <c r="A447" s="17"/>
      <c r="B447" s="17"/>
      <c r="C447" s="17"/>
      <c r="E447" s="17"/>
      <c r="F447" s="17"/>
    </row>
    <row r="448" spans="1:6" x14ac:dyDescent="0.25">
      <c r="A448" s="17"/>
      <c r="B448" s="17"/>
      <c r="C448" s="17"/>
      <c r="E448" s="17"/>
      <c r="F448" s="17"/>
    </row>
    <row r="449" spans="1:6" x14ac:dyDescent="0.25">
      <c r="A449" s="17"/>
      <c r="B449" s="17"/>
      <c r="C449" s="17"/>
      <c r="E449" s="17"/>
      <c r="F449" s="17"/>
    </row>
    <row r="450" spans="1:6" x14ac:dyDescent="0.25">
      <c r="A450" s="17"/>
      <c r="B450" s="17"/>
      <c r="C450" s="17"/>
      <c r="E450" s="17"/>
      <c r="F450" s="17"/>
    </row>
    <row r="451" spans="1:6" x14ac:dyDescent="0.25">
      <c r="A451" s="17"/>
      <c r="B451" s="17"/>
      <c r="C451" s="17"/>
      <c r="E451" s="17"/>
      <c r="F451" s="17"/>
    </row>
    <row r="452" spans="1:6" x14ac:dyDescent="0.25">
      <c r="A452" s="17"/>
      <c r="B452" s="17"/>
      <c r="C452" s="17"/>
      <c r="E452" s="17"/>
      <c r="F452" s="17"/>
    </row>
    <row r="453" spans="1:6" x14ac:dyDescent="0.25">
      <c r="A453" s="17"/>
      <c r="B453" s="17"/>
      <c r="C453" s="17"/>
      <c r="E453" s="17"/>
      <c r="F453" s="17"/>
    </row>
    <row r="454" spans="1:6" x14ac:dyDescent="0.25">
      <c r="A454" s="17"/>
      <c r="B454" s="17"/>
      <c r="C454" s="17"/>
      <c r="E454" s="17"/>
      <c r="F454" s="17"/>
    </row>
    <row r="455" spans="1:6" x14ac:dyDescent="0.25">
      <c r="A455" s="17"/>
      <c r="B455" s="17"/>
      <c r="C455" s="17"/>
      <c r="E455" s="17"/>
      <c r="F455" s="17"/>
    </row>
    <row r="456" spans="1:6" x14ac:dyDescent="0.25">
      <c r="A456" s="17"/>
      <c r="B456" s="17"/>
      <c r="C456" s="17"/>
      <c r="E456" s="17"/>
      <c r="F456" s="17"/>
    </row>
    <row r="457" spans="1:6" x14ac:dyDescent="0.25">
      <c r="A457" s="17"/>
      <c r="B457" s="17"/>
      <c r="C457" s="17"/>
      <c r="E457" s="17"/>
      <c r="F457" s="17"/>
    </row>
    <row r="458" spans="1:6" x14ac:dyDescent="0.25">
      <c r="A458" s="17"/>
      <c r="B458" s="17"/>
      <c r="C458" s="17"/>
      <c r="E458" s="17"/>
      <c r="F458" s="17"/>
    </row>
    <row r="459" spans="1:6" x14ac:dyDescent="0.25">
      <c r="A459" s="17"/>
      <c r="B459" s="17"/>
      <c r="C459" s="17"/>
      <c r="E459" s="17"/>
      <c r="F459" s="17"/>
    </row>
    <row r="460" spans="1:6" x14ac:dyDescent="0.25">
      <c r="A460" s="17"/>
      <c r="B460" s="17"/>
      <c r="C460" s="17"/>
      <c r="E460" s="17"/>
      <c r="F460" s="17"/>
    </row>
    <row r="461" spans="1:6" x14ac:dyDescent="0.25">
      <c r="A461" s="17"/>
      <c r="B461" s="17"/>
      <c r="C461" s="17"/>
      <c r="E461" s="17"/>
      <c r="F461" s="17"/>
    </row>
    <row r="462" spans="1:6" x14ac:dyDescent="0.25">
      <c r="A462" s="17"/>
      <c r="B462" s="17"/>
      <c r="C462" s="17"/>
      <c r="E462" s="17"/>
      <c r="F462" s="17"/>
    </row>
    <row r="463" spans="1:6" x14ac:dyDescent="0.25">
      <c r="A463" s="17"/>
      <c r="B463" s="17"/>
      <c r="C463" s="17"/>
      <c r="E463" s="17"/>
      <c r="F463" s="17"/>
    </row>
    <row r="464" spans="1:6" x14ac:dyDescent="0.25">
      <c r="A464" s="17"/>
      <c r="B464" s="17"/>
      <c r="C464" s="17"/>
      <c r="E464" s="17"/>
      <c r="F464" s="17"/>
    </row>
    <row r="465" spans="1:6" x14ac:dyDescent="0.25">
      <c r="A465" s="17"/>
      <c r="B465" s="17"/>
      <c r="C465" s="17"/>
      <c r="E465" s="17"/>
      <c r="F465" s="17"/>
    </row>
    <row r="466" spans="1:6" x14ac:dyDescent="0.25">
      <c r="A466" s="17"/>
      <c r="B466" s="17"/>
      <c r="C466" s="17"/>
      <c r="E466" s="17"/>
      <c r="F466" s="17"/>
    </row>
    <row r="467" spans="1:6" x14ac:dyDescent="0.25">
      <c r="A467" s="17"/>
      <c r="B467" s="17"/>
      <c r="C467" s="17"/>
      <c r="E467" s="17"/>
      <c r="F467" s="17"/>
    </row>
    <row r="468" spans="1:6" x14ac:dyDescent="0.25">
      <c r="A468" s="17"/>
      <c r="B468" s="17"/>
      <c r="C468" s="17"/>
      <c r="E468" s="17"/>
      <c r="F468" s="17"/>
    </row>
    <row r="469" spans="1:6" x14ac:dyDescent="0.25">
      <c r="A469" s="17"/>
      <c r="B469" s="17"/>
      <c r="C469" s="17"/>
      <c r="E469" s="17"/>
      <c r="F469" s="17"/>
    </row>
    <row r="470" spans="1:6" x14ac:dyDescent="0.25">
      <c r="A470" s="17"/>
      <c r="B470" s="17"/>
      <c r="C470" s="17"/>
      <c r="E470" s="17"/>
      <c r="F470" s="17"/>
    </row>
    <row r="471" spans="1:6" x14ac:dyDescent="0.25">
      <c r="A471" s="17"/>
      <c r="B471" s="17"/>
      <c r="C471" s="17"/>
      <c r="E471" s="17"/>
      <c r="F471" s="17"/>
    </row>
    <row r="472" spans="1:6" x14ac:dyDescent="0.25">
      <c r="A472" s="17"/>
      <c r="B472" s="17"/>
      <c r="C472" s="17"/>
      <c r="E472" s="17"/>
      <c r="F472" s="17"/>
    </row>
    <row r="473" spans="1:6" x14ac:dyDescent="0.25">
      <c r="A473" s="17"/>
      <c r="B473" s="17"/>
      <c r="C473" s="17"/>
      <c r="E473" s="17"/>
      <c r="F473" s="17"/>
    </row>
    <row r="474" spans="1:6" x14ac:dyDescent="0.25">
      <c r="A474" s="17"/>
      <c r="B474" s="17"/>
      <c r="C474" s="17"/>
      <c r="E474" s="17"/>
      <c r="F474" s="17"/>
    </row>
    <row r="475" spans="1:6" x14ac:dyDescent="0.25">
      <c r="A475" s="17"/>
      <c r="B475" s="17"/>
      <c r="C475" s="17"/>
      <c r="E475" s="17"/>
      <c r="F475" s="17"/>
    </row>
    <row r="476" spans="1:6" x14ac:dyDescent="0.25">
      <c r="A476" s="17"/>
      <c r="B476" s="17"/>
      <c r="C476" s="17"/>
      <c r="E476" s="17"/>
      <c r="F476" s="17"/>
    </row>
    <row r="477" spans="1:6" x14ac:dyDescent="0.25">
      <c r="A477" s="17"/>
      <c r="B477" s="17"/>
      <c r="C477" s="17"/>
      <c r="E477" s="17"/>
      <c r="F477" s="17"/>
    </row>
    <row r="478" spans="1:6" x14ac:dyDescent="0.25">
      <c r="A478" s="17"/>
      <c r="B478" s="17"/>
      <c r="C478" s="17"/>
      <c r="E478" s="17"/>
      <c r="F478" s="17"/>
    </row>
    <row r="479" spans="1:6" x14ac:dyDescent="0.25">
      <c r="A479" s="17"/>
      <c r="B479" s="17"/>
      <c r="C479" s="17"/>
      <c r="E479" s="17"/>
      <c r="F479" s="17"/>
    </row>
    <row r="480" spans="1:6" x14ac:dyDescent="0.25">
      <c r="A480" s="17"/>
      <c r="B480" s="17"/>
      <c r="C480" s="17"/>
      <c r="E480" s="17"/>
      <c r="F480" s="17"/>
    </row>
    <row r="481" spans="1:6" x14ac:dyDescent="0.25">
      <c r="A481" s="17"/>
      <c r="B481" s="17"/>
      <c r="C481" s="17"/>
      <c r="E481" s="17"/>
      <c r="F481" s="17"/>
    </row>
    <row r="482" spans="1:6" x14ac:dyDescent="0.25">
      <c r="A482" s="17"/>
      <c r="B482" s="17"/>
      <c r="C482" s="17"/>
      <c r="E482" s="17"/>
      <c r="F482" s="17"/>
    </row>
    <row r="483" spans="1:6" x14ac:dyDescent="0.25">
      <c r="A483" s="17"/>
      <c r="B483" s="17"/>
      <c r="C483" s="17"/>
      <c r="E483" s="17"/>
      <c r="F483" s="17"/>
    </row>
    <row r="484" spans="1:6" x14ac:dyDescent="0.25">
      <c r="A484" s="17"/>
      <c r="B484" s="17"/>
      <c r="C484" s="17"/>
      <c r="E484" s="17"/>
      <c r="F484" s="17"/>
    </row>
    <row r="485" spans="1:6" x14ac:dyDescent="0.25">
      <c r="A485" s="17"/>
      <c r="B485" s="17"/>
      <c r="C485" s="17"/>
      <c r="E485" s="17"/>
      <c r="F485" s="17"/>
    </row>
    <row r="486" spans="1:6" x14ac:dyDescent="0.25">
      <c r="A486" s="17"/>
      <c r="B486" s="17"/>
      <c r="C486" s="17"/>
      <c r="E486" s="17"/>
      <c r="F486" s="17"/>
    </row>
    <row r="487" spans="1:6" x14ac:dyDescent="0.25">
      <c r="A487" s="17"/>
      <c r="B487" s="17"/>
      <c r="C487" s="17"/>
      <c r="E487" s="17"/>
      <c r="F487" s="17"/>
    </row>
    <row r="488" spans="1:6" x14ac:dyDescent="0.25">
      <c r="A488" s="17"/>
      <c r="B488" s="17"/>
      <c r="C488" s="17"/>
      <c r="E488" s="17"/>
      <c r="F488" s="17"/>
    </row>
    <row r="489" spans="1:6" x14ac:dyDescent="0.25">
      <c r="A489" s="17"/>
      <c r="B489" s="17"/>
      <c r="C489" s="17"/>
      <c r="E489" s="17"/>
      <c r="F489" s="17"/>
    </row>
    <row r="490" spans="1:6" x14ac:dyDescent="0.25">
      <c r="A490" s="17"/>
      <c r="B490" s="17"/>
      <c r="C490" s="17"/>
      <c r="E490" s="17"/>
      <c r="F490" s="17"/>
    </row>
    <row r="491" spans="1:6" x14ac:dyDescent="0.25">
      <c r="A491" s="17"/>
      <c r="B491" s="17"/>
      <c r="C491" s="17"/>
      <c r="E491" s="17"/>
      <c r="F491" s="17"/>
    </row>
    <row r="492" spans="1:6" x14ac:dyDescent="0.25">
      <c r="A492" s="17"/>
      <c r="B492" s="17"/>
      <c r="C492" s="17"/>
      <c r="E492" s="17"/>
      <c r="F492" s="17"/>
    </row>
    <row r="493" spans="1:6" x14ac:dyDescent="0.25">
      <c r="A493" s="17"/>
      <c r="B493" s="17"/>
      <c r="C493" s="17"/>
      <c r="E493" s="17"/>
      <c r="F493" s="17"/>
    </row>
    <row r="494" spans="1:6" x14ac:dyDescent="0.25">
      <c r="A494" s="17"/>
      <c r="B494" s="17"/>
      <c r="C494" s="17"/>
      <c r="E494" s="17"/>
      <c r="F494" s="17"/>
    </row>
    <row r="495" spans="1:6" x14ac:dyDescent="0.25">
      <c r="A495" s="17"/>
      <c r="B495" s="17"/>
      <c r="C495" s="17"/>
      <c r="E495" s="17"/>
      <c r="F495" s="17"/>
    </row>
    <row r="496" spans="1:6" x14ac:dyDescent="0.25">
      <c r="A496" s="17"/>
      <c r="B496" s="17"/>
      <c r="C496" s="17"/>
      <c r="E496" s="17"/>
      <c r="F496" s="17"/>
    </row>
    <row r="497" spans="1:6" x14ac:dyDescent="0.25">
      <c r="A497" s="17"/>
      <c r="B497" s="17"/>
      <c r="C497" s="17"/>
      <c r="E497" s="17"/>
      <c r="F497" s="17"/>
    </row>
    <row r="498" spans="1:6" x14ac:dyDescent="0.25">
      <c r="A498" s="17"/>
      <c r="B498" s="17"/>
      <c r="C498" s="17"/>
      <c r="E498" s="17"/>
      <c r="F498" s="17"/>
    </row>
    <row r="499" spans="1:6" x14ac:dyDescent="0.25">
      <c r="A499" s="17"/>
      <c r="B499" s="17"/>
      <c r="C499" s="17"/>
      <c r="E499" s="17"/>
      <c r="F499" s="17"/>
    </row>
    <row r="500" spans="1:6" x14ac:dyDescent="0.25">
      <c r="A500" s="17"/>
      <c r="B500" s="17"/>
      <c r="C500" s="17"/>
      <c r="E500" s="17"/>
      <c r="F500" s="17"/>
    </row>
    <row r="501" spans="1:6" x14ac:dyDescent="0.25">
      <c r="A501" s="17"/>
      <c r="B501" s="17"/>
      <c r="C501" s="17"/>
      <c r="E501" s="17"/>
      <c r="F501" s="17"/>
    </row>
    <row r="502" spans="1:6" x14ac:dyDescent="0.25">
      <c r="A502" s="17"/>
      <c r="B502" s="17"/>
      <c r="C502" s="17"/>
      <c r="E502" s="17"/>
      <c r="F502" s="17"/>
    </row>
    <row r="503" spans="1:6" x14ac:dyDescent="0.25">
      <c r="A503" s="17"/>
      <c r="B503" s="17"/>
      <c r="C503" s="17"/>
      <c r="E503" s="17"/>
      <c r="F503" s="17"/>
    </row>
    <row r="504" spans="1:6" x14ac:dyDescent="0.25">
      <c r="A504" s="17"/>
      <c r="B504" s="17"/>
      <c r="C504" s="17"/>
      <c r="E504" s="17"/>
      <c r="F504" s="17"/>
    </row>
    <row r="505" spans="1:6" x14ac:dyDescent="0.25">
      <c r="A505" s="17"/>
      <c r="B505" s="17"/>
      <c r="C505" s="17"/>
      <c r="E505" s="17"/>
      <c r="F505" s="17"/>
    </row>
    <row r="506" spans="1:6" x14ac:dyDescent="0.25">
      <c r="A506" s="17"/>
      <c r="B506" s="17"/>
      <c r="C506" s="17"/>
      <c r="E506" s="17"/>
      <c r="F506" s="17"/>
    </row>
    <row r="507" spans="1:6" x14ac:dyDescent="0.25">
      <c r="A507" s="17"/>
      <c r="B507" s="17"/>
      <c r="C507" s="17"/>
      <c r="E507" s="17"/>
      <c r="F507" s="17"/>
    </row>
    <row r="508" spans="1:6" x14ac:dyDescent="0.25">
      <c r="A508" s="17"/>
      <c r="B508" s="17"/>
      <c r="C508" s="17"/>
      <c r="E508" s="17"/>
      <c r="F508" s="17"/>
    </row>
    <row r="509" spans="1:6" x14ac:dyDescent="0.25">
      <c r="A509" s="17"/>
      <c r="B509" s="17"/>
      <c r="C509" s="17"/>
      <c r="E509" s="17"/>
      <c r="F509" s="17"/>
    </row>
    <row r="510" spans="1:6" x14ac:dyDescent="0.25">
      <c r="A510" s="17"/>
      <c r="B510" s="17"/>
      <c r="C510" s="17"/>
      <c r="E510" s="17"/>
      <c r="F510" s="17"/>
    </row>
    <row r="511" spans="1:6" x14ac:dyDescent="0.25">
      <c r="A511" s="17"/>
      <c r="B511" s="17"/>
      <c r="C511" s="17"/>
      <c r="E511" s="17"/>
      <c r="F511" s="17"/>
    </row>
    <row r="512" spans="1:6" x14ac:dyDescent="0.25">
      <c r="A512" s="17"/>
      <c r="B512" s="17"/>
      <c r="C512" s="17"/>
      <c r="E512" s="17"/>
      <c r="F512" s="17"/>
    </row>
    <row r="513" spans="1:6" x14ac:dyDescent="0.25">
      <c r="A513" s="17"/>
      <c r="B513" s="17"/>
      <c r="C513" s="17"/>
      <c r="E513" s="17"/>
      <c r="F513" s="17"/>
    </row>
    <row r="514" spans="1:6" x14ac:dyDescent="0.25">
      <c r="A514" s="17"/>
      <c r="B514" s="17"/>
      <c r="C514" s="17"/>
      <c r="E514" s="17"/>
      <c r="F514" s="17"/>
    </row>
    <row r="515" spans="1:6" x14ac:dyDescent="0.25">
      <c r="A515" s="17"/>
      <c r="B515" s="17"/>
      <c r="C515" s="17"/>
      <c r="E515" s="17"/>
      <c r="F515" s="17"/>
    </row>
    <row r="516" spans="1:6" x14ac:dyDescent="0.25">
      <c r="A516" s="17"/>
      <c r="B516" s="17"/>
      <c r="C516" s="17"/>
      <c r="E516" s="17"/>
      <c r="F516" s="17"/>
    </row>
    <row r="517" spans="1:6" x14ac:dyDescent="0.25">
      <c r="A517" s="17"/>
      <c r="B517" s="17"/>
      <c r="C517" s="17"/>
      <c r="E517" s="17"/>
      <c r="F517" s="17"/>
    </row>
    <row r="518" spans="1:6" x14ac:dyDescent="0.25">
      <c r="A518" s="17"/>
      <c r="B518" s="17"/>
      <c r="C518" s="17"/>
      <c r="E518" s="17"/>
      <c r="F518" s="17"/>
    </row>
    <row r="519" spans="1:6" x14ac:dyDescent="0.25">
      <c r="A519" s="17"/>
      <c r="B519" s="17"/>
      <c r="C519" s="17"/>
      <c r="E519" s="17"/>
      <c r="F519" s="17"/>
    </row>
    <row r="520" spans="1:6" x14ac:dyDescent="0.25">
      <c r="A520" s="17"/>
      <c r="B520" s="17"/>
      <c r="C520" s="17"/>
      <c r="E520" s="17"/>
      <c r="F520" s="17"/>
    </row>
    <row r="521" spans="1:6" x14ac:dyDescent="0.25">
      <c r="A521" s="17"/>
      <c r="B521" s="17"/>
      <c r="C521" s="17"/>
      <c r="E521" s="17"/>
      <c r="F521" s="17"/>
    </row>
    <row r="522" spans="1:6" x14ac:dyDescent="0.25">
      <c r="A522" s="17"/>
      <c r="B522" s="17"/>
      <c r="C522" s="17"/>
      <c r="E522" s="17"/>
      <c r="F522" s="17"/>
    </row>
    <row r="523" spans="1:6" x14ac:dyDescent="0.25">
      <c r="A523" s="17"/>
      <c r="B523" s="17"/>
      <c r="C523" s="17"/>
      <c r="E523" s="17"/>
      <c r="F523" s="17"/>
    </row>
    <row r="524" spans="1:6" x14ac:dyDescent="0.25">
      <c r="A524" s="17"/>
      <c r="B524" s="17"/>
      <c r="C524" s="17"/>
      <c r="E524" s="17"/>
      <c r="F524" s="17"/>
    </row>
    <row r="525" spans="1:6" x14ac:dyDescent="0.25">
      <c r="A525" s="17"/>
      <c r="B525" s="17"/>
      <c r="C525" s="17"/>
      <c r="E525" s="17"/>
      <c r="F525" s="17"/>
    </row>
    <row r="526" spans="1:6" x14ac:dyDescent="0.25">
      <c r="A526" s="17"/>
      <c r="B526" s="17"/>
      <c r="C526" s="17"/>
      <c r="E526" s="17"/>
      <c r="F526" s="17"/>
    </row>
    <row r="527" spans="1:6" x14ac:dyDescent="0.25">
      <c r="A527" s="17"/>
      <c r="B527" s="17"/>
      <c r="C527" s="17"/>
      <c r="E527" s="17"/>
      <c r="F527" s="17"/>
    </row>
    <row r="528" spans="1:6" x14ac:dyDescent="0.25">
      <c r="A528" s="17"/>
      <c r="B528" s="17"/>
      <c r="C528" s="17"/>
      <c r="E528" s="17"/>
      <c r="F528" s="17"/>
    </row>
    <row r="529" spans="1:6" x14ac:dyDescent="0.25">
      <c r="A529" s="17"/>
      <c r="B529" s="17"/>
      <c r="C529" s="17"/>
      <c r="E529" s="17"/>
      <c r="F529" s="17"/>
    </row>
    <row r="530" spans="1:6" x14ac:dyDescent="0.25">
      <c r="A530" s="17"/>
      <c r="B530" s="17"/>
      <c r="C530" s="17"/>
      <c r="E530" s="17"/>
      <c r="F530" s="17"/>
    </row>
    <row r="531" spans="1:6" x14ac:dyDescent="0.25">
      <c r="A531" s="17"/>
      <c r="B531" s="17"/>
      <c r="C531" s="17"/>
      <c r="E531" s="17"/>
      <c r="F531" s="17"/>
    </row>
    <row r="532" spans="1:6" x14ac:dyDescent="0.25">
      <c r="A532" s="17"/>
      <c r="B532" s="17"/>
      <c r="C532" s="17"/>
      <c r="E532" s="17"/>
      <c r="F532" s="17"/>
    </row>
    <row r="533" spans="1:6" x14ac:dyDescent="0.25">
      <c r="A533" s="17"/>
      <c r="B533" s="17"/>
      <c r="C533" s="17"/>
      <c r="E533" s="17"/>
      <c r="F533" s="17"/>
    </row>
    <row r="534" spans="1:6" x14ac:dyDescent="0.25">
      <c r="A534" s="17"/>
      <c r="B534" s="17"/>
      <c r="C534" s="17"/>
      <c r="E534" s="17"/>
      <c r="F534" s="17"/>
    </row>
    <row r="535" spans="1:6" x14ac:dyDescent="0.25">
      <c r="A535" s="17"/>
      <c r="B535" s="17"/>
      <c r="C535" s="17"/>
      <c r="E535" s="17"/>
      <c r="F535" s="17"/>
    </row>
    <row r="536" spans="1:6" x14ac:dyDescent="0.25">
      <c r="A536" s="17"/>
      <c r="B536" s="17"/>
      <c r="C536" s="17"/>
      <c r="E536" s="17"/>
      <c r="F536" s="17"/>
    </row>
    <row r="537" spans="1:6" x14ac:dyDescent="0.25">
      <c r="A537" s="17"/>
      <c r="B537" s="17"/>
      <c r="C537" s="17"/>
      <c r="E537" s="17"/>
      <c r="F537" s="17"/>
    </row>
    <row r="538" spans="1:6" x14ac:dyDescent="0.25">
      <c r="A538" s="17"/>
      <c r="B538" s="17"/>
      <c r="C538" s="17"/>
      <c r="E538" s="17"/>
      <c r="F538" s="17"/>
    </row>
    <row r="539" spans="1:6" x14ac:dyDescent="0.25">
      <c r="A539" s="17"/>
      <c r="B539" s="17"/>
      <c r="C539" s="17"/>
      <c r="E539" s="17"/>
      <c r="F539" s="17"/>
    </row>
    <row r="540" spans="1:6" x14ac:dyDescent="0.25">
      <c r="A540" s="17"/>
      <c r="B540" s="17"/>
      <c r="C540" s="17"/>
      <c r="E540" s="17"/>
      <c r="F540" s="17"/>
    </row>
    <row r="541" spans="1:6" x14ac:dyDescent="0.25">
      <c r="A541" s="17"/>
      <c r="B541" s="17"/>
      <c r="C541" s="17"/>
      <c r="E541" s="17"/>
      <c r="F541" s="17"/>
    </row>
    <row r="542" spans="1:6" x14ac:dyDescent="0.25">
      <c r="A542" s="17"/>
      <c r="B542" s="17"/>
      <c r="C542" s="17"/>
      <c r="E542" s="17"/>
      <c r="F542" s="17"/>
    </row>
    <row r="543" spans="1:6" x14ac:dyDescent="0.25">
      <c r="A543" s="17"/>
      <c r="B543" s="17"/>
      <c r="C543" s="17"/>
      <c r="E543" s="17"/>
      <c r="F543" s="17"/>
    </row>
    <row r="544" spans="1:6" x14ac:dyDescent="0.25">
      <c r="A544" s="17"/>
      <c r="B544" s="17"/>
      <c r="C544" s="17"/>
      <c r="E544" s="17"/>
      <c r="F544" s="17"/>
    </row>
    <row r="545" spans="1:6" x14ac:dyDescent="0.25">
      <c r="A545" s="17"/>
      <c r="B545" s="17"/>
      <c r="C545" s="17"/>
      <c r="E545" s="17"/>
      <c r="F545" s="17"/>
    </row>
    <row r="546" spans="1:6" x14ac:dyDescent="0.25">
      <c r="A546" s="17"/>
      <c r="B546" s="17"/>
      <c r="C546" s="17"/>
      <c r="E546" s="17"/>
      <c r="F546" s="17"/>
    </row>
    <row r="547" spans="1:6" x14ac:dyDescent="0.25">
      <c r="A547" s="17"/>
      <c r="B547" s="17"/>
      <c r="C547" s="17"/>
      <c r="E547" s="17"/>
      <c r="F547" s="17"/>
    </row>
    <row r="548" spans="1:6" x14ac:dyDescent="0.25">
      <c r="A548" s="17"/>
      <c r="B548" s="17"/>
      <c r="C548" s="17"/>
      <c r="E548" s="17"/>
      <c r="F548" s="17"/>
    </row>
    <row r="549" spans="1:6" x14ac:dyDescent="0.25">
      <c r="A549" s="17"/>
      <c r="B549" s="17"/>
      <c r="C549" s="17"/>
      <c r="E549" s="17"/>
      <c r="F549" s="17"/>
    </row>
    <row r="550" spans="1:6" x14ac:dyDescent="0.25">
      <c r="A550" s="17"/>
      <c r="B550" s="17"/>
      <c r="C550" s="17"/>
      <c r="E550" s="17"/>
      <c r="F550" s="17"/>
    </row>
    <row r="551" spans="1:6" x14ac:dyDescent="0.25">
      <c r="A551" s="17"/>
      <c r="B551" s="17"/>
      <c r="C551" s="17"/>
      <c r="E551" s="17"/>
      <c r="F551" s="17"/>
    </row>
    <row r="552" spans="1:6" x14ac:dyDescent="0.25">
      <c r="A552" s="17"/>
      <c r="B552" s="17"/>
      <c r="C552" s="17"/>
      <c r="E552" s="17"/>
      <c r="F552" s="17"/>
    </row>
    <row r="553" spans="1:6" x14ac:dyDescent="0.25">
      <c r="A553" s="17"/>
      <c r="B553" s="17"/>
      <c r="C553" s="17"/>
      <c r="E553" s="17"/>
      <c r="F553" s="17"/>
    </row>
    <row r="554" spans="1:6" x14ac:dyDescent="0.25">
      <c r="A554" s="17"/>
      <c r="B554" s="17"/>
      <c r="C554" s="17"/>
      <c r="E554" s="17"/>
      <c r="F554" s="17"/>
    </row>
    <row r="555" spans="1:6" x14ac:dyDescent="0.25">
      <c r="A555" s="17"/>
      <c r="B555" s="17"/>
      <c r="C555" s="17"/>
      <c r="E555" s="17"/>
      <c r="F555" s="17"/>
    </row>
    <row r="556" spans="1:6" x14ac:dyDescent="0.25">
      <c r="A556" s="17"/>
      <c r="B556" s="17"/>
      <c r="C556" s="17"/>
      <c r="E556" s="17"/>
      <c r="F556" s="17"/>
    </row>
    <row r="557" spans="1:6" x14ac:dyDescent="0.25">
      <c r="A557" s="17"/>
      <c r="B557" s="17"/>
      <c r="C557" s="17"/>
      <c r="E557" s="17"/>
      <c r="F557" s="17"/>
    </row>
    <row r="558" spans="1:6" x14ac:dyDescent="0.25">
      <c r="A558" s="17"/>
      <c r="B558" s="17"/>
      <c r="C558" s="17"/>
      <c r="E558" s="17"/>
      <c r="F558" s="17"/>
    </row>
    <row r="559" spans="1:6" x14ac:dyDescent="0.25">
      <c r="A559" s="17"/>
      <c r="B559" s="17"/>
      <c r="C559" s="17"/>
      <c r="E559" s="17"/>
      <c r="F559" s="17"/>
    </row>
    <row r="560" spans="1:6" x14ac:dyDescent="0.25">
      <c r="A560" s="17"/>
      <c r="B560" s="17"/>
      <c r="C560" s="17"/>
      <c r="E560" s="17"/>
      <c r="F560" s="17"/>
    </row>
    <row r="561" spans="1:6" x14ac:dyDescent="0.25">
      <c r="A561" s="17"/>
      <c r="B561" s="17"/>
      <c r="C561" s="17"/>
      <c r="E561" s="17"/>
      <c r="F561" s="17"/>
    </row>
    <row r="562" spans="1:6" x14ac:dyDescent="0.25">
      <c r="A562" s="17"/>
      <c r="B562" s="17"/>
      <c r="C562" s="17"/>
      <c r="E562" s="17"/>
      <c r="F562" s="17"/>
    </row>
    <row r="563" spans="1:6" x14ac:dyDescent="0.25">
      <c r="A563" s="17"/>
      <c r="B563" s="17"/>
      <c r="C563" s="17"/>
      <c r="E563" s="17"/>
      <c r="F563" s="17"/>
    </row>
    <row r="564" spans="1:6" x14ac:dyDescent="0.25">
      <c r="A564" s="17"/>
      <c r="B564" s="17"/>
      <c r="C564" s="17"/>
      <c r="E564" s="17"/>
      <c r="F564" s="17"/>
    </row>
    <row r="565" spans="1:6" x14ac:dyDescent="0.25">
      <c r="A565" s="17"/>
      <c r="B565" s="17"/>
      <c r="C565" s="17"/>
      <c r="E565" s="17"/>
      <c r="F565" s="17"/>
    </row>
    <row r="566" spans="1:6" x14ac:dyDescent="0.25">
      <c r="A566" s="17"/>
      <c r="B566" s="17"/>
      <c r="C566" s="17"/>
      <c r="E566" s="17"/>
      <c r="F566" s="17"/>
    </row>
    <row r="567" spans="1:6" x14ac:dyDescent="0.25">
      <c r="A567" s="17"/>
      <c r="B567" s="17"/>
      <c r="C567" s="17"/>
      <c r="E567" s="17"/>
      <c r="F567" s="17"/>
    </row>
    <row r="568" spans="1:6" x14ac:dyDescent="0.25">
      <c r="A568" s="17"/>
      <c r="B568" s="17"/>
      <c r="C568" s="17"/>
      <c r="E568" s="17"/>
      <c r="F568" s="17"/>
    </row>
    <row r="569" spans="1:6" x14ac:dyDescent="0.25">
      <c r="A569" s="17"/>
      <c r="B569" s="17"/>
      <c r="C569" s="17"/>
      <c r="E569" s="17"/>
      <c r="F569" s="17"/>
    </row>
    <row r="570" spans="1:6" x14ac:dyDescent="0.25">
      <c r="A570" s="17"/>
      <c r="B570" s="17"/>
      <c r="C570" s="17"/>
      <c r="E570" s="17"/>
      <c r="F570" s="17"/>
    </row>
    <row r="571" spans="1:6" x14ac:dyDescent="0.25">
      <c r="A571" s="17"/>
      <c r="B571" s="17"/>
      <c r="C571" s="17"/>
      <c r="E571" s="17"/>
      <c r="F571" s="17"/>
    </row>
    <row r="572" spans="1:6" x14ac:dyDescent="0.25">
      <c r="A572" s="17"/>
      <c r="B572" s="17"/>
      <c r="C572" s="17"/>
      <c r="E572" s="17"/>
      <c r="F572" s="17"/>
    </row>
    <row r="573" spans="1:6" x14ac:dyDescent="0.25">
      <c r="A573" s="17"/>
      <c r="B573" s="17"/>
      <c r="C573" s="17"/>
      <c r="E573" s="17"/>
      <c r="F573" s="17"/>
    </row>
    <row r="574" spans="1:6" x14ac:dyDescent="0.25">
      <c r="A574" s="17"/>
      <c r="B574" s="17"/>
      <c r="C574" s="17"/>
      <c r="E574" s="17"/>
      <c r="F574" s="17"/>
    </row>
    <row r="575" spans="1:6" x14ac:dyDescent="0.25">
      <c r="A575" s="17"/>
      <c r="B575" s="17"/>
      <c r="C575" s="17"/>
      <c r="E575" s="17"/>
      <c r="F575" s="17"/>
    </row>
    <row r="576" spans="1:6" x14ac:dyDescent="0.25">
      <c r="A576" s="17"/>
      <c r="B576" s="17"/>
      <c r="C576" s="17"/>
      <c r="E576" s="17"/>
      <c r="F576" s="17"/>
    </row>
    <row r="577" spans="1:6" x14ac:dyDescent="0.25">
      <c r="A577" s="17"/>
      <c r="B577" s="17"/>
      <c r="C577" s="17"/>
      <c r="E577" s="17"/>
      <c r="F577" s="17"/>
    </row>
    <row r="578" spans="1:6" x14ac:dyDescent="0.25">
      <c r="A578" s="17"/>
      <c r="B578" s="17"/>
      <c r="C578" s="17"/>
      <c r="E578" s="17"/>
      <c r="F578" s="17"/>
    </row>
    <row r="579" spans="1:6" x14ac:dyDescent="0.25">
      <c r="A579" s="17"/>
      <c r="B579" s="17"/>
      <c r="C579" s="17"/>
      <c r="E579" s="17"/>
      <c r="F579" s="17"/>
    </row>
    <row r="580" spans="1:6" x14ac:dyDescent="0.25">
      <c r="A580" s="17"/>
      <c r="B580" s="17"/>
      <c r="C580" s="17"/>
      <c r="E580" s="17"/>
      <c r="F580" s="17"/>
    </row>
    <row r="581" spans="1:6" x14ac:dyDescent="0.25">
      <c r="A581" s="17"/>
      <c r="B581" s="17"/>
      <c r="C581" s="17"/>
      <c r="E581" s="17"/>
      <c r="F581" s="17"/>
    </row>
    <row r="582" spans="1:6" x14ac:dyDescent="0.25">
      <c r="A582" s="17"/>
      <c r="B582" s="17"/>
      <c r="C582" s="17"/>
      <c r="E582" s="17"/>
      <c r="F582" s="17"/>
    </row>
    <row r="583" spans="1:6" x14ac:dyDescent="0.25">
      <c r="A583" s="17"/>
      <c r="B583" s="17"/>
      <c r="C583" s="17"/>
      <c r="E583" s="17"/>
      <c r="F583" s="17"/>
    </row>
    <row r="584" spans="1:6" x14ac:dyDescent="0.25">
      <c r="A584" s="17"/>
      <c r="B584" s="17"/>
      <c r="C584" s="17"/>
      <c r="E584" s="17"/>
      <c r="F584" s="17"/>
    </row>
    <row r="585" spans="1:6" x14ac:dyDescent="0.25">
      <c r="A585" s="17"/>
      <c r="B585" s="17"/>
      <c r="C585" s="17"/>
      <c r="E585" s="17"/>
      <c r="F585" s="17"/>
    </row>
    <row r="586" spans="1:6" x14ac:dyDescent="0.25">
      <c r="A586" s="17"/>
      <c r="B586" s="17"/>
      <c r="C586" s="17"/>
      <c r="E586" s="17"/>
      <c r="F586" s="17"/>
    </row>
    <row r="587" spans="1:6" x14ac:dyDescent="0.25">
      <c r="A587" s="17"/>
      <c r="B587" s="17"/>
      <c r="C587" s="17"/>
      <c r="E587" s="17"/>
      <c r="F587" s="17"/>
    </row>
    <row r="588" spans="1:6" x14ac:dyDescent="0.25">
      <c r="A588" s="17"/>
      <c r="B588" s="17"/>
      <c r="C588" s="17"/>
      <c r="E588" s="17"/>
      <c r="F588" s="17"/>
    </row>
    <row r="589" spans="1:6" x14ac:dyDescent="0.25">
      <c r="A589" s="17"/>
      <c r="B589" s="17"/>
      <c r="C589" s="17"/>
      <c r="E589" s="17"/>
      <c r="F589" s="17"/>
    </row>
    <row r="590" spans="1:6" x14ac:dyDescent="0.25">
      <c r="A590" s="17"/>
      <c r="B590" s="17"/>
      <c r="C590" s="17"/>
      <c r="E590" s="17"/>
      <c r="F590" s="17"/>
    </row>
    <row r="591" spans="1:6" x14ac:dyDescent="0.25">
      <c r="A591" s="17"/>
      <c r="B591" s="17"/>
      <c r="C591" s="17"/>
      <c r="E591" s="17"/>
      <c r="F591" s="17"/>
    </row>
    <row r="592" spans="1:6" x14ac:dyDescent="0.25">
      <c r="A592" s="17"/>
      <c r="B592" s="17"/>
      <c r="C592" s="17"/>
      <c r="E592" s="17"/>
      <c r="F592" s="17"/>
    </row>
    <row r="593" spans="1:6" x14ac:dyDescent="0.25">
      <c r="A593" s="17"/>
      <c r="B593" s="17"/>
      <c r="C593" s="17"/>
      <c r="E593" s="17"/>
      <c r="F593" s="17"/>
    </row>
    <row r="594" spans="1:6" x14ac:dyDescent="0.25">
      <c r="A594" s="17"/>
      <c r="B594" s="17"/>
      <c r="C594" s="17"/>
      <c r="E594" s="17"/>
      <c r="F594" s="17"/>
    </row>
    <row r="595" spans="1:6" x14ac:dyDescent="0.25">
      <c r="A595" s="17"/>
      <c r="B595" s="17"/>
      <c r="C595" s="17"/>
      <c r="E595" s="17"/>
      <c r="F595" s="17"/>
    </row>
    <row r="596" spans="1:6" x14ac:dyDescent="0.25">
      <c r="A596" s="17"/>
      <c r="B596" s="17"/>
      <c r="C596" s="17"/>
      <c r="E596" s="17"/>
      <c r="F596" s="17"/>
    </row>
    <row r="597" spans="1:6" x14ac:dyDescent="0.25">
      <c r="A597" s="17"/>
      <c r="B597" s="17"/>
      <c r="C597" s="17"/>
      <c r="E597" s="17"/>
      <c r="F597" s="17"/>
    </row>
    <row r="598" spans="1:6" x14ac:dyDescent="0.25">
      <c r="A598" s="17"/>
      <c r="B598" s="17"/>
      <c r="C598" s="17"/>
      <c r="E598" s="17"/>
      <c r="F598" s="17"/>
    </row>
    <row r="599" spans="1:6" x14ac:dyDescent="0.25">
      <c r="A599" s="17"/>
      <c r="B599" s="17"/>
      <c r="C599" s="17"/>
      <c r="E599" s="17"/>
      <c r="F599" s="17"/>
    </row>
    <row r="600" spans="1:6" x14ac:dyDescent="0.25">
      <c r="A600" s="17"/>
      <c r="B600" s="17"/>
      <c r="C600" s="17"/>
      <c r="E600" s="17"/>
      <c r="F600" s="17"/>
    </row>
    <row r="601" spans="1:6" x14ac:dyDescent="0.25">
      <c r="A601" s="17"/>
      <c r="B601" s="17"/>
      <c r="C601" s="17"/>
      <c r="E601" s="17"/>
      <c r="F601" s="17"/>
    </row>
    <row r="602" spans="1:6" x14ac:dyDescent="0.25">
      <c r="A602" s="17"/>
      <c r="B602" s="17"/>
      <c r="C602" s="17"/>
      <c r="E602" s="17"/>
      <c r="F602" s="17"/>
    </row>
    <row r="603" spans="1:6" x14ac:dyDescent="0.25">
      <c r="A603" s="17"/>
      <c r="B603" s="17"/>
      <c r="C603" s="17"/>
      <c r="E603" s="17"/>
      <c r="F603" s="17"/>
    </row>
    <row r="604" spans="1:6" x14ac:dyDescent="0.25">
      <c r="A604" s="17"/>
      <c r="B604" s="17"/>
      <c r="C604" s="17"/>
      <c r="E604" s="17"/>
      <c r="F604" s="17"/>
    </row>
    <row r="605" spans="1:6" x14ac:dyDescent="0.25">
      <c r="A605" s="17"/>
      <c r="B605" s="17"/>
      <c r="C605" s="17"/>
      <c r="E605" s="17"/>
      <c r="F605" s="17"/>
    </row>
    <row r="606" spans="1:6" x14ac:dyDescent="0.25">
      <c r="A606" s="17"/>
      <c r="B606" s="17"/>
      <c r="C606" s="17"/>
      <c r="E606" s="17"/>
      <c r="F606" s="17"/>
    </row>
    <row r="607" spans="1:6" x14ac:dyDescent="0.25">
      <c r="A607" s="17"/>
      <c r="B607" s="17"/>
      <c r="C607" s="17"/>
      <c r="E607" s="17"/>
      <c r="F607" s="17"/>
    </row>
    <row r="608" spans="1:6" x14ac:dyDescent="0.25">
      <c r="A608" s="17"/>
      <c r="B608" s="17"/>
      <c r="C608" s="17"/>
      <c r="E608" s="17"/>
      <c r="F608" s="17"/>
    </row>
    <row r="609" spans="1:6" x14ac:dyDescent="0.25">
      <c r="A609" s="17"/>
      <c r="B609" s="17"/>
      <c r="C609" s="17"/>
      <c r="E609" s="17"/>
      <c r="F609" s="17"/>
    </row>
    <row r="610" spans="1:6" x14ac:dyDescent="0.25">
      <c r="A610" s="17"/>
      <c r="B610" s="17"/>
      <c r="C610" s="17"/>
      <c r="E610" s="17"/>
      <c r="F610" s="17"/>
    </row>
    <row r="611" spans="1:6" x14ac:dyDescent="0.25">
      <c r="A611" s="17"/>
      <c r="B611" s="17"/>
      <c r="C611" s="17"/>
      <c r="E611" s="17"/>
      <c r="F611" s="17"/>
    </row>
    <row r="612" spans="1:6" x14ac:dyDescent="0.25">
      <c r="A612" s="17"/>
      <c r="B612" s="17"/>
      <c r="C612" s="17"/>
      <c r="E612" s="17"/>
      <c r="F612" s="17"/>
    </row>
    <row r="613" spans="1:6" x14ac:dyDescent="0.25">
      <c r="A613" s="17"/>
      <c r="B613" s="17"/>
      <c r="C613" s="17"/>
      <c r="E613" s="17"/>
      <c r="F613" s="17"/>
    </row>
    <row r="614" spans="1:6" x14ac:dyDescent="0.25">
      <c r="A614" s="17"/>
      <c r="B614" s="17"/>
      <c r="C614" s="17"/>
      <c r="E614" s="17"/>
      <c r="F614" s="17"/>
    </row>
    <row r="615" spans="1:6" x14ac:dyDescent="0.25">
      <c r="A615" s="17"/>
      <c r="B615" s="17"/>
      <c r="C615" s="17"/>
      <c r="E615" s="17"/>
      <c r="F615" s="17"/>
    </row>
    <row r="616" spans="1:6" x14ac:dyDescent="0.25">
      <c r="A616" s="17"/>
      <c r="B616" s="17"/>
      <c r="C616" s="17"/>
      <c r="E616" s="17"/>
      <c r="F616" s="17"/>
    </row>
    <row r="617" spans="1:6" x14ac:dyDescent="0.25">
      <c r="A617" s="17"/>
      <c r="B617" s="17"/>
      <c r="C617" s="17"/>
      <c r="E617" s="17"/>
      <c r="F617" s="17"/>
    </row>
    <row r="618" spans="1:6" x14ac:dyDescent="0.25">
      <c r="A618" s="17"/>
      <c r="B618" s="17"/>
      <c r="C618" s="17"/>
      <c r="E618" s="17"/>
      <c r="F618" s="17"/>
    </row>
    <row r="619" spans="1:6" x14ac:dyDescent="0.25">
      <c r="A619" s="17"/>
      <c r="B619" s="17"/>
      <c r="C619" s="17"/>
      <c r="E619" s="17"/>
      <c r="F619" s="17"/>
    </row>
    <row r="620" spans="1:6" x14ac:dyDescent="0.25">
      <c r="A620" s="17"/>
      <c r="B620" s="17"/>
      <c r="C620" s="17"/>
      <c r="E620" s="17"/>
      <c r="F620" s="17"/>
    </row>
    <row r="621" spans="1:6" x14ac:dyDescent="0.25">
      <c r="A621" s="17"/>
      <c r="B621" s="17"/>
      <c r="C621" s="17"/>
      <c r="E621" s="17"/>
      <c r="F621" s="17"/>
    </row>
    <row r="622" spans="1:6" x14ac:dyDescent="0.25">
      <c r="A622" s="17"/>
      <c r="B622" s="17"/>
      <c r="C622" s="17"/>
      <c r="E622" s="17"/>
      <c r="F622" s="17"/>
    </row>
    <row r="623" spans="1:6" x14ac:dyDescent="0.25">
      <c r="A623" s="17"/>
      <c r="B623" s="17"/>
      <c r="C623" s="17"/>
      <c r="E623" s="17"/>
      <c r="F623" s="17"/>
    </row>
    <row r="624" spans="1:6" x14ac:dyDescent="0.25">
      <c r="A624" s="17"/>
      <c r="B624" s="17"/>
      <c r="C624" s="17"/>
      <c r="E624" s="17"/>
      <c r="F624" s="17"/>
    </row>
    <row r="625" spans="1:6" x14ac:dyDescent="0.25">
      <c r="A625" s="17"/>
      <c r="B625" s="17"/>
      <c r="C625" s="17"/>
      <c r="E625" s="17"/>
      <c r="F625" s="17"/>
    </row>
    <row r="626" spans="1:6" x14ac:dyDescent="0.25">
      <c r="A626" s="17"/>
      <c r="B626" s="17"/>
      <c r="C626" s="17"/>
      <c r="E626" s="17"/>
      <c r="F626" s="17"/>
    </row>
    <row r="627" spans="1:6" x14ac:dyDescent="0.25">
      <c r="A627" s="17"/>
      <c r="B627" s="17"/>
      <c r="C627" s="17"/>
      <c r="E627" s="17"/>
      <c r="F627" s="17"/>
    </row>
    <row r="628" spans="1:6" x14ac:dyDescent="0.25">
      <c r="A628" s="17"/>
      <c r="B628" s="17"/>
      <c r="C628" s="17"/>
      <c r="E628" s="17"/>
      <c r="F628" s="17"/>
    </row>
    <row r="629" spans="1:6" x14ac:dyDescent="0.25">
      <c r="A629" s="17"/>
      <c r="B629" s="17"/>
      <c r="C629" s="17"/>
      <c r="E629" s="17"/>
      <c r="F629" s="17"/>
    </row>
    <row r="630" spans="1:6" x14ac:dyDescent="0.25">
      <c r="A630" s="17"/>
      <c r="B630" s="17"/>
      <c r="C630" s="17"/>
      <c r="E630" s="17"/>
      <c r="F630" s="17"/>
    </row>
    <row r="631" spans="1:6" x14ac:dyDescent="0.25">
      <c r="A631" s="17"/>
      <c r="B631" s="17"/>
      <c r="C631" s="17"/>
      <c r="E631" s="17"/>
      <c r="F631" s="17"/>
    </row>
    <row r="632" spans="1:6" x14ac:dyDescent="0.25">
      <c r="A632" s="17"/>
      <c r="B632" s="17"/>
      <c r="C632" s="17"/>
      <c r="E632" s="17"/>
      <c r="F632" s="17"/>
    </row>
    <row r="633" spans="1:6" x14ac:dyDescent="0.25">
      <c r="A633" s="17"/>
      <c r="B633" s="17"/>
      <c r="C633" s="17"/>
      <c r="E633" s="17"/>
      <c r="F633" s="17"/>
    </row>
    <row r="634" spans="1:6" x14ac:dyDescent="0.25">
      <c r="A634" s="17"/>
      <c r="B634" s="17"/>
      <c r="C634" s="17"/>
      <c r="E634" s="17"/>
      <c r="F634" s="17"/>
    </row>
    <row r="635" spans="1:6" x14ac:dyDescent="0.25">
      <c r="A635" s="17"/>
      <c r="B635" s="17"/>
      <c r="C635" s="17"/>
      <c r="E635" s="17"/>
      <c r="F635" s="17"/>
    </row>
    <row r="636" spans="1:6" x14ac:dyDescent="0.25">
      <c r="A636" s="17"/>
      <c r="B636" s="17"/>
      <c r="C636" s="17"/>
      <c r="E636" s="17"/>
      <c r="F636" s="17"/>
    </row>
    <row r="637" spans="1:6" x14ac:dyDescent="0.25">
      <c r="A637" s="17"/>
      <c r="B637" s="17"/>
      <c r="C637" s="17"/>
      <c r="E637" s="17"/>
      <c r="F637" s="17"/>
    </row>
    <row r="638" spans="1:6" x14ac:dyDescent="0.25">
      <c r="A638" s="17"/>
      <c r="B638" s="17"/>
      <c r="C638" s="17"/>
      <c r="E638" s="17"/>
      <c r="F638" s="17"/>
    </row>
    <row r="639" spans="1:6" x14ac:dyDescent="0.25">
      <c r="A639" s="17"/>
      <c r="B639" s="17"/>
      <c r="C639" s="17"/>
      <c r="E639" s="17"/>
      <c r="F639" s="17"/>
    </row>
    <row r="640" spans="1:6" x14ac:dyDescent="0.25">
      <c r="A640" s="17"/>
      <c r="B640" s="17"/>
      <c r="C640" s="17"/>
      <c r="E640" s="17"/>
      <c r="F640" s="17"/>
    </row>
    <row r="641" spans="1:6" x14ac:dyDescent="0.25">
      <c r="A641" s="17"/>
      <c r="B641" s="17"/>
      <c r="C641" s="17"/>
      <c r="E641" s="17"/>
      <c r="F641" s="17"/>
    </row>
    <row r="642" spans="1:6" x14ac:dyDescent="0.25">
      <c r="A642" s="17"/>
      <c r="B642" s="17"/>
      <c r="C642" s="17"/>
      <c r="E642" s="17"/>
      <c r="F642" s="17"/>
    </row>
    <row r="643" spans="1:6" x14ac:dyDescent="0.25">
      <c r="A643" s="17"/>
      <c r="B643" s="17"/>
      <c r="C643" s="17"/>
      <c r="E643" s="17"/>
      <c r="F643" s="17"/>
    </row>
    <row r="644" spans="1:6" x14ac:dyDescent="0.25">
      <c r="A644" s="17"/>
      <c r="B644" s="17"/>
      <c r="C644" s="17"/>
      <c r="E644" s="17"/>
      <c r="F644" s="17"/>
    </row>
    <row r="645" spans="1:6" x14ac:dyDescent="0.25">
      <c r="A645" s="17"/>
      <c r="B645" s="17"/>
      <c r="C645" s="17"/>
      <c r="E645" s="17"/>
      <c r="F645" s="17"/>
    </row>
    <row r="646" spans="1:6" x14ac:dyDescent="0.25">
      <c r="A646" s="17"/>
      <c r="B646" s="17"/>
      <c r="C646" s="17"/>
      <c r="E646" s="17"/>
      <c r="F646" s="17"/>
    </row>
    <row r="647" spans="1:6" x14ac:dyDescent="0.25">
      <c r="A647" s="17"/>
      <c r="B647" s="17"/>
      <c r="C647" s="17"/>
      <c r="E647" s="17"/>
      <c r="F647" s="17"/>
    </row>
    <row r="648" spans="1:6" x14ac:dyDescent="0.25">
      <c r="A648" s="17"/>
      <c r="B648" s="17"/>
      <c r="C648" s="17"/>
      <c r="E648" s="17"/>
      <c r="F648" s="17"/>
    </row>
    <row r="649" spans="1:6" x14ac:dyDescent="0.25">
      <c r="A649" s="17"/>
      <c r="B649" s="17"/>
      <c r="C649" s="17"/>
      <c r="E649" s="17"/>
      <c r="F649" s="17"/>
    </row>
    <row r="650" spans="1:6" x14ac:dyDescent="0.25">
      <c r="A650" s="17"/>
      <c r="B650" s="17"/>
      <c r="C650" s="17"/>
      <c r="E650" s="17"/>
      <c r="F650" s="17"/>
    </row>
    <row r="651" spans="1:6" x14ac:dyDescent="0.25">
      <c r="A651" s="17"/>
      <c r="B651" s="17"/>
      <c r="C651" s="17"/>
      <c r="E651" s="17"/>
      <c r="F651" s="17"/>
    </row>
    <row r="652" spans="1:6" x14ac:dyDescent="0.25">
      <c r="A652" s="17"/>
      <c r="B652" s="17"/>
      <c r="C652" s="17"/>
      <c r="E652" s="17"/>
      <c r="F652" s="17"/>
    </row>
    <row r="653" spans="1:6" x14ac:dyDescent="0.25">
      <c r="A653" s="17"/>
      <c r="B653" s="17"/>
      <c r="C653" s="17"/>
      <c r="E653" s="17"/>
      <c r="F653" s="17"/>
    </row>
    <row r="654" spans="1:6" x14ac:dyDescent="0.25">
      <c r="A654" s="17"/>
      <c r="B654" s="17"/>
      <c r="C654" s="17"/>
      <c r="E654" s="17"/>
      <c r="F654" s="17"/>
    </row>
    <row r="655" spans="1:6" x14ac:dyDescent="0.25">
      <c r="A655" s="17"/>
      <c r="B655" s="17"/>
      <c r="C655" s="17"/>
      <c r="E655" s="17"/>
      <c r="F655" s="17"/>
    </row>
    <row r="656" spans="1:6" x14ac:dyDescent="0.25">
      <c r="A656" s="17"/>
      <c r="B656" s="17"/>
      <c r="C656" s="17"/>
      <c r="E656" s="17"/>
      <c r="F656" s="17"/>
    </row>
    <row r="657" spans="1:6" x14ac:dyDescent="0.25">
      <c r="A657" s="17"/>
      <c r="B657" s="17"/>
      <c r="C657" s="17"/>
      <c r="E657" s="17"/>
      <c r="F657" s="17"/>
    </row>
    <row r="658" spans="1:6" x14ac:dyDescent="0.25">
      <c r="A658" s="17"/>
      <c r="B658" s="17"/>
      <c r="C658" s="17"/>
      <c r="E658" s="17"/>
      <c r="F658" s="17"/>
    </row>
    <row r="659" spans="1:6" x14ac:dyDescent="0.25">
      <c r="A659" s="17"/>
      <c r="B659" s="17"/>
      <c r="C659" s="17"/>
      <c r="E659" s="17"/>
      <c r="F659" s="17"/>
    </row>
    <row r="660" spans="1:6" x14ac:dyDescent="0.25">
      <c r="A660" s="17"/>
      <c r="B660" s="17"/>
      <c r="C660" s="17"/>
      <c r="E660" s="17"/>
      <c r="F660" s="17"/>
    </row>
    <row r="661" spans="1:6" x14ac:dyDescent="0.25">
      <c r="A661" s="17"/>
      <c r="B661" s="17"/>
      <c r="C661" s="17"/>
      <c r="E661" s="17"/>
      <c r="F661" s="17"/>
    </row>
    <row r="662" spans="1:6" x14ac:dyDescent="0.25">
      <c r="A662" s="17"/>
      <c r="B662" s="17"/>
      <c r="C662" s="17"/>
      <c r="E662" s="17"/>
      <c r="F662" s="17"/>
    </row>
    <row r="663" spans="1:6" x14ac:dyDescent="0.25">
      <c r="A663" s="17"/>
      <c r="B663" s="17"/>
      <c r="C663" s="17"/>
      <c r="E663" s="17"/>
      <c r="F663" s="17"/>
    </row>
    <row r="664" spans="1:6" x14ac:dyDescent="0.25">
      <c r="A664" s="17"/>
      <c r="B664" s="17"/>
      <c r="C664" s="17"/>
      <c r="E664" s="17"/>
      <c r="F664" s="17"/>
    </row>
    <row r="665" spans="1:6" x14ac:dyDescent="0.25">
      <c r="A665" s="17"/>
      <c r="B665" s="17"/>
      <c r="C665" s="17"/>
      <c r="E665" s="17"/>
      <c r="F665" s="17"/>
    </row>
    <row r="666" spans="1:6" x14ac:dyDescent="0.25">
      <c r="A666" s="17"/>
      <c r="B666" s="17"/>
      <c r="C666" s="17"/>
      <c r="E666" s="17"/>
      <c r="F666" s="17"/>
    </row>
    <row r="667" spans="1:6" x14ac:dyDescent="0.25">
      <c r="A667" s="17"/>
      <c r="B667" s="17"/>
      <c r="C667" s="17"/>
      <c r="E667" s="17"/>
      <c r="F667" s="17"/>
    </row>
    <row r="668" spans="1:6" x14ac:dyDescent="0.25">
      <c r="A668" s="17"/>
      <c r="B668" s="17"/>
      <c r="C668" s="17"/>
      <c r="E668" s="17"/>
      <c r="F668" s="17"/>
    </row>
    <row r="669" spans="1:6" x14ac:dyDescent="0.25">
      <c r="A669" s="17"/>
      <c r="B669" s="17"/>
      <c r="C669" s="17"/>
      <c r="E669" s="17"/>
      <c r="F669" s="17"/>
    </row>
    <row r="670" spans="1:6" x14ac:dyDescent="0.25">
      <c r="A670" s="17"/>
      <c r="B670" s="17"/>
      <c r="C670" s="17"/>
      <c r="E670" s="17"/>
      <c r="F670" s="17"/>
    </row>
    <row r="671" spans="1:6" x14ac:dyDescent="0.25">
      <c r="A671" s="17"/>
      <c r="B671" s="17"/>
      <c r="C671" s="17"/>
      <c r="E671" s="17"/>
      <c r="F671" s="17"/>
    </row>
    <row r="672" spans="1:6" x14ac:dyDescent="0.25">
      <c r="A672" s="17"/>
      <c r="B672" s="17"/>
      <c r="C672" s="17"/>
      <c r="E672" s="17"/>
      <c r="F672" s="17"/>
    </row>
    <row r="673" spans="1:6" x14ac:dyDescent="0.25">
      <c r="A673" s="17"/>
      <c r="B673" s="17"/>
      <c r="C673" s="17"/>
      <c r="E673" s="17"/>
      <c r="F673" s="17"/>
    </row>
    <row r="674" spans="1:6" x14ac:dyDescent="0.25">
      <c r="A674" s="17"/>
      <c r="B674" s="17"/>
      <c r="C674" s="17"/>
      <c r="E674" s="17"/>
      <c r="F674" s="17"/>
    </row>
    <row r="675" spans="1:6" x14ac:dyDescent="0.25">
      <c r="A675" s="17"/>
      <c r="B675" s="17"/>
      <c r="C675" s="17"/>
      <c r="E675" s="17"/>
      <c r="F675" s="17"/>
    </row>
    <row r="676" spans="1:6" x14ac:dyDescent="0.25">
      <c r="A676" s="17"/>
      <c r="B676" s="17"/>
      <c r="C676" s="17"/>
      <c r="E676" s="17"/>
      <c r="F676" s="17"/>
    </row>
    <row r="677" spans="1:6" x14ac:dyDescent="0.25">
      <c r="A677" s="17"/>
      <c r="B677" s="17"/>
      <c r="C677" s="17"/>
      <c r="E677" s="17"/>
      <c r="F677" s="17"/>
    </row>
    <row r="678" spans="1:6" x14ac:dyDescent="0.25">
      <c r="A678" s="17"/>
      <c r="B678" s="17"/>
      <c r="C678" s="17"/>
      <c r="E678" s="17"/>
      <c r="F678" s="17"/>
    </row>
    <row r="679" spans="1:6" x14ac:dyDescent="0.25">
      <c r="A679" s="17"/>
      <c r="B679" s="17"/>
      <c r="C679" s="17"/>
      <c r="E679" s="17"/>
      <c r="F679" s="17"/>
    </row>
    <row r="680" spans="1:6" x14ac:dyDescent="0.25">
      <c r="A680" s="17"/>
      <c r="B680" s="17"/>
      <c r="C680" s="17"/>
      <c r="E680" s="17"/>
      <c r="F680" s="17"/>
    </row>
    <row r="681" spans="1:6" x14ac:dyDescent="0.25">
      <c r="A681" s="17"/>
      <c r="B681" s="17"/>
      <c r="C681" s="17"/>
      <c r="E681" s="17"/>
      <c r="F681" s="17"/>
    </row>
    <row r="682" spans="1:6" x14ac:dyDescent="0.25">
      <c r="A682" s="17"/>
      <c r="B682" s="17"/>
      <c r="C682" s="17"/>
      <c r="E682" s="17"/>
      <c r="F682" s="17"/>
    </row>
    <row r="683" spans="1:6" x14ac:dyDescent="0.25">
      <c r="A683" s="17"/>
      <c r="B683" s="17"/>
      <c r="C683" s="17"/>
      <c r="E683" s="17"/>
      <c r="F683" s="17"/>
    </row>
    <row r="684" spans="1:6" x14ac:dyDescent="0.25">
      <c r="A684" s="17"/>
      <c r="B684" s="17"/>
      <c r="C684" s="17"/>
      <c r="E684" s="17"/>
      <c r="F684" s="17"/>
    </row>
    <row r="685" spans="1:6" x14ac:dyDescent="0.25">
      <c r="A685" s="17"/>
      <c r="B685" s="17"/>
      <c r="C685" s="17"/>
      <c r="E685" s="17"/>
      <c r="F685" s="17"/>
    </row>
    <row r="686" spans="1:6" x14ac:dyDescent="0.25">
      <c r="A686" s="17"/>
      <c r="B686" s="17"/>
      <c r="C686" s="17"/>
      <c r="E686" s="17"/>
      <c r="F686" s="17"/>
    </row>
    <row r="687" spans="1:6" x14ac:dyDescent="0.25">
      <c r="A687" s="17"/>
      <c r="B687" s="17"/>
      <c r="C687" s="17"/>
      <c r="E687" s="17"/>
      <c r="F687" s="17"/>
    </row>
    <row r="688" spans="1:6" x14ac:dyDescent="0.25">
      <c r="A688" s="17"/>
      <c r="B688" s="17"/>
      <c r="C688" s="17"/>
      <c r="E688" s="17"/>
      <c r="F688" s="17"/>
    </row>
    <row r="689" spans="1:6" x14ac:dyDescent="0.25">
      <c r="A689" s="17"/>
      <c r="B689" s="17"/>
      <c r="C689" s="17"/>
      <c r="E689" s="17"/>
      <c r="F689" s="17"/>
    </row>
    <row r="690" spans="1:6" x14ac:dyDescent="0.25">
      <c r="A690" s="17"/>
      <c r="B690" s="17"/>
      <c r="C690" s="17"/>
      <c r="E690" s="17"/>
      <c r="F690" s="17"/>
    </row>
    <row r="691" spans="1:6" x14ac:dyDescent="0.25">
      <c r="A691" s="17"/>
      <c r="B691" s="17"/>
      <c r="C691" s="17"/>
      <c r="E691" s="17"/>
      <c r="F691" s="17"/>
    </row>
    <row r="692" spans="1:6" x14ac:dyDescent="0.25">
      <c r="A692" s="17"/>
      <c r="B692" s="17"/>
      <c r="C692" s="17"/>
      <c r="E692" s="17"/>
      <c r="F692" s="17"/>
    </row>
    <row r="693" spans="1:6" x14ac:dyDescent="0.25">
      <c r="A693" s="17"/>
      <c r="B693" s="17"/>
      <c r="C693" s="17"/>
      <c r="E693" s="17"/>
      <c r="F693" s="17"/>
    </row>
    <row r="694" spans="1:6" x14ac:dyDescent="0.25">
      <c r="A694" s="17"/>
      <c r="B694" s="17"/>
      <c r="C694" s="17"/>
      <c r="E694" s="17"/>
      <c r="F694" s="17"/>
    </row>
    <row r="695" spans="1:6" x14ac:dyDescent="0.25">
      <c r="A695" s="17"/>
      <c r="B695" s="17"/>
      <c r="C695" s="17"/>
      <c r="E695" s="17"/>
      <c r="F695" s="17"/>
    </row>
    <row r="696" spans="1:6" x14ac:dyDescent="0.25">
      <c r="A696" s="17"/>
      <c r="B696" s="17"/>
      <c r="C696" s="17"/>
      <c r="E696" s="17"/>
      <c r="F696" s="17"/>
    </row>
    <row r="697" spans="1:6" x14ac:dyDescent="0.25">
      <c r="A697" s="17"/>
      <c r="B697" s="17"/>
      <c r="C697" s="17"/>
      <c r="E697" s="17"/>
      <c r="F697" s="17"/>
    </row>
    <row r="698" spans="1:6" x14ac:dyDescent="0.25">
      <c r="A698" s="17"/>
      <c r="B698" s="17"/>
      <c r="C698" s="17"/>
      <c r="E698" s="17"/>
      <c r="F698" s="17"/>
    </row>
    <row r="699" spans="1:6" x14ac:dyDescent="0.25">
      <c r="A699" s="17"/>
      <c r="B699" s="17"/>
      <c r="C699" s="17"/>
      <c r="E699" s="17"/>
      <c r="F699" s="17"/>
    </row>
    <row r="700" spans="1:6" x14ac:dyDescent="0.25">
      <c r="A700" s="17"/>
      <c r="B700" s="17"/>
      <c r="C700" s="17"/>
      <c r="E700" s="17"/>
      <c r="F700" s="17"/>
    </row>
    <row r="701" spans="1:6" x14ac:dyDescent="0.25">
      <c r="A701" s="17"/>
      <c r="B701" s="17"/>
      <c r="C701" s="17"/>
      <c r="E701" s="17"/>
      <c r="F701" s="17"/>
    </row>
    <row r="702" spans="1:6" x14ac:dyDescent="0.25">
      <c r="A702" s="17"/>
      <c r="B702" s="17"/>
      <c r="C702" s="17"/>
      <c r="E702" s="17"/>
      <c r="F702" s="17"/>
    </row>
    <row r="703" spans="1:6" x14ac:dyDescent="0.25">
      <c r="A703" s="17"/>
      <c r="B703" s="17"/>
      <c r="C703" s="17"/>
      <c r="E703" s="17"/>
      <c r="F703" s="17"/>
    </row>
    <row r="704" spans="1:6" x14ac:dyDescent="0.25">
      <c r="A704" s="17"/>
      <c r="B704" s="17"/>
      <c r="C704" s="17"/>
      <c r="E704" s="17"/>
      <c r="F704" s="17"/>
    </row>
    <row r="705" spans="1:6" x14ac:dyDescent="0.25">
      <c r="A705" s="17"/>
      <c r="B705" s="17"/>
      <c r="C705" s="17"/>
      <c r="E705" s="17"/>
      <c r="F705" s="17"/>
    </row>
    <row r="706" spans="1:6" x14ac:dyDescent="0.25">
      <c r="A706" s="17"/>
      <c r="B706" s="17"/>
      <c r="C706" s="17"/>
      <c r="E706" s="17"/>
      <c r="F706" s="17"/>
    </row>
    <row r="707" spans="1:6" x14ac:dyDescent="0.25">
      <c r="A707" s="17"/>
      <c r="B707" s="17"/>
      <c r="C707" s="17"/>
      <c r="E707" s="17"/>
      <c r="F707" s="17"/>
    </row>
    <row r="708" spans="1:6" x14ac:dyDescent="0.25">
      <c r="A708" s="17"/>
      <c r="B708" s="17"/>
      <c r="C708" s="17"/>
      <c r="E708" s="17"/>
      <c r="F708" s="17"/>
    </row>
    <row r="709" spans="1:6" x14ac:dyDescent="0.25">
      <c r="A709" s="17"/>
      <c r="B709" s="17"/>
      <c r="C709" s="17"/>
      <c r="E709" s="17"/>
      <c r="F709" s="17"/>
    </row>
    <row r="710" spans="1:6" x14ac:dyDescent="0.25">
      <c r="A710" s="17"/>
      <c r="B710" s="17"/>
      <c r="C710" s="17"/>
      <c r="E710" s="17"/>
      <c r="F710" s="17"/>
    </row>
    <row r="711" spans="1:6" x14ac:dyDescent="0.25">
      <c r="A711" s="17"/>
      <c r="B711" s="17"/>
      <c r="C711" s="17"/>
      <c r="E711" s="17"/>
      <c r="F711" s="17"/>
    </row>
    <row r="712" spans="1:6" x14ac:dyDescent="0.25">
      <c r="A712" s="17"/>
      <c r="B712" s="17"/>
      <c r="C712" s="17"/>
      <c r="E712" s="17"/>
      <c r="F712" s="17"/>
    </row>
    <row r="713" spans="1:6" x14ac:dyDescent="0.25">
      <c r="A713" s="17"/>
      <c r="B713" s="17"/>
      <c r="C713" s="17"/>
      <c r="E713" s="17"/>
      <c r="F713" s="17"/>
    </row>
    <row r="714" spans="1:6" x14ac:dyDescent="0.25">
      <c r="A714" s="17"/>
      <c r="B714" s="17"/>
      <c r="C714" s="17"/>
      <c r="E714" s="17"/>
      <c r="F714" s="17"/>
    </row>
    <row r="715" spans="1:6" x14ac:dyDescent="0.25">
      <c r="A715" s="17"/>
      <c r="B715" s="17"/>
      <c r="C715" s="17"/>
      <c r="E715" s="17"/>
      <c r="F715" s="17"/>
    </row>
    <row r="716" spans="1:6" x14ac:dyDescent="0.25">
      <c r="A716" s="17"/>
      <c r="B716" s="17"/>
      <c r="C716" s="17"/>
      <c r="E716" s="17"/>
      <c r="F716" s="17"/>
    </row>
    <row r="717" spans="1:6" x14ac:dyDescent="0.25">
      <c r="A717" s="17"/>
      <c r="B717" s="17"/>
      <c r="C717" s="17"/>
      <c r="E717" s="17"/>
      <c r="F717" s="17"/>
    </row>
    <row r="718" spans="1:6" x14ac:dyDescent="0.25">
      <c r="A718" s="17"/>
      <c r="B718" s="17"/>
      <c r="C718" s="17"/>
      <c r="E718" s="17"/>
      <c r="F718" s="17"/>
    </row>
    <row r="719" spans="1:6" x14ac:dyDescent="0.25">
      <c r="A719" s="17"/>
      <c r="B719" s="17"/>
      <c r="C719" s="17"/>
      <c r="E719" s="17"/>
      <c r="F719" s="17"/>
    </row>
    <row r="720" spans="1:6" x14ac:dyDescent="0.25">
      <c r="A720" s="17"/>
      <c r="B720" s="17"/>
      <c r="C720" s="17"/>
      <c r="E720" s="17"/>
      <c r="F720" s="17"/>
    </row>
    <row r="721" spans="1:6" x14ac:dyDescent="0.25">
      <c r="A721" s="17"/>
      <c r="B721" s="17"/>
      <c r="C721" s="17"/>
      <c r="E721" s="17"/>
      <c r="F721" s="17"/>
    </row>
    <row r="722" spans="1:6" x14ac:dyDescent="0.25">
      <c r="A722" s="17"/>
      <c r="B722" s="17"/>
      <c r="C722" s="17"/>
      <c r="E722" s="17"/>
      <c r="F722" s="17"/>
    </row>
    <row r="723" spans="1:6" x14ac:dyDescent="0.25">
      <c r="A723" s="17"/>
      <c r="B723" s="17"/>
      <c r="C723" s="17"/>
      <c r="E723" s="17"/>
      <c r="F723" s="17"/>
    </row>
    <row r="724" spans="1:6" x14ac:dyDescent="0.25">
      <c r="A724" s="17"/>
      <c r="B724" s="17"/>
      <c r="C724" s="17"/>
      <c r="E724" s="17"/>
      <c r="F724" s="17"/>
    </row>
    <row r="725" spans="1:6" x14ac:dyDescent="0.25">
      <c r="A725" s="17"/>
      <c r="B725" s="17"/>
      <c r="C725" s="17"/>
      <c r="E725" s="17"/>
      <c r="F725" s="17"/>
    </row>
    <row r="726" spans="1:6" x14ac:dyDescent="0.25">
      <c r="A726" s="17"/>
      <c r="B726" s="17"/>
      <c r="C726" s="17"/>
      <c r="E726" s="17"/>
      <c r="F726" s="17"/>
    </row>
    <row r="727" spans="1:6" x14ac:dyDescent="0.25">
      <c r="A727" s="17"/>
      <c r="B727" s="17"/>
      <c r="C727" s="17"/>
      <c r="E727" s="17"/>
      <c r="F727" s="17"/>
    </row>
    <row r="728" spans="1:6" x14ac:dyDescent="0.25">
      <c r="A728" s="17"/>
      <c r="B728" s="17"/>
      <c r="C728" s="17"/>
      <c r="E728" s="17"/>
      <c r="F728" s="17"/>
    </row>
    <row r="729" spans="1:6" x14ac:dyDescent="0.25">
      <c r="A729" s="17"/>
      <c r="B729" s="17"/>
      <c r="C729" s="17"/>
      <c r="E729" s="17"/>
      <c r="F729" s="17"/>
    </row>
    <row r="730" spans="1:6" x14ac:dyDescent="0.25">
      <c r="A730" s="17"/>
      <c r="B730" s="17"/>
      <c r="C730" s="17"/>
      <c r="E730" s="17"/>
      <c r="F730" s="17"/>
    </row>
    <row r="731" spans="1:6" x14ac:dyDescent="0.25">
      <c r="A731" s="17"/>
      <c r="B731" s="17"/>
      <c r="C731" s="17"/>
      <c r="E731" s="17"/>
      <c r="F731" s="17"/>
    </row>
    <row r="732" spans="1:6" x14ac:dyDescent="0.25">
      <c r="A732" s="17"/>
      <c r="B732" s="17"/>
      <c r="C732" s="17"/>
      <c r="E732" s="17"/>
      <c r="F732" s="17"/>
    </row>
    <row r="733" spans="1:6" x14ac:dyDescent="0.25">
      <c r="A733" s="17"/>
      <c r="B733" s="17"/>
      <c r="C733" s="17"/>
      <c r="E733" s="17"/>
      <c r="F733" s="17"/>
    </row>
    <row r="734" spans="1:6" x14ac:dyDescent="0.25">
      <c r="A734" s="17"/>
      <c r="B734" s="17"/>
      <c r="C734" s="17"/>
      <c r="E734" s="17"/>
      <c r="F734" s="17"/>
    </row>
    <row r="735" spans="1:6" x14ac:dyDescent="0.25">
      <c r="A735" s="17"/>
      <c r="B735" s="17"/>
      <c r="C735" s="17"/>
      <c r="E735" s="17"/>
      <c r="F735" s="17"/>
    </row>
    <row r="736" spans="1:6" x14ac:dyDescent="0.25">
      <c r="A736" s="17"/>
      <c r="B736" s="17"/>
      <c r="C736" s="17"/>
      <c r="E736" s="17"/>
      <c r="F736" s="17"/>
    </row>
    <row r="737" spans="1:6" x14ac:dyDescent="0.25">
      <c r="A737" s="17"/>
      <c r="B737" s="17"/>
      <c r="C737" s="17"/>
      <c r="E737" s="17"/>
      <c r="F737" s="17"/>
    </row>
    <row r="738" spans="1:6" x14ac:dyDescent="0.25">
      <c r="A738" s="17"/>
      <c r="B738" s="17"/>
      <c r="C738" s="17"/>
      <c r="E738" s="17"/>
      <c r="F738" s="17"/>
    </row>
    <row r="739" spans="1:6" x14ac:dyDescent="0.25">
      <c r="A739" s="17"/>
      <c r="B739" s="17"/>
      <c r="C739" s="17"/>
      <c r="E739" s="17"/>
      <c r="F739" s="17"/>
    </row>
    <row r="740" spans="1:6" x14ac:dyDescent="0.25">
      <c r="A740" s="17"/>
      <c r="B740" s="17"/>
      <c r="C740" s="17"/>
      <c r="E740" s="17"/>
      <c r="F740" s="17"/>
    </row>
    <row r="741" spans="1:6" x14ac:dyDescent="0.25">
      <c r="A741" s="17"/>
      <c r="B741" s="17"/>
      <c r="C741" s="17"/>
      <c r="E741" s="17"/>
      <c r="F741" s="17"/>
    </row>
    <row r="742" spans="1:6" x14ac:dyDescent="0.25">
      <c r="A742" s="17"/>
      <c r="B742" s="17"/>
      <c r="C742" s="17"/>
      <c r="E742" s="17"/>
      <c r="F742" s="17"/>
    </row>
    <row r="743" spans="1:6" x14ac:dyDescent="0.25">
      <c r="A743" s="17"/>
      <c r="B743" s="17"/>
      <c r="C743" s="17"/>
      <c r="E743" s="17"/>
      <c r="F743" s="17"/>
    </row>
    <row r="744" spans="1:6" x14ac:dyDescent="0.25">
      <c r="A744" s="17"/>
      <c r="B744" s="17"/>
      <c r="C744" s="17"/>
      <c r="E744" s="17"/>
      <c r="F744" s="17"/>
    </row>
    <row r="745" spans="1:6" x14ac:dyDescent="0.25">
      <c r="A745" s="17"/>
      <c r="B745" s="17"/>
      <c r="C745" s="17"/>
      <c r="E745" s="17"/>
      <c r="F745" s="17"/>
    </row>
    <row r="746" spans="1:6" x14ac:dyDescent="0.25">
      <c r="A746" s="17"/>
      <c r="B746" s="17"/>
      <c r="C746" s="17"/>
      <c r="E746" s="17"/>
      <c r="F746" s="17"/>
    </row>
    <row r="747" spans="1:6" x14ac:dyDescent="0.25">
      <c r="A747" s="17"/>
      <c r="B747" s="17"/>
      <c r="C747" s="17"/>
      <c r="E747" s="17"/>
      <c r="F747" s="17"/>
    </row>
    <row r="748" spans="1:6" x14ac:dyDescent="0.25">
      <c r="A748" s="17"/>
      <c r="B748" s="17"/>
      <c r="C748" s="17"/>
      <c r="E748" s="17"/>
      <c r="F748" s="17"/>
    </row>
    <row r="749" spans="1:6" x14ac:dyDescent="0.25">
      <c r="A749" s="17"/>
      <c r="B749" s="17"/>
      <c r="C749" s="17"/>
      <c r="E749" s="17"/>
      <c r="F749" s="17"/>
    </row>
    <row r="750" spans="1:6" x14ac:dyDescent="0.25">
      <c r="A750" s="17"/>
      <c r="B750" s="17"/>
      <c r="C750" s="17"/>
      <c r="E750" s="17"/>
      <c r="F750" s="17"/>
    </row>
    <row r="751" spans="1:6" x14ac:dyDescent="0.25">
      <c r="A751" s="17"/>
      <c r="B751" s="17"/>
      <c r="C751" s="17"/>
      <c r="E751" s="17"/>
      <c r="F751" s="17"/>
    </row>
    <row r="752" spans="1:6" x14ac:dyDescent="0.25">
      <c r="A752" s="17"/>
      <c r="B752" s="17"/>
      <c r="C752" s="17"/>
      <c r="E752" s="17"/>
      <c r="F752" s="17"/>
    </row>
    <row r="753" spans="1:6" x14ac:dyDescent="0.25">
      <c r="A753" s="17"/>
      <c r="B753" s="17"/>
      <c r="C753" s="17"/>
      <c r="E753" s="17"/>
      <c r="F753" s="17"/>
    </row>
    <row r="754" spans="1:6" x14ac:dyDescent="0.25">
      <c r="A754" s="17"/>
      <c r="B754" s="17"/>
      <c r="C754" s="17"/>
      <c r="E754" s="17"/>
      <c r="F754" s="17"/>
    </row>
    <row r="755" spans="1:6" x14ac:dyDescent="0.25">
      <c r="A755" s="17"/>
      <c r="B755" s="17"/>
      <c r="C755" s="17"/>
      <c r="E755" s="17"/>
      <c r="F755" s="17"/>
    </row>
    <row r="756" spans="1:6" x14ac:dyDescent="0.25">
      <c r="A756" s="17"/>
      <c r="B756" s="17"/>
      <c r="C756" s="17"/>
      <c r="E756" s="17"/>
      <c r="F756" s="17"/>
    </row>
    <row r="757" spans="1:6" x14ac:dyDescent="0.25">
      <c r="A757" s="17"/>
      <c r="B757" s="17"/>
      <c r="C757" s="17"/>
      <c r="E757" s="17"/>
      <c r="F757" s="17"/>
    </row>
    <row r="758" spans="1:6" x14ac:dyDescent="0.25">
      <c r="A758" s="17"/>
      <c r="B758" s="17"/>
      <c r="C758" s="17"/>
      <c r="E758" s="17"/>
      <c r="F758" s="17"/>
    </row>
    <row r="759" spans="1:6" x14ac:dyDescent="0.25">
      <c r="A759" s="17"/>
      <c r="B759" s="17"/>
      <c r="C759" s="17"/>
      <c r="E759" s="17"/>
      <c r="F759" s="17"/>
    </row>
    <row r="760" spans="1:6" x14ac:dyDescent="0.25">
      <c r="A760" s="17"/>
      <c r="B760" s="17"/>
      <c r="C760" s="17"/>
      <c r="E760" s="17"/>
      <c r="F760" s="17"/>
    </row>
    <row r="761" spans="1:6" x14ac:dyDescent="0.25">
      <c r="A761" s="17"/>
      <c r="B761" s="17"/>
      <c r="C761" s="17"/>
      <c r="E761" s="17"/>
      <c r="F761" s="17"/>
    </row>
    <row r="762" spans="1:6" x14ac:dyDescent="0.25">
      <c r="A762" s="17"/>
      <c r="B762" s="17"/>
      <c r="C762" s="17"/>
      <c r="E762" s="17"/>
      <c r="F762" s="17"/>
    </row>
    <row r="763" spans="1:6" x14ac:dyDescent="0.25">
      <c r="A763" s="17"/>
      <c r="B763" s="17"/>
      <c r="C763" s="17"/>
      <c r="E763" s="17"/>
      <c r="F763" s="17"/>
    </row>
    <row r="764" spans="1:6" x14ac:dyDescent="0.25">
      <c r="A764" s="17"/>
      <c r="B764" s="17"/>
      <c r="C764" s="17"/>
      <c r="E764" s="17"/>
      <c r="F764" s="17"/>
    </row>
    <row r="765" spans="1:6" x14ac:dyDescent="0.25">
      <c r="A765" s="17"/>
      <c r="B765" s="17"/>
      <c r="C765" s="17"/>
      <c r="E765" s="17"/>
      <c r="F765" s="17"/>
    </row>
    <row r="766" spans="1:6" x14ac:dyDescent="0.25">
      <c r="A766" s="17"/>
      <c r="B766" s="17"/>
      <c r="C766" s="17"/>
      <c r="E766" s="17"/>
      <c r="F766" s="17"/>
    </row>
    <row r="767" spans="1:6" x14ac:dyDescent="0.25">
      <c r="A767" s="17"/>
      <c r="B767" s="17"/>
      <c r="C767" s="17"/>
      <c r="E767" s="17"/>
      <c r="F767" s="17"/>
    </row>
    <row r="768" spans="1:6" x14ac:dyDescent="0.25">
      <c r="A768" s="17"/>
      <c r="B768" s="17"/>
      <c r="C768" s="17"/>
      <c r="E768" s="17"/>
      <c r="F768" s="17"/>
    </row>
    <row r="769" spans="1:6" x14ac:dyDescent="0.25">
      <c r="A769" s="17"/>
      <c r="B769" s="17"/>
      <c r="C769" s="17"/>
      <c r="E769" s="17"/>
      <c r="F769" s="17"/>
    </row>
    <row r="770" spans="1:6" x14ac:dyDescent="0.25">
      <c r="A770" s="17"/>
      <c r="B770" s="17"/>
      <c r="C770" s="17"/>
      <c r="E770" s="17"/>
      <c r="F770" s="17"/>
    </row>
    <row r="771" spans="1:6" x14ac:dyDescent="0.25">
      <c r="A771" s="17"/>
      <c r="B771" s="17"/>
      <c r="C771" s="17"/>
      <c r="E771" s="17"/>
      <c r="F771" s="17"/>
    </row>
    <row r="772" spans="1:6" x14ac:dyDescent="0.25">
      <c r="A772" s="17"/>
      <c r="B772" s="17"/>
      <c r="C772" s="17"/>
      <c r="E772" s="17"/>
      <c r="F772" s="17"/>
    </row>
    <row r="773" spans="1:6" x14ac:dyDescent="0.25">
      <c r="A773" s="17"/>
      <c r="B773" s="17"/>
      <c r="C773" s="17"/>
      <c r="E773" s="17"/>
      <c r="F773" s="17"/>
    </row>
    <row r="774" spans="1:6" x14ac:dyDescent="0.25">
      <c r="A774" s="17"/>
      <c r="B774" s="17"/>
      <c r="C774" s="17"/>
      <c r="E774" s="17"/>
      <c r="F774" s="17"/>
    </row>
    <row r="775" spans="1:6" x14ac:dyDescent="0.25">
      <c r="A775" s="17"/>
      <c r="B775" s="17"/>
      <c r="C775" s="17"/>
      <c r="E775" s="17"/>
      <c r="F775" s="17"/>
    </row>
    <row r="776" spans="1:6" x14ac:dyDescent="0.25">
      <c r="A776" s="17"/>
      <c r="B776" s="17"/>
      <c r="C776" s="17"/>
      <c r="E776" s="17"/>
      <c r="F776" s="17"/>
    </row>
    <row r="777" spans="1:6" x14ac:dyDescent="0.25">
      <c r="A777" s="17"/>
      <c r="B777" s="17"/>
      <c r="C777" s="17"/>
      <c r="E777" s="17"/>
      <c r="F777" s="17"/>
    </row>
    <row r="778" spans="1:6" x14ac:dyDescent="0.25">
      <c r="A778" s="17"/>
      <c r="B778" s="17"/>
      <c r="C778" s="17"/>
      <c r="E778" s="17"/>
      <c r="F778" s="17"/>
    </row>
    <row r="779" spans="1:6" ht="15.75" thickBot="1" x14ac:dyDescent="0.3">
      <c r="A779" s="18"/>
      <c r="B779" s="18"/>
      <c r="C779" s="18"/>
      <c r="E779" s="17"/>
      <c r="F779" s="17"/>
    </row>
  </sheetData>
  <sortState ref="F25:F779">
    <sortCondition ref="F25"/>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
  <sheetViews>
    <sheetView zoomScale="90" zoomScaleNormal="90" workbookViewId="0">
      <selection activeCell="A5" sqref="A5"/>
    </sheetView>
  </sheetViews>
  <sheetFormatPr defaultRowHeight="15" x14ac:dyDescent="0.25"/>
  <cols>
    <col min="1" max="1" width="39" customWidth="1"/>
    <col min="2" max="2" width="12.85546875" customWidth="1"/>
    <col min="3" max="3" width="18.28515625" customWidth="1"/>
    <col min="4" max="4" width="9.140625" hidden="1" customWidth="1"/>
    <col min="5" max="5" width="18.140625" hidden="1" customWidth="1"/>
    <col min="6" max="6" width="14.85546875" hidden="1" customWidth="1"/>
    <col min="7" max="7" width="10.28515625" hidden="1" customWidth="1"/>
  </cols>
  <sheetData>
    <row r="1" spans="1:7" ht="18" x14ac:dyDescent="0.25">
      <c r="A1" s="58" t="s">
        <v>44</v>
      </c>
      <c r="B1" s="59"/>
      <c r="C1" s="59"/>
      <c r="D1" s="59"/>
      <c r="E1" s="59"/>
      <c r="F1" s="59"/>
      <c r="G1" s="60"/>
    </row>
    <row r="2" spans="1:7" ht="15.75" thickBot="1" x14ac:dyDescent="0.3"/>
    <row r="3" spans="1:7" x14ac:dyDescent="0.25">
      <c r="A3" s="24" t="s">
        <v>45</v>
      </c>
      <c r="B3" s="25"/>
      <c r="C3" s="26"/>
      <c r="D3" s="25"/>
      <c r="E3" s="25"/>
      <c r="F3" s="25"/>
      <c r="G3" s="26"/>
    </row>
    <row r="4" spans="1:7" x14ac:dyDescent="0.25">
      <c r="A4" s="27" t="s">
        <v>84</v>
      </c>
      <c r="C4" s="28">
        <v>49</v>
      </c>
    </row>
    <row r="5" spans="1:7" x14ac:dyDescent="0.25">
      <c r="A5" s="27" t="s">
        <v>46</v>
      </c>
      <c r="C5" s="28">
        <v>49</v>
      </c>
    </row>
    <row r="6" spans="1:7" x14ac:dyDescent="0.25">
      <c r="A6" s="27" t="s">
        <v>47</v>
      </c>
      <c r="C6" s="28">
        <v>1</v>
      </c>
    </row>
    <row r="7" spans="1:7" x14ac:dyDescent="0.25">
      <c r="A7" s="27" t="s">
        <v>48</v>
      </c>
      <c r="B7" s="2"/>
      <c r="C7" s="29">
        <v>0.25</v>
      </c>
    </row>
    <row r="8" spans="1:7" ht="15.75" thickBot="1" x14ac:dyDescent="0.3">
      <c r="A8" s="30" t="s">
        <v>49</v>
      </c>
      <c r="B8" s="31"/>
      <c r="C8" s="53">
        <v>1E-3</v>
      </c>
    </row>
    <row r="10" spans="1:7" ht="15.75" thickBot="1" x14ac:dyDescent="0.3"/>
    <row r="11" spans="1:7" x14ac:dyDescent="0.25">
      <c r="A11" s="24" t="s">
        <v>50</v>
      </c>
      <c r="B11" s="25"/>
      <c r="C11" s="26"/>
    </row>
    <row r="12" spans="1:7" x14ac:dyDescent="0.25">
      <c r="A12" s="27" t="s">
        <v>51</v>
      </c>
      <c r="C12" s="32">
        <f>K</f>
        <v>49</v>
      </c>
    </row>
    <row r="13" spans="1:7" x14ac:dyDescent="0.25">
      <c r="A13" s="27" t="s">
        <v>52</v>
      </c>
      <c r="C13" s="32">
        <f>(C7*SQRT(C6))</f>
        <v>0.25</v>
      </c>
    </row>
    <row r="14" spans="1:7" x14ac:dyDescent="0.25">
      <c r="A14" s="27" t="s">
        <v>53</v>
      </c>
      <c r="C14" s="32">
        <f>(LN(C4/C5)+(C8+(C7*C7)/2)*C6)/C13</f>
        <v>0.129</v>
      </c>
    </row>
    <row r="15" spans="1:7" x14ac:dyDescent="0.25">
      <c r="A15" s="27" t="s">
        <v>54</v>
      </c>
      <c r="C15" s="32">
        <f>+C14-den</f>
        <v>-0.121</v>
      </c>
    </row>
    <row r="16" spans="1:7" x14ac:dyDescent="0.25">
      <c r="A16" s="27" t="s">
        <v>55</v>
      </c>
      <c r="B16" s="2"/>
      <c r="C16" s="32">
        <f>NORMDIST(C14,0,1,TRUE)</f>
        <v>0.55132117558549409</v>
      </c>
    </row>
    <row r="17" spans="1:3" x14ac:dyDescent="0.25">
      <c r="A17" s="27" t="s">
        <v>56</v>
      </c>
      <c r="B17" s="2"/>
      <c r="C17" s="32">
        <f>_xlfn.NORM.S.DIST(C15, TRUE)</f>
        <v>0.45184551759749203</v>
      </c>
    </row>
    <row r="18" spans="1:3" x14ac:dyDescent="0.25">
      <c r="A18" s="27" t="s">
        <v>57</v>
      </c>
      <c r="B18" s="2"/>
      <c r="C18" s="32">
        <f>_xlfn.NORM.S.DIST(-C14, TRUE)</f>
        <v>0.44867882441450585</v>
      </c>
    </row>
    <row r="19" spans="1:3" ht="15.75" thickBot="1" x14ac:dyDescent="0.3">
      <c r="A19" s="30" t="s">
        <v>58</v>
      </c>
      <c r="B19" s="31"/>
      <c r="C19" s="33">
        <f>_xlfn.NORM.S.DIST(-C15, TRUE)</f>
        <v>0.54815448240250797</v>
      </c>
    </row>
    <row r="21" spans="1:3" ht="15.75" thickBot="1" x14ac:dyDescent="0.3"/>
    <row r="22" spans="1:3" x14ac:dyDescent="0.25">
      <c r="A22" s="34" t="s">
        <v>59</v>
      </c>
      <c r="B22" s="35"/>
      <c r="C22" s="36">
        <f>C4*C16-C5*EXP(-C6*C8)*C17</f>
        <v>4.8964366052483435</v>
      </c>
    </row>
    <row r="23" spans="1:3" ht="15.75" thickBot="1" x14ac:dyDescent="0.3">
      <c r="A23" s="37" t="s">
        <v>60</v>
      </c>
      <c r="B23" s="38"/>
      <c r="C23" s="39">
        <f>C5*EXP(-C8*C6)*C19-C4*C18</f>
        <v>4.8474610970837233</v>
      </c>
    </row>
  </sheetData>
  <mergeCells count="1">
    <mergeCell ref="A1:G1"/>
  </mergeCells>
  <dataValidations count="1">
    <dataValidation allowBlank="1" showErrorMessage="1" promptTitle="Test" prompt="test" sqref="A4 A12"/>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
  <sheetViews>
    <sheetView zoomScale="90" zoomScaleNormal="90" workbookViewId="0">
      <selection activeCell="A5" sqref="A5"/>
    </sheetView>
  </sheetViews>
  <sheetFormatPr defaultRowHeight="15" x14ac:dyDescent="0.25"/>
  <cols>
    <col min="1" max="1" width="39" customWidth="1"/>
    <col min="2" max="2" width="12.85546875" customWidth="1"/>
    <col min="3" max="3" width="18.28515625" customWidth="1"/>
    <col min="4" max="4" width="9.140625" hidden="1" customWidth="1"/>
    <col min="5" max="5" width="18.140625" hidden="1" customWidth="1"/>
    <col min="6" max="6" width="14.85546875" hidden="1" customWidth="1"/>
    <col min="7" max="7" width="10.28515625" hidden="1" customWidth="1"/>
  </cols>
  <sheetData>
    <row r="1" spans="1:7" ht="18" x14ac:dyDescent="0.25">
      <c r="A1" s="58" t="s">
        <v>44</v>
      </c>
      <c r="B1" s="59"/>
      <c r="C1" s="59"/>
      <c r="D1" s="59"/>
      <c r="E1" s="59"/>
      <c r="F1" s="59"/>
      <c r="G1" s="60"/>
    </row>
    <row r="2" spans="1:7" ht="15.75" thickBot="1" x14ac:dyDescent="0.3"/>
    <row r="3" spans="1:7" x14ac:dyDescent="0.25">
      <c r="A3" s="24" t="s">
        <v>45</v>
      </c>
      <c r="B3" s="25"/>
      <c r="C3" s="26"/>
      <c r="D3" s="25"/>
      <c r="E3" s="25"/>
      <c r="F3" s="25"/>
      <c r="G3" s="26"/>
    </row>
    <row r="4" spans="1:7" x14ac:dyDescent="0.25">
      <c r="A4" s="27" t="s">
        <v>84</v>
      </c>
      <c r="C4" s="28">
        <v>45</v>
      </c>
    </row>
    <row r="5" spans="1:7" x14ac:dyDescent="0.25">
      <c r="A5" s="27" t="s">
        <v>46</v>
      </c>
      <c r="C5" s="28">
        <v>50</v>
      </c>
    </row>
    <row r="6" spans="1:7" x14ac:dyDescent="0.25">
      <c r="A6" s="27" t="s">
        <v>47</v>
      </c>
      <c r="C6" s="28">
        <v>1</v>
      </c>
    </row>
    <row r="7" spans="1:7" x14ac:dyDescent="0.25">
      <c r="A7" s="27" t="s">
        <v>48</v>
      </c>
      <c r="B7" s="2"/>
      <c r="C7" s="29">
        <v>0.25</v>
      </c>
    </row>
    <row r="8" spans="1:7" ht="15.75" thickBot="1" x14ac:dyDescent="0.3">
      <c r="A8" s="30" t="s">
        <v>49</v>
      </c>
      <c r="B8" s="31"/>
      <c r="C8" s="53">
        <v>1E-3</v>
      </c>
    </row>
    <row r="10" spans="1:7" ht="15.75" thickBot="1" x14ac:dyDescent="0.3"/>
    <row r="11" spans="1:7" x14ac:dyDescent="0.25">
      <c r="A11" s="24" t="s">
        <v>50</v>
      </c>
      <c r="B11" s="25"/>
      <c r="C11" s="26"/>
    </row>
    <row r="12" spans="1:7" x14ac:dyDescent="0.25">
      <c r="A12" s="27" t="s">
        <v>51</v>
      </c>
      <c r="C12" s="32">
        <f>Ka</f>
        <v>50</v>
      </c>
    </row>
    <row r="13" spans="1:7" x14ac:dyDescent="0.25">
      <c r="A13" s="27" t="s">
        <v>52</v>
      </c>
      <c r="C13" s="32">
        <f>(C7*SQRT(C6))</f>
        <v>0.25</v>
      </c>
    </row>
    <row r="14" spans="1:7" x14ac:dyDescent="0.25">
      <c r="A14" s="27" t="s">
        <v>53</v>
      </c>
      <c r="C14" s="32">
        <f>(LN(C4/C5)+(C8+(C7*C7)/2)*C6)/C13</f>
        <v>-0.29244206263130512</v>
      </c>
    </row>
    <row r="15" spans="1:7" x14ac:dyDescent="0.25">
      <c r="A15" s="27" t="s">
        <v>54</v>
      </c>
      <c r="C15" s="32">
        <f>+C14-dena</f>
        <v>-0.54244206263130512</v>
      </c>
    </row>
    <row r="16" spans="1:7" x14ac:dyDescent="0.25">
      <c r="A16" s="27" t="s">
        <v>55</v>
      </c>
      <c r="B16" s="2"/>
      <c r="C16" s="32">
        <f>NORMDIST(C14,0,1,TRUE)</f>
        <v>0.38497432588472247</v>
      </c>
    </row>
    <row r="17" spans="1:3" x14ac:dyDescent="0.25">
      <c r="A17" s="27" t="s">
        <v>56</v>
      </c>
      <c r="B17" s="2"/>
      <c r="C17" s="32">
        <f>_xlfn.NORM.S.DIST(C15, TRUE)</f>
        <v>0.29375700487474077</v>
      </c>
    </row>
    <row r="18" spans="1:3" x14ac:dyDescent="0.25">
      <c r="A18" s="27" t="s">
        <v>57</v>
      </c>
      <c r="B18" s="2"/>
      <c r="C18" s="32">
        <f>_xlfn.NORM.S.DIST(-C14, TRUE)</f>
        <v>0.61502567411527753</v>
      </c>
    </row>
    <row r="19" spans="1:3" ht="15.75" thickBot="1" x14ac:dyDescent="0.3">
      <c r="A19" s="30" t="s">
        <v>58</v>
      </c>
      <c r="B19" s="31"/>
      <c r="C19" s="33">
        <f>_xlfn.NORM.S.DIST(-C15, TRUE)</f>
        <v>0.70624299512525923</v>
      </c>
    </row>
    <row r="21" spans="1:3" ht="15.75" thickBot="1" x14ac:dyDescent="0.3"/>
    <row r="22" spans="1:3" x14ac:dyDescent="0.25">
      <c r="A22" s="34" t="s">
        <v>59</v>
      </c>
      <c r="B22" s="35"/>
      <c r="C22" s="36">
        <f>C4*C16-C5*EXP(-C6*C8)*C17</f>
        <v>2.6506749298414523</v>
      </c>
    </row>
    <row r="23" spans="1:3" ht="15.75" thickBot="1" x14ac:dyDescent="0.3">
      <c r="A23" s="37" t="s">
        <v>60</v>
      </c>
      <c r="B23" s="38"/>
      <c r="C23" s="39">
        <f>C5*EXP(-C8*C6)*C19-C4*C18</f>
        <v>7.6006999215101985</v>
      </c>
    </row>
  </sheetData>
  <mergeCells count="1">
    <mergeCell ref="A1:G1"/>
  </mergeCells>
  <dataValidations count="1">
    <dataValidation allowBlank="1" showErrorMessage="1" promptTitle="Test" prompt="test" sqref="A4 A12"/>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Dividend Discount Model</vt:lpstr>
      <vt:lpstr>IBM Pivot</vt:lpstr>
      <vt:lpstr>SnP - Pivot</vt:lpstr>
      <vt:lpstr>Sheet9</vt:lpstr>
      <vt:lpstr>Single Index Model - Data</vt:lpstr>
      <vt:lpstr>Single Index Model - Analysis</vt:lpstr>
      <vt:lpstr>Black Scholes Model - I</vt:lpstr>
      <vt:lpstr>Black Scholes Model - II</vt:lpstr>
      <vt:lpstr>den</vt:lpstr>
      <vt:lpstr>dena</vt:lpstr>
      <vt:lpstr>K</vt:lpstr>
      <vt:lpstr>Ka</vt:lpstr>
      <vt:lpstr>RawRet2</vt:lpstr>
      <vt:lpstr>RawReturn</vt:lpstr>
      <vt:lpstr>RF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dc:creator>
  <cp:lastModifiedBy>mhd</cp:lastModifiedBy>
  <cp:lastPrinted>2017-09-04T20:22:51Z</cp:lastPrinted>
  <dcterms:created xsi:type="dcterms:W3CDTF">2017-09-04T20:09:05Z</dcterms:created>
  <dcterms:modified xsi:type="dcterms:W3CDTF">2017-09-05T21:39:55Z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88fbe001-1a9e-4e54-bbad-297692ff90b3</vt:lpwstr>
  </property>
</Properties>
</file>