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rvis3\imt_optimization\data\conclusions\"/>
    </mc:Choice>
  </mc:AlternateContent>
  <xr:revisionPtr revIDLastSave="0" documentId="8_{8C077EFA-47FB-4BAC-940A-003D3DDDCE20}" xr6:coauthVersionLast="47" xr6:coauthVersionMax="47" xr10:uidLastSave="{00000000-0000-0000-0000-000000000000}"/>
  <bookViews>
    <workbookView xWindow="19095" yWindow="0" windowWidth="19410" windowHeight="20985" activeTab="1" xr2:uid="{DF201AAA-0846-4606-911A-3EFC19D004DE}"/>
  </bookViews>
  <sheets>
    <sheet name="Conclusion Comparison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D11" i="2"/>
  <c r="D12" i="2"/>
  <c r="D13" i="2"/>
  <c r="D10" i="2"/>
  <c r="C29" i="1"/>
  <c r="C26" i="1"/>
  <c r="C23" i="1"/>
  <c r="C20" i="1"/>
  <c r="B29" i="1"/>
  <c r="B26" i="1"/>
  <c r="B23" i="1"/>
  <c r="B20" i="1"/>
  <c r="D7" i="2"/>
  <c r="D8" i="2"/>
  <c r="D9" i="2"/>
  <c r="D6" i="2"/>
  <c r="B16" i="1"/>
  <c r="B13" i="1"/>
  <c r="B10" i="1"/>
  <c r="B7" i="1"/>
  <c r="B4" i="1"/>
  <c r="B1" i="1"/>
  <c r="D3" i="2"/>
  <c r="D4" i="2"/>
  <c r="D5" i="2"/>
  <c r="D2" i="2"/>
</calcChain>
</file>

<file path=xl/sharedStrings.xml><?xml version="1.0" encoding="utf-8"?>
<sst xmlns="http://schemas.openxmlformats.org/spreadsheetml/2006/main" count="28" uniqueCount="11">
  <si>
    <t>Level</t>
  </si>
  <si>
    <t>Network</t>
  </si>
  <si>
    <t>Motorway</t>
  </si>
  <si>
    <t>Group</t>
  </si>
  <si>
    <t>Average VHD</t>
  </si>
  <si>
    <t>Baseline</t>
  </si>
  <si>
    <t>No IMT</t>
  </si>
  <si>
    <t>20 IMT</t>
  </si>
  <si>
    <t>30 IMT</t>
  </si>
  <si>
    <t xml:space="preserve">Percent Change </t>
  </si>
  <si>
    <t>Impacted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</si>
</sst>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0BA3-D334-4425-87D6-98074EEADF2B}">
  <dimension ref="A1:E30"/>
  <sheetViews>
    <sheetView workbookViewId="0">
      <selection activeCell="E24" sqref="E24"/>
    </sheetView>
  </sheetViews>
  <sheetFormatPr defaultRowHeight="15" x14ac:dyDescent="0.25"/>
  <cols>
    <col min="1" max="1" width="10" bestFit="1" customWidth="1"/>
    <col min="2" max="2" width="11" bestFit="1" customWidth="1"/>
  </cols>
  <sheetData>
    <row r="1" spans="1:2" x14ac:dyDescent="0.25">
      <c r="A1" s="4">
        <v>103159.47</v>
      </c>
      <c r="B1" s="4">
        <f>AVERAGE(A1:A2)</f>
        <v>103668.965</v>
      </c>
    </row>
    <row r="2" spans="1:2" x14ac:dyDescent="0.25">
      <c r="A2" s="4">
        <v>104178.46</v>
      </c>
      <c r="B2" s="4"/>
    </row>
    <row r="3" spans="1:2" x14ac:dyDescent="0.25">
      <c r="A3" s="4"/>
      <c r="B3" s="4"/>
    </row>
    <row r="4" spans="1:2" x14ac:dyDescent="0.25">
      <c r="A4" s="4">
        <v>96696.8</v>
      </c>
      <c r="B4" s="4">
        <f>AVERAGE(A4:A5)</f>
        <v>96187.31</v>
      </c>
    </row>
    <row r="5" spans="1:2" x14ac:dyDescent="0.25">
      <c r="A5" s="4">
        <v>95677.82</v>
      </c>
      <c r="B5" s="4"/>
    </row>
    <row r="6" spans="1:2" x14ac:dyDescent="0.25">
      <c r="A6" s="4"/>
      <c r="B6" s="4"/>
    </row>
    <row r="7" spans="1:2" x14ac:dyDescent="0.25">
      <c r="A7" s="4">
        <v>93768.77</v>
      </c>
      <c r="B7" s="4">
        <f>AVERAGE(A7:A8)</f>
        <v>93664.205000000002</v>
      </c>
    </row>
    <row r="8" spans="1:2" x14ac:dyDescent="0.25">
      <c r="A8" s="4">
        <v>93559.64</v>
      </c>
      <c r="B8" s="4"/>
    </row>
    <row r="10" spans="1:2" x14ac:dyDescent="0.25">
      <c r="A10" s="5">
        <v>24242.22</v>
      </c>
      <c r="B10" s="5">
        <f>AVERAGE(A10:A11)</f>
        <v>23281.53</v>
      </c>
    </row>
    <row r="11" spans="1:2" x14ac:dyDescent="0.25">
      <c r="A11" s="5">
        <v>22320.84</v>
      </c>
      <c r="B11" s="5"/>
    </row>
    <row r="12" spans="1:2" x14ac:dyDescent="0.25">
      <c r="A12" s="5"/>
      <c r="B12" s="5"/>
    </row>
    <row r="13" spans="1:2" x14ac:dyDescent="0.25">
      <c r="A13" s="5">
        <v>18924.169999999998</v>
      </c>
      <c r="B13" s="5">
        <f>AVERAGE(A13:A14)</f>
        <v>19050.125</v>
      </c>
    </row>
    <row r="14" spans="1:2" x14ac:dyDescent="0.25">
      <c r="A14" s="5">
        <v>19176.080000000002</v>
      </c>
      <c r="B14" s="5"/>
    </row>
    <row r="15" spans="1:2" x14ac:dyDescent="0.25">
      <c r="A15" s="5"/>
      <c r="B15" s="5"/>
    </row>
    <row r="16" spans="1:2" x14ac:dyDescent="0.25">
      <c r="A16" s="5">
        <v>17568.57</v>
      </c>
      <c r="B16" s="5">
        <f>AVERAGE(A16:A17)</f>
        <v>17947.744999999999</v>
      </c>
    </row>
    <row r="17" spans="1:5" x14ac:dyDescent="0.25">
      <c r="A17" s="5">
        <v>18326.919999999998</v>
      </c>
      <c r="B17" s="5"/>
    </row>
    <row r="20" spans="1:5" x14ac:dyDescent="0.25">
      <c r="A20">
        <v>325.93790000000001</v>
      </c>
      <c r="B20">
        <f>SUM(A20:A21)</f>
        <v>866.06219999999996</v>
      </c>
      <c r="C20">
        <f>B20/283</f>
        <v>3.0602904593639573</v>
      </c>
    </row>
    <row r="21" spans="1:5" x14ac:dyDescent="0.25">
      <c r="A21">
        <v>540.12429999999995</v>
      </c>
    </row>
    <row r="23" spans="1:5" x14ac:dyDescent="0.25">
      <c r="A23">
        <v>3808.4663</v>
      </c>
      <c r="B23">
        <f>SUM(A23:A24)</f>
        <v>6961.9714999999997</v>
      </c>
      <c r="C23">
        <f>B23/283</f>
        <v>24.600606007067135</v>
      </c>
      <c r="D23">
        <f>B23-3000</f>
        <v>3961.9714999999997</v>
      </c>
      <c r="E23">
        <f>D23/271</f>
        <v>14.61982103321033</v>
      </c>
    </row>
    <row r="24" spans="1:5" x14ac:dyDescent="0.25">
      <c r="A24">
        <v>3153.5052000000001</v>
      </c>
    </row>
    <row r="26" spans="1:5" x14ac:dyDescent="0.25">
      <c r="A26">
        <v>722.56389999999999</v>
      </c>
      <c r="B26">
        <f>SUM(A26:A27)</f>
        <v>2367.4944</v>
      </c>
      <c r="C26">
        <f>B26/283</f>
        <v>8.3657045936395757</v>
      </c>
    </row>
    <row r="27" spans="1:5" x14ac:dyDescent="0.25">
      <c r="A27">
        <v>1644.9304999999999</v>
      </c>
    </row>
    <row r="29" spans="1:5" x14ac:dyDescent="0.25">
      <c r="A29">
        <v>365.78039999999999</v>
      </c>
      <c r="B29">
        <f>SUM(A29:A300)</f>
        <v>1481.0972000000002</v>
      </c>
      <c r="C29">
        <f>B29/283</f>
        <v>5.2335590106007075</v>
      </c>
    </row>
    <row r="30" spans="1:5" x14ac:dyDescent="0.25">
      <c r="A30">
        <v>1115.3168000000001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E2B-3E77-4B91-9DD1-700B7E4B23D8}">
  <dimension ref="A1:D15"/>
  <sheetViews>
    <sheetView tabSelected="1" workbookViewId="0">
      <selection activeCell="D28" sqref="D28"/>
    </sheetView>
  </sheetViews>
  <sheetFormatPr defaultRowHeight="15" x14ac:dyDescent="0.25"/>
  <cols>
    <col min="1" max="1" width="14.28515625" bestFit="1" customWidth="1"/>
    <col min="2" max="2" width="8.5703125" bestFit="1" customWidth="1"/>
    <col min="3" max="3" width="12.5703125" bestFit="1" customWidth="1"/>
    <col min="4" max="4" width="23.5703125" bestFit="1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9</v>
      </c>
    </row>
    <row r="2" spans="1:4" x14ac:dyDescent="0.25">
      <c r="A2" t="s">
        <v>1</v>
      </c>
      <c r="B2" t="s">
        <v>5</v>
      </c>
      <c r="C2" s="1">
        <v>74567.77</v>
      </c>
      <c r="D2" s="2">
        <f>(($C$2-C2)/$C$2)*-1</f>
        <v>0</v>
      </c>
    </row>
    <row r="3" spans="1:4" x14ac:dyDescent="0.25">
      <c r="A3" t="s">
        <v>1</v>
      </c>
      <c r="B3" t="s">
        <v>6</v>
      </c>
      <c r="C3" s="1">
        <v>103668.965</v>
      </c>
      <c r="D3" s="2">
        <f t="shared" ref="D3:D5" si="0">(($C$2-C3)/$C$2)*-1</f>
        <v>0.39026505687376717</v>
      </c>
    </row>
    <row r="4" spans="1:4" x14ac:dyDescent="0.25">
      <c r="A4" t="s">
        <v>1</v>
      </c>
      <c r="B4" t="s">
        <v>7</v>
      </c>
      <c r="C4" s="1">
        <v>96187.31</v>
      </c>
      <c r="D4" s="2">
        <f t="shared" si="0"/>
        <v>0.28993142747865452</v>
      </c>
    </row>
    <row r="5" spans="1:4" x14ac:dyDescent="0.25">
      <c r="A5" t="s">
        <v>1</v>
      </c>
      <c r="B5" t="s">
        <v>8</v>
      </c>
      <c r="C5" s="1">
        <v>93664.205000000002</v>
      </c>
      <c r="D5" s="2">
        <f t="shared" si="0"/>
        <v>0.25609502604141166</v>
      </c>
    </row>
    <row r="6" spans="1:4" x14ac:dyDescent="0.25">
      <c r="A6" t="s">
        <v>2</v>
      </c>
      <c r="B6" t="s">
        <v>5</v>
      </c>
      <c r="C6" s="1">
        <v>15334.62</v>
      </c>
      <c r="D6" s="3">
        <f>(($C$6-C6)/$C$6)*-1</f>
        <v>0</v>
      </c>
    </row>
    <row r="7" spans="1:4" x14ac:dyDescent="0.25">
      <c r="A7" t="s">
        <v>2</v>
      </c>
      <c r="B7" t="s">
        <v>6</v>
      </c>
      <c r="C7" s="1">
        <v>23281.53</v>
      </c>
      <c r="D7" s="3">
        <f t="shared" ref="D7:D9" si="1">(($C$6-C7)/$C$6)*-1</f>
        <v>0.51823325260097719</v>
      </c>
    </row>
    <row r="8" spans="1:4" x14ac:dyDescent="0.25">
      <c r="A8" t="s">
        <v>2</v>
      </c>
      <c r="B8" t="s">
        <v>7</v>
      </c>
      <c r="C8" s="1">
        <v>19050.125</v>
      </c>
      <c r="D8" s="3">
        <f t="shared" si="1"/>
        <v>0.24229521174962268</v>
      </c>
    </row>
    <row r="9" spans="1:4" x14ac:dyDescent="0.25">
      <c r="A9" t="s">
        <v>2</v>
      </c>
      <c r="B9" t="s">
        <v>8</v>
      </c>
      <c r="C9">
        <v>17947.744999999999</v>
      </c>
      <c r="D9" s="3">
        <f t="shared" si="1"/>
        <v>0.17040689629087633</v>
      </c>
    </row>
    <row r="10" spans="1:4" x14ac:dyDescent="0.25">
      <c r="A10" t="s">
        <v>10</v>
      </c>
      <c r="B10" t="s">
        <v>5</v>
      </c>
      <c r="C10">
        <v>3.0602904593639573</v>
      </c>
      <c r="D10" s="3">
        <f>(($C$10-C10)/$C$10)*-1</f>
        <v>0</v>
      </c>
    </row>
    <row r="11" spans="1:4" x14ac:dyDescent="0.25">
      <c r="A11" t="s">
        <v>10</v>
      </c>
      <c r="B11" t="s">
        <v>6</v>
      </c>
      <c r="C11">
        <v>24.600606007067135</v>
      </c>
      <c r="D11" s="3">
        <f t="shared" ref="D11:D13" si="2">(($C$10-C11)/$C$10)*-1</f>
        <v>7.0386506881376416</v>
      </c>
    </row>
    <row r="12" spans="1:4" x14ac:dyDescent="0.25">
      <c r="A12" t="s">
        <v>10</v>
      </c>
      <c r="B12" t="s">
        <v>7</v>
      </c>
      <c r="C12">
        <v>8.3657045936395757</v>
      </c>
      <c r="D12" s="3">
        <f t="shared" si="2"/>
        <v>1.7336309101124612</v>
      </c>
    </row>
    <row r="13" spans="1:4" x14ac:dyDescent="0.25">
      <c r="A13" t="s">
        <v>10</v>
      </c>
      <c r="B13" t="s">
        <v>8</v>
      </c>
      <c r="C13">
        <v>5.2335590106007075</v>
      </c>
      <c r="D13" s="3">
        <f t="shared" si="2"/>
        <v>0.71015107229018926</v>
      </c>
    </row>
    <row r="15" spans="1:4" x14ac:dyDescent="0.25">
      <c r="D15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Conclusion Comparison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Jarvis</dc:creator>
  <cp:lastModifiedBy>Daniel Jarvis</cp:lastModifiedBy>
  <dcterms:created xsi:type="dcterms:W3CDTF">2023-11-02T13:57:04Z</dcterms:created>
  <dcterms:modified xsi:type="dcterms:W3CDTF">2023-11-02T14:52:43Z</dcterms:modified>
</cp:coreProperties>
</file>