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sep\OneDrive\Documents\FLOWFoil.jl\test\martensen\data\"/>
    </mc:Choice>
  </mc:AlternateContent>
  <xr:revisionPtr revIDLastSave="0" documentId="13_ncr:1_{291BCBB4-CE96-4DF5-B850-4D6117369A7C}" xr6:coauthVersionLast="47" xr6:coauthVersionMax="47" xr10:uidLastSave="{00000000-0000-0000-0000-000000000000}"/>
  <bookViews>
    <workbookView xWindow="11868" yWindow="792" windowWidth="10824" windowHeight="106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7" i="1"/>
  <c r="D16" i="1"/>
  <c r="D3" i="1" s="1"/>
  <c r="D33" i="1" s="1"/>
  <c r="E23" i="1"/>
  <c r="D22" i="1"/>
  <c r="C21" i="1"/>
  <c r="B20" i="1"/>
  <c r="B21" i="1"/>
  <c r="D21" i="1"/>
  <c r="B22" i="1"/>
  <c r="C22" i="1"/>
  <c r="E22" i="1"/>
  <c r="E10" i="1" s="1"/>
  <c r="B23" i="1"/>
  <c r="C23" i="1"/>
  <c r="D23" i="1"/>
  <c r="C20" i="1"/>
  <c r="C8" i="1" s="1"/>
  <c r="D20" i="1"/>
  <c r="E20" i="1"/>
  <c r="M33" i="1"/>
  <c r="N33" i="1"/>
  <c r="O33" i="1"/>
  <c r="P33" i="1"/>
  <c r="M34" i="1"/>
  <c r="N34" i="1"/>
  <c r="O34" i="1"/>
  <c r="P34" i="1"/>
  <c r="M35" i="1"/>
  <c r="N35" i="1"/>
  <c r="O35" i="1"/>
  <c r="P35" i="1"/>
  <c r="N32" i="1"/>
  <c r="O32" i="1"/>
  <c r="P32" i="1"/>
  <c r="M32" i="1"/>
  <c r="M27" i="1"/>
  <c r="N27" i="1"/>
  <c r="O27" i="1"/>
  <c r="P27" i="1"/>
  <c r="M28" i="1"/>
  <c r="B10" i="1" s="1"/>
  <c r="N28" i="1"/>
  <c r="O28" i="1"/>
  <c r="P28" i="1"/>
  <c r="M29" i="1"/>
  <c r="N29" i="1"/>
  <c r="O29" i="1"/>
  <c r="P29" i="1"/>
  <c r="N26" i="1"/>
  <c r="O26" i="1"/>
  <c r="P26" i="1"/>
  <c r="M26" i="1"/>
  <c r="M23" i="1"/>
  <c r="N23" i="1"/>
  <c r="O23" i="1"/>
  <c r="P23" i="1"/>
  <c r="M21" i="1"/>
  <c r="N21" i="1"/>
  <c r="O21" i="1"/>
  <c r="P21" i="1"/>
  <c r="M22" i="1"/>
  <c r="N22" i="1"/>
  <c r="O22" i="1"/>
  <c r="P22" i="1"/>
  <c r="N20" i="1"/>
  <c r="O20" i="1"/>
  <c r="D8" i="1" s="1"/>
  <c r="P20" i="1"/>
  <c r="M20" i="1"/>
  <c r="G34" i="1"/>
  <c r="G33" i="1"/>
  <c r="G32" i="1"/>
  <c r="F34" i="1"/>
  <c r="F33" i="1"/>
  <c r="F32" i="1"/>
  <c r="C34" i="1"/>
  <c r="D34" i="1"/>
  <c r="C33" i="1"/>
  <c r="B34" i="1"/>
  <c r="B33" i="1"/>
  <c r="D32" i="1"/>
  <c r="C32" i="1"/>
  <c r="D39" i="1"/>
  <c r="C38" i="1"/>
  <c r="H3" i="1"/>
  <c r="H4" i="1"/>
  <c r="H5" i="1"/>
  <c r="H2" i="1"/>
  <c r="G3" i="1"/>
  <c r="G4" i="1"/>
  <c r="G5" i="1"/>
  <c r="G2" i="1"/>
  <c r="C5" i="1"/>
  <c r="D5" i="1"/>
  <c r="E4" i="1"/>
  <c r="E3" i="1"/>
  <c r="D2" i="1"/>
  <c r="C2" i="1"/>
  <c r="B4" i="1"/>
  <c r="B3" i="1"/>
  <c r="B5" i="1"/>
  <c r="C4" i="1"/>
  <c r="E2" i="1"/>
  <c r="B32" i="1" s="1"/>
  <c r="C15" i="1"/>
  <c r="C17" i="1"/>
  <c r="D17" i="1"/>
  <c r="B17" i="1"/>
  <c r="D15" i="1"/>
  <c r="E15" i="1"/>
  <c r="B15" i="1"/>
  <c r="C14" i="1"/>
  <c r="D14" i="1"/>
  <c r="E14" i="1"/>
  <c r="C16" i="1"/>
  <c r="E16" i="1"/>
  <c r="B16" i="1"/>
  <c r="C29" i="1"/>
  <c r="B29" i="1"/>
  <c r="C28" i="1"/>
  <c r="B28" i="1"/>
  <c r="C27" i="1"/>
  <c r="B27" i="1"/>
  <c r="C26" i="1"/>
  <c r="B26" i="1"/>
  <c r="E8" i="1" l="1"/>
  <c r="B37" i="1" s="1"/>
  <c r="B39" i="1"/>
  <c r="D9" i="1"/>
  <c r="D38" i="1" s="1"/>
  <c r="D11" i="1"/>
  <c r="D37" i="1" s="1"/>
  <c r="C10" i="1"/>
  <c r="C39" i="1" s="1"/>
  <c r="C11" i="1"/>
  <c r="C37" i="1" s="1"/>
  <c r="B9" i="1"/>
  <c r="B11" i="1"/>
  <c r="E9" i="1"/>
  <c r="B38" i="1" s="1"/>
</calcChain>
</file>

<file path=xl/sharedStrings.xml><?xml version="1.0" encoding="utf-8"?>
<sst xmlns="http://schemas.openxmlformats.org/spreadsheetml/2006/main" count="24" uniqueCount="18">
  <si>
    <t>A_planar</t>
  </si>
  <si>
    <t>A_cascade</t>
  </si>
  <si>
    <t>b1</t>
  </si>
  <si>
    <t>b2</t>
  </si>
  <si>
    <t>A_planar_before_back_diagonal</t>
  </si>
  <si>
    <t>A_cascade_before_back_diagonal</t>
  </si>
  <si>
    <t>r_x</t>
  </si>
  <si>
    <t>j</t>
  </si>
  <si>
    <t>i</t>
  </si>
  <si>
    <t>r_y</t>
  </si>
  <si>
    <t>r_squared</t>
  </si>
  <si>
    <t>Cos</t>
  </si>
  <si>
    <t>sin</t>
  </si>
  <si>
    <t>a</t>
  </si>
  <si>
    <t>b</t>
  </si>
  <si>
    <t>A_planar_after_Kutta</t>
  </si>
  <si>
    <t>A_cascade_after_Kutta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</si>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</sst>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25" workbookViewId="0">
      <selection activeCell="B35" sqref="B35"/>
    </sheetView>
  </sheetViews>
  <sheetFormatPr defaultRowHeight="14.4" x14ac:dyDescent="0.3"/>
  <cols>
    <col min="1" max="1" width="29.109375" customWidth="1"/>
    <col min="2" max="2" width="12" bestFit="1" customWidth="1"/>
    <col min="7" max="7" width="12" bestFit="1" customWidth="1"/>
  </cols>
  <sheetData>
    <row r="1" spans="1:10" x14ac:dyDescent="0.3">
      <c r="A1" t="s">
        <v>0</v>
      </c>
      <c r="B1">
        <v>1</v>
      </c>
      <c r="C1">
        <v>2</v>
      </c>
      <c r="D1">
        <v>3</v>
      </c>
      <c r="E1">
        <v>4</v>
      </c>
      <c r="G1" t="s">
        <v>2</v>
      </c>
      <c r="H1" t="s">
        <v>3</v>
      </c>
    </row>
    <row r="2" spans="1:10" x14ac:dyDescent="0.3">
      <c r="A2">
        <v>1</v>
      </c>
      <c r="B2">
        <v>-0.5</v>
      </c>
      <c r="C2">
        <f>C14</f>
        <v>-0.3183008357959945</v>
      </c>
      <c r="D2">
        <f>D14</f>
        <v>-0.12731970793609962</v>
      </c>
      <c r="E2">
        <f>-SUM(E15:E17)</f>
        <v>0.94562062819898296</v>
      </c>
      <c r="G2">
        <f>-B26</f>
        <v>0.44721007521379946</v>
      </c>
      <c r="H2">
        <f>-C26</f>
        <v>0.89442895113433563</v>
      </c>
    </row>
    <row r="3" spans="1:10" x14ac:dyDescent="0.3">
      <c r="A3">
        <v>2</v>
      </c>
      <c r="B3">
        <f>B15</f>
        <v>-0.31829999115997359</v>
      </c>
      <c r="C3">
        <v>-0.5</v>
      </c>
      <c r="D3">
        <f>-(D14+D16+D17)</f>
        <v>0.94562012141520435</v>
      </c>
      <c r="E3">
        <f>E15</f>
        <v>-0.12732021471987814</v>
      </c>
      <c r="G3">
        <f t="shared" ref="G3:G5" si="0">-B27</f>
        <v>0.44721482210257257</v>
      </c>
      <c r="H3">
        <f t="shared" ref="H3:H5" si="1">-C27</f>
        <v>-0.89442657769755718</v>
      </c>
    </row>
    <row r="4" spans="1:10" x14ac:dyDescent="0.3">
      <c r="A4">
        <v>3</v>
      </c>
      <c r="B4">
        <f>B16</f>
        <v>-0.12731996132843712</v>
      </c>
      <c r="C4">
        <f>-(C14+C15+C17)</f>
        <v>0.94562079712443159</v>
      </c>
      <c r="D4">
        <v>-0.5</v>
      </c>
      <c r="E4">
        <f>E16</f>
        <v>-0.31830041347910476</v>
      </c>
      <c r="G4">
        <f t="shared" si="0"/>
        <v>-0.44721244865976034</v>
      </c>
      <c r="H4">
        <f t="shared" si="1"/>
        <v>-0.89442776441909566</v>
      </c>
    </row>
    <row r="5" spans="1:10" x14ac:dyDescent="0.3">
      <c r="A5">
        <v>4</v>
      </c>
      <c r="B5">
        <f>-(B14+B15+B16)</f>
        <v>0.94561995248841069</v>
      </c>
      <c r="C5">
        <f>C17</f>
        <v>-0.12731996132843712</v>
      </c>
      <c r="D5">
        <f>D17</f>
        <v>-0.31830041347910476</v>
      </c>
      <c r="E5">
        <v>-0.5</v>
      </c>
      <c r="G5">
        <f t="shared" si="0"/>
        <v>-0.44721244865976034</v>
      </c>
      <c r="H5">
        <f t="shared" si="1"/>
        <v>0.89442776441909566</v>
      </c>
    </row>
    <row r="7" spans="1:10" x14ac:dyDescent="0.3">
      <c r="A7" t="s">
        <v>1</v>
      </c>
      <c r="B7">
        <v>1</v>
      </c>
      <c r="C7">
        <v>2</v>
      </c>
      <c r="D7">
        <v>3</v>
      </c>
      <c r="E7">
        <v>4</v>
      </c>
      <c r="F7" t="s">
        <v>6</v>
      </c>
      <c r="G7" t="s">
        <v>7</v>
      </c>
    </row>
    <row r="8" spans="1:10" x14ac:dyDescent="0.3">
      <c r="A8">
        <v>1</v>
      </c>
      <c r="B8">
        <v>-0.5</v>
      </c>
      <c r="C8">
        <f>C20</f>
        <v>0.54515020486790677</v>
      </c>
      <c r="D8">
        <f>D20</f>
        <v>0.54515020486790677</v>
      </c>
      <c r="E8">
        <f>-SUM(E21:E23)</f>
        <v>1.5903004097358135</v>
      </c>
      <c r="F8" t="s">
        <v>8</v>
      </c>
      <c r="G8">
        <v>1</v>
      </c>
      <c r="H8">
        <v>2</v>
      </c>
      <c r="I8">
        <v>3</v>
      </c>
      <c r="J8">
        <v>4</v>
      </c>
    </row>
    <row r="9" spans="1:10" x14ac:dyDescent="0.3">
      <c r="A9">
        <v>2</v>
      </c>
      <c r="B9">
        <f>B21</f>
        <v>-0.54515020486790677</v>
      </c>
      <c r="C9">
        <v>-0.5</v>
      </c>
      <c r="D9">
        <f>-(D20+D22+D23)</f>
        <v>-0.59030040973581355</v>
      </c>
      <c r="E9">
        <f>E21</f>
        <v>-0.54515020486790677</v>
      </c>
      <c r="F9">
        <v>1</v>
      </c>
      <c r="G9">
        <v>0</v>
      </c>
      <c r="H9">
        <v>-0.5</v>
      </c>
      <c r="I9">
        <v>-0.5</v>
      </c>
      <c r="J9">
        <v>0</v>
      </c>
    </row>
    <row r="10" spans="1:10" x14ac:dyDescent="0.3">
      <c r="A10">
        <v>3</v>
      </c>
      <c r="B10">
        <f>B22</f>
        <v>-0.54515020486790677</v>
      </c>
      <c r="C10">
        <f>-(C20+C21+C23)</f>
        <v>-0.59030040973581355</v>
      </c>
      <c r="D10">
        <v>-0.5</v>
      </c>
      <c r="E10">
        <f>E22</f>
        <v>-0.54515020486790677</v>
      </c>
      <c r="F10">
        <v>2</v>
      </c>
      <c r="G10">
        <v>0.5</v>
      </c>
      <c r="H10">
        <v>0</v>
      </c>
      <c r="I10">
        <v>0</v>
      </c>
      <c r="J10">
        <v>0.5</v>
      </c>
    </row>
    <row r="11" spans="1:10" x14ac:dyDescent="0.3">
      <c r="A11">
        <v>4</v>
      </c>
      <c r="B11">
        <f>-SUM(B20:B22)</f>
        <v>1.5903004097358133</v>
      </c>
      <c r="C11">
        <f>C23</f>
        <v>0.54515020486790677</v>
      </c>
      <c r="D11">
        <f>D23</f>
        <v>0.54515020486790677</v>
      </c>
      <c r="E11">
        <v>-0.5</v>
      </c>
      <c r="F11">
        <v>3</v>
      </c>
      <c r="G11">
        <v>0.5</v>
      </c>
      <c r="H11">
        <v>0</v>
      </c>
      <c r="I11">
        <v>0</v>
      </c>
      <c r="J11">
        <v>0.5</v>
      </c>
    </row>
    <row r="12" spans="1:10" x14ac:dyDescent="0.3">
      <c r="F12">
        <v>4</v>
      </c>
      <c r="G12">
        <v>0</v>
      </c>
      <c r="H12">
        <v>-0.5</v>
      </c>
      <c r="I12">
        <v>-0.5</v>
      </c>
      <c r="J12">
        <v>0</v>
      </c>
    </row>
    <row r="13" spans="1:10" x14ac:dyDescent="0.3">
      <c r="A13" t="s">
        <v>4</v>
      </c>
      <c r="B13">
        <v>1</v>
      </c>
      <c r="C13">
        <v>2</v>
      </c>
      <c r="D13">
        <v>3</v>
      </c>
      <c r="E13">
        <v>4</v>
      </c>
    </row>
    <row r="14" spans="1:10" x14ac:dyDescent="0.3">
      <c r="A14">
        <v>1</v>
      </c>
      <c r="B14">
        <v>-0.5</v>
      </c>
      <c r="C14">
        <f t="shared" ref="C14:E14" si="2">((H16/(2*PI()*H23))*$B$26 + (-H9 / (2*PI()*H23))*$C$26)*1.118</f>
        <v>-0.3183008357959945</v>
      </c>
      <c r="D14">
        <f t="shared" si="2"/>
        <v>-0.12731970793609962</v>
      </c>
      <c r="E14">
        <f t="shared" si="2"/>
        <v>-7.9574425971125892E-2</v>
      </c>
      <c r="F14" t="s">
        <v>9</v>
      </c>
      <c r="G14" t="s">
        <v>7</v>
      </c>
    </row>
    <row r="15" spans="1:10" x14ac:dyDescent="0.3">
      <c r="A15">
        <v>2</v>
      </c>
      <c r="B15">
        <f>((G17/(2*PI()*G24))*$B$27 + (-G10 / (2*PI()*G24))*$C$27)*1.118</f>
        <v>-0.31829999115997359</v>
      </c>
      <c r="C15">
        <f>-0.5</f>
        <v>-0.5</v>
      </c>
      <c r="D15">
        <f t="shared" ref="C15:E15" si="3">((I17/(2*PI()*I24))*$B$27 + (-I10 / (2*PI()*I24))*$C$27)*1.118</f>
        <v>-7.9575270609854323E-2</v>
      </c>
      <c r="E15">
        <f t="shared" si="3"/>
        <v>-0.12732021471987814</v>
      </c>
      <c r="F15" t="s">
        <v>8</v>
      </c>
      <c r="G15">
        <v>1</v>
      </c>
      <c r="H15">
        <v>2</v>
      </c>
      <c r="I15">
        <v>3</v>
      </c>
      <c r="J15">
        <v>4</v>
      </c>
    </row>
    <row r="16" spans="1:10" x14ac:dyDescent="0.3">
      <c r="A16">
        <v>3</v>
      </c>
      <c r="B16">
        <f>((G18/(2*PI()*G25))*$B$28 + (-G11 / (2*PI()*G25))*$C$28)*1.118</f>
        <v>-0.12731996132843712</v>
      </c>
      <c r="C16">
        <f t="shared" ref="C16:E16" si="4">((H18/(2*PI()*H25))*$B$28 + (-H11 / (2*PI()*H25))*$C$28)*1.118</f>
        <v>-7.9574848290770231E-2</v>
      </c>
      <c r="D16">
        <f>-0.5</f>
        <v>-0.5</v>
      </c>
      <c r="E16">
        <f t="shared" si="4"/>
        <v>-0.31830041347910476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6" x14ac:dyDescent="0.3">
      <c r="A17">
        <v>4</v>
      </c>
      <c r="B17">
        <f>((G19/(2*PI()*G26))*$B$29 + (-G12 / (2*PI()*G26))*$C$29)*1.118</f>
        <v>-7.9574848290770231E-2</v>
      </c>
      <c r="C17">
        <f t="shared" ref="C17:E17" si="5">((H19/(2*PI()*H26))*$B$29 + (-H12 / (2*PI()*H26))*$C$29)*1.118</f>
        <v>-0.12731996132843712</v>
      </c>
      <c r="D17">
        <f t="shared" si="5"/>
        <v>-0.31830041347910476</v>
      </c>
      <c r="E17">
        <f>-0.5</f>
        <v>-0.5</v>
      </c>
      <c r="F17">
        <v>2</v>
      </c>
      <c r="G17">
        <v>0</v>
      </c>
      <c r="H17">
        <v>0</v>
      </c>
      <c r="I17">
        <v>1</v>
      </c>
      <c r="J17">
        <v>1</v>
      </c>
    </row>
    <row r="18" spans="1:16" x14ac:dyDescent="0.3">
      <c r="F18">
        <v>3</v>
      </c>
      <c r="G18">
        <v>-1</v>
      </c>
      <c r="H18">
        <v>-1</v>
      </c>
      <c r="I18">
        <v>0</v>
      </c>
      <c r="J18">
        <v>0</v>
      </c>
    </row>
    <row r="19" spans="1:16" x14ac:dyDescent="0.3">
      <c r="A19" t="s">
        <v>5</v>
      </c>
      <c r="B19">
        <v>1</v>
      </c>
      <c r="C19">
        <v>2</v>
      </c>
      <c r="D19">
        <v>3</v>
      </c>
      <c r="E19">
        <v>4</v>
      </c>
      <c r="F19">
        <v>4</v>
      </c>
      <c r="G19">
        <v>-1</v>
      </c>
      <c r="H19">
        <v>-1</v>
      </c>
      <c r="I19">
        <v>0</v>
      </c>
      <c r="J19">
        <v>0</v>
      </c>
      <c r="L19" t="s">
        <v>13</v>
      </c>
      <c r="M19">
        <v>1</v>
      </c>
      <c r="N19">
        <v>2</v>
      </c>
      <c r="O19">
        <v>3</v>
      </c>
      <c r="P19">
        <v>4</v>
      </c>
    </row>
    <row r="20" spans="1:16" x14ac:dyDescent="0.3">
      <c r="A20">
        <v>1</v>
      </c>
      <c r="B20">
        <f>-0.5</f>
        <v>-0.5</v>
      </c>
      <c r="C20">
        <f t="shared" ref="C20:E20" si="6">(SINH(N20)*$C$26 - SIN(N26)*$B$26)*N32*1.118</f>
        <v>0.54515020486790677</v>
      </c>
      <c r="D20">
        <f t="shared" si="6"/>
        <v>0.54515020486790677</v>
      </c>
      <c r="E20" t="e">
        <f t="shared" si="6"/>
        <v>#DIV/0!</v>
      </c>
      <c r="L20">
        <v>1</v>
      </c>
      <c r="M20">
        <f>(G9*(2*PI()))</f>
        <v>0</v>
      </c>
      <c r="N20">
        <f t="shared" ref="N20:P20" si="7">(H9*(2*PI()))</f>
        <v>-3.1415926535897931</v>
      </c>
      <c r="O20">
        <f t="shared" si="7"/>
        <v>-3.1415926535897931</v>
      </c>
      <c r="P20">
        <f t="shared" si="7"/>
        <v>0</v>
      </c>
    </row>
    <row r="21" spans="1:16" x14ac:dyDescent="0.3">
      <c r="A21">
        <v>2</v>
      </c>
      <c r="B21">
        <f t="shared" ref="B21:B23" si="8">(SINH(M21)*$C$26 - SIN(M27)*$B$26)*M33*1.118</f>
        <v>-0.54515020486790677</v>
      </c>
      <c r="C21">
        <f>-0.5</f>
        <v>-0.5</v>
      </c>
      <c r="D21" t="e">
        <f t="shared" ref="D21:D23" si="9">(SINH(O21)*$C$26 - SIN(O27)*$B$26)*O33*1.118</f>
        <v>#DIV/0!</v>
      </c>
      <c r="E21">
        <f>(SINH(P21)*$C$26 - SIN(P27)*$B$26)*P33*1.118</f>
        <v>-0.54515020486790677</v>
      </c>
      <c r="F21" t="s">
        <v>10</v>
      </c>
      <c r="G21" t="s">
        <v>7</v>
      </c>
      <c r="L21">
        <v>2</v>
      </c>
      <c r="M21">
        <f t="shared" ref="M21:M22" si="10">(G10*(2*PI()))</f>
        <v>3.1415926535897931</v>
      </c>
      <c r="N21">
        <f t="shared" ref="N21:N23" si="11">(H10*(2*PI()))</f>
        <v>0</v>
      </c>
      <c r="O21">
        <f t="shared" ref="O21:O23" si="12">(I10*(2*PI()))</f>
        <v>0</v>
      </c>
      <c r="P21">
        <f t="shared" ref="P21:P23" si="13">(J10*(2*PI()))</f>
        <v>3.1415926535897931</v>
      </c>
    </row>
    <row r="22" spans="1:16" x14ac:dyDescent="0.3">
      <c r="A22">
        <v>3</v>
      </c>
      <c r="B22">
        <f t="shared" si="8"/>
        <v>-0.54515020486790677</v>
      </c>
      <c r="C22" t="e">
        <f t="shared" ref="C21:C23" si="14">(SINH(N22)*$C$26 - SIN(N28)*$B$26)*N34*1.118</f>
        <v>#DIV/0!</v>
      </c>
      <c r="D22">
        <f>-0.5</f>
        <v>-0.5</v>
      </c>
      <c r="E22">
        <f t="shared" ref="E21:E23" si="15">(SINH(P22)*$C$26 - SIN(P28)*$B$26)*P34*1.118</f>
        <v>-0.54515020486790677</v>
      </c>
      <c r="F22" t="s">
        <v>8</v>
      </c>
      <c r="G22">
        <v>1</v>
      </c>
      <c r="H22">
        <v>2</v>
      </c>
      <c r="I22">
        <v>3</v>
      </c>
      <c r="J22">
        <v>4</v>
      </c>
      <c r="L22">
        <v>3</v>
      </c>
      <c r="M22">
        <f t="shared" si="10"/>
        <v>3.1415926535897931</v>
      </c>
      <c r="N22">
        <f t="shared" si="11"/>
        <v>0</v>
      </c>
      <c r="O22">
        <f t="shared" si="12"/>
        <v>0</v>
      </c>
      <c r="P22">
        <f t="shared" si="13"/>
        <v>3.1415926535897931</v>
      </c>
    </row>
    <row r="23" spans="1:16" x14ac:dyDescent="0.3">
      <c r="A23">
        <v>4</v>
      </c>
      <c r="B23" t="e">
        <f t="shared" si="8"/>
        <v>#DIV/0!</v>
      </c>
      <c r="C23">
        <f t="shared" si="14"/>
        <v>0.54515020486790677</v>
      </c>
      <c r="D23">
        <f t="shared" si="9"/>
        <v>0.54515020486790677</v>
      </c>
      <c r="E23">
        <f>-0.5</f>
        <v>-0.5</v>
      </c>
      <c r="F23">
        <v>1</v>
      </c>
      <c r="G23">
        <v>0</v>
      </c>
      <c r="H23">
        <v>0.25</v>
      </c>
      <c r="I23">
        <v>1.25</v>
      </c>
      <c r="J23">
        <v>1</v>
      </c>
      <c r="L23">
        <v>4</v>
      </c>
      <c r="M23">
        <f>(G12*(2*PI()))</f>
        <v>0</v>
      </c>
      <c r="N23">
        <f t="shared" si="11"/>
        <v>-3.1415926535897931</v>
      </c>
      <c r="O23">
        <f t="shared" si="12"/>
        <v>-3.1415926535897931</v>
      </c>
      <c r="P23">
        <f t="shared" si="13"/>
        <v>0</v>
      </c>
    </row>
    <row r="24" spans="1:16" x14ac:dyDescent="0.3">
      <c r="F24">
        <v>2</v>
      </c>
      <c r="G24">
        <v>0.25</v>
      </c>
      <c r="H24">
        <v>0</v>
      </c>
      <c r="I24">
        <v>1</v>
      </c>
      <c r="J24">
        <v>1.25</v>
      </c>
    </row>
    <row r="25" spans="1:16" x14ac:dyDescent="0.3">
      <c r="B25" t="s">
        <v>11</v>
      </c>
      <c r="C25" t="s">
        <v>12</v>
      </c>
      <c r="F25">
        <v>3</v>
      </c>
      <c r="G25">
        <v>1.25</v>
      </c>
      <c r="H25">
        <v>1</v>
      </c>
      <c r="I25">
        <v>0</v>
      </c>
      <c r="J25">
        <v>0.25</v>
      </c>
      <c r="L25" t="s">
        <v>14</v>
      </c>
      <c r="M25">
        <v>1</v>
      </c>
      <c r="N25">
        <v>2</v>
      </c>
      <c r="O25">
        <v>3</v>
      </c>
      <c r="P25">
        <v>4</v>
      </c>
    </row>
    <row r="26" spans="1:16" x14ac:dyDescent="0.3">
      <c r="A26">
        <v>1</v>
      </c>
      <c r="B26">
        <f>COS(-2.03444)</f>
        <v>-0.44721007521379946</v>
      </c>
      <c r="C26">
        <f>SIN(-2.03444)</f>
        <v>-0.89442895113433563</v>
      </c>
      <c r="F26">
        <v>4</v>
      </c>
      <c r="G26">
        <v>1</v>
      </c>
      <c r="H26">
        <v>1.25</v>
      </c>
      <c r="I26">
        <v>0.25</v>
      </c>
      <c r="J26">
        <v>0</v>
      </c>
      <c r="L26">
        <v>1</v>
      </c>
      <c r="M26">
        <f>(G16 * 2*PI())</f>
        <v>0</v>
      </c>
      <c r="N26">
        <f t="shared" ref="N26:P26" si="16">(H16 * 2*PI())</f>
        <v>0</v>
      </c>
      <c r="O26">
        <f t="shared" si="16"/>
        <v>6.2831853071795862</v>
      </c>
      <c r="P26">
        <f t="shared" si="16"/>
        <v>6.2831853071795862</v>
      </c>
    </row>
    <row r="27" spans="1:16" x14ac:dyDescent="0.3">
      <c r="A27">
        <v>2</v>
      </c>
      <c r="B27">
        <f>COS(-4.24874)</f>
        <v>-0.44721482210257257</v>
      </c>
      <c r="C27">
        <f>SIN(-4.24874)</f>
        <v>0.89442657769755718</v>
      </c>
      <c r="L27">
        <v>2</v>
      </c>
      <c r="M27">
        <f t="shared" ref="M27:M29" si="17">(G17 * 2*PI())</f>
        <v>0</v>
      </c>
      <c r="N27">
        <f t="shared" ref="N27:N29" si="18">(H17 * 2*PI())</f>
        <v>0</v>
      </c>
      <c r="O27">
        <f t="shared" ref="O27:O29" si="19">(I17 * 2*PI())</f>
        <v>6.2831853071795862</v>
      </c>
      <c r="P27">
        <f t="shared" ref="P27:P29" si="20">(J17 * 2*PI())</f>
        <v>6.2831853071795862</v>
      </c>
    </row>
    <row r="28" spans="1:16" x14ac:dyDescent="0.3">
      <c r="A28">
        <v>3</v>
      </c>
      <c r="B28">
        <f>COS(1.10715)</f>
        <v>0.44721244865976034</v>
      </c>
      <c r="C28">
        <f>SIN(1.10715)</f>
        <v>0.89442776441909566</v>
      </c>
      <c r="L28">
        <v>3</v>
      </c>
      <c r="M28">
        <f t="shared" si="17"/>
        <v>-6.2831853071795862</v>
      </c>
      <c r="N28">
        <f t="shared" si="18"/>
        <v>-6.2831853071795862</v>
      </c>
      <c r="O28">
        <f t="shared" si="19"/>
        <v>0</v>
      </c>
      <c r="P28">
        <f t="shared" si="20"/>
        <v>0</v>
      </c>
    </row>
    <row r="29" spans="1:16" x14ac:dyDescent="0.3">
      <c r="A29">
        <v>4</v>
      </c>
      <c r="B29">
        <f>COS(-1.10715)</f>
        <v>0.44721244865976034</v>
      </c>
      <c r="C29">
        <f>SIN(-1.10715)</f>
        <v>-0.89442776441909566</v>
      </c>
      <c r="L29">
        <v>4</v>
      </c>
      <c r="M29">
        <f t="shared" si="17"/>
        <v>-6.2831853071795862</v>
      </c>
      <c r="N29">
        <f t="shared" si="18"/>
        <v>-6.2831853071795862</v>
      </c>
      <c r="O29">
        <f t="shared" si="19"/>
        <v>0</v>
      </c>
      <c r="P29">
        <f t="shared" si="20"/>
        <v>0</v>
      </c>
    </row>
    <row r="31" spans="1:16" x14ac:dyDescent="0.3">
      <c r="A31" t="s">
        <v>15</v>
      </c>
      <c r="B31">
        <v>1</v>
      </c>
      <c r="C31">
        <v>2</v>
      </c>
      <c r="D31">
        <v>3</v>
      </c>
      <c r="F31" t="s">
        <v>2</v>
      </c>
      <c r="G31" t="s">
        <v>3</v>
      </c>
      <c r="L31" t="s">
        <v>17</v>
      </c>
      <c r="M31">
        <v>1</v>
      </c>
      <c r="N31">
        <v>2</v>
      </c>
      <c r="O31">
        <v>3</v>
      </c>
      <c r="P31">
        <v>4</v>
      </c>
    </row>
    <row r="32" spans="1:16" x14ac:dyDescent="0.3">
      <c r="A32">
        <v>1</v>
      </c>
      <c r="B32">
        <f>B2-E2-E5</f>
        <v>-0.94562062819898296</v>
      </c>
      <c r="C32">
        <f>C2-C5</f>
        <v>-0.19098087446755738</v>
      </c>
      <c r="D32">
        <f>D2-D5</f>
        <v>0.19098070554300514</v>
      </c>
      <c r="F32">
        <f>G2-G5</f>
        <v>0.8944225238735598</v>
      </c>
      <c r="G32">
        <f>H2-H5</f>
        <v>1.1867152399647196E-6</v>
      </c>
      <c r="L32">
        <v>1</v>
      </c>
      <c r="M32" t="e">
        <f>0.5 / 1 / (COSH(M20)-COS(M26))</f>
        <v>#DIV/0!</v>
      </c>
      <c r="N32">
        <f t="shared" ref="N32:P32" si="21">0.5 / 1 / (COSH(N20)-COS(N26))</f>
        <v>4.7205646304683248E-2</v>
      </c>
      <c r="O32">
        <f t="shared" si="21"/>
        <v>4.7205646304683248E-2</v>
      </c>
      <c r="P32" t="e">
        <f t="shared" si="21"/>
        <v>#DIV/0!</v>
      </c>
    </row>
    <row r="33" spans="1:16" x14ac:dyDescent="0.3">
      <c r="A33">
        <v>2</v>
      </c>
      <c r="B33">
        <f>B3-E3</f>
        <v>-0.19097977644009545</v>
      </c>
      <c r="C33">
        <f>C3</f>
        <v>-0.5</v>
      </c>
      <c r="D33">
        <f>D3</f>
        <v>0.94562012141520435</v>
      </c>
      <c r="F33">
        <f>G3</f>
        <v>0.44721482210257257</v>
      </c>
      <c r="G33">
        <f>H3</f>
        <v>-0.89442657769755718</v>
      </c>
      <c r="L33">
        <v>2</v>
      </c>
      <c r="M33">
        <f t="shared" ref="M33:P33" si="22">0.5 / 1 / (COSH(M21)-COS(M27))</f>
        <v>4.7205646304683248E-2</v>
      </c>
      <c r="N33" t="e">
        <f t="shared" si="22"/>
        <v>#DIV/0!</v>
      </c>
      <c r="O33" t="e">
        <f t="shared" si="22"/>
        <v>#DIV/0!</v>
      </c>
      <c r="P33">
        <f t="shared" si="22"/>
        <v>4.7205646304683248E-2</v>
      </c>
    </row>
    <row r="34" spans="1:16" x14ac:dyDescent="0.3">
      <c r="A34">
        <v>3</v>
      </c>
      <c r="B34">
        <f>B4-E4</f>
        <v>0.19098045215066764</v>
      </c>
      <c r="C34">
        <f>C4</f>
        <v>0.94562079712443159</v>
      </c>
      <c r="D34">
        <f>D4</f>
        <v>-0.5</v>
      </c>
      <c r="F34">
        <f>G4</f>
        <v>-0.44721244865976034</v>
      </c>
      <c r="G34">
        <f>H4</f>
        <v>-0.89442776441909566</v>
      </c>
      <c r="L34">
        <v>3</v>
      </c>
      <c r="M34">
        <f t="shared" ref="M34:P34" si="23">0.5 / 1 / (COSH(M22)-COS(M28))</f>
        <v>4.7205646304683248E-2</v>
      </c>
      <c r="N34" t="e">
        <f t="shared" si="23"/>
        <v>#DIV/0!</v>
      </c>
      <c r="O34" t="e">
        <f t="shared" si="23"/>
        <v>#DIV/0!</v>
      </c>
      <c r="P34">
        <f t="shared" si="23"/>
        <v>4.7205646304683248E-2</v>
      </c>
    </row>
    <row r="35" spans="1:16" x14ac:dyDescent="0.3">
      <c r="L35">
        <v>4</v>
      </c>
      <c r="M35" t="e">
        <f t="shared" ref="M35:P35" si="24">0.5 / 1 / (COSH(M23)-COS(M29))</f>
        <v>#DIV/0!</v>
      </c>
      <c r="N35">
        <f t="shared" si="24"/>
        <v>4.7205646304683248E-2</v>
      </c>
      <c r="O35">
        <f t="shared" si="24"/>
        <v>4.7205646304683248E-2</v>
      </c>
      <c r="P35" t="e">
        <f t="shared" si="24"/>
        <v>#DIV/0!</v>
      </c>
    </row>
    <row r="36" spans="1:16" x14ac:dyDescent="0.3">
      <c r="A36" t="s">
        <v>16</v>
      </c>
      <c r="B36">
        <v>1</v>
      </c>
      <c r="C36">
        <v>2</v>
      </c>
      <c r="D36">
        <v>3</v>
      </c>
    </row>
    <row r="37" spans="1:16" x14ac:dyDescent="0.3">
      <c r="A37">
        <v>1</v>
      </c>
      <c r="B37">
        <f>B8-E8-B11</f>
        <v>-3.6806008194716267</v>
      </c>
      <c r="C37">
        <f t="shared" ref="C37:D37" si="25">C8-C11</f>
        <v>0</v>
      </c>
      <c r="D37">
        <f t="shared" si="25"/>
        <v>0</v>
      </c>
    </row>
    <row r="38" spans="1:16" x14ac:dyDescent="0.3">
      <c r="A38">
        <v>2</v>
      </c>
      <c r="B38">
        <f>B9-E9</f>
        <v>0</v>
      </c>
      <c r="C38">
        <f>C9</f>
        <v>-0.5</v>
      </c>
      <c r="D38">
        <f>D9</f>
        <v>-0.59030040973581355</v>
      </c>
    </row>
    <row r="39" spans="1:16" x14ac:dyDescent="0.3">
      <c r="A39">
        <v>3</v>
      </c>
      <c r="B39">
        <f>B10-E10</f>
        <v>0</v>
      </c>
      <c r="C39">
        <f>C10</f>
        <v>-0.59030040973581355</v>
      </c>
      <c r="D39">
        <f>D10</f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Bennett</dc:creator>
  <cp:lastModifiedBy>Ayden Bennett</cp:lastModifiedBy>
  <dcterms:created xsi:type="dcterms:W3CDTF">2015-06-05T18:17:20Z</dcterms:created>
  <dcterms:modified xsi:type="dcterms:W3CDTF">2025-02-22T21:30:28Z</dcterms:modified>
</cp:coreProperties>
</file>