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29\cse111\cse111-course\docs\site\"/>
    </mc:Choice>
  </mc:AlternateContent>
  <xr:revisionPtr revIDLastSave="0" documentId="13_ncr:1_{8056D4A6-7FA6-445A-934D-699090306957}" xr6:coauthVersionLast="47" xr6:coauthVersionMax="47" xr10:uidLastSave="{00000000-0000-0000-0000-000000000000}"/>
  <bookViews>
    <workbookView xWindow="2445" yWindow="6120" windowWidth="20550" windowHeight="12615" activeTab="1" xr2:uid="{0D0D1620-7914-478D-AD35-E7D8D5F197BA}"/>
  </bookViews>
  <sheets>
    <sheet name="Sheet1" sheetId="1" r:id="rId1"/>
    <sheet name="B" sheetId="2" r:id="rId2"/>
    <sheet name="Y" sheetId="3" r:id="rId3"/>
    <sheet name="U" sheetId="4" r:id="rId4"/>
    <sheet name="sep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2" l="1"/>
  <c r="P36" i="2"/>
  <c r="N36" i="2"/>
  <c r="L36" i="2"/>
  <c r="O36" i="2" s="1"/>
  <c r="O35" i="2"/>
  <c r="N35" i="2"/>
  <c r="L35" i="2"/>
  <c r="Q35" i="2" s="1"/>
  <c r="Q34" i="2"/>
  <c r="L34" i="2"/>
  <c r="O34" i="2" s="1"/>
  <c r="L33" i="2"/>
  <c r="L32" i="2"/>
  <c r="S32" i="2" s="1"/>
  <c r="R31" i="2"/>
  <c r="L31" i="2"/>
  <c r="Q30" i="2"/>
  <c r="P30" i="2"/>
  <c r="N30" i="2"/>
  <c r="L30" i="2"/>
  <c r="O29" i="2"/>
  <c r="N29" i="2"/>
  <c r="L29" i="2"/>
  <c r="Q29" i="2" s="1"/>
  <c r="Q28" i="2"/>
  <c r="L28" i="2"/>
  <c r="O28" i="2" s="1"/>
  <c r="Q27" i="2"/>
  <c r="P27" i="2"/>
  <c r="O27" i="2"/>
  <c r="L27" i="2"/>
  <c r="P26" i="2"/>
  <c r="O26" i="2"/>
  <c r="N26" i="2"/>
  <c r="M26" i="2"/>
  <c r="L26" i="2"/>
  <c r="L25" i="2"/>
  <c r="R24" i="2"/>
  <c r="Q24" i="2"/>
  <c r="P24" i="2"/>
  <c r="N24" i="2"/>
  <c r="L24" i="2"/>
  <c r="S24" i="2" s="1"/>
  <c r="S23" i="2"/>
  <c r="L23" i="2"/>
  <c r="L22" i="2"/>
  <c r="Q21" i="2"/>
  <c r="P21" i="2"/>
  <c r="O21" i="2"/>
  <c r="L21" i="2"/>
  <c r="P20" i="2"/>
  <c r="O20" i="2"/>
  <c r="N20" i="2"/>
  <c r="M20" i="2"/>
  <c r="L20" i="2"/>
  <c r="L19" i="2"/>
  <c r="R18" i="2"/>
  <c r="Q18" i="2"/>
  <c r="P18" i="2"/>
  <c r="N18" i="2"/>
  <c r="L18" i="2"/>
  <c r="S18" i="2" s="1"/>
  <c r="S17" i="2"/>
  <c r="O17" i="2"/>
  <c r="L17" i="2"/>
  <c r="Q17" i="2" s="1"/>
  <c r="L16" i="2"/>
  <c r="Q15" i="2"/>
  <c r="P15" i="2"/>
  <c r="O15" i="2"/>
  <c r="L15" i="2"/>
  <c r="M15" i="2" s="1"/>
  <c r="L14" i="2"/>
  <c r="S14" i="2" s="1"/>
  <c r="L13" i="2"/>
  <c r="L12" i="2"/>
  <c r="S11" i="2"/>
  <c r="L11" i="2"/>
  <c r="Q10" i="2"/>
  <c r="L10" i="2"/>
  <c r="O10" i="2" s="1"/>
  <c r="L9" i="2"/>
  <c r="L8" i="2"/>
  <c r="S8" i="2" s="1"/>
  <c r="R7" i="2"/>
  <c r="L7" i="2"/>
  <c r="L6" i="2"/>
  <c r="S6" i="2" s="1"/>
  <c r="O5" i="2"/>
  <c r="N5" i="2"/>
  <c r="L5" i="2"/>
  <c r="P5" i="2" s="1"/>
  <c r="L4" i="2"/>
  <c r="O4" i="2" s="1"/>
  <c r="Q3" i="2"/>
  <c r="P3" i="2"/>
  <c r="O3" i="2"/>
  <c r="L3" i="2"/>
  <c r="M3" i="2" s="1"/>
  <c r="K3" i="2"/>
  <c r="J3" i="2"/>
  <c r="J4" i="2" s="1"/>
  <c r="Q4" i="2" s="1"/>
  <c r="L62" i="3"/>
  <c r="L61" i="3"/>
  <c r="S61" i="3" s="1"/>
  <c r="P60" i="3"/>
  <c r="O60" i="3"/>
  <c r="N60" i="3"/>
  <c r="L60" i="3"/>
  <c r="Q60" i="3" s="1"/>
  <c r="L59" i="3"/>
  <c r="Q58" i="3"/>
  <c r="P58" i="3"/>
  <c r="O58" i="3"/>
  <c r="L58" i="3"/>
  <c r="R57" i="3"/>
  <c r="P57" i="3"/>
  <c r="O57" i="3"/>
  <c r="L57" i="3"/>
  <c r="S57" i="3" s="1"/>
  <c r="L56" i="3"/>
  <c r="Q55" i="3"/>
  <c r="P55" i="3"/>
  <c r="N55" i="3"/>
  <c r="L55" i="3"/>
  <c r="P54" i="3"/>
  <c r="O54" i="3"/>
  <c r="N54" i="3"/>
  <c r="L54" i="3"/>
  <c r="M54" i="3" s="1"/>
  <c r="L53" i="3"/>
  <c r="Q52" i="3"/>
  <c r="P52" i="3"/>
  <c r="O52" i="3"/>
  <c r="L52" i="3"/>
  <c r="L51" i="3"/>
  <c r="S51" i="3" s="1"/>
  <c r="L50" i="3"/>
  <c r="S50" i="3" s="1"/>
  <c r="R49" i="3"/>
  <c r="Q49" i="3"/>
  <c r="P49" i="3"/>
  <c r="L49" i="3"/>
  <c r="S49" i="3" s="1"/>
  <c r="S48" i="3"/>
  <c r="P48" i="3"/>
  <c r="O48" i="3"/>
  <c r="N48" i="3"/>
  <c r="K49" i="3" s="1"/>
  <c r="L48" i="3"/>
  <c r="Q48" i="3" s="1"/>
  <c r="K48" i="3"/>
  <c r="J48" i="3"/>
  <c r="K37" i="3"/>
  <c r="K36" i="3"/>
  <c r="N36" i="3"/>
  <c r="M43" i="3"/>
  <c r="M42" i="3"/>
  <c r="M41" i="3"/>
  <c r="M36" i="3"/>
  <c r="M37" i="3"/>
  <c r="J37" i="3"/>
  <c r="L47" i="3"/>
  <c r="S47" i="3" s="1"/>
  <c r="S46" i="3"/>
  <c r="L46" i="3"/>
  <c r="L45" i="3"/>
  <c r="O45" i="3" s="1"/>
  <c r="L44" i="3"/>
  <c r="P43" i="3"/>
  <c r="O43" i="3"/>
  <c r="N43" i="3"/>
  <c r="L43" i="3"/>
  <c r="L42" i="3"/>
  <c r="Q41" i="3"/>
  <c r="P41" i="3"/>
  <c r="L41" i="3"/>
  <c r="S40" i="3"/>
  <c r="P40" i="3"/>
  <c r="O40" i="3"/>
  <c r="L40" i="3"/>
  <c r="L39" i="3"/>
  <c r="O39" i="3" s="1"/>
  <c r="L38" i="3"/>
  <c r="S38" i="3" s="1"/>
  <c r="L37" i="3"/>
  <c r="P37" i="3" s="1"/>
  <c r="Q36" i="3"/>
  <c r="O36" i="3"/>
  <c r="S36" i="3"/>
  <c r="J36" i="3"/>
  <c r="N35" i="3"/>
  <c r="M35" i="3"/>
  <c r="L36" i="3"/>
  <c r="L35" i="3"/>
  <c r="L32" i="3"/>
  <c r="S19" i="3"/>
  <c r="L19" i="3"/>
  <c r="N28" i="3"/>
  <c r="R27" i="3"/>
  <c r="Q8" i="3"/>
  <c r="S6" i="3"/>
  <c r="S3" i="3"/>
  <c r="L31" i="3"/>
  <c r="S31" i="3" s="1"/>
  <c r="L30" i="3"/>
  <c r="Q30" i="3" s="1"/>
  <c r="L29" i="3"/>
  <c r="S29" i="3" s="1"/>
  <c r="L28" i="3"/>
  <c r="S28" i="3" s="1"/>
  <c r="L27" i="3"/>
  <c r="S27" i="3" s="1"/>
  <c r="L26" i="3"/>
  <c r="Q26" i="3" s="1"/>
  <c r="L25" i="3"/>
  <c r="P25" i="3" s="1"/>
  <c r="L24" i="3"/>
  <c r="Q24" i="3" s="1"/>
  <c r="L23" i="3"/>
  <c r="S23" i="3" s="1"/>
  <c r="L22" i="3"/>
  <c r="P22" i="3" s="1"/>
  <c r="L21" i="3"/>
  <c r="S21" i="3" s="1"/>
  <c r="L20" i="3"/>
  <c r="S20" i="3" s="1"/>
  <c r="L18" i="3"/>
  <c r="S18" i="3" s="1"/>
  <c r="L17" i="3"/>
  <c r="M17" i="3" s="1"/>
  <c r="L16" i="3"/>
  <c r="P16" i="3" s="1"/>
  <c r="L15" i="3"/>
  <c r="S15" i="3" s="1"/>
  <c r="L14" i="3"/>
  <c r="S14" i="3" s="1"/>
  <c r="L13" i="3"/>
  <c r="S13" i="3" s="1"/>
  <c r="L12" i="3"/>
  <c r="O12" i="3" s="1"/>
  <c r="L11" i="3"/>
  <c r="S11" i="3" s="1"/>
  <c r="L10" i="3"/>
  <c r="Q10" i="3" s="1"/>
  <c r="L9" i="3"/>
  <c r="M9" i="3" s="1"/>
  <c r="L8" i="3"/>
  <c r="P8" i="3" s="1"/>
  <c r="L7" i="3"/>
  <c r="S7" i="3" s="1"/>
  <c r="L6" i="3"/>
  <c r="R6" i="3" s="1"/>
  <c r="L5" i="3"/>
  <c r="S5" i="3" s="1"/>
  <c r="L4" i="3"/>
  <c r="Q4" i="3" s="1"/>
  <c r="L3" i="3"/>
  <c r="N2" i="3"/>
  <c r="M2" i="3"/>
  <c r="L2" i="3"/>
  <c r="N2" i="2"/>
  <c r="M2" i="2"/>
  <c r="L2" i="2"/>
  <c r="D4" i="6"/>
  <c r="F4" i="6"/>
  <c r="E4" i="6"/>
  <c r="G4" i="6"/>
  <c r="A4" i="6"/>
  <c r="B3" i="6"/>
  <c r="B4" i="6" s="1"/>
  <c r="O6" i="5"/>
  <c r="N6" i="5"/>
  <c r="O4" i="5"/>
  <c r="N4" i="5"/>
  <c r="L7" i="5"/>
  <c r="K7" i="5"/>
  <c r="K6" i="5"/>
  <c r="K4" i="5"/>
  <c r="L3" i="5"/>
  <c r="L5" i="5" s="1"/>
  <c r="L6" i="5" s="1"/>
  <c r="K3" i="5"/>
  <c r="K5" i="5" s="1"/>
  <c r="L16" i="4"/>
  <c r="L17" i="4" s="1"/>
  <c r="K16" i="4"/>
  <c r="K17" i="4" s="1"/>
  <c r="L15" i="4"/>
  <c r="K15" i="4"/>
  <c r="L5" i="4"/>
  <c r="L6" i="4" s="1"/>
  <c r="L8" i="4" s="1"/>
  <c r="L9" i="4" s="1"/>
  <c r="L10" i="4" s="1"/>
  <c r="L11" i="4" s="1"/>
  <c r="L12" i="4" s="1"/>
  <c r="L13" i="4" s="1"/>
  <c r="O14" i="4" s="1"/>
  <c r="K5" i="4"/>
  <c r="K6" i="4" s="1"/>
  <c r="O7" i="4" s="1"/>
  <c r="L4" i="4"/>
  <c r="K4" i="4"/>
  <c r="K11" i="4"/>
  <c r="K8" i="4"/>
  <c r="K9" i="4" s="1"/>
  <c r="K10" i="4" s="1"/>
  <c r="N18" i="4"/>
  <c r="N14" i="4"/>
  <c r="N7" i="4"/>
  <c r="K18" i="4"/>
  <c r="L14" i="4"/>
  <c r="K7" i="4"/>
  <c r="L3" i="4"/>
  <c r="L7" i="4" s="1"/>
  <c r="K3" i="4"/>
  <c r="AE39" i="1"/>
  <c r="AD39" i="1"/>
  <c r="AC39" i="1"/>
  <c r="AB39" i="1"/>
  <c r="AE38" i="1"/>
  <c r="AD38" i="1"/>
  <c r="AC38" i="1"/>
  <c r="AB38" i="1"/>
  <c r="AE36" i="1"/>
  <c r="AD36" i="1"/>
  <c r="AC36" i="1"/>
  <c r="AB36" i="1"/>
  <c r="AE35" i="1"/>
  <c r="AD35" i="1"/>
  <c r="AC35" i="1"/>
  <c r="AB35" i="1"/>
  <c r="AE33" i="1"/>
  <c r="AD33" i="1"/>
  <c r="AC33" i="1"/>
  <c r="AB33" i="1"/>
  <c r="AE32" i="1"/>
  <c r="AD32" i="1"/>
  <c r="AC32" i="1"/>
  <c r="AB32" i="1"/>
  <c r="AE29" i="1"/>
  <c r="AD29" i="1"/>
  <c r="AC29" i="1"/>
  <c r="AB29" i="1"/>
  <c r="AE28" i="1"/>
  <c r="AD28" i="1"/>
  <c r="AC28" i="1"/>
  <c r="AB28" i="1"/>
  <c r="AE26" i="1"/>
  <c r="AD26" i="1"/>
  <c r="AC26" i="1"/>
  <c r="AB26" i="1"/>
  <c r="AE25" i="1"/>
  <c r="AD25" i="1"/>
  <c r="AC25" i="1"/>
  <c r="AB25" i="1"/>
  <c r="AE23" i="1"/>
  <c r="AD23" i="1"/>
  <c r="AC23" i="1"/>
  <c r="AB23" i="1"/>
  <c r="AE22" i="1"/>
  <c r="AD22" i="1"/>
  <c r="AC22" i="1"/>
  <c r="AB22" i="1"/>
  <c r="AE19" i="1"/>
  <c r="AD19" i="1"/>
  <c r="AC19" i="1"/>
  <c r="AB19" i="1"/>
  <c r="AE18" i="1"/>
  <c r="AD18" i="1"/>
  <c r="AC18" i="1"/>
  <c r="AB18" i="1"/>
  <c r="AE17" i="1"/>
  <c r="AD17" i="1"/>
  <c r="AC17" i="1"/>
  <c r="AB17" i="1"/>
  <c r="AE16" i="1"/>
  <c r="AD16" i="1"/>
  <c r="AC16" i="1"/>
  <c r="AB16" i="1"/>
  <c r="AE14" i="1"/>
  <c r="AD14" i="1"/>
  <c r="AC14" i="1"/>
  <c r="AB14" i="1"/>
  <c r="AE13" i="1"/>
  <c r="AD13" i="1"/>
  <c r="AC13" i="1"/>
  <c r="AB13" i="1"/>
  <c r="AE12" i="1"/>
  <c r="AD12" i="1"/>
  <c r="AC12" i="1"/>
  <c r="AB12" i="1"/>
  <c r="AE11" i="1"/>
  <c r="AD11" i="1"/>
  <c r="AC11" i="1"/>
  <c r="AB11" i="1"/>
  <c r="AE10" i="1"/>
  <c r="AD10" i="1"/>
  <c r="AC10" i="1"/>
  <c r="AB10" i="1"/>
  <c r="AE8" i="1"/>
  <c r="AD8" i="1"/>
  <c r="AC8" i="1"/>
  <c r="AB8" i="1"/>
  <c r="AE7" i="1"/>
  <c r="AD7" i="1"/>
  <c r="AC7" i="1"/>
  <c r="AB7" i="1"/>
  <c r="AE6" i="1"/>
  <c r="AD6" i="1"/>
  <c r="AC6" i="1"/>
  <c r="AB6" i="1"/>
  <c r="AE5" i="1"/>
  <c r="AD5" i="1"/>
  <c r="AC5" i="1"/>
  <c r="AB5" i="1"/>
  <c r="AA39" i="1"/>
  <c r="AA38" i="1"/>
  <c r="AA36" i="1"/>
  <c r="AA35" i="1"/>
  <c r="AA33" i="1"/>
  <c r="AA32" i="1"/>
  <c r="AA31" i="1"/>
  <c r="AA30" i="1"/>
  <c r="AA29" i="1"/>
  <c r="AA28" i="1"/>
  <c r="AA26" i="1"/>
  <c r="AA25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8" i="1"/>
  <c r="AA7" i="1"/>
  <c r="AA6" i="1"/>
  <c r="AA5" i="1"/>
  <c r="Z39" i="1"/>
  <c r="Z38" i="1"/>
  <c r="Z37" i="1"/>
  <c r="Z36" i="1"/>
  <c r="Z35" i="1"/>
  <c r="Z34" i="1"/>
  <c r="Z33" i="1"/>
  <c r="Z32" i="1"/>
  <c r="Z30" i="1"/>
  <c r="Z29" i="1"/>
  <c r="Z28" i="1"/>
  <c r="Z27" i="1"/>
  <c r="Z26" i="1"/>
  <c r="Z25" i="1"/>
  <c r="Z24" i="1"/>
  <c r="Z23" i="1"/>
  <c r="Z22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AA4" i="1"/>
  <c r="Z4" i="1"/>
  <c r="AA2" i="1"/>
  <c r="Z1" i="1"/>
  <c r="W19" i="1"/>
  <c r="V19" i="1"/>
  <c r="U19" i="1"/>
  <c r="T19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" i="1"/>
  <c r="S19" i="1"/>
  <c r="R19" i="1"/>
  <c r="S4" i="1"/>
  <c r="R4" i="1"/>
  <c r="K20" i="1"/>
  <c r="K21" i="1" s="1"/>
  <c r="O22" i="1" s="1"/>
  <c r="J20" i="1"/>
  <c r="L22" i="1" s="1"/>
  <c r="T22" i="1" s="1"/>
  <c r="O5" i="1"/>
  <c r="O6" i="1" s="1"/>
  <c r="W6" i="1" s="1"/>
  <c r="N5" i="1"/>
  <c r="N6" i="1" s="1"/>
  <c r="V6" i="1" s="1"/>
  <c r="M5" i="1"/>
  <c r="U5" i="1" s="1"/>
  <c r="L5" i="1"/>
  <c r="T5" i="1" s="1"/>
  <c r="K5" i="1"/>
  <c r="S5" i="1" s="1"/>
  <c r="J5" i="1"/>
  <c r="R5" i="1" s="1"/>
  <c r="S13" i="2" l="1"/>
  <c r="N10" i="2"/>
  <c r="P17" i="2"/>
  <c r="P29" i="2"/>
  <c r="Q5" i="2"/>
  <c r="S12" i="2"/>
  <c r="N3" i="2"/>
  <c r="R5" i="2"/>
  <c r="J6" i="2" s="1"/>
  <c r="Q6" i="2" s="1"/>
  <c r="J7" i="2" s="1"/>
  <c r="M7" i="2" s="1"/>
  <c r="J8" i="2" s="1"/>
  <c r="P10" i="2"/>
  <c r="N15" i="2"/>
  <c r="R17" i="2"/>
  <c r="N21" i="2"/>
  <c r="P28" i="2"/>
  <c r="P34" i="2"/>
  <c r="R28" i="2"/>
  <c r="R34" i="2"/>
  <c r="M19" i="2"/>
  <c r="M25" i="2"/>
  <c r="S28" i="2"/>
  <c r="S34" i="2"/>
  <c r="S4" i="2"/>
  <c r="S22" i="2"/>
  <c r="J5" i="2"/>
  <c r="N7" i="2"/>
  <c r="N19" i="2"/>
  <c r="R21" i="2"/>
  <c r="N25" i="2"/>
  <c r="N31" i="2"/>
  <c r="S16" i="2"/>
  <c r="R3" i="2"/>
  <c r="N13" i="2"/>
  <c r="R27" i="2"/>
  <c r="S3" i="2"/>
  <c r="M6" i="2"/>
  <c r="O7" i="2"/>
  <c r="S9" i="2"/>
  <c r="O13" i="2"/>
  <c r="O19" i="2"/>
  <c r="Q20" i="2"/>
  <c r="S21" i="2"/>
  <c r="O25" i="2"/>
  <c r="Q26" i="2"/>
  <c r="S27" i="2"/>
  <c r="M30" i="2"/>
  <c r="O31" i="2"/>
  <c r="S33" i="2"/>
  <c r="M36" i="2"/>
  <c r="R4" i="2"/>
  <c r="K5" i="2" s="1"/>
  <c r="S5" i="2" s="1"/>
  <c r="K6" i="2" s="1"/>
  <c r="P25" i="2"/>
  <c r="P7" i="2"/>
  <c r="P13" i="2"/>
  <c r="P19" i="2"/>
  <c r="P31" i="2"/>
  <c r="K4" i="2"/>
  <c r="P4" i="2" s="1"/>
  <c r="M5" i="2"/>
  <c r="Q7" i="2"/>
  <c r="Q13" i="2"/>
  <c r="O18" i="2"/>
  <c r="Q19" i="2"/>
  <c r="O24" i="2"/>
  <c r="Q25" i="2"/>
  <c r="M29" i="2"/>
  <c r="O30" i="2"/>
  <c r="Q31" i="2"/>
  <c r="M35" i="2"/>
  <c r="R13" i="2"/>
  <c r="S7" i="2"/>
  <c r="M10" i="2"/>
  <c r="S31" i="2"/>
  <c r="M4" i="2"/>
  <c r="N28" i="2"/>
  <c r="N34" i="2"/>
  <c r="P35" i="2"/>
  <c r="N4" i="2"/>
  <c r="N49" i="3"/>
  <c r="K50" i="3"/>
  <c r="Q54" i="3"/>
  <c r="R48" i="3"/>
  <c r="N52" i="3"/>
  <c r="N58" i="3"/>
  <c r="S53" i="3"/>
  <c r="M56" i="3"/>
  <c r="S59" i="3"/>
  <c r="N50" i="3"/>
  <c r="R52" i="3"/>
  <c r="N56" i="3"/>
  <c r="R58" i="3"/>
  <c r="M49" i="3"/>
  <c r="S52" i="3"/>
  <c r="M55" i="3"/>
  <c r="O56" i="3"/>
  <c r="Q57" i="3"/>
  <c r="S58" i="3"/>
  <c r="P56" i="3"/>
  <c r="P50" i="3"/>
  <c r="M48" i="3"/>
  <c r="J49" i="3" s="1"/>
  <c r="O49" i="3"/>
  <c r="O55" i="3"/>
  <c r="Q56" i="3"/>
  <c r="M60" i="3"/>
  <c r="P36" i="3"/>
  <c r="R36" i="3"/>
  <c r="Q40" i="3"/>
  <c r="P39" i="3"/>
  <c r="R40" i="3"/>
  <c r="P45" i="3"/>
  <c r="R39" i="3"/>
  <c r="R45" i="3"/>
  <c r="Q45" i="3"/>
  <c r="S39" i="3"/>
  <c r="S45" i="3"/>
  <c r="Q39" i="3"/>
  <c r="N42" i="3"/>
  <c r="O42" i="3"/>
  <c r="Q43" i="3"/>
  <c r="S44" i="3"/>
  <c r="N41" i="3"/>
  <c r="P42" i="3"/>
  <c r="O41" i="3"/>
  <c r="Q42" i="3"/>
  <c r="N45" i="3"/>
  <c r="N39" i="3"/>
  <c r="Q37" i="3"/>
  <c r="R37" i="3"/>
  <c r="J38" i="3" s="1"/>
  <c r="M38" i="3" s="1"/>
  <c r="N37" i="3"/>
  <c r="O37" i="3"/>
  <c r="P30" i="3"/>
  <c r="Q6" i="3"/>
  <c r="N9" i="3"/>
  <c r="Q16" i="3"/>
  <c r="K3" i="3"/>
  <c r="R3" i="3" s="1"/>
  <c r="K4" i="3" s="1"/>
  <c r="S4" i="3" s="1"/>
  <c r="K5" i="3" s="1"/>
  <c r="N5" i="3" s="1"/>
  <c r="N17" i="3"/>
  <c r="O22" i="3"/>
  <c r="Q22" i="3"/>
  <c r="M4" i="3"/>
  <c r="O7" i="3"/>
  <c r="O9" i="3"/>
  <c r="Q12" i="3"/>
  <c r="O17" i="3"/>
  <c r="R22" i="3"/>
  <c r="Q25" i="3"/>
  <c r="O28" i="3"/>
  <c r="N4" i="3"/>
  <c r="P7" i="3"/>
  <c r="P9" i="3"/>
  <c r="R12" i="3"/>
  <c r="P17" i="3"/>
  <c r="S22" i="3"/>
  <c r="M26" i="3"/>
  <c r="P28" i="3"/>
  <c r="P12" i="3"/>
  <c r="O4" i="3"/>
  <c r="Q7" i="3"/>
  <c r="Q9" i="3"/>
  <c r="S12" i="3"/>
  <c r="Q17" i="3"/>
  <c r="N26" i="3"/>
  <c r="Q28" i="3"/>
  <c r="P4" i="3"/>
  <c r="R7" i="3"/>
  <c r="M10" i="3"/>
  <c r="M24" i="3"/>
  <c r="O26" i="3"/>
  <c r="R28" i="3"/>
  <c r="Q15" i="3"/>
  <c r="N10" i="3"/>
  <c r="Q20" i="3"/>
  <c r="N24" i="3"/>
  <c r="P26" i="3"/>
  <c r="N12" i="3"/>
  <c r="R15" i="3"/>
  <c r="M8" i="3"/>
  <c r="O10" i="3"/>
  <c r="M16" i="3"/>
  <c r="R20" i="3"/>
  <c r="O24" i="3"/>
  <c r="J3" i="3"/>
  <c r="N6" i="3"/>
  <c r="N8" i="3"/>
  <c r="P10" i="3"/>
  <c r="N16" i="3"/>
  <c r="P24" i="3"/>
  <c r="O27" i="3"/>
  <c r="M30" i="3"/>
  <c r="O6" i="3"/>
  <c r="O8" i="3"/>
  <c r="O16" i="3"/>
  <c r="P27" i="3"/>
  <c r="N30" i="3"/>
  <c r="P6" i="3"/>
  <c r="N22" i="3"/>
  <c r="M25" i="3"/>
  <c r="Q27" i="3"/>
  <c r="O30" i="3"/>
  <c r="O25" i="3"/>
  <c r="N25" i="3"/>
  <c r="N3" i="3"/>
  <c r="K12" i="4"/>
  <c r="K13" i="4" s="1"/>
  <c r="O18" i="4" s="1"/>
  <c r="S21" i="1"/>
  <c r="V5" i="1"/>
  <c r="O23" i="1"/>
  <c r="K25" i="1" s="1"/>
  <c r="S25" i="1" s="1"/>
  <c r="W22" i="1"/>
  <c r="R20" i="1"/>
  <c r="W5" i="1"/>
  <c r="S20" i="1"/>
  <c r="K22" i="1"/>
  <c r="S22" i="1" s="1"/>
  <c r="M22" i="1"/>
  <c r="U22" i="1" s="1"/>
  <c r="O25" i="1"/>
  <c r="K26" i="1" s="1"/>
  <c r="S26" i="1" s="1"/>
  <c r="J22" i="1"/>
  <c r="R22" i="1" s="1"/>
  <c r="N22" i="1"/>
  <c r="N23" i="1" s="1"/>
  <c r="K23" i="1"/>
  <c r="S23" i="1" s="1"/>
  <c r="M23" i="1"/>
  <c r="U23" i="1" s="1"/>
  <c r="M7" i="1"/>
  <c r="U7" i="1" s="1"/>
  <c r="K7" i="1"/>
  <c r="S7" i="1" s="1"/>
  <c r="O7" i="1"/>
  <c r="W7" i="1" s="1"/>
  <c r="L7" i="1"/>
  <c r="T7" i="1" s="1"/>
  <c r="N7" i="1"/>
  <c r="V7" i="1" s="1"/>
  <c r="J7" i="1"/>
  <c r="R7" i="1" s="1"/>
  <c r="J6" i="1"/>
  <c r="R6" i="1" s="1"/>
  <c r="K6" i="1"/>
  <c r="S6" i="1" s="1"/>
  <c r="L6" i="1"/>
  <c r="T6" i="1" s="1"/>
  <c r="M6" i="1"/>
  <c r="U6" i="1" s="1"/>
  <c r="P5" i="3" l="1"/>
  <c r="R5" i="3"/>
  <c r="K6" i="3" s="1"/>
  <c r="M6" i="3" s="1"/>
  <c r="K7" i="3" s="1"/>
  <c r="N7" i="3" s="1"/>
  <c r="P6" i="2"/>
  <c r="N6" i="2"/>
  <c r="R6" i="2"/>
  <c r="K7" i="2" s="1"/>
  <c r="K8" i="2" s="1"/>
  <c r="M8" i="2"/>
  <c r="O8" i="2"/>
  <c r="Q8" i="2"/>
  <c r="J9" i="2" s="1"/>
  <c r="O6" i="2"/>
  <c r="R50" i="3"/>
  <c r="K51" i="3" s="1"/>
  <c r="J50" i="3"/>
  <c r="S37" i="3"/>
  <c r="K38" i="3" s="1"/>
  <c r="P3" i="3"/>
  <c r="O3" i="3"/>
  <c r="M3" i="3"/>
  <c r="Q3" i="3"/>
  <c r="J4" i="3" s="1"/>
  <c r="R4" i="3" s="1"/>
  <c r="J5" i="3" s="1"/>
  <c r="O5" i="3" s="1"/>
  <c r="J23" i="1"/>
  <c r="R23" i="1" s="1"/>
  <c r="O26" i="1"/>
  <c r="W25" i="1"/>
  <c r="J24" i="1"/>
  <c r="J25" i="1" s="1"/>
  <c r="R25" i="1" s="1"/>
  <c r="V23" i="1"/>
  <c r="L23" i="1"/>
  <c r="T23" i="1" s="1"/>
  <c r="V22" i="1"/>
  <c r="M25" i="1"/>
  <c r="U25" i="1" s="1"/>
  <c r="W23" i="1"/>
  <c r="M26" i="1"/>
  <c r="U26" i="1" s="1"/>
  <c r="L25" i="1"/>
  <c r="T25" i="1" s="1"/>
  <c r="R24" i="1"/>
  <c r="N8" i="1"/>
  <c r="V8" i="1" s="1"/>
  <c r="J8" i="1"/>
  <c r="R8" i="1" s="1"/>
  <c r="L8" i="1"/>
  <c r="T8" i="1" s="1"/>
  <c r="M8" i="1"/>
  <c r="U8" i="1" s="1"/>
  <c r="O8" i="1"/>
  <c r="W8" i="1" s="1"/>
  <c r="K8" i="1"/>
  <c r="S8" i="1" s="1"/>
  <c r="R8" i="2" l="1"/>
  <c r="K9" i="2" s="1"/>
  <c r="P8" i="2"/>
  <c r="N8" i="2"/>
  <c r="Q9" i="2"/>
  <c r="J10" i="2" s="1"/>
  <c r="R10" i="2" s="1"/>
  <c r="J11" i="2" s="1"/>
  <c r="O9" i="2"/>
  <c r="M9" i="2"/>
  <c r="R51" i="3"/>
  <c r="K52" i="3" s="1"/>
  <c r="K53" i="3" s="1"/>
  <c r="N51" i="3"/>
  <c r="P51" i="3"/>
  <c r="O50" i="3"/>
  <c r="Q50" i="3"/>
  <c r="J51" i="3" s="1"/>
  <c r="M50" i="3"/>
  <c r="K39" i="3"/>
  <c r="N38" i="3"/>
  <c r="R38" i="3"/>
  <c r="P38" i="3"/>
  <c r="O38" i="3"/>
  <c r="Q38" i="3"/>
  <c r="J39" i="3" s="1"/>
  <c r="J40" i="3" s="1"/>
  <c r="M40" i="3" s="1"/>
  <c r="Q5" i="3"/>
  <c r="J6" i="3" s="1"/>
  <c r="J7" i="3" s="1"/>
  <c r="M7" i="3" s="1"/>
  <c r="J8" i="3" s="1"/>
  <c r="R8" i="3" s="1"/>
  <c r="M5" i="3"/>
  <c r="K8" i="3"/>
  <c r="S8" i="3" s="1"/>
  <c r="K9" i="3" s="1"/>
  <c r="S9" i="3" s="1"/>
  <c r="K10" i="3" s="1"/>
  <c r="S10" i="3" s="1"/>
  <c r="K11" i="3" s="1"/>
  <c r="N25" i="1"/>
  <c r="V25" i="1" s="1"/>
  <c r="W26" i="1"/>
  <c r="O28" i="1"/>
  <c r="M28" i="1"/>
  <c r="U28" i="1" s="1"/>
  <c r="K28" i="1"/>
  <c r="S28" i="1" s="1"/>
  <c r="J9" i="1"/>
  <c r="R9" i="1" s="1"/>
  <c r="J26" i="1"/>
  <c r="R26" i="1" s="1"/>
  <c r="N26" i="1"/>
  <c r="L26" i="1"/>
  <c r="T26" i="1" s="1"/>
  <c r="M10" i="1"/>
  <c r="U10" i="1" s="1"/>
  <c r="K10" i="1"/>
  <c r="S10" i="1" s="1"/>
  <c r="O10" i="1"/>
  <c r="W10" i="1" s="1"/>
  <c r="P9" i="2" l="1"/>
  <c r="R9" i="2"/>
  <c r="K10" i="2" s="1"/>
  <c r="S10" i="2" s="1"/>
  <c r="K11" i="2" s="1"/>
  <c r="N9" i="2"/>
  <c r="O11" i="2"/>
  <c r="M11" i="2"/>
  <c r="Q11" i="2"/>
  <c r="J12" i="2" s="1"/>
  <c r="O51" i="3"/>
  <c r="M51" i="3"/>
  <c r="Q51" i="3"/>
  <c r="J52" i="3" s="1"/>
  <c r="K54" i="3"/>
  <c r="N53" i="3"/>
  <c r="R53" i="3"/>
  <c r="P53" i="3"/>
  <c r="M39" i="3"/>
  <c r="K40" i="3" s="1"/>
  <c r="J41" i="3"/>
  <c r="R11" i="3"/>
  <c r="K12" i="3" s="1"/>
  <c r="K13" i="3" s="1"/>
  <c r="P11" i="3"/>
  <c r="N11" i="3"/>
  <c r="J9" i="3"/>
  <c r="R9" i="3" s="1"/>
  <c r="J27" i="1"/>
  <c r="V26" i="1"/>
  <c r="W28" i="1"/>
  <c r="K29" i="1"/>
  <c r="S29" i="1" s="1"/>
  <c r="O29" i="1"/>
  <c r="M29" i="1"/>
  <c r="U29" i="1" s="1"/>
  <c r="J10" i="1"/>
  <c r="R10" i="1" s="1"/>
  <c r="N28" i="1"/>
  <c r="V28" i="1" s="1"/>
  <c r="R27" i="1"/>
  <c r="J28" i="1"/>
  <c r="R28" i="1" s="1"/>
  <c r="L28" i="1"/>
  <c r="T28" i="1" s="1"/>
  <c r="N10" i="1"/>
  <c r="L11" i="1" s="1"/>
  <c r="T11" i="1" s="1"/>
  <c r="L10" i="1"/>
  <c r="T10" i="1" s="1"/>
  <c r="M11" i="1"/>
  <c r="U11" i="1" s="1"/>
  <c r="K11" i="1"/>
  <c r="S11" i="1" s="1"/>
  <c r="O11" i="1"/>
  <c r="W11" i="1" s="1"/>
  <c r="N11" i="2" l="1"/>
  <c r="P11" i="2"/>
  <c r="R11" i="2"/>
  <c r="K12" i="2" s="1"/>
  <c r="Q12" i="2"/>
  <c r="J13" i="2" s="1"/>
  <c r="M13" i="2" s="1"/>
  <c r="J14" i="2" s="1"/>
  <c r="O12" i="2"/>
  <c r="M12" i="2"/>
  <c r="M52" i="3"/>
  <c r="J53" i="3" s="1"/>
  <c r="S54" i="3"/>
  <c r="K55" i="3" s="1"/>
  <c r="N40" i="3"/>
  <c r="K41" i="3"/>
  <c r="R41" i="3"/>
  <c r="J42" i="3" s="1"/>
  <c r="R13" i="3"/>
  <c r="K14" i="3" s="1"/>
  <c r="P13" i="3"/>
  <c r="N13" i="3"/>
  <c r="J10" i="3"/>
  <c r="R10" i="3" s="1"/>
  <c r="J11" i="1"/>
  <c r="R11" i="1" s="1"/>
  <c r="K30" i="1"/>
  <c r="W29" i="1"/>
  <c r="N11" i="1"/>
  <c r="V11" i="1" s="1"/>
  <c r="V10" i="1"/>
  <c r="N29" i="1"/>
  <c r="L29" i="1"/>
  <c r="T29" i="1" s="1"/>
  <c r="J29" i="1"/>
  <c r="R29" i="1" s="1"/>
  <c r="O12" i="1"/>
  <c r="W12" i="1" s="1"/>
  <c r="M12" i="1"/>
  <c r="U12" i="1" s="1"/>
  <c r="K12" i="1"/>
  <c r="S12" i="1" s="1"/>
  <c r="J12" i="1"/>
  <c r="R12" i="1" s="1"/>
  <c r="O14" i="2" l="1"/>
  <c r="M14" i="2"/>
  <c r="Q14" i="2"/>
  <c r="J15" i="2" s="1"/>
  <c r="R15" i="2" s="1"/>
  <c r="J16" i="2" s="1"/>
  <c r="R12" i="2"/>
  <c r="K13" i="2" s="1"/>
  <c r="K14" i="2" s="1"/>
  <c r="P12" i="2"/>
  <c r="N12" i="2"/>
  <c r="S55" i="3"/>
  <c r="K56" i="3" s="1"/>
  <c r="Q53" i="3"/>
  <c r="J54" i="3"/>
  <c r="M53" i="3"/>
  <c r="O53" i="3"/>
  <c r="S41" i="3"/>
  <c r="K42" i="3" s="1"/>
  <c r="R42" i="3"/>
  <c r="J43" i="3" s="1"/>
  <c r="P14" i="3"/>
  <c r="N14" i="3"/>
  <c r="R14" i="3"/>
  <c r="K15" i="3" s="1"/>
  <c r="J11" i="3"/>
  <c r="L12" i="1"/>
  <c r="T12" i="1" s="1"/>
  <c r="J30" i="1"/>
  <c r="R30" i="1" s="1"/>
  <c r="V29" i="1"/>
  <c r="K31" i="1"/>
  <c r="S30" i="1"/>
  <c r="N12" i="1"/>
  <c r="V12" i="1" s="1"/>
  <c r="M13" i="1"/>
  <c r="U13" i="1" s="1"/>
  <c r="O13" i="1"/>
  <c r="W13" i="1" s="1"/>
  <c r="K13" i="1"/>
  <c r="S13" i="1" s="1"/>
  <c r="J13" i="1"/>
  <c r="R13" i="1" s="1"/>
  <c r="N13" i="1"/>
  <c r="V13" i="1" s="1"/>
  <c r="R14" i="2" l="1"/>
  <c r="K15" i="2" s="1"/>
  <c r="S15" i="2" s="1"/>
  <c r="K16" i="2" s="1"/>
  <c r="P14" i="2"/>
  <c r="N14" i="2"/>
  <c r="Q16" i="2"/>
  <c r="J17" i="2" s="1"/>
  <c r="M17" i="2" s="1"/>
  <c r="J18" i="2" s="1"/>
  <c r="J19" i="2" s="1"/>
  <c r="R19" i="2" s="1"/>
  <c r="J20" i="2" s="1"/>
  <c r="R20" i="2" s="1"/>
  <c r="J21" i="2" s="1"/>
  <c r="M21" i="2" s="1"/>
  <c r="J22" i="2" s="1"/>
  <c r="O16" i="2"/>
  <c r="M16" i="2"/>
  <c r="S56" i="3"/>
  <c r="K57" i="3" s="1"/>
  <c r="R54" i="3"/>
  <c r="J55" i="3" s="1"/>
  <c r="S42" i="3"/>
  <c r="K43" i="3" s="1"/>
  <c r="R43" i="3"/>
  <c r="J44" i="3" s="1"/>
  <c r="M44" i="3" s="1"/>
  <c r="O11" i="3"/>
  <c r="Q11" i="3"/>
  <c r="J12" i="3" s="1"/>
  <c r="M12" i="3" s="1"/>
  <c r="M11" i="3"/>
  <c r="P15" i="3"/>
  <c r="K16" i="3" s="1"/>
  <c r="S16" i="3" s="1"/>
  <c r="K17" i="3" s="1"/>
  <c r="S17" i="3" s="1"/>
  <c r="K18" i="3" s="1"/>
  <c r="N15" i="3"/>
  <c r="N32" i="1"/>
  <c r="V32" i="1" s="1"/>
  <c r="L32" i="1"/>
  <c r="T32" i="1" s="1"/>
  <c r="J32" i="1"/>
  <c r="R32" i="1" s="1"/>
  <c r="L13" i="1"/>
  <c r="T13" i="1" s="1"/>
  <c r="S31" i="1"/>
  <c r="O32" i="1"/>
  <c r="M32" i="1"/>
  <c r="U32" i="1" s="1"/>
  <c r="K32" i="1"/>
  <c r="S32" i="1" s="1"/>
  <c r="J33" i="1"/>
  <c r="R33" i="1" s="1"/>
  <c r="M14" i="1"/>
  <c r="U14" i="1" s="1"/>
  <c r="O14" i="1"/>
  <c r="K14" i="1"/>
  <c r="S14" i="1" s="1"/>
  <c r="N14" i="1"/>
  <c r="L14" i="1"/>
  <c r="T14" i="1" s="1"/>
  <c r="J14" i="1"/>
  <c r="R14" i="1" s="1"/>
  <c r="Q22" i="2" l="1"/>
  <c r="J23" i="2" s="1"/>
  <c r="M22" i="2"/>
  <c r="O22" i="2"/>
  <c r="P16" i="2"/>
  <c r="N16" i="2"/>
  <c r="R16" i="2"/>
  <c r="K17" i="2" s="1"/>
  <c r="N17" i="2" s="1"/>
  <c r="K18" i="2" s="1"/>
  <c r="M18" i="2" s="1"/>
  <c r="K19" i="2" s="1"/>
  <c r="S19" i="2" s="1"/>
  <c r="K20" i="2" s="1"/>
  <c r="S20" i="2" s="1"/>
  <c r="K21" i="2" s="1"/>
  <c r="K22" i="2" s="1"/>
  <c r="R55" i="3"/>
  <c r="J56" i="3" s="1"/>
  <c r="N57" i="3"/>
  <c r="K58" i="3" s="1"/>
  <c r="S43" i="3"/>
  <c r="K44" i="3" s="1"/>
  <c r="Q44" i="3"/>
  <c r="J45" i="3" s="1"/>
  <c r="M45" i="3" s="1"/>
  <c r="O44" i="3"/>
  <c r="R18" i="3"/>
  <c r="P18" i="3"/>
  <c r="N18" i="3"/>
  <c r="J13" i="3"/>
  <c r="J15" i="1"/>
  <c r="R15" i="1" s="1"/>
  <c r="V14" i="1"/>
  <c r="W32" i="1"/>
  <c r="O33" i="1"/>
  <c r="M33" i="1"/>
  <c r="U33" i="1" s="1"/>
  <c r="K33" i="1"/>
  <c r="S33" i="1" s="1"/>
  <c r="K15" i="1"/>
  <c r="S15" i="1" s="1"/>
  <c r="W14" i="1"/>
  <c r="N33" i="1"/>
  <c r="L33" i="1"/>
  <c r="T33" i="1" s="1"/>
  <c r="M16" i="1"/>
  <c r="U16" i="1" s="1"/>
  <c r="R22" i="2" l="1"/>
  <c r="K23" i="2" s="1"/>
  <c r="P22" i="2"/>
  <c r="N22" i="2"/>
  <c r="O23" i="2"/>
  <c r="M23" i="2"/>
  <c r="Q23" i="2"/>
  <c r="J24" i="2" s="1"/>
  <c r="M24" i="2" s="1"/>
  <c r="J25" i="2" s="1"/>
  <c r="R25" i="2" s="1"/>
  <c r="J26" i="2" s="1"/>
  <c r="R26" i="2" s="1"/>
  <c r="J27" i="2" s="1"/>
  <c r="M27" i="2" s="1"/>
  <c r="J28" i="2" s="1"/>
  <c r="J29" i="2" s="1"/>
  <c r="R29" i="2" s="1"/>
  <c r="J30" i="2" s="1"/>
  <c r="R30" i="2" s="1"/>
  <c r="J31" i="2" s="1"/>
  <c r="M31" i="2" s="1"/>
  <c r="J32" i="2" s="1"/>
  <c r="M58" i="3"/>
  <c r="K59" i="3" s="1"/>
  <c r="R56" i="3"/>
  <c r="J57" i="3"/>
  <c r="N44" i="3"/>
  <c r="R44" i="3"/>
  <c r="K45" i="3" s="1"/>
  <c r="K46" i="3" s="1"/>
  <c r="P44" i="3"/>
  <c r="J46" i="3"/>
  <c r="M46" i="3" s="1"/>
  <c r="K20" i="3"/>
  <c r="N20" i="3" s="1"/>
  <c r="C19" i="3"/>
  <c r="K19" i="3"/>
  <c r="Q13" i="3"/>
  <c r="J14" i="3" s="1"/>
  <c r="O13" i="3"/>
  <c r="M13" i="3"/>
  <c r="L16" i="1"/>
  <c r="T16" i="1" s="1"/>
  <c r="J34" i="1"/>
  <c r="V33" i="1"/>
  <c r="O16" i="1"/>
  <c r="W16" i="1" s="1"/>
  <c r="K16" i="1"/>
  <c r="S16" i="1" s="1"/>
  <c r="W33" i="1"/>
  <c r="K35" i="1"/>
  <c r="S35" i="1" s="1"/>
  <c r="O35" i="1"/>
  <c r="M35" i="1"/>
  <c r="U35" i="1" s="1"/>
  <c r="N16" i="1"/>
  <c r="V16" i="1" s="1"/>
  <c r="J16" i="1"/>
  <c r="R16" i="1" s="1"/>
  <c r="M17" i="1"/>
  <c r="U17" i="1" s="1"/>
  <c r="O32" i="2" l="1"/>
  <c r="M32" i="2"/>
  <c r="Q32" i="2"/>
  <c r="J33" i="2" s="1"/>
  <c r="N23" i="2"/>
  <c r="P23" i="2"/>
  <c r="R23" i="2"/>
  <c r="K24" i="2" s="1"/>
  <c r="K25" i="2" s="1"/>
  <c r="S25" i="2" s="1"/>
  <c r="K26" i="2" s="1"/>
  <c r="S26" i="2" s="1"/>
  <c r="K27" i="2" s="1"/>
  <c r="N27" i="2" s="1"/>
  <c r="K28" i="2" s="1"/>
  <c r="M28" i="2" s="1"/>
  <c r="K29" i="2" s="1"/>
  <c r="S29" i="2" s="1"/>
  <c r="K30" i="2" s="1"/>
  <c r="S30" i="2" s="1"/>
  <c r="K31" i="2" s="1"/>
  <c r="K32" i="2" s="1"/>
  <c r="P59" i="3"/>
  <c r="N59" i="3"/>
  <c r="R59" i="3"/>
  <c r="K60" i="3" s="1"/>
  <c r="M57" i="3"/>
  <c r="J58" i="3" s="1"/>
  <c r="J59" i="3" s="1"/>
  <c r="P46" i="3"/>
  <c r="N46" i="3"/>
  <c r="R46" i="3"/>
  <c r="K47" i="3" s="1"/>
  <c r="Q46" i="3"/>
  <c r="J47" i="3" s="1"/>
  <c r="M47" i="3" s="1"/>
  <c r="O46" i="3"/>
  <c r="P20" i="3"/>
  <c r="K21" i="3" s="1"/>
  <c r="P21" i="3" s="1"/>
  <c r="R19" i="3"/>
  <c r="P19" i="3"/>
  <c r="N19" i="3"/>
  <c r="O14" i="3"/>
  <c r="M14" i="3"/>
  <c r="Q14" i="3"/>
  <c r="J15" i="3"/>
  <c r="K17" i="1"/>
  <c r="S17" i="1" s="1"/>
  <c r="O17" i="1"/>
  <c r="W17" i="1" s="1"/>
  <c r="W35" i="1"/>
  <c r="O36" i="1"/>
  <c r="M36" i="1"/>
  <c r="U36" i="1" s="1"/>
  <c r="K36" i="1"/>
  <c r="S36" i="1" s="1"/>
  <c r="L17" i="1"/>
  <c r="T17" i="1" s="1"/>
  <c r="N17" i="1"/>
  <c r="V17" i="1" s="1"/>
  <c r="J17" i="1"/>
  <c r="R17" i="1" s="1"/>
  <c r="R34" i="1"/>
  <c r="J35" i="1"/>
  <c r="R35" i="1" s="1"/>
  <c r="N35" i="1"/>
  <c r="L35" i="1"/>
  <c r="T35" i="1" s="1"/>
  <c r="K18" i="1"/>
  <c r="S18" i="1" s="1"/>
  <c r="M18" i="1"/>
  <c r="U18" i="1" s="1"/>
  <c r="O18" i="1"/>
  <c r="W18" i="1" s="1"/>
  <c r="R32" i="2" l="1"/>
  <c r="K33" i="2" s="1"/>
  <c r="P32" i="2"/>
  <c r="N32" i="2"/>
  <c r="O33" i="2"/>
  <c r="Q33" i="2"/>
  <c r="J34" i="2" s="1"/>
  <c r="M34" i="2" s="1"/>
  <c r="J35" i="2" s="1"/>
  <c r="R35" i="2" s="1"/>
  <c r="J36" i="2" s="1"/>
  <c r="R36" i="2" s="1"/>
  <c r="M33" i="2"/>
  <c r="Q59" i="3"/>
  <c r="J60" i="3" s="1"/>
  <c r="O59" i="3"/>
  <c r="M59" i="3"/>
  <c r="S60" i="3"/>
  <c r="K61" i="3" s="1"/>
  <c r="P47" i="3"/>
  <c r="R47" i="3"/>
  <c r="N47" i="3"/>
  <c r="O47" i="3"/>
  <c r="Q47" i="3"/>
  <c r="N21" i="3"/>
  <c r="R21" i="3"/>
  <c r="K22" i="3" s="1"/>
  <c r="K23" i="3" s="1"/>
  <c r="P23" i="3" s="1"/>
  <c r="O15" i="3"/>
  <c r="J16" i="3" s="1"/>
  <c r="M15" i="3"/>
  <c r="L18" i="1"/>
  <c r="T18" i="1" s="1"/>
  <c r="J18" i="1"/>
  <c r="R18" i="1" s="1"/>
  <c r="N18" i="1"/>
  <c r="V18" i="1" s="1"/>
  <c r="V35" i="1"/>
  <c r="L36" i="1"/>
  <c r="T36" i="1" s="1"/>
  <c r="J36" i="1"/>
  <c r="R36" i="1" s="1"/>
  <c r="N36" i="1"/>
  <c r="W36" i="1"/>
  <c r="O38" i="1"/>
  <c r="K38" i="1"/>
  <c r="S38" i="1" s="1"/>
  <c r="M38" i="1"/>
  <c r="U38" i="1" s="1"/>
  <c r="P33" i="2" l="1"/>
  <c r="N33" i="2"/>
  <c r="R33" i="2"/>
  <c r="K34" i="2" s="1"/>
  <c r="K35" i="2" s="1"/>
  <c r="S35" i="2" s="1"/>
  <c r="K36" i="2" s="1"/>
  <c r="S36" i="2" s="1"/>
  <c r="P61" i="3"/>
  <c r="R61" i="3"/>
  <c r="N61" i="3"/>
  <c r="J61" i="3"/>
  <c r="R60" i="3"/>
  <c r="N23" i="3"/>
  <c r="R23" i="3"/>
  <c r="K24" i="3" s="1"/>
  <c r="S24" i="3" s="1"/>
  <c r="K25" i="3" s="1"/>
  <c r="J17" i="3"/>
  <c r="R16" i="3"/>
  <c r="W38" i="1"/>
  <c r="K39" i="1"/>
  <c r="S39" i="1" s="1"/>
  <c r="O39" i="1"/>
  <c r="W39" i="1" s="1"/>
  <c r="M39" i="1"/>
  <c r="U39" i="1" s="1"/>
  <c r="J37" i="1"/>
  <c r="V36" i="1"/>
  <c r="Q61" i="3" l="1"/>
  <c r="M61" i="3"/>
  <c r="O61" i="3"/>
  <c r="S25" i="3"/>
  <c r="K26" i="3" s="1"/>
  <c r="R17" i="3"/>
  <c r="J18" i="3" s="1"/>
  <c r="J38" i="1"/>
  <c r="R38" i="1" s="1"/>
  <c r="L38" i="1"/>
  <c r="T38" i="1" s="1"/>
  <c r="N38" i="1"/>
  <c r="R37" i="1"/>
  <c r="S26" i="3" l="1"/>
  <c r="K27" i="3" s="1"/>
  <c r="Q18" i="3"/>
  <c r="O18" i="3"/>
  <c r="M18" i="3"/>
  <c r="V38" i="1"/>
  <c r="J39" i="1"/>
  <c r="R39" i="1" s="1"/>
  <c r="L39" i="1"/>
  <c r="T39" i="1" s="1"/>
  <c r="N39" i="1"/>
  <c r="V39" i="1" s="1"/>
  <c r="B19" i="3" l="1"/>
  <c r="J20" i="3"/>
  <c r="J19" i="3"/>
  <c r="N27" i="3"/>
  <c r="K28" i="3" s="1"/>
  <c r="O20" i="3"/>
  <c r="J21" i="3" s="1"/>
  <c r="M20" i="3"/>
  <c r="M19" i="3" l="1"/>
  <c r="O19" i="3"/>
  <c r="Q19" i="3"/>
  <c r="M28" i="3"/>
  <c r="K29" i="3" s="1"/>
  <c r="Q21" i="3"/>
  <c r="J22" i="3" s="1"/>
  <c r="O21" i="3"/>
  <c r="M21" i="3"/>
  <c r="N29" i="3" l="1"/>
  <c r="P29" i="3"/>
  <c r="R29" i="3"/>
  <c r="K30" i="3" s="1"/>
  <c r="M22" i="3"/>
  <c r="J23" i="3" s="1"/>
  <c r="S30" i="3" l="1"/>
  <c r="K31" i="3" s="1"/>
  <c r="O23" i="3"/>
  <c r="M23" i="3"/>
  <c r="Q23" i="3"/>
  <c r="J24" i="3" s="1"/>
  <c r="P31" i="3" l="1"/>
  <c r="R31" i="3"/>
  <c r="N31" i="3"/>
  <c r="R24" i="3"/>
  <c r="J25" i="3" s="1"/>
  <c r="R25" i="3" l="1"/>
  <c r="J26" i="3" s="1"/>
  <c r="R26" i="3" l="1"/>
  <c r="J27" i="3" s="1"/>
  <c r="M27" i="3" l="1"/>
  <c r="J28" i="3" s="1"/>
  <c r="J29" i="3" s="1"/>
  <c r="Q29" i="3" l="1"/>
  <c r="J30" i="3" s="1"/>
  <c r="O29" i="3"/>
  <c r="M29" i="3"/>
  <c r="R30" i="3" l="1"/>
  <c r="J31" i="3" s="1"/>
  <c r="Q31" i="3" l="1"/>
  <c r="O31" i="3"/>
  <c r="M31" i="3"/>
</calcChain>
</file>

<file path=xl/sharedStrings.xml><?xml version="1.0" encoding="utf-8"?>
<sst xmlns="http://schemas.openxmlformats.org/spreadsheetml/2006/main" count="248" uniqueCount="36">
  <si>
    <t>M</t>
  </si>
  <si>
    <t>c</t>
  </si>
  <si>
    <t>relative</t>
  </si>
  <si>
    <t>absolute</t>
  </si>
  <si>
    <t>C</t>
  </si>
  <si>
    <t>dx</t>
  </si>
  <si>
    <t>dx1</t>
  </si>
  <si>
    <t>dy1</t>
  </si>
  <si>
    <t>dx2</t>
  </si>
  <si>
    <t>dy2</t>
  </si>
  <si>
    <t>dy</t>
  </si>
  <si>
    <t>x1</t>
  </si>
  <si>
    <t>y1</t>
  </si>
  <si>
    <t>x2</t>
  </si>
  <si>
    <t>y2</t>
  </si>
  <si>
    <t>x</t>
  </si>
  <si>
    <t>y</t>
  </si>
  <si>
    <t>h</t>
  </si>
  <si>
    <t>l</t>
  </si>
  <si>
    <t>m</t>
  </si>
  <si>
    <t>v</t>
  </si>
  <si>
    <t>H</t>
  </si>
  <si>
    <t>L</t>
  </si>
  <si>
    <t>V</t>
  </si>
  <si>
    <t>a</t>
  </si>
  <si>
    <t>s</t>
  </si>
  <si>
    <t>Y</t>
  </si>
  <si>
    <t>U</t>
  </si>
  <si>
    <t>A</t>
  </si>
  <si>
    <t>O</t>
  </si>
  <si>
    <t>D</t>
  </si>
  <si>
    <t>Running</t>
  </si>
  <si>
    <t>Absolute</t>
  </si>
  <si>
    <t>Relative</t>
  </si>
  <si>
    <t>Z</t>
  </si>
  <si>
    <t>* Replaced s with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</si>
</sst>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AB8F-CD8F-43C4-9B04-C979678B54EA}">
  <dimension ref="A1:AE39"/>
  <sheetViews>
    <sheetView topLeftCell="H1" workbookViewId="0">
      <selection activeCell="Y4" sqref="Y4:AE39"/>
    </sheetView>
  </sheetViews>
  <sheetFormatPr defaultRowHeight="15" x14ac:dyDescent="0.25"/>
  <cols>
    <col min="1" max="1" width="4.28515625" customWidth="1"/>
    <col min="9" max="9" width="4.28515625" customWidth="1"/>
    <col min="17" max="17" width="4.28515625" customWidth="1"/>
    <col min="25" max="25" width="4.28515625" customWidth="1"/>
  </cols>
  <sheetData>
    <row r="1" spans="1:31" x14ac:dyDescent="0.25">
      <c r="Z1">
        <f>1 + 1/3</f>
        <v>1.3333333333333333</v>
      </c>
      <c r="AA1">
        <v>0</v>
      </c>
      <c r="AB1">
        <v>0</v>
      </c>
    </row>
    <row r="2" spans="1:31" x14ac:dyDescent="0.25">
      <c r="A2" s="2" t="s">
        <v>2</v>
      </c>
      <c r="B2" s="2"/>
      <c r="C2" s="2"/>
      <c r="D2" s="2"/>
      <c r="E2" s="2"/>
      <c r="F2" s="2"/>
      <c r="G2" s="2"/>
      <c r="H2" s="1"/>
      <c r="I2" s="2" t="s">
        <v>3</v>
      </c>
      <c r="J2" s="2"/>
      <c r="K2" s="2"/>
      <c r="L2" s="2"/>
      <c r="M2" s="2"/>
      <c r="N2" s="2"/>
      <c r="O2" s="2"/>
      <c r="Z2">
        <v>0</v>
      </c>
      <c r="AA2">
        <f>-(1 + 1/3)</f>
        <v>-1.3333333333333333</v>
      </c>
      <c r="AB2">
        <v>1454.6</v>
      </c>
    </row>
    <row r="3" spans="1:31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5</v>
      </c>
      <c r="G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R3">
        <v>134.1191</v>
      </c>
      <c r="S3">
        <v>999.54049999999995</v>
      </c>
      <c r="Z3">
        <v>0</v>
      </c>
      <c r="AA3">
        <v>0</v>
      </c>
      <c r="AB3">
        <v>1</v>
      </c>
    </row>
    <row r="4" spans="1:31" x14ac:dyDescent="0.25">
      <c r="I4" t="s">
        <v>0</v>
      </c>
      <c r="J4">
        <v>-6.5000000000000002E-2</v>
      </c>
      <c r="K4">
        <v>-357.733</v>
      </c>
      <c r="Q4" s="3" t="str">
        <f>I4</f>
        <v>M</v>
      </c>
      <c r="R4">
        <f>$R$3 + J4</f>
        <v>134.05410000000001</v>
      </c>
      <c r="S4">
        <f>$S$3 + K4</f>
        <v>641.80749999999989</v>
      </c>
      <c r="Y4" t="s">
        <v>0</v>
      </c>
      <c r="Z4">
        <f>$Z$1 * R4 + $AA$1 * S4 + $AB$1</f>
        <v>178.7388</v>
      </c>
      <c r="AA4">
        <f>$Z$2 * R4 + $AA$2 * S4 + $AB$2</f>
        <v>598.8566666666668</v>
      </c>
    </row>
    <row r="5" spans="1:31" x14ac:dyDescent="0.25">
      <c r="A5" t="s">
        <v>1</v>
      </c>
      <c r="B5">
        <v>0</v>
      </c>
      <c r="C5">
        <v>-11.592000000000001</v>
      </c>
      <c r="D5">
        <v>0.69199999999999995</v>
      </c>
      <c r="E5">
        <v>-15.715999999999999</v>
      </c>
      <c r="F5">
        <v>-7.5289999999999999</v>
      </c>
      <c r="G5">
        <v>-20.831</v>
      </c>
      <c r="I5" t="s">
        <v>4</v>
      </c>
      <c r="J5">
        <f>$J4 + B5</f>
        <v>-6.5000000000000002E-2</v>
      </c>
      <c r="K5">
        <f>$K4 + C5</f>
        <v>-369.32499999999999</v>
      </c>
      <c r="L5">
        <f t="shared" ref="L5" si="0">$J4 + D5</f>
        <v>0.627</v>
      </c>
      <c r="M5">
        <f t="shared" ref="M5" si="1">$K4 + E5</f>
        <v>-373.44900000000001</v>
      </c>
      <c r="N5">
        <f t="shared" ref="N5" si="2">$J4 + F5</f>
        <v>-7.5940000000000003</v>
      </c>
      <c r="O5">
        <f t="shared" ref="O5" si="3">$K4 + G5</f>
        <v>-378.56400000000002</v>
      </c>
      <c r="Q5" s="3" t="str">
        <f t="shared" ref="Q5:Q39" si="4">I5</f>
        <v>C</v>
      </c>
      <c r="R5">
        <f>$R$3 + J5</f>
        <v>134.05410000000001</v>
      </c>
      <c r="S5">
        <f>$S$3 + K5</f>
        <v>630.21550000000002</v>
      </c>
      <c r="T5">
        <f t="shared" ref="T4:T8" si="5">$R$3 + L5</f>
        <v>134.74610000000001</v>
      </c>
      <c r="U5">
        <f t="shared" ref="U4:U8" si="6">$S$3 + M5</f>
        <v>626.0915</v>
      </c>
      <c r="V5">
        <f t="shared" ref="V4:V8" si="7">$R$3 + N5</f>
        <v>126.52510000000001</v>
      </c>
      <c r="W5">
        <f t="shared" ref="W4:W8" si="8">$S$3 + O5</f>
        <v>620.97649999999999</v>
      </c>
      <c r="Y5" s="3" t="str">
        <f t="shared" ref="Y5:Y39" si="9">Q5</f>
        <v>C</v>
      </c>
      <c r="Z5">
        <f t="shared" ref="Z5:Z39" si="10">$Z$1 * R5 + $AA$1 * S5 + $AB$1</f>
        <v>178.7388</v>
      </c>
      <c r="AA5">
        <f t="shared" ref="AA5:AA39" si="11">$Z$2 * R5 + $AA$2 * S5 + $AB$2</f>
        <v>614.31266666666659</v>
      </c>
      <c r="AB5">
        <f t="shared" ref="AB5:AE8" si="12">$Z$1 * T5 + $AA$1 * U5 + $AB$1</f>
        <v>179.66146666666668</v>
      </c>
      <c r="AC5">
        <f t="shared" ref="AC5:AE8" si="13">$Z$2 * T5 + $AA$2 * U5 + $AB$2</f>
        <v>619.81133333333332</v>
      </c>
      <c r="AD5">
        <f t="shared" ref="AD5:AE8" si="14">$Z$1 * V5 + $AA$1 * W5 + $AB$1</f>
        <v>168.70013333333333</v>
      </c>
      <c r="AE5">
        <f t="shared" ref="AE5:AE8" si="15">$Z$2 * V5 + $AA$2 * W5 + $AB$2</f>
        <v>626.63133333333326</v>
      </c>
    </row>
    <row r="6" spans="1:31" x14ac:dyDescent="0.25">
      <c r="A6" t="s">
        <v>1</v>
      </c>
      <c r="B6">
        <v>-8.0510000000000002</v>
      </c>
      <c r="C6">
        <v>-4.9870000000000001</v>
      </c>
      <c r="D6">
        <v>-16.286000000000001</v>
      </c>
      <c r="E6">
        <v>-5.81</v>
      </c>
      <c r="F6">
        <v>-29.53</v>
      </c>
      <c r="G6">
        <v>-8.0709999999999997</v>
      </c>
      <c r="I6" t="s">
        <v>4</v>
      </c>
      <c r="J6">
        <f>$N5 + B6</f>
        <v>-15.645</v>
      </c>
      <c r="K6">
        <f>$O5 + C6</f>
        <v>-383.55100000000004</v>
      </c>
      <c r="L6">
        <f t="shared" ref="L6:L8" si="16">$N5 + D6</f>
        <v>-23.880000000000003</v>
      </c>
      <c r="M6">
        <f t="shared" ref="M6:M8" si="17">$O5 + E6</f>
        <v>-384.37400000000002</v>
      </c>
      <c r="N6">
        <f t="shared" ref="N6:N8" si="18">$N5 + F6</f>
        <v>-37.124000000000002</v>
      </c>
      <c r="O6">
        <f t="shared" ref="O6:O8" si="19">$O5 + G6</f>
        <v>-386.63500000000005</v>
      </c>
      <c r="Q6" s="3" t="str">
        <f t="shared" si="4"/>
        <v>C</v>
      </c>
      <c r="R6">
        <f>$R$3 + J6</f>
        <v>118.47410000000001</v>
      </c>
      <c r="S6">
        <f>$S$3 + K6</f>
        <v>615.98949999999991</v>
      </c>
      <c r="T6">
        <f t="shared" si="5"/>
        <v>110.23910000000001</v>
      </c>
      <c r="U6">
        <f t="shared" si="6"/>
        <v>615.16649999999993</v>
      </c>
      <c r="V6">
        <f t="shared" si="7"/>
        <v>96.995100000000008</v>
      </c>
      <c r="W6">
        <f t="shared" si="8"/>
        <v>612.90549999999985</v>
      </c>
      <c r="Y6" s="3" t="str">
        <f t="shared" si="9"/>
        <v>C</v>
      </c>
      <c r="Z6">
        <f t="shared" si="10"/>
        <v>157.96546666666666</v>
      </c>
      <c r="AA6">
        <f t="shared" si="11"/>
        <v>633.28066666666678</v>
      </c>
      <c r="AB6">
        <f t="shared" si="12"/>
        <v>146.98546666666667</v>
      </c>
      <c r="AC6">
        <f t="shared" si="13"/>
        <v>634.37800000000004</v>
      </c>
      <c r="AD6">
        <f t="shared" si="14"/>
        <v>129.32679999999999</v>
      </c>
      <c r="AE6">
        <f t="shared" si="15"/>
        <v>637.39266666666686</v>
      </c>
    </row>
    <row r="7" spans="1:31" x14ac:dyDescent="0.25">
      <c r="A7" t="s">
        <v>1</v>
      </c>
      <c r="B7">
        <v>0</v>
      </c>
      <c r="C7">
        <v>0</v>
      </c>
      <c r="D7">
        <v>-0.14000000000000001</v>
      </c>
      <c r="E7">
        <v>-0.01</v>
      </c>
      <c r="F7">
        <v>-0.24</v>
      </c>
      <c r="G7">
        <v>-3.1E-2</v>
      </c>
      <c r="I7" t="s">
        <v>4</v>
      </c>
      <c r="J7">
        <f t="shared" ref="J7:J8" si="20">$N6 + B7</f>
        <v>-37.124000000000002</v>
      </c>
      <c r="K7">
        <f t="shared" ref="K7:K8" si="21">$O6 + C7</f>
        <v>-386.63500000000005</v>
      </c>
      <c r="L7">
        <f t="shared" si="16"/>
        <v>-37.264000000000003</v>
      </c>
      <c r="M7">
        <f t="shared" si="17"/>
        <v>-386.64500000000004</v>
      </c>
      <c r="N7">
        <f t="shared" si="18"/>
        <v>-37.364000000000004</v>
      </c>
      <c r="O7">
        <f t="shared" si="19"/>
        <v>-386.66600000000005</v>
      </c>
      <c r="Q7" s="3" t="str">
        <f t="shared" si="4"/>
        <v>C</v>
      </c>
      <c r="R7">
        <f>$R$3 + J7</f>
        <v>96.995100000000008</v>
      </c>
      <c r="S7">
        <f>$S$3 + K7</f>
        <v>612.90549999999985</v>
      </c>
      <c r="T7">
        <f t="shared" si="5"/>
        <v>96.855099999999993</v>
      </c>
      <c r="U7">
        <f t="shared" si="6"/>
        <v>612.89549999999986</v>
      </c>
      <c r="V7">
        <f t="shared" si="7"/>
        <v>96.755099999999999</v>
      </c>
      <c r="W7">
        <f t="shared" si="8"/>
        <v>612.8744999999999</v>
      </c>
      <c r="Y7" s="3" t="str">
        <f t="shared" si="9"/>
        <v>C</v>
      </c>
      <c r="Z7">
        <f t="shared" si="10"/>
        <v>129.32679999999999</v>
      </c>
      <c r="AA7">
        <f t="shared" si="11"/>
        <v>637.39266666666686</v>
      </c>
      <c r="AB7">
        <f t="shared" si="12"/>
        <v>129.14013333333332</v>
      </c>
      <c r="AC7">
        <f t="shared" si="13"/>
        <v>637.40600000000018</v>
      </c>
      <c r="AD7">
        <f t="shared" si="14"/>
        <v>129.0068</v>
      </c>
      <c r="AE7">
        <f t="shared" si="15"/>
        <v>637.43400000000008</v>
      </c>
    </row>
    <row r="8" spans="1:31" x14ac:dyDescent="0.25">
      <c r="A8" t="s">
        <v>1</v>
      </c>
      <c r="B8">
        <v>-1.3220000000000001</v>
      </c>
      <c r="C8">
        <v>-0.33500000000000002</v>
      </c>
      <c r="D8">
        <v>-1.0820000000000001</v>
      </c>
      <c r="E8">
        <v>-5.3330000000000002</v>
      </c>
      <c r="F8">
        <v>0.24</v>
      </c>
      <c r="G8">
        <v>-5.3330000000000002</v>
      </c>
      <c r="I8" t="s">
        <v>4</v>
      </c>
      <c r="J8">
        <f t="shared" si="20"/>
        <v>-38.686000000000007</v>
      </c>
      <c r="K8">
        <f t="shared" si="21"/>
        <v>-387.00100000000003</v>
      </c>
      <c r="L8">
        <f t="shared" si="16"/>
        <v>-38.446000000000005</v>
      </c>
      <c r="M8">
        <f t="shared" si="17"/>
        <v>-391.99900000000008</v>
      </c>
      <c r="N8">
        <f t="shared" si="18"/>
        <v>-37.124000000000002</v>
      </c>
      <c r="O8">
        <f t="shared" si="19"/>
        <v>-391.99900000000008</v>
      </c>
      <c r="Q8" s="3" t="str">
        <f t="shared" si="4"/>
        <v>C</v>
      </c>
      <c r="R8">
        <f>$R$3 + J8</f>
        <v>95.433099999999996</v>
      </c>
      <c r="S8">
        <f>$S$3 + K8</f>
        <v>612.53949999999986</v>
      </c>
      <c r="T8">
        <f t="shared" si="5"/>
        <v>95.673100000000005</v>
      </c>
      <c r="U8">
        <f t="shared" si="6"/>
        <v>607.54149999999981</v>
      </c>
      <c r="V8">
        <f t="shared" si="7"/>
        <v>96.995100000000008</v>
      </c>
      <c r="W8">
        <f t="shared" si="8"/>
        <v>607.54149999999981</v>
      </c>
      <c r="Y8" s="3" t="str">
        <f t="shared" si="9"/>
        <v>C</v>
      </c>
      <c r="Z8">
        <f t="shared" si="10"/>
        <v>127.24413333333332</v>
      </c>
      <c r="AA8">
        <f t="shared" si="11"/>
        <v>637.8806666666668</v>
      </c>
      <c r="AB8">
        <f t="shared" si="12"/>
        <v>127.56413333333333</v>
      </c>
      <c r="AC8">
        <f t="shared" si="13"/>
        <v>644.5446666666669</v>
      </c>
      <c r="AD8">
        <f t="shared" si="14"/>
        <v>129.32679999999999</v>
      </c>
      <c r="AE8">
        <f t="shared" si="15"/>
        <v>644.5446666666669</v>
      </c>
    </row>
    <row r="9" spans="1:31" x14ac:dyDescent="0.25">
      <c r="A9" t="s">
        <v>17</v>
      </c>
      <c r="B9">
        <v>289.38099999999997</v>
      </c>
      <c r="I9" t="s">
        <v>21</v>
      </c>
      <c r="J9">
        <f>$N8 + B9</f>
        <v>252.25699999999998</v>
      </c>
      <c r="Q9" s="3" t="str">
        <f t="shared" si="4"/>
        <v>H</v>
      </c>
      <c r="R9">
        <f>$R$3 + J9</f>
        <v>386.37609999999995</v>
      </c>
      <c r="Y9" s="3" t="str">
        <f t="shared" si="9"/>
        <v>H</v>
      </c>
      <c r="Z9">
        <f t="shared" si="10"/>
        <v>515.16813333333323</v>
      </c>
    </row>
    <row r="10" spans="1:31" x14ac:dyDescent="0.25">
      <c r="A10" t="s">
        <v>1</v>
      </c>
      <c r="B10">
        <v>122.059</v>
      </c>
      <c r="C10">
        <v>0</v>
      </c>
      <c r="D10">
        <v>173.392</v>
      </c>
      <c r="E10">
        <v>48.442</v>
      </c>
      <c r="F10">
        <v>173.392</v>
      </c>
      <c r="G10">
        <v>123.98699999999999</v>
      </c>
      <c r="I10" t="s">
        <v>4</v>
      </c>
      <c r="J10">
        <f>$J9 + B10</f>
        <v>374.31599999999997</v>
      </c>
      <c r="K10">
        <f>$O8 + C10</f>
        <v>-391.99900000000008</v>
      </c>
      <c r="L10">
        <f t="shared" ref="L10" si="22">$J9 + D10</f>
        <v>425.649</v>
      </c>
      <c r="M10">
        <f t="shared" ref="M10" si="23">$O8 + E10</f>
        <v>-343.55700000000007</v>
      </c>
      <c r="N10">
        <f t="shared" ref="N10" si="24">$J9 + F10</f>
        <v>425.649</v>
      </c>
      <c r="O10">
        <f t="shared" ref="O10" si="25">$O8 + G10</f>
        <v>-268.01200000000006</v>
      </c>
      <c r="Q10" s="3" t="str">
        <f t="shared" si="4"/>
        <v>C</v>
      </c>
      <c r="R10">
        <f>$R$3 + J10</f>
        <v>508.43509999999998</v>
      </c>
      <c r="S10">
        <f>$S$3 + K10</f>
        <v>607.54149999999981</v>
      </c>
      <c r="T10">
        <f t="shared" ref="T10:T14" si="26">$R$3 + L10</f>
        <v>559.7681</v>
      </c>
      <c r="U10">
        <f t="shared" ref="U10:U14" si="27">$S$3 + M10</f>
        <v>655.98349999999982</v>
      </c>
      <c r="V10">
        <f t="shared" ref="V10:V14" si="28">$R$3 + N10</f>
        <v>559.7681</v>
      </c>
      <c r="W10">
        <f t="shared" ref="W10:W14" si="29">$S$3 + O10</f>
        <v>731.52849999999989</v>
      </c>
      <c r="Y10" s="3" t="str">
        <f t="shared" si="9"/>
        <v>C</v>
      </c>
      <c r="Z10">
        <f t="shared" si="10"/>
        <v>677.91346666666664</v>
      </c>
      <c r="AA10">
        <f t="shared" si="11"/>
        <v>644.5446666666669</v>
      </c>
      <c r="AB10">
        <f t="shared" ref="AB10:AE14" si="30">$Z$1 * T10 + $AA$1 * U10 + $AB$1</f>
        <v>746.3574666666666</v>
      </c>
      <c r="AC10">
        <f t="shared" ref="AC10:AE14" si="31">$Z$2 * T10 + $AA$2 * U10 + $AB$2</f>
        <v>579.95533333333356</v>
      </c>
      <c r="AD10">
        <f t="shared" ref="AD10:AE14" si="32">$Z$1 * V10 + $AA$1 * W10 + $AB$1</f>
        <v>746.3574666666666</v>
      </c>
      <c r="AE10">
        <f t="shared" ref="AE10:AE14" si="33">$Z$2 * V10 + $AA$2 * W10 + $AB$2</f>
        <v>479.22866666666675</v>
      </c>
    </row>
    <row r="11" spans="1:31" x14ac:dyDescent="0.25">
      <c r="A11" t="s">
        <v>1</v>
      </c>
      <c r="B11">
        <v>0</v>
      </c>
      <c r="C11">
        <v>55.869</v>
      </c>
      <c r="D11">
        <v>-26.010999999999999</v>
      </c>
      <c r="E11">
        <v>90.012</v>
      </c>
      <c r="F11">
        <v>-77.515000000000001</v>
      </c>
      <c r="G11">
        <v>102.848</v>
      </c>
      <c r="I11" t="s">
        <v>4</v>
      </c>
      <c r="J11">
        <f t="shared" ref="J11:J14" si="34">$N10 + B11</f>
        <v>425.649</v>
      </c>
      <c r="K11">
        <f t="shared" ref="K11:K14" si="35">$O10 + C11</f>
        <v>-212.14300000000006</v>
      </c>
      <c r="L11">
        <f t="shared" ref="L11:L14" si="36">$N10 + D11</f>
        <v>399.63799999999998</v>
      </c>
      <c r="M11">
        <f t="shared" ref="M11:M14" si="37">$O10 + E11</f>
        <v>-178.00000000000006</v>
      </c>
      <c r="N11">
        <f t="shared" ref="N11:N14" si="38">$N10 + F11</f>
        <v>348.13400000000001</v>
      </c>
      <c r="O11">
        <f t="shared" ref="O11:O14" si="39">$O10 + G11</f>
        <v>-165.16400000000004</v>
      </c>
      <c r="Q11" s="3" t="str">
        <f t="shared" si="4"/>
        <v>C</v>
      </c>
      <c r="R11">
        <f>$R$3 + J11</f>
        <v>559.7681</v>
      </c>
      <c r="S11">
        <f>$S$3 + K11</f>
        <v>787.39749999999992</v>
      </c>
      <c r="T11">
        <f t="shared" si="26"/>
        <v>533.75710000000004</v>
      </c>
      <c r="U11">
        <f t="shared" si="27"/>
        <v>821.54049999999984</v>
      </c>
      <c r="V11">
        <f t="shared" si="28"/>
        <v>482.25310000000002</v>
      </c>
      <c r="W11">
        <f t="shared" si="29"/>
        <v>834.37649999999985</v>
      </c>
      <c r="Y11" s="3" t="str">
        <f t="shared" si="9"/>
        <v>C</v>
      </c>
      <c r="Z11">
        <f t="shared" si="10"/>
        <v>746.3574666666666</v>
      </c>
      <c r="AA11">
        <f t="shared" si="11"/>
        <v>404.73666666666668</v>
      </c>
      <c r="AB11">
        <f t="shared" si="30"/>
        <v>711.67613333333338</v>
      </c>
      <c r="AC11">
        <f t="shared" si="31"/>
        <v>359.21266666666679</v>
      </c>
      <c r="AD11">
        <f t="shared" si="32"/>
        <v>643.00413333333336</v>
      </c>
      <c r="AE11">
        <f t="shared" si="33"/>
        <v>342.09800000000018</v>
      </c>
    </row>
    <row r="12" spans="1:31" x14ac:dyDescent="0.25">
      <c r="A12" t="s">
        <v>1</v>
      </c>
      <c r="B12">
        <v>-0.86699999999999999</v>
      </c>
      <c r="C12">
        <v>0.219</v>
      </c>
      <c r="D12">
        <v>-0.91800000000000004</v>
      </c>
      <c r="E12">
        <v>1.3740000000000001</v>
      </c>
      <c r="F12">
        <v>0</v>
      </c>
      <c r="G12">
        <v>1.651</v>
      </c>
      <c r="I12" t="s">
        <v>4</v>
      </c>
      <c r="J12">
        <f t="shared" si="34"/>
        <v>347.267</v>
      </c>
      <c r="K12">
        <f t="shared" si="35"/>
        <v>-164.94500000000005</v>
      </c>
      <c r="L12">
        <f t="shared" si="36"/>
        <v>347.21600000000001</v>
      </c>
      <c r="M12">
        <f t="shared" si="37"/>
        <v>-163.79000000000005</v>
      </c>
      <c r="N12">
        <f t="shared" si="38"/>
        <v>348.13400000000001</v>
      </c>
      <c r="O12">
        <f t="shared" si="39"/>
        <v>-163.51300000000003</v>
      </c>
      <c r="Q12" s="3" t="str">
        <f t="shared" si="4"/>
        <v>C</v>
      </c>
      <c r="R12">
        <f>$R$3 + J12</f>
        <v>481.3861</v>
      </c>
      <c r="S12">
        <f>$S$3 + K12</f>
        <v>834.5954999999999</v>
      </c>
      <c r="T12">
        <f t="shared" si="26"/>
        <v>481.33510000000001</v>
      </c>
      <c r="U12">
        <f t="shared" si="27"/>
        <v>835.75049999999987</v>
      </c>
      <c r="V12">
        <f t="shared" si="28"/>
        <v>482.25310000000002</v>
      </c>
      <c r="W12">
        <f t="shared" si="29"/>
        <v>836.02749999999992</v>
      </c>
      <c r="Y12" s="3" t="str">
        <f t="shared" si="9"/>
        <v>C</v>
      </c>
      <c r="Z12">
        <f t="shared" si="10"/>
        <v>641.84813333333329</v>
      </c>
      <c r="AA12">
        <f t="shared" si="11"/>
        <v>341.80600000000004</v>
      </c>
      <c r="AB12">
        <f t="shared" si="30"/>
        <v>641.78013333333331</v>
      </c>
      <c r="AC12">
        <f t="shared" si="31"/>
        <v>340.26600000000008</v>
      </c>
      <c r="AD12">
        <f t="shared" si="32"/>
        <v>643.00413333333336</v>
      </c>
      <c r="AE12">
        <f t="shared" si="33"/>
        <v>339.89666666666676</v>
      </c>
    </row>
    <row r="13" spans="1:31" x14ac:dyDescent="0.25">
      <c r="A13" t="s">
        <v>1</v>
      </c>
      <c r="B13">
        <v>32.817</v>
      </c>
      <c r="C13">
        <v>10.233000000000001</v>
      </c>
      <c r="D13">
        <v>62.99</v>
      </c>
      <c r="E13">
        <v>33.99</v>
      </c>
      <c r="F13">
        <v>62.99</v>
      </c>
      <c r="G13">
        <v>92.138999999999996</v>
      </c>
      <c r="I13" t="s">
        <v>4</v>
      </c>
      <c r="J13">
        <f t="shared" si="34"/>
        <v>380.95100000000002</v>
      </c>
      <c r="K13">
        <f t="shared" si="35"/>
        <v>-153.28000000000003</v>
      </c>
      <c r="L13">
        <f t="shared" si="36"/>
        <v>411.12400000000002</v>
      </c>
      <c r="M13">
        <f t="shared" si="37"/>
        <v>-129.52300000000002</v>
      </c>
      <c r="N13">
        <f t="shared" si="38"/>
        <v>411.12400000000002</v>
      </c>
      <c r="O13">
        <f t="shared" si="39"/>
        <v>-71.374000000000038</v>
      </c>
      <c r="Q13" s="3" t="str">
        <f t="shared" si="4"/>
        <v>C</v>
      </c>
      <c r="R13">
        <f>$R$3 + J13</f>
        <v>515.07010000000002</v>
      </c>
      <c r="S13">
        <f>$S$3 + K13</f>
        <v>846.26049999999987</v>
      </c>
      <c r="T13">
        <f t="shared" si="26"/>
        <v>545.24310000000003</v>
      </c>
      <c r="U13">
        <f t="shared" si="27"/>
        <v>870.01749999999993</v>
      </c>
      <c r="V13">
        <f t="shared" si="28"/>
        <v>545.24310000000003</v>
      </c>
      <c r="W13">
        <f t="shared" si="29"/>
        <v>928.16649999999993</v>
      </c>
      <c r="Y13" s="3" t="str">
        <f t="shared" si="9"/>
        <v>C</v>
      </c>
      <c r="Z13">
        <f t="shared" si="10"/>
        <v>686.76013333333333</v>
      </c>
      <c r="AA13">
        <f t="shared" si="11"/>
        <v>326.25266666666676</v>
      </c>
      <c r="AB13">
        <f t="shared" si="30"/>
        <v>726.99080000000004</v>
      </c>
      <c r="AC13">
        <f t="shared" si="31"/>
        <v>294.57666666666682</v>
      </c>
      <c r="AD13">
        <f t="shared" si="32"/>
        <v>726.99080000000004</v>
      </c>
      <c r="AE13">
        <f t="shared" si="33"/>
        <v>217.04466666666667</v>
      </c>
    </row>
    <row r="14" spans="1:31" x14ac:dyDescent="0.25">
      <c r="A14" t="s">
        <v>1</v>
      </c>
      <c r="B14">
        <v>0</v>
      </c>
      <c r="C14">
        <v>78.863</v>
      </c>
      <c r="D14">
        <v>-53.284999999999997</v>
      </c>
      <c r="E14">
        <v>105.569</v>
      </c>
      <c r="F14">
        <v>-169.50700000000001</v>
      </c>
      <c r="G14">
        <v>105.569</v>
      </c>
      <c r="I14" t="s">
        <v>4</v>
      </c>
      <c r="J14">
        <f t="shared" si="34"/>
        <v>411.12400000000002</v>
      </c>
      <c r="K14">
        <f t="shared" si="35"/>
        <v>7.4889999999999617</v>
      </c>
      <c r="L14">
        <f t="shared" si="36"/>
        <v>357.83900000000006</v>
      </c>
      <c r="M14">
        <f t="shared" si="37"/>
        <v>34.194999999999965</v>
      </c>
      <c r="N14">
        <f t="shared" si="38"/>
        <v>241.61700000000002</v>
      </c>
      <c r="O14">
        <f t="shared" si="39"/>
        <v>34.194999999999965</v>
      </c>
      <c r="Q14" s="3" t="str">
        <f t="shared" si="4"/>
        <v>C</v>
      </c>
      <c r="R14">
        <f>$R$3 + J14</f>
        <v>545.24310000000003</v>
      </c>
      <c r="S14">
        <f>$S$3 + K14</f>
        <v>1007.0294999999999</v>
      </c>
      <c r="T14">
        <f t="shared" si="26"/>
        <v>491.95810000000006</v>
      </c>
      <c r="U14">
        <f t="shared" si="27"/>
        <v>1033.7355</v>
      </c>
      <c r="V14">
        <f t="shared" si="28"/>
        <v>375.73610000000002</v>
      </c>
      <c r="W14">
        <f t="shared" si="29"/>
        <v>1033.7355</v>
      </c>
      <c r="Y14" s="3" t="str">
        <f t="shared" si="9"/>
        <v>C</v>
      </c>
      <c r="Z14">
        <f t="shared" si="10"/>
        <v>726.99080000000004</v>
      </c>
      <c r="AA14">
        <f t="shared" si="11"/>
        <v>111.89400000000023</v>
      </c>
      <c r="AB14">
        <f t="shared" si="30"/>
        <v>655.94413333333341</v>
      </c>
      <c r="AC14">
        <f t="shared" si="31"/>
        <v>76.286000000000058</v>
      </c>
      <c r="AD14">
        <f t="shared" si="32"/>
        <v>500.98146666666668</v>
      </c>
      <c r="AE14">
        <f t="shared" si="33"/>
        <v>76.286000000000058</v>
      </c>
    </row>
    <row r="15" spans="1:31" x14ac:dyDescent="0.25">
      <c r="A15" t="s">
        <v>18</v>
      </c>
      <c r="B15">
        <v>-278.64400000000001</v>
      </c>
      <c r="C15">
        <v>3.0000000000000001E-3</v>
      </c>
      <c r="I15" t="s">
        <v>22</v>
      </c>
      <c r="J15">
        <f t="shared" ref="J15" si="40">$N14 + B15</f>
        <v>-37.026999999999987</v>
      </c>
      <c r="K15">
        <f t="shared" ref="K15" si="41">$O14 + C15</f>
        <v>34.197999999999965</v>
      </c>
      <c r="Q15" s="3" t="str">
        <f t="shared" si="4"/>
        <v>L</v>
      </c>
      <c r="R15">
        <f>$R$3 + J15</f>
        <v>97.092100000000016</v>
      </c>
      <c r="S15">
        <f>$S$3 + K15</f>
        <v>1033.7384999999999</v>
      </c>
      <c r="Y15" s="3" t="str">
        <f t="shared" si="9"/>
        <v>L</v>
      </c>
      <c r="Z15">
        <f t="shared" si="10"/>
        <v>129.45613333333336</v>
      </c>
      <c r="AA15">
        <f t="shared" si="11"/>
        <v>76.282000000000153</v>
      </c>
    </row>
    <row r="16" spans="1:31" x14ac:dyDescent="0.25">
      <c r="A16" t="s">
        <v>1</v>
      </c>
      <c r="B16">
        <v>-1.319</v>
      </c>
      <c r="C16">
        <v>0</v>
      </c>
      <c r="D16">
        <v>-1.59</v>
      </c>
      <c r="E16">
        <v>-4.9870000000000001</v>
      </c>
      <c r="F16">
        <v>-0.26100000000000001</v>
      </c>
      <c r="G16">
        <v>-5.32</v>
      </c>
      <c r="I16" t="s">
        <v>4</v>
      </c>
      <c r="J16">
        <f>$J15 + B16</f>
        <v>-38.345999999999989</v>
      </c>
      <c r="K16">
        <f>$K15 + C16</f>
        <v>34.197999999999965</v>
      </c>
      <c r="L16">
        <f t="shared" ref="L16" si="42">$J15 + D16</f>
        <v>-38.61699999999999</v>
      </c>
      <c r="M16">
        <f t="shared" ref="M16" si="43">$K15 + E16</f>
        <v>29.210999999999963</v>
      </c>
      <c r="N16">
        <f t="shared" ref="N16" si="44">$J15 + F16</f>
        <v>-37.28799999999999</v>
      </c>
      <c r="O16">
        <f t="shared" ref="O16" si="45">$K15 + G16</f>
        <v>28.877999999999965</v>
      </c>
      <c r="Q16" s="3" t="str">
        <f t="shared" si="4"/>
        <v>C</v>
      </c>
      <c r="R16">
        <f>$R$3 + J16</f>
        <v>95.773100000000014</v>
      </c>
      <c r="S16">
        <f>$S$3 + K16</f>
        <v>1033.7384999999999</v>
      </c>
      <c r="T16">
        <f t="shared" ref="T16:T19" si="46">$R$3 + L16</f>
        <v>95.502100000000013</v>
      </c>
      <c r="U16">
        <f t="shared" ref="U16:U19" si="47">$S$3 + M16</f>
        <v>1028.7514999999999</v>
      </c>
      <c r="V16">
        <f t="shared" ref="V16:V19" si="48">$R$3 + N16</f>
        <v>96.831100000000021</v>
      </c>
      <c r="W16">
        <f t="shared" ref="W16:W19" si="49">$S$3 + O16</f>
        <v>1028.4185</v>
      </c>
      <c r="Y16" s="3" t="str">
        <f t="shared" si="9"/>
        <v>C</v>
      </c>
      <c r="Z16">
        <f t="shared" si="10"/>
        <v>127.69746666666668</v>
      </c>
      <c r="AA16">
        <f t="shared" si="11"/>
        <v>76.282000000000153</v>
      </c>
      <c r="AB16">
        <f t="shared" ref="AB16:AE19" si="50">$Z$1 * T16 + $AA$1 * U16 + $AB$1</f>
        <v>127.33613333333335</v>
      </c>
      <c r="AC16">
        <f t="shared" ref="AC16:AE19" si="51">$Z$2 * T16 + $AA$2 * U16 + $AB$2</f>
        <v>82.931333333333441</v>
      </c>
      <c r="AD16">
        <f t="shared" ref="AD16:AE19" si="52">$Z$1 * V16 + $AA$1 * W16 + $AB$1</f>
        <v>129.10813333333334</v>
      </c>
      <c r="AE16">
        <f t="shared" ref="AE16:AE19" si="53">$Z$2 * V16 + $AA$2 * W16 + $AB$2</f>
        <v>83.375333333333401</v>
      </c>
    </row>
    <row r="17" spans="1:31" x14ac:dyDescent="0.25">
      <c r="A17" t="s">
        <v>1</v>
      </c>
      <c r="B17">
        <v>0.10299999999999999</v>
      </c>
      <c r="C17">
        <v>-0.02</v>
      </c>
      <c r="D17">
        <v>0.23899999999999999</v>
      </c>
      <c r="E17">
        <v>-4.8000000000000001E-2</v>
      </c>
      <c r="F17">
        <v>0.23899999999999999</v>
      </c>
      <c r="G17">
        <v>-4.8000000000000001E-2</v>
      </c>
      <c r="I17" t="s">
        <v>4</v>
      </c>
      <c r="J17">
        <f t="shared" ref="J17:J18" si="54">$N16 + B17</f>
        <v>-37.184999999999988</v>
      </c>
      <c r="K17">
        <f t="shared" ref="K17:K18" si="55">$O16 + C17</f>
        <v>28.857999999999965</v>
      </c>
      <c r="L17">
        <f t="shared" ref="L17:L18" si="56">$N16 + D17</f>
        <v>-37.048999999999992</v>
      </c>
      <c r="M17">
        <f t="shared" ref="M17:M18" si="57">$O16 + E17</f>
        <v>28.829999999999966</v>
      </c>
      <c r="N17">
        <f t="shared" ref="N17:N18" si="58">$N16 + F17</f>
        <v>-37.048999999999992</v>
      </c>
      <c r="O17">
        <f t="shared" ref="O17:O18" si="59">$O16 + G17</f>
        <v>28.829999999999966</v>
      </c>
      <c r="Q17" s="3" t="str">
        <f t="shared" si="4"/>
        <v>C</v>
      </c>
      <c r="R17">
        <f>$R$3 + J17</f>
        <v>96.934100000000015</v>
      </c>
      <c r="S17">
        <f>$S$3 + K17</f>
        <v>1028.3985</v>
      </c>
      <c r="T17">
        <f t="shared" si="46"/>
        <v>97.070100000000011</v>
      </c>
      <c r="U17">
        <f t="shared" si="47"/>
        <v>1028.3705</v>
      </c>
      <c r="V17">
        <f t="shared" si="48"/>
        <v>97.070100000000011</v>
      </c>
      <c r="W17">
        <f t="shared" si="49"/>
        <v>1028.3705</v>
      </c>
      <c r="Y17" s="3" t="str">
        <f t="shared" si="9"/>
        <v>C</v>
      </c>
      <c r="Z17">
        <f t="shared" si="10"/>
        <v>129.24546666666669</v>
      </c>
      <c r="AA17">
        <f t="shared" si="11"/>
        <v>83.402000000000044</v>
      </c>
      <c r="AB17">
        <f t="shared" si="50"/>
        <v>129.42680000000001</v>
      </c>
      <c r="AC17">
        <f t="shared" si="51"/>
        <v>83.439333333333252</v>
      </c>
      <c r="AD17">
        <f t="shared" si="52"/>
        <v>129.42680000000001</v>
      </c>
      <c r="AE17">
        <f t="shared" si="53"/>
        <v>83.439333333333252</v>
      </c>
    </row>
    <row r="18" spans="1:31" x14ac:dyDescent="0.25">
      <c r="A18" t="s">
        <v>1</v>
      </c>
      <c r="B18">
        <v>13.255000000000001</v>
      </c>
      <c r="C18">
        <v>-2.254</v>
      </c>
      <c r="D18">
        <v>21.492999999999999</v>
      </c>
      <c r="E18">
        <v>-3.0760000000000001</v>
      </c>
      <c r="F18">
        <v>29.533000000000001</v>
      </c>
      <c r="G18">
        <v>-8.0670000000000002</v>
      </c>
      <c r="I18" t="s">
        <v>4</v>
      </c>
      <c r="J18">
        <f t="shared" si="54"/>
        <v>-23.79399999999999</v>
      </c>
      <c r="K18">
        <f t="shared" si="55"/>
        <v>26.575999999999965</v>
      </c>
      <c r="L18">
        <f t="shared" si="56"/>
        <v>-15.555999999999994</v>
      </c>
      <c r="M18">
        <f t="shared" si="57"/>
        <v>25.753999999999966</v>
      </c>
      <c r="N18">
        <f t="shared" si="58"/>
        <v>-7.5159999999999911</v>
      </c>
      <c r="O18">
        <f t="shared" si="59"/>
        <v>20.762999999999966</v>
      </c>
      <c r="Q18" s="3" t="str">
        <f t="shared" si="4"/>
        <v>C</v>
      </c>
      <c r="R18">
        <f>$R$3 + J18</f>
        <v>110.32510000000002</v>
      </c>
      <c r="S18">
        <f>$S$3 + K18</f>
        <v>1026.1164999999999</v>
      </c>
      <c r="T18">
        <f t="shared" si="46"/>
        <v>118.56310000000001</v>
      </c>
      <c r="U18">
        <f t="shared" si="47"/>
        <v>1025.2945</v>
      </c>
      <c r="V18">
        <f t="shared" si="48"/>
        <v>126.60310000000001</v>
      </c>
      <c r="W18">
        <f t="shared" si="49"/>
        <v>1020.3034999999999</v>
      </c>
      <c r="Y18" s="3" t="str">
        <f t="shared" si="9"/>
        <v>C</v>
      </c>
      <c r="Z18">
        <f t="shared" si="10"/>
        <v>147.10013333333336</v>
      </c>
      <c r="AA18">
        <f t="shared" si="11"/>
        <v>86.444666666666762</v>
      </c>
      <c r="AB18">
        <f t="shared" si="50"/>
        <v>158.08413333333334</v>
      </c>
      <c r="AC18">
        <f t="shared" si="51"/>
        <v>87.540666666666766</v>
      </c>
      <c r="AD18">
        <f t="shared" si="52"/>
        <v>168.80413333333334</v>
      </c>
      <c r="AE18">
        <f t="shared" si="53"/>
        <v>94.195333333333565</v>
      </c>
    </row>
    <row r="19" spans="1:31" x14ac:dyDescent="0.25">
      <c r="A19" t="s">
        <v>4</v>
      </c>
      <c r="B19">
        <v>0.69499999999999995</v>
      </c>
      <c r="C19">
        <v>15.664999999999999</v>
      </c>
      <c r="D19">
        <v>0</v>
      </c>
      <c r="E19">
        <v>11.599</v>
      </c>
      <c r="F19">
        <v>0</v>
      </c>
      <c r="G19">
        <v>0</v>
      </c>
      <c r="I19" t="s">
        <v>4</v>
      </c>
      <c r="J19">
        <v>0.69499999999999995</v>
      </c>
      <c r="K19">
        <v>15.664999999999999</v>
      </c>
      <c r="L19">
        <v>0</v>
      </c>
      <c r="M19">
        <v>11.599</v>
      </c>
      <c r="N19">
        <v>0</v>
      </c>
      <c r="O19">
        <v>0</v>
      </c>
      <c r="Q19" s="3" t="str">
        <f t="shared" si="4"/>
        <v>C</v>
      </c>
      <c r="R19">
        <f>$R$3 + J19</f>
        <v>134.8141</v>
      </c>
      <c r="S19">
        <f>$S$3 + K19</f>
        <v>1015.2054999999999</v>
      </c>
      <c r="T19">
        <f t="shared" si="46"/>
        <v>134.1191</v>
      </c>
      <c r="U19">
        <f t="shared" si="47"/>
        <v>1011.1395</v>
      </c>
      <c r="V19">
        <f t="shared" si="48"/>
        <v>134.1191</v>
      </c>
      <c r="W19">
        <f t="shared" si="49"/>
        <v>999.54049999999995</v>
      </c>
      <c r="Y19" s="3" t="str">
        <f t="shared" si="9"/>
        <v>C</v>
      </c>
      <c r="Z19">
        <f t="shared" si="10"/>
        <v>179.75213333333332</v>
      </c>
      <c r="AA19">
        <f t="shared" si="11"/>
        <v>100.99266666666676</v>
      </c>
      <c r="AB19">
        <f t="shared" si="50"/>
        <v>178.82546666666667</v>
      </c>
      <c r="AC19">
        <f t="shared" si="51"/>
        <v>106.41399999999999</v>
      </c>
      <c r="AD19">
        <f t="shared" si="52"/>
        <v>178.82546666666667</v>
      </c>
      <c r="AE19">
        <f t="shared" si="53"/>
        <v>121.87933333333331</v>
      </c>
    </row>
    <row r="20" spans="1:31" x14ac:dyDescent="0.25">
      <c r="A20" t="s">
        <v>19</v>
      </c>
      <c r="B20">
        <v>135.78200000000001</v>
      </c>
      <c r="C20">
        <v>-300.322</v>
      </c>
      <c r="I20" t="s">
        <v>0</v>
      </c>
      <c r="J20">
        <f>$N19 + B20</f>
        <v>135.78200000000001</v>
      </c>
      <c r="K20">
        <f>$O19 + C20</f>
        <v>-300.322</v>
      </c>
      <c r="Q20" s="3" t="str">
        <f t="shared" si="4"/>
        <v>M</v>
      </c>
      <c r="R20">
        <f>$R$3 + J20</f>
        <v>269.90110000000004</v>
      </c>
      <c r="S20">
        <f>$S$3 + K20</f>
        <v>699.21849999999995</v>
      </c>
      <c r="Y20" s="3" t="str">
        <f t="shared" si="9"/>
        <v>M</v>
      </c>
      <c r="Z20">
        <f t="shared" si="10"/>
        <v>359.86813333333339</v>
      </c>
      <c r="AA20">
        <f t="shared" si="11"/>
        <v>522.30866666666668</v>
      </c>
    </row>
    <row r="21" spans="1:31" x14ac:dyDescent="0.25">
      <c r="A21" t="s">
        <v>20</v>
      </c>
      <c r="C21">
        <v>85.938999999999993</v>
      </c>
      <c r="I21" t="s">
        <v>23</v>
      </c>
      <c r="K21">
        <f>$K20 + C21</f>
        <v>-214.38300000000001</v>
      </c>
      <c r="Q21" s="3" t="str">
        <f t="shared" si="4"/>
        <v>V</v>
      </c>
      <c r="S21">
        <f>$S$3 + K21</f>
        <v>785.15749999999991</v>
      </c>
      <c r="Y21" s="3" t="str">
        <f t="shared" si="9"/>
        <v>V</v>
      </c>
      <c r="AA21">
        <f t="shared" si="11"/>
        <v>407.72333333333336</v>
      </c>
    </row>
    <row r="22" spans="1:31" x14ac:dyDescent="0.25">
      <c r="A22" t="s">
        <v>1</v>
      </c>
      <c r="B22">
        <v>0</v>
      </c>
      <c r="C22">
        <v>5.7619999999999996</v>
      </c>
      <c r="D22">
        <v>-0.69899999999999995</v>
      </c>
      <c r="E22">
        <v>10.029999999999999</v>
      </c>
      <c r="F22">
        <v>-0.69899999999999995</v>
      </c>
      <c r="G22">
        <v>10.029999999999999</v>
      </c>
      <c r="I22" t="s">
        <v>4</v>
      </c>
      <c r="J22">
        <f>$J20 + B22</f>
        <v>135.78200000000001</v>
      </c>
      <c r="K22">
        <f>$K21 + C22</f>
        <v>-208.62100000000001</v>
      </c>
      <c r="L22">
        <f>$J20 + D22</f>
        <v>135.083</v>
      </c>
      <c r="M22">
        <f>$K21 + E22</f>
        <v>-204.35300000000001</v>
      </c>
      <c r="N22">
        <f>$J20 + F22</f>
        <v>135.083</v>
      </c>
      <c r="O22">
        <f>$K21 + G22</f>
        <v>-204.35300000000001</v>
      </c>
      <c r="Q22" s="3" t="str">
        <f t="shared" si="4"/>
        <v>C</v>
      </c>
      <c r="R22">
        <f>$R$3 + J22</f>
        <v>269.90110000000004</v>
      </c>
      <c r="S22">
        <f>$S$3 + K22</f>
        <v>790.91949999999997</v>
      </c>
      <c r="T22">
        <f t="shared" ref="T22:T23" si="60">$R$3 + L22</f>
        <v>269.20209999999997</v>
      </c>
      <c r="U22">
        <f t="shared" ref="U22:U23" si="61">$S$3 + M22</f>
        <v>795.1875</v>
      </c>
      <c r="V22">
        <f t="shared" ref="V22:V23" si="62">$R$3 + N22</f>
        <v>269.20209999999997</v>
      </c>
      <c r="W22">
        <f t="shared" ref="W22:W23" si="63">$S$3 + O22</f>
        <v>795.1875</v>
      </c>
      <c r="Y22" s="3" t="str">
        <f t="shared" si="9"/>
        <v>C</v>
      </c>
      <c r="Z22">
        <f t="shared" si="10"/>
        <v>359.86813333333339</v>
      </c>
      <c r="AA22">
        <f t="shared" si="11"/>
        <v>400.04066666666677</v>
      </c>
      <c r="AB22">
        <f t="shared" ref="AB22:AE23" si="64">$Z$1 * T22 + $AA$1 * U22 + $AB$1</f>
        <v>358.93613333333326</v>
      </c>
      <c r="AC22">
        <f t="shared" ref="AC22:AE23" si="65">$Z$2 * T22 + $AA$2 * U22 + $AB$2</f>
        <v>394.34999999999991</v>
      </c>
      <c r="AD22">
        <f t="shared" ref="AD22:AE23" si="66">$Z$1 * V22 + $AA$1 * W22 + $AB$1</f>
        <v>358.93613333333326</v>
      </c>
      <c r="AE22">
        <f t="shared" ref="AE22:AE23" si="67">$Z$2 * V22 + $AA$2 * W22 + $AB$2</f>
        <v>394.34999999999991</v>
      </c>
    </row>
    <row r="23" spans="1:31" x14ac:dyDescent="0.25">
      <c r="A23" t="s">
        <v>1</v>
      </c>
      <c r="B23">
        <v>0</v>
      </c>
      <c r="C23">
        <v>0</v>
      </c>
      <c r="D23">
        <v>5.0359999999999996</v>
      </c>
      <c r="E23">
        <v>-0.69899999999999995</v>
      </c>
      <c r="F23">
        <v>10.054</v>
      </c>
      <c r="G23">
        <v>-0.69899999999999995</v>
      </c>
      <c r="I23" t="s">
        <v>4</v>
      </c>
      <c r="J23">
        <f t="shared" ref="J23" si="68">$N22 + B23</f>
        <v>135.083</v>
      </c>
      <c r="K23">
        <f t="shared" ref="K23" si="69">$O22 + C23</f>
        <v>-204.35300000000001</v>
      </c>
      <c r="L23">
        <f t="shared" ref="L23" si="70">$N22 + D23</f>
        <v>140.119</v>
      </c>
      <c r="M23">
        <f t="shared" ref="M23" si="71">$O22 + E23</f>
        <v>-205.05200000000002</v>
      </c>
      <c r="N23">
        <f t="shared" ref="N23" si="72">$N22 + F23</f>
        <v>145.137</v>
      </c>
      <c r="O23">
        <f t="shared" ref="O23" si="73">$O22 + G23</f>
        <v>-205.05200000000002</v>
      </c>
      <c r="Q23" s="3" t="str">
        <f t="shared" si="4"/>
        <v>C</v>
      </c>
      <c r="R23">
        <f>$R$3 + J23</f>
        <v>269.20209999999997</v>
      </c>
      <c r="S23">
        <f>$S$3 + K23</f>
        <v>795.1875</v>
      </c>
      <c r="T23">
        <f t="shared" si="60"/>
        <v>274.23810000000003</v>
      </c>
      <c r="U23">
        <f t="shared" si="61"/>
        <v>794.48849999999993</v>
      </c>
      <c r="V23">
        <f t="shared" si="62"/>
        <v>279.2561</v>
      </c>
      <c r="W23">
        <f t="shared" si="63"/>
        <v>794.48849999999993</v>
      </c>
      <c r="Y23" s="3" t="str">
        <f t="shared" si="9"/>
        <v>C</v>
      </c>
      <c r="Z23">
        <f t="shared" si="10"/>
        <v>358.93613333333326</v>
      </c>
      <c r="AA23">
        <f t="shared" si="11"/>
        <v>394.34999999999991</v>
      </c>
      <c r="AB23">
        <f t="shared" si="64"/>
        <v>365.6508</v>
      </c>
      <c r="AC23">
        <f t="shared" si="65"/>
        <v>395.28200000000015</v>
      </c>
      <c r="AD23">
        <f t="shared" si="66"/>
        <v>372.34146666666663</v>
      </c>
      <c r="AE23">
        <f t="shared" si="67"/>
        <v>395.28200000000015</v>
      </c>
    </row>
    <row r="24" spans="1:31" x14ac:dyDescent="0.25">
      <c r="A24" t="s">
        <v>17</v>
      </c>
      <c r="B24">
        <v>47.366999999999997</v>
      </c>
      <c r="I24" t="s">
        <v>21</v>
      </c>
      <c r="J24">
        <f>$N23 + B24</f>
        <v>192.50399999999999</v>
      </c>
      <c r="Q24" s="3" t="str">
        <f t="shared" si="4"/>
        <v>H</v>
      </c>
      <c r="R24">
        <f>$R$3 + J24</f>
        <v>326.62310000000002</v>
      </c>
      <c r="Y24" s="3" t="str">
        <f t="shared" si="9"/>
        <v>H</v>
      </c>
      <c r="Z24">
        <f t="shared" si="10"/>
        <v>435.4974666666667</v>
      </c>
    </row>
    <row r="25" spans="1:31" x14ac:dyDescent="0.25">
      <c r="A25" t="s">
        <v>1</v>
      </c>
      <c r="B25">
        <v>37.771000000000001</v>
      </c>
      <c r="C25">
        <v>0</v>
      </c>
      <c r="D25">
        <v>83.995999999999995</v>
      </c>
      <c r="E25">
        <v>0</v>
      </c>
      <c r="F25">
        <v>83.995999999999995</v>
      </c>
      <c r="G25">
        <v>-52.316000000000003</v>
      </c>
      <c r="I25" t="s">
        <v>4</v>
      </c>
      <c r="J25">
        <f>$J24 + B25</f>
        <v>230.27499999999998</v>
      </c>
      <c r="K25">
        <f>$O23 + C25</f>
        <v>-205.05200000000002</v>
      </c>
      <c r="L25">
        <f t="shared" ref="L25" si="74">$J24 + D25</f>
        <v>276.5</v>
      </c>
      <c r="M25">
        <f t="shared" ref="M25" si="75">$O23 + E25</f>
        <v>-205.05200000000002</v>
      </c>
      <c r="N25">
        <f t="shared" ref="N25" si="76">$J24 + F25</f>
        <v>276.5</v>
      </c>
      <c r="O25">
        <f t="shared" ref="O25" si="77">$O23 + G25</f>
        <v>-257.36800000000005</v>
      </c>
      <c r="Q25" s="3" t="str">
        <f t="shared" si="4"/>
        <v>C</v>
      </c>
      <c r="R25">
        <f>$R$3 + J25</f>
        <v>364.39409999999998</v>
      </c>
      <c r="S25">
        <f>$S$3 + K25</f>
        <v>794.48849999999993</v>
      </c>
      <c r="T25">
        <f t="shared" ref="T25:T26" si="78">$R$3 + L25</f>
        <v>410.6191</v>
      </c>
      <c r="U25">
        <f t="shared" ref="U25:U26" si="79">$S$3 + M25</f>
        <v>794.48849999999993</v>
      </c>
      <c r="V25">
        <f t="shared" ref="V25:V26" si="80">$R$3 + N25</f>
        <v>410.6191</v>
      </c>
      <c r="W25">
        <f t="shared" ref="W25:W26" si="81">$S$3 + O25</f>
        <v>742.1724999999999</v>
      </c>
      <c r="Y25" s="3" t="str">
        <f t="shared" si="9"/>
        <v>C</v>
      </c>
      <c r="Z25">
        <f t="shared" si="10"/>
        <v>485.85879999999997</v>
      </c>
      <c r="AA25">
        <f t="shared" si="11"/>
        <v>395.28200000000015</v>
      </c>
      <c r="AB25">
        <f t="shared" ref="AB25:AE26" si="82">$Z$1 * T25 + $AA$1 * U25 + $AB$1</f>
        <v>547.4921333333333</v>
      </c>
      <c r="AC25">
        <f t="shared" ref="AC25:AE26" si="83">$Z$2 * T25 + $AA$2 * U25 + $AB$2</f>
        <v>395.28200000000015</v>
      </c>
      <c r="AD25">
        <f t="shared" ref="AD25:AE26" si="84">$Z$1 * V25 + $AA$1 * W25 + $AB$1</f>
        <v>547.4921333333333</v>
      </c>
      <c r="AE25">
        <f t="shared" ref="AE25:AE26" si="85">$Z$2 * V25 + $AA$2 * W25 + $AB$2</f>
        <v>465.03666666666675</v>
      </c>
    </row>
    <row r="26" spans="1:31" x14ac:dyDescent="0.25">
      <c r="A26" t="s">
        <v>1</v>
      </c>
      <c r="B26">
        <v>0</v>
      </c>
      <c r="C26">
        <v>-38.692999999999998</v>
      </c>
      <c r="D26">
        <v>-33.094999999999999</v>
      </c>
      <c r="E26">
        <v>-52.276000000000003</v>
      </c>
      <c r="F26">
        <v>-77.641999999999996</v>
      </c>
      <c r="G26">
        <v>-52.276000000000003</v>
      </c>
      <c r="I26" t="s">
        <v>4</v>
      </c>
      <c r="J26">
        <f t="shared" ref="J26" si="86">$N25 + B26</f>
        <v>276.5</v>
      </c>
      <c r="K26">
        <f t="shared" ref="K26" si="87">$O25 + C26</f>
        <v>-296.06100000000004</v>
      </c>
      <c r="L26">
        <f t="shared" ref="L26" si="88">$N25 + D26</f>
        <v>243.405</v>
      </c>
      <c r="M26">
        <f t="shared" ref="M26" si="89">$O25 + E26</f>
        <v>-309.64400000000006</v>
      </c>
      <c r="N26">
        <f t="shared" ref="N26" si="90">$N25 + F26</f>
        <v>198.858</v>
      </c>
      <c r="O26">
        <f t="shared" ref="O26" si="91">$O25 + G26</f>
        <v>-309.64400000000006</v>
      </c>
      <c r="Q26" s="3" t="str">
        <f t="shared" si="4"/>
        <v>C</v>
      </c>
      <c r="R26">
        <f>$R$3 + J26</f>
        <v>410.6191</v>
      </c>
      <c r="S26">
        <f>$S$3 + K26</f>
        <v>703.47949999999992</v>
      </c>
      <c r="T26">
        <f t="shared" si="78"/>
        <v>377.52409999999998</v>
      </c>
      <c r="U26">
        <f t="shared" si="79"/>
        <v>689.89649999999983</v>
      </c>
      <c r="V26">
        <f t="shared" si="80"/>
        <v>332.97710000000001</v>
      </c>
      <c r="W26">
        <f t="shared" si="81"/>
        <v>689.89649999999983</v>
      </c>
      <c r="Y26" s="3" t="str">
        <f t="shared" si="9"/>
        <v>C</v>
      </c>
      <c r="Z26">
        <f t="shared" si="10"/>
        <v>547.4921333333333</v>
      </c>
      <c r="AA26">
        <f t="shared" si="11"/>
        <v>516.62733333333335</v>
      </c>
      <c r="AB26">
        <f t="shared" si="82"/>
        <v>503.36546666666663</v>
      </c>
      <c r="AC26">
        <f t="shared" si="83"/>
        <v>534.73800000000017</v>
      </c>
      <c r="AD26">
        <f t="shared" si="84"/>
        <v>443.96946666666668</v>
      </c>
      <c r="AE26">
        <f t="shared" si="85"/>
        <v>534.73800000000017</v>
      </c>
    </row>
    <row r="27" spans="1:31" x14ac:dyDescent="0.25">
      <c r="A27" t="s">
        <v>17</v>
      </c>
      <c r="B27">
        <v>-53.731000000000002</v>
      </c>
      <c r="I27" t="s">
        <v>21</v>
      </c>
      <c r="J27">
        <f>$N26 + B27</f>
        <v>145.12700000000001</v>
      </c>
      <c r="Q27" s="3" t="str">
        <f t="shared" si="4"/>
        <v>H</v>
      </c>
      <c r="R27">
        <f>$R$3 + J27</f>
        <v>279.24610000000001</v>
      </c>
      <c r="Y27" s="3" t="str">
        <f t="shared" si="9"/>
        <v>H</v>
      </c>
      <c r="Z27">
        <f t="shared" si="10"/>
        <v>372.32813333333331</v>
      </c>
    </row>
    <row r="28" spans="1:31" x14ac:dyDescent="0.25">
      <c r="A28" t="s">
        <v>1</v>
      </c>
      <c r="B28">
        <v>-5.07</v>
      </c>
      <c r="C28">
        <v>0</v>
      </c>
      <c r="D28">
        <v>-9.9130000000000003</v>
      </c>
      <c r="E28">
        <v>-0.75</v>
      </c>
      <c r="F28">
        <v>-9.9130000000000003</v>
      </c>
      <c r="G28">
        <v>-0.75</v>
      </c>
      <c r="I28" t="s">
        <v>4</v>
      </c>
      <c r="J28">
        <f>$J27 + B28</f>
        <v>140.05700000000002</v>
      </c>
      <c r="K28">
        <f>$O26 + C28</f>
        <v>-309.64400000000006</v>
      </c>
      <c r="L28">
        <f t="shared" ref="L28" si="92">$J27 + D28</f>
        <v>135.214</v>
      </c>
      <c r="M28">
        <f t="shared" ref="M28" si="93">$O26 + E28</f>
        <v>-310.39400000000006</v>
      </c>
      <c r="N28">
        <f t="shared" ref="N28" si="94">$J27 + F28</f>
        <v>135.214</v>
      </c>
      <c r="O28">
        <f t="shared" ref="O28" si="95">$O26 + G28</f>
        <v>-310.39400000000006</v>
      </c>
      <c r="Q28" s="3" t="str">
        <f t="shared" si="4"/>
        <v>C</v>
      </c>
      <c r="R28">
        <f>$R$3 + J28</f>
        <v>274.17610000000002</v>
      </c>
      <c r="S28">
        <f>$S$3 + K28</f>
        <v>689.89649999999983</v>
      </c>
      <c r="T28">
        <f t="shared" ref="T28:T29" si="96">$R$3 + L28</f>
        <v>269.3331</v>
      </c>
      <c r="U28">
        <f t="shared" ref="U28:U29" si="97">$S$3 + M28</f>
        <v>689.14649999999983</v>
      </c>
      <c r="V28">
        <f t="shared" ref="V28:V29" si="98">$R$3 + N28</f>
        <v>269.3331</v>
      </c>
      <c r="W28">
        <f t="shared" ref="W28:W29" si="99">$S$3 + O28</f>
        <v>689.14649999999983</v>
      </c>
      <c r="Y28" s="3" t="str">
        <f t="shared" si="9"/>
        <v>C</v>
      </c>
      <c r="Z28">
        <f t="shared" si="10"/>
        <v>365.56813333333332</v>
      </c>
      <c r="AA28">
        <f t="shared" si="11"/>
        <v>534.73800000000017</v>
      </c>
      <c r="AB28">
        <f t="shared" ref="AB28:AE29" si="100">$Z$1 * T28 + $AA$1 * U28 + $AB$1</f>
        <v>359.11079999999998</v>
      </c>
      <c r="AC28">
        <f t="shared" ref="AC28:AE29" si="101">$Z$2 * T28 + $AA$2 * U28 + $AB$2</f>
        <v>535.73800000000017</v>
      </c>
      <c r="AD28">
        <f t="shared" ref="AD28:AE29" si="102">$Z$1 * V28 + $AA$1 * W28 + $AB$1</f>
        <v>359.11079999999998</v>
      </c>
      <c r="AE28">
        <f t="shared" ref="AE28:AE29" si="103">$Z$2 * V28 + $AA$2 * W28 + $AB$2</f>
        <v>535.73800000000017</v>
      </c>
    </row>
    <row r="29" spans="1:31" x14ac:dyDescent="0.25">
      <c r="A29" t="s">
        <v>1</v>
      </c>
      <c r="B29">
        <v>0</v>
      </c>
      <c r="C29">
        <v>0</v>
      </c>
      <c r="D29">
        <v>0.56799999999999995</v>
      </c>
      <c r="E29">
        <v>5.1559999999999997</v>
      </c>
      <c r="F29">
        <v>0.56799999999999995</v>
      </c>
      <c r="G29">
        <v>10.071999999999999</v>
      </c>
      <c r="I29" t="s">
        <v>4</v>
      </c>
      <c r="J29">
        <f t="shared" ref="J29" si="104">$N28 + B29</f>
        <v>135.214</v>
      </c>
      <c r="K29">
        <f t="shared" ref="K29" si="105">$O28 + C29</f>
        <v>-310.39400000000006</v>
      </c>
      <c r="L29">
        <f t="shared" ref="L29" si="106">$N28 + D29</f>
        <v>135.78200000000001</v>
      </c>
      <c r="M29">
        <f t="shared" ref="M29" si="107">$O28 + E29</f>
        <v>-305.23800000000006</v>
      </c>
      <c r="N29">
        <f t="shared" ref="N29" si="108">$N28 + F29</f>
        <v>135.78200000000001</v>
      </c>
      <c r="O29">
        <f t="shared" ref="O29" si="109">$O28 + G29</f>
        <v>-300.32200000000006</v>
      </c>
      <c r="Q29" s="3" t="str">
        <f t="shared" si="4"/>
        <v>C</v>
      </c>
      <c r="R29">
        <f>$R$3 + J29</f>
        <v>269.3331</v>
      </c>
      <c r="S29">
        <f>$S$3 + K29</f>
        <v>689.14649999999983</v>
      </c>
      <c r="T29">
        <f t="shared" si="96"/>
        <v>269.90110000000004</v>
      </c>
      <c r="U29">
        <f t="shared" si="97"/>
        <v>694.3024999999999</v>
      </c>
      <c r="V29">
        <f t="shared" si="98"/>
        <v>269.90110000000004</v>
      </c>
      <c r="W29">
        <f t="shared" si="99"/>
        <v>699.21849999999995</v>
      </c>
      <c r="Y29" s="3" t="str">
        <f t="shared" si="9"/>
        <v>C</v>
      </c>
      <c r="Z29">
        <f t="shared" si="10"/>
        <v>359.11079999999998</v>
      </c>
      <c r="AA29">
        <f t="shared" si="11"/>
        <v>535.73800000000017</v>
      </c>
      <c r="AB29">
        <f t="shared" si="100"/>
        <v>359.86813333333339</v>
      </c>
      <c r="AC29">
        <f t="shared" si="101"/>
        <v>528.86333333333346</v>
      </c>
      <c r="AD29">
        <f t="shared" si="102"/>
        <v>359.86813333333339</v>
      </c>
      <c r="AE29">
        <f t="shared" si="103"/>
        <v>522.30866666666668</v>
      </c>
    </row>
    <row r="30" spans="1:31" x14ac:dyDescent="0.25">
      <c r="A30" t="s">
        <v>19</v>
      </c>
      <c r="B30">
        <v>0</v>
      </c>
      <c r="C30">
        <v>170.48699999999999</v>
      </c>
      <c r="I30" t="s">
        <v>0</v>
      </c>
      <c r="J30">
        <f>$N29 + B30</f>
        <v>135.78200000000001</v>
      </c>
      <c r="K30">
        <f>$O29 + C30</f>
        <v>-129.83500000000006</v>
      </c>
      <c r="Q30" s="3" t="str">
        <f t="shared" si="4"/>
        <v>M</v>
      </c>
      <c r="R30">
        <f>$R$3 + J30</f>
        <v>269.90110000000004</v>
      </c>
      <c r="S30">
        <f>$S$3 + K30</f>
        <v>869.70549999999992</v>
      </c>
      <c r="Y30" s="3" t="str">
        <f t="shared" si="9"/>
        <v>M</v>
      </c>
      <c r="Z30">
        <f t="shared" si="10"/>
        <v>359.86813333333339</v>
      </c>
      <c r="AA30">
        <f t="shared" si="11"/>
        <v>294.99266666666676</v>
      </c>
    </row>
    <row r="31" spans="1:31" x14ac:dyDescent="0.25">
      <c r="A31" t="s">
        <v>20</v>
      </c>
      <c r="C31">
        <v>74.278000000000006</v>
      </c>
      <c r="I31" t="s">
        <v>23</v>
      </c>
      <c r="K31">
        <f>$K30 + C31</f>
        <v>-55.557000000000059</v>
      </c>
      <c r="Q31" s="3" t="str">
        <f t="shared" si="4"/>
        <v>V</v>
      </c>
      <c r="S31">
        <f>$S$3 + K31</f>
        <v>943.98349999999994</v>
      </c>
      <c r="Y31" s="3" t="str">
        <f t="shared" si="9"/>
        <v>V</v>
      </c>
      <c r="AA31">
        <f t="shared" si="11"/>
        <v>195.95533333333333</v>
      </c>
    </row>
    <row r="32" spans="1:31" x14ac:dyDescent="0.25">
      <c r="A32" t="s">
        <v>1</v>
      </c>
      <c r="B32">
        <v>0</v>
      </c>
      <c r="C32">
        <v>5.7450000000000001</v>
      </c>
      <c r="D32">
        <v>-0.82899999999999996</v>
      </c>
      <c r="E32">
        <v>10.198</v>
      </c>
      <c r="F32">
        <v>-0.82899999999999996</v>
      </c>
      <c r="G32">
        <v>10.198</v>
      </c>
      <c r="I32" t="s">
        <v>4</v>
      </c>
      <c r="J32">
        <f>$J30 + B32</f>
        <v>135.78200000000001</v>
      </c>
      <c r="K32">
        <f>$K31 + C32</f>
        <v>-49.812000000000062</v>
      </c>
      <c r="L32">
        <f>$J30 + D32</f>
        <v>134.953</v>
      </c>
      <c r="M32">
        <f>$K31 + E32</f>
        <v>-45.359000000000059</v>
      </c>
      <c r="N32">
        <f>$J30 + F32</f>
        <v>134.953</v>
      </c>
      <c r="O32">
        <f>$K31 + G32</f>
        <v>-45.359000000000059</v>
      </c>
      <c r="Q32" s="3" t="str">
        <f t="shared" si="4"/>
        <v>C</v>
      </c>
      <c r="R32">
        <f>$R$3 + J32</f>
        <v>269.90110000000004</v>
      </c>
      <c r="S32">
        <f>$S$3 + K32</f>
        <v>949.72849999999994</v>
      </c>
      <c r="T32">
        <f t="shared" ref="T32:T33" si="110">$R$3 + L32</f>
        <v>269.07209999999998</v>
      </c>
      <c r="U32">
        <f t="shared" ref="U32:U33" si="111">$S$3 + M32</f>
        <v>954.18149999999991</v>
      </c>
      <c r="V32">
        <f t="shared" ref="V32:V33" si="112">$R$3 + N32</f>
        <v>269.07209999999998</v>
      </c>
      <c r="W32">
        <f t="shared" ref="W32:W33" si="113">$S$3 + O32</f>
        <v>954.18149999999991</v>
      </c>
      <c r="Y32" s="3" t="str">
        <f t="shared" si="9"/>
        <v>C</v>
      </c>
      <c r="Z32">
        <f t="shared" si="10"/>
        <v>359.86813333333339</v>
      </c>
      <c r="AA32">
        <f t="shared" si="11"/>
        <v>188.29533333333347</v>
      </c>
      <c r="AB32">
        <f t="shared" ref="AB32:AE33" si="114">$Z$1 * T32 + $AA$1 * U32 + $AB$1</f>
        <v>358.76279999999997</v>
      </c>
      <c r="AC32">
        <f t="shared" ref="AC32:AE33" si="115">$Z$2 * T32 + $AA$2 * U32 + $AB$2</f>
        <v>182.35800000000017</v>
      </c>
      <c r="AD32">
        <f t="shared" ref="AD32:AE33" si="116">$Z$1 * V32 + $AA$1 * W32 + $AB$1</f>
        <v>358.76279999999997</v>
      </c>
      <c r="AE32">
        <f t="shared" ref="AE32:AE33" si="117">$Z$2 * V32 + $AA$2 * W32 + $AB$2</f>
        <v>182.35800000000017</v>
      </c>
    </row>
    <row r="33" spans="1:31" x14ac:dyDescent="0.25">
      <c r="A33" t="s">
        <v>1</v>
      </c>
      <c r="B33">
        <v>0</v>
      </c>
      <c r="C33">
        <v>0</v>
      </c>
      <c r="D33">
        <v>5.1859999999999999</v>
      </c>
      <c r="E33">
        <v>-0.82899999999999996</v>
      </c>
      <c r="F33">
        <v>10.222</v>
      </c>
      <c r="G33">
        <v>-0.82899999999999996</v>
      </c>
      <c r="I33" t="s">
        <v>4</v>
      </c>
      <c r="J33">
        <f t="shared" ref="J33" si="118">$N32 + B33</f>
        <v>134.953</v>
      </c>
      <c r="K33">
        <f t="shared" ref="K33" si="119">$O32 + C33</f>
        <v>-45.359000000000059</v>
      </c>
      <c r="L33">
        <f t="shared" ref="L33" si="120">$N32 + D33</f>
        <v>140.13900000000001</v>
      </c>
      <c r="M33">
        <f t="shared" ref="M33" si="121">$O32 + E33</f>
        <v>-46.188000000000059</v>
      </c>
      <c r="N33">
        <f t="shared" ref="N33" si="122">$N32 + F33</f>
        <v>145.17500000000001</v>
      </c>
      <c r="O33">
        <f t="shared" ref="O33" si="123">$O32 + G33</f>
        <v>-46.188000000000059</v>
      </c>
      <c r="Q33" s="3" t="str">
        <f t="shared" si="4"/>
        <v>C</v>
      </c>
      <c r="R33">
        <f>$R$3 + J33</f>
        <v>269.07209999999998</v>
      </c>
      <c r="S33">
        <f>$S$3 + K33</f>
        <v>954.18149999999991</v>
      </c>
      <c r="T33">
        <f t="shared" si="110"/>
        <v>274.25810000000001</v>
      </c>
      <c r="U33">
        <f t="shared" si="111"/>
        <v>953.35249999999985</v>
      </c>
      <c r="V33">
        <f t="shared" si="112"/>
        <v>279.29410000000001</v>
      </c>
      <c r="W33">
        <f t="shared" si="113"/>
        <v>953.35249999999985</v>
      </c>
      <c r="Y33" s="3" t="str">
        <f t="shared" si="9"/>
        <v>C</v>
      </c>
      <c r="Z33">
        <f t="shared" si="10"/>
        <v>358.76279999999997</v>
      </c>
      <c r="AA33">
        <f t="shared" si="11"/>
        <v>182.35800000000017</v>
      </c>
      <c r="AB33">
        <f t="shared" si="114"/>
        <v>365.67746666666665</v>
      </c>
      <c r="AC33">
        <f t="shared" si="115"/>
        <v>183.46333333333359</v>
      </c>
      <c r="AD33">
        <f t="shared" si="116"/>
        <v>372.39213333333333</v>
      </c>
      <c r="AE33">
        <f t="shared" si="117"/>
        <v>183.46333333333359</v>
      </c>
    </row>
    <row r="34" spans="1:31" x14ac:dyDescent="0.25">
      <c r="A34" t="s">
        <v>17</v>
      </c>
      <c r="B34">
        <v>55.994999999999997</v>
      </c>
      <c r="I34" t="s">
        <v>21</v>
      </c>
      <c r="J34">
        <f>$N33 + B34</f>
        <v>201.17000000000002</v>
      </c>
      <c r="Q34" s="3" t="str">
        <f t="shared" si="4"/>
        <v>H</v>
      </c>
      <c r="R34">
        <f>$R$3 + J34</f>
        <v>335.28910000000002</v>
      </c>
      <c r="Y34" s="3" t="str">
        <f t="shared" si="9"/>
        <v>H</v>
      </c>
      <c r="Z34">
        <f t="shared" si="10"/>
        <v>447.05213333333336</v>
      </c>
    </row>
    <row r="35" spans="1:31" x14ac:dyDescent="0.25">
      <c r="A35" t="s">
        <v>1</v>
      </c>
      <c r="B35">
        <v>42.628999999999998</v>
      </c>
      <c r="C35">
        <v>0</v>
      </c>
      <c r="D35">
        <v>67.637</v>
      </c>
      <c r="E35">
        <v>-6.6150000000000002</v>
      </c>
      <c r="F35">
        <v>67.637</v>
      </c>
      <c r="G35">
        <v>-45.348999999999997</v>
      </c>
      <c r="I35" t="s">
        <v>4</v>
      </c>
      <c r="J35">
        <f>$J34 + B35</f>
        <v>243.79900000000001</v>
      </c>
      <c r="K35">
        <f>$O33 + C35</f>
        <v>-46.188000000000059</v>
      </c>
      <c r="L35">
        <f t="shared" ref="L35" si="124">$J34 + D35</f>
        <v>268.80700000000002</v>
      </c>
      <c r="M35">
        <f t="shared" ref="M35" si="125">$O33 + E35</f>
        <v>-52.803000000000061</v>
      </c>
      <c r="N35">
        <f t="shared" ref="N35" si="126">$J34 + F35</f>
        <v>268.80700000000002</v>
      </c>
      <c r="O35">
        <f t="shared" ref="O35" si="127">$O33 + G35</f>
        <v>-91.537000000000063</v>
      </c>
      <c r="Q35" s="3" t="str">
        <f t="shared" si="4"/>
        <v>C</v>
      </c>
      <c r="R35">
        <f>$R$3 + J35</f>
        <v>377.91809999999998</v>
      </c>
      <c r="S35">
        <f>$S$3 + K35</f>
        <v>953.35249999999985</v>
      </c>
      <c r="T35">
        <f t="shared" ref="T35:T36" si="128">$R$3 + L35</f>
        <v>402.92610000000002</v>
      </c>
      <c r="U35">
        <f t="shared" ref="U35:U36" si="129">$S$3 + M35</f>
        <v>946.73749999999984</v>
      </c>
      <c r="V35">
        <f t="shared" ref="V35:V36" si="130">$R$3 + N35</f>
        <v>402.92610000000002</v>
      </c>
      <c r="W35">
        <f t="shared" ref="W35:W36" si="131">$S$3 + O35</f>
        <v>908.00349999999992</v>
      </c>
      <c r="Y35" s="3" t="str">
        <f t="shared" si="9"/>
        <v>C</v>
      </c>
      <c r="Z35">
        <f t="shared" si="10"/>
        <v>503.89079999999996</v>
      </c>
      <c r="AA35">
        <f t="shared" si="11"/>
        <v>183.46333333333359</v>
      </c>
      <c r="AB35">
        <f t="shared" ref="AB35:AE36" si="132">$Z$1 * T35 + $AA$1 * U35 + $AB$1</f>
        <v>537.23479999999995</v>
      </c>
      <c r="AC35">
        <f t="shared" ref="AC35:AE36" si="133">$Z$2 * T35 + $AA$2 * U35 + $AB$2</f>
        <v>192.28333333333353</v>
      </c>
      <c r="AD35">
        <f t="shared" ref="AD35:AE36" si="134">$Z$1 * V35 + $AA$1 * W35 + $AB$1</f>
        <v>537.23479999999995</v>
      </c>
      <c r="AE35">
        <f t="shared" ref="AE35:AE36" si="135">$Z$2 * V35 + $AA$2 * W35 + $AB$2</f>
        <v>243.92866666666669</v>
      </c>
    </row>
    <row r="36" spans="1:31" x14ac:dyDescent="0.25">
      <c r="A36" t="s">
        <v>1</v>
      </c>
      <c r="B36">
        <v>0</v>
      </c>
      <c r="C36">
        <v>-25.178000000000001</v>
      </c>
      <c r="D36">
        <v>-15.529</v>
      </c>
      <c r="E36">
        <v>-47.646999999999998</v>
      </c>
      <c r="F36">
        <v>-65.899000000000001</v>
      </c>
      <c r="G36">
        <v>-47.646999999999998</v>
      </c>
      <c r="I36" t="s">
        <v>4</v>
      </c>
      <c r="J36">
        <f t="shared" ref="J36" si="136">$N35 + B36</f>
        <v>268.80700000000002</v>
      </c>
      <c r="K36">
        <f t="shared" ref="K36" si="137">$O35 + C36</f>
        <v>-116.71500000000006</v>
      </c>
      <c r="L36">
        <f t="shared" ref="L36" si="138">$N35 + D36</f>
        <v>253.27800000000002</v>
      </c>
      <c r="M36">
        <f t="shared" ref="M36" si="139">$O35 + E36</f>
        <v>-139.18400000000005</v>
      </c>
      <c r="N36">
        <f t="shared" ref="N36" si="140">$N35 + F36</f>
        <v>202.90800000000002</v>
      </c>
      <c r="O36">
        <f t="shared" ref="O36" si="141">$O35 + G36</f>
        <v>-139.18400000000005</v>
      </c>
      <c r="Q36" s="3" t="str">
        <f t="shared" si="4"/>
        <v>C</v>
      </c>
      <c r="R36">
        <f>$R$3 + J36</f>
        <v>402.92610000000002</v>
      </c>
      <c r="S36">
        <f>$S$3 + K36</f>
        <v>882.82549999999992</v>
      </c>
      <c r="T36">
        <f t="shared" si="128"/>
        <v>387.39710000000002</v>
      </c>
      <c r="U36">
        <f t="shared" si="129"/>
        <v>860.35649999999987</v>
      </c>
      <c r="V36">
        <f t="shared" si="130"/>
        <v>337.02710000000002</v>
      </c>
      <c r="W36">
        <f t="shared" si="131"/>
        <v>860.35649999999987</v>
      </c>
      <c r="Y36" s="3" t="str">
        <f t="shared" si="9"/>
        <v>C</v>
      </c>
      <c r="Z36">
        <f t="shared" si="10"/>
        <v>537.23479999999995</v>
      </c>
      <c r="AA36">
        <f t="shared" si="11"/>
        <v>277.49933333333342</v>
      </c>
      <c r="AB36">
        <f t="shared" si="132"/>
        <v>516.52946666666662</v>
      </c>
      <c r="AC36">
        <f t="shared" si="133"/>
        <v>307.45800000000008</v>
      </c>
      <c r="AD36">
        <f t="shared" si="134"/>
        <v>449.36946666666665</v>
      </c>
      <c r="AE36">
        <f t="shared" si="135"/>
        <v>307.45800000000008</v>
      </c>
    </row>
    <row r="37" spans="1:31" x14ac:dyDescent="0.25">
      <c r="A37" t="s">
        <v>17</v>
      </c>
      <c r="B37">
        <v>-57.732999999999997</v>
      </c>
      <c r="I37" t="s">
        <v>21</v>
      </c>
      <c r="J37">
        <f>$N36 + B37</f>
        <v>145.17500000000001</v>
      </c>
      <c r="Q37" s="3" t="str">
        <f t="shared" si="4"/>
        <v>H</v>
      </c>
      <c r="R37">
        <f>$R$3 + J37</f>
        <v>279.29410000000001</v>
      </c>
      <c r="Y37" s="3" t="str">
        <f t="shared" si="9"/>
        <v>H</v>
      </c>
      <c r="Z37">
        <f t="shared" si="10"/>
        <v>372.39213333333333</v>
      </c>
    </row>
    <row r="38" spans="1:31" x14ac:dyDescent="0.25">
      <c r="A38" t="s">
        <v>1</v>
      </c>
      <c r="B38">
        <v>-5.0389999999999997</v>
      </c>
      <c r="C38">
        <v>0</v>
      </c>
      <c r="D38">
        <v>-10.044</v>
      </c>
      <c r="E38">
        <v>-0.64400000000000002</v>
      </c>
      <c r="F38">
        <v>-10.044</v>
      </c>
      <c r="G38">
        <v>-0.64400000000000002</v>
      </c>
      <c r="I38" t="s">
        <v>4</v>
      </c>
      <c r="J38">
        <f>$J37 + B38</f>
        <v>140.13600000000002</v>
      </c>
      <c r="K38">
        <f>$O36 + C38</f>
        <v>-139.18400000000005</v>
      </c>
      <c r="L38">
        <f t="shared" ref="L38" si="142">$J37 + D38</f>
        <v>135.131</v>
      </c>
      <c r="M38">
        <f t="shared" ref="M38" si="143">$O36 + E38</f>
        <v>-139.82800000000006</v>
      </c>
      <c r="N38">
        <f t="shared" ref="N38" si="144">$J37 + F38</f>
        <v>135.131</v>
      </c>
      <c r="O38">
        <f t="shared" ref="O38" si="145">$O36 + G38</f>
        <v>-139.82800000000006</v>
      </c>
      <c r="Q38" s="3" t="str">
        <f t="shared" si="4"/>
        <v>C</v>
      </c>
      <c r="R38">
        <f>$R$3 + J38</f>
        <v>274.25510000000003</v>
      </c>
      <c r="S38">
        <f>$S$3 + K38</f>
        <v>860.35649999999987</v>
      </c>
      <c r="T38">
        <f t="shared" ref="T38:T39" si="146">$R$3 + L38</f>
        <v>269.25009999999997</v>
      </c>
      <c r="U38">
        <f t="shared" ref="U38:U39" si="147">$S$3 + M38</f>
        <v>859.71249999999986</v>
      </c>
      <c r="V38">
        <f t="shared" ref="V38:V39" si="148">$R$3 + N38</f>
        <v>269.25009999999997</v>
      </c>
      <c r="W38">
        <f t="shared" ref="W38:W39" si="149">$S$3 + O38</f>
        <v>859.71249999999986</v>
      </c>
      <c r="Y38" s="3" t="str">
        <f t="shared" si="9"/>
        <v>C</v>
      </c>
      <c r="Z38">
        <f t="shared" si="10"/>
        <v>365.67346666666668</v>
      </c>
      <c r="AA38">
        <f t="shared" si="11"/>
        <v>307.45800000000008</v>
      </c>
      <c r="AB38">
        <f t="shared" ref="AB38:AE39" si="150">$Z$1 * T38 + $AA$1 * U38 + $AB$1</f>
        <v>359.00013333333328</v>
      </c>
      <c r="AC38">
        <f t="shared" ref="AC38:AE39" si="151">$Z$2 * T38 + $AA$2 * U38 + $AB$2</f>
        <v>308.31666666666683</v>
      </c>
      <c r="AD38">
        <f t="shared" ref="AD38:AE39" si="152">$Z$1 * V38 + $AA$1 * W38 + $AB$1</f>
        <v>359.00013333333328</v>
      </c>
      <c r="AE38">
        <f t="shared" ref="AE38:AE39" si="153">$Z$2 * V38 + $AA$2 * W38 + $AB$2</f>
        <v>308.31666666666683</v>
      </c>
    </row>
    <row r="39" spans="1:31" x14ac:dyDescent="0.25">
      <c r="A39" t="s">
        <v>1</v>
      </c>
      <c r="B39">
        <v>0</v>
      </c>
      <c r="C39">
        <v>0</v>
      </c>
      <c r="D39">
        <v>0.65100000000000002</v>
      </c>
      <c r="E39">
        <v>4.8579999999999997</v>
      </c>
      <c r="F39">
        <v>0.65100000000000002</v>
      </c>
      <c r="G39">
        <v>9.9930000000000003</v>
      </c>
      <c r="I39" t="s">
        <v>4</v>
      </c>
      <c r="J39">
        <f t="shared" ref="J39" si="154">$N38 + B39</f>
        <v>135.131</v>
      </c>
      <c r="K39">
        <f t="shared" ref="K39" si="155">$O38 + C39</f>
        <v>-139.82800000000006</v>
      </c>
      <c r="L39">
        <f t="shared" ref="L39" si="156">$N38 + D39</f>
        <v>135.78200000000001</v>
      </c>
      <c r="M39">
        <f t="shared" ref="M39" si="157">$O38 + E39</f>
        <v>-134.97000000000006</v>
      </c>
      <c r="N39">
        <f t="shared" ref="N39" si="158">$N38 + F39</f>
        <v>135.78200000000001</v>
      </c>
      <c r="O39">
        <f t="shared" ref="O39" si="159">$O38 + G39</f>
        <v>-129.83500000000006</v>
      </c>
      <c r="Q39" s="3" t="str">
        <f t="shared" si="4"/>
        <v>C</v>
      </c>
      <c r="R39">
        <f>$R$3 + J39</f>
        <v>269.25009999999997</v>
      </c>
      <c r="S39">
        <f>$S$3 + K39</f>
        <v>859.71249999999986</v>
      </c>
      <c r="T39">
        <f t="shared" si="146"/>
        <v>269.90110000000004</v>
      </c>
      <c r="U39">
        <f t="shared" si="147"/>
        <v>864.57049999999992</v>
      </c>
      <c r="V39">
        <f t="shared" si="148"/>
        <v>269.90110000000004</v>
      </c>
      <c r="W39">
        <f t="shared" si="149"/>
        <v>869.70549999999992</v>
      </c>
      <c r="Y39" s="3" t="str">
        <f t="shared" si="9"/>
        <v>C</v>
      </c>
      <c r="Z39">
        <f t="shared" si="10"/>
        <v>359.00013333333328</v>
      </c>
      <c r="AA39">
        <f t="shared" si="11"/>
        <v>308.31666666666683</v>
      </c>
      <c r="AB39">
        <f t="shared" si="150"/>
        <v>359.86813333333339</v>
      </c>
      <c r="AC39">
        <f t="shared" si="151"/>
        <v>301.83933333333334</v>
      </c>
      <c r="AD39">
        <f t="shared" si="152"/>
        <v>359.86813333333339</v>
      </c>
      <c r="AE39">
        <f t="shared" si="153"/>
        <v>294.99266666666676</v>
      </c>
    </row>
  </sheetData>
  <mergeCells count="2">
    <mergeCell ref="I2:O2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02DF-FE18-447B-919E-EDDC4F19E64D}">
  <dimension ref="A1:S36"/>
  <sheetViews>
    <sheetView tabSelected="1" workbookViewId="0">
      <selection activeCell="G26" sqref="G26"/>
    </sheetView>
  </sheetViews>
  <sheetFormatPr defaultRowHeight="15" x14ac:dyDescent="0.25"/>
  <cols>
    <col min="1" max="1" width="3.42578125" customWidth="1"/>
    <col min="12" max="12" width="3.42578125" customWidth="1"/>
  </cols>
  <sheetData>
    <row r="1" spans="1:19" x14ac:dyDescent="0.25">
      <c r="A1" s="2" t="s">
        <v>33</v>
      </c>
      <c r="B1" s="2"/>
      <c r="C1" s="2"/>
      <c r="D1" s="2"/>
      <c r="E1" s="2"/>
      <c r="F1" s="2"/>
      <c r="G1" s="2"/>
      <c r="H1" s="2"/>
      <c r="J1" s="2" t="s">
        <v>31</v>
      </c>
      <c r="K1" s="2"/>
      <c r="L1" s="2" t="s">
        <v>32</v>
      </c>
      <c r="M1" s="2"/>
      <c r="N1" s="2"/>
      <c r="O1" s="2"/>
      <c r="P1" s="2"/>
      <c r="Q1" s="2"/>
      <c r="R1" s="2"/>
      <c r="S1" s="2"/>
    </row>
    <row r="2" spans="1:19" x14ac:dyDescent="0.25">
      <c r="A2" t="s">
        <v>0</v>
      </c>
      <c r="B2">
        <v>2.4500000000000002</v>
      </c>
      <c r="C2">
        <v>2.02</v>
      </c>
      <c r="J2" t="s">
        <v>15</v>
      </c>
      <c r="K2" t="s">
        <v>16</v>
      </c>
      <c r="L2" t="str">
        <f>A2</f>
        <v>M</v>
      </c>
      <c r="M2">
        <f>B2</f>
        <v>2.4500000000000002</v>
      </c>
      <c r="N2">
        <f>C2</f>
        <v>2.02</v>
      </c>
    </row>
    <row r="3" spans="1:19" x14ac:dyDescent="0.25">
      <c r="A3" t="s">
        <v>20</v>
      </c>
      <c r="B3">
        <v>21.07</v>
      </c>
      <c r="J3">
        <f t="shared" ref="J3:J36" si="0">IF($L2="V", J2, IF(OR($L2="M", $L2="L", $L2="H"), M2, IF($L2="S", O2, IF($L2="C", Q2, IF($L2="A", R2, FALSE)))))</f>
        <v>2.4500000000000002</v>
      </c>
      <c r="K3">
        <f t="shared" ref="K3:K36" si="1">IF($L2="V", M2, IF($L2="H", K2, IF(OR($L2="M", $L2="L"), N2, IF($L2="S", P2, IF($L2="C", R2, IF($L2="A", S2, FALSE))))))</f>
        <v>2.02</v>
      </c>
      <c r="L3" t="str">
        <f>UPPER(A3)</f>
        <v>V</v>
      </c>
      <c r="M3">
        <f t="shared" ref="M3:M36" si="2">IF($L3="V", B3+$K3, IF(OR($L3="H", $L3="M", $L3="L", $L3="S", $L3="C"), B3+$J3, IF($L3="A", B3, FALSE)))</f>
        <v>23.09</v>
      </c>
      <c r="N3" t="str">
        <f t="shared" ref="N3:N36" si="3">IF(OR($L3="V", $L3="H"), "", IF(OR($L3="M", $L3="L", $L3="S", $L3="C"), C3+$K3, IF($L3="A", C3, FALSE)))</f>
        <v/>
      </c>
      <c r="O3" t="str">
        <f t="shared" ref="O3:O36" si="4">IF(OR($L3="V", $L3="H", $L3="M", $L3="L"), "", IF(OR($L3="S", $L3="C"), D3+$J3, IF($L3="A", D3, FALSE)))</f>
        <v/>
      </c>
      <c r="P3" t="str">
        <f t="shared" ref="P3:P36" si="5">IF(OR($L3="V", $L3="H", $L3="M", $L3="L"), "", IF(OR($L3="S", $L3="C"), E3+$K3, IF($L3="A", E3, FALSE)))</f>
        <v/>
      </c>
      <c r="Q3" t="str">
        <f t="shared" ref="Q3:Q36" si="6">IF(OR($L3="V", $L3="H", $L3="M", $L3="L", $L3="S"), "", IF($L3="C", F3+$J3, IF($L3="A", F3, FALSE)))</f>
        <v/>
      </c>
      <c r="R3" t="str">
        <f t="shared" ref="R3:R36" si="7">IF(OR($L3="V", $L3="H", $L3="M", $L3="L", $L3="S"), "", IF($L3="C", G3+$K3, IF($L3="A", G3+$J3, FALSE)))</f>
        <v/>
      </c>
      <c r="S3" t="str">
        <f t="shared" ref="S3:S36" si="8">IF(OR($L3="V", $L3="H", $L3="M", $L3="L", $L3="S", $L3="C"), "", IF(OR($L3="A"), H3+$K3, FALSE))</f>
        <v/>
      </c>
    </row>
    <row r="4" spans="1:19" x14ac:dyDescent="0.25">
      <c r="A4" t="s">
        <v>1</v>
      </c>
      <c r="B4">
        <v>0</v>
      </c>
      <c r="C4">
        <v>0.68</v>
      </c>
      <c r="D4">
        <v>0</v>
      </c>
      <c r="E4">
        <v>0.92</v>
      </c>
      <c r="F4">
        <v>-0.45</v>
      </c>
      <c r="G4">
        <v>1.23</v>
      </c>
      <c r="J4">
        <f t="shared" si="0"/>
        <v>2.4500000000000002</v>
      </c>
      <c r="K4">
        <f t="shared" si="1"/>
        <v>23.09</v>
      </c>
      <c r="L4" t="str">
        <f>UPPER(A4)</f>
        <v>C</v>
      </c>
      <c r="M4">
        <f t="shared" si="2"/>
        <v>2.4500000000000002</v>
      </c>
      <c r="N4">
        <f t="shared" si="3"/>
        <v>23.77</v>
      </c>
      <c r="O4">
        <f t="shared" si="4"/>
        <v>2.4500000000000002</v>
      </c>
      <c r="P4">
        <f t="shared" si="5"/>
        <v>24.01</v>
      </c>
      <c r="Q4">
        <f t="shared" si="6"/>
        <v>2</v>
      </c>
      <c r="R4">
        <f t="shared" si="7"/>
        <v>24.32</v>
      </c>
      <c r="S4" t="str">
        <f t="shared" si="8"/>
        <v/>
      </c>
    </row>
    <row r="5" spans="1:19" x14ac:dyDescent="0.25">
      <c r="A5" t="s">
        <v>24</v>
      </c>
      <c r="B5">
        <v>4.79</v>
      </c>
      <c r="C5">
        <v>4.79</v>
      </c>
      <c r="D5">
        <v>0</v>
      </c>
      <c r="E5">
        <v>0</v>
      </c>
      <c r="F5">
        <v>1</v>
      </c>
      <c r="G5">
        <v>-1.73</v>
      </c>
      <c r="H5">
        <v>0.47</v>
      </c>
      <c r="J5">
        <f t="shared" si="0"/>
        <v>2</v>
      </c>
      <c r="K5">
        <f t="shared" si="1"/>
        <v>24.32</v>
      </c>
      <c r="L5" t="str">
        <f>UPPER(A5)</f>
        <v>A</v>
      </c>
      <c r="M5">
        <f t="shared" si="2"/>
        <v>4.79</v>
      </c>
      <c r="N5">
        <f t="shared" si="3"/>
        <v>4.79</v>
      </c>
      <c r="O5">
        <f t="shared" si="4"/>
        <v>0</v>
      </c>
      <c r="P5">
        <f t="shared" si="5"/>
        <v>0</v>
      </c>
      <c r="Q5">
        <f t="shared" si="6"/>
        <v>1</v>
      </c>
      <c r="R5">
        <f t="shared" si="7"/>
        <v>0.27</v>
      </c>
      <c r="S5">
        <f t="shared" si="8"/>
        <v>24.79</v>
      </c>
    </row>
    <row r="6" spans="1:19" x14ac:dyDescent="0.25">
      <c r="A6" t="s">
        <v>1</v>
      </c>
      <c r="B6">
        <v>-0.08</v>
      </c>
      <c r="C6">
        <v>0</v>
      </c>
      <c r="D6">
        <v>-0.06</v>
      </c>
      <c r="E6">
        <v>0.32</v>
      </c>
      <c r="F6">
        <v>0</v>
      </c>
      <c r="G6">
        <v>0.32</v>
      </c>
      <c r="J6">
        <f t="shared" si="0"/>
        <v>0.27</v>
      </c>
      <c r="K6">
        <f t="shared" si="1"/>
        <v>24.79</v>
      </c>
      <c r="L6" t="str">
        <f>UPPER(A6)</f>
        <v>C</v>
      </c>
      <c r="M6">
        <f t="shared" si="2"/>
        <v>0.19</v>
      </c>
      <c r="N6">
        <f t="shared" si="3"/>
        <v>24.79</v>
      </c>
      <c r="O6">
        <f t="shared" si="4"/>
        <v>0.21000000000000002</v>
      </c>
      <c r="P6">
        <f t="shared" si="5"/>
        <v>25.11</v>
      </c>
      <c r="Q6">
        <f t="shared" si="6"/>
        <v>0.27</v>
      </c>
      <c r="R6">
        <f t="shared" si="7"/>
        <v>25.11</v>
      </c>
      <c r="S6" t="str">
        <f t="shared" si="8"/>
        <v/>
      </c>
    </row>
    <row r="7" spans="1:19" x14ac:dyDescent="0.25">
      <c r="A7" t="s">
        <v>17</v>
      </c>
      <c r="B7">
        <v>17</v>
      </c>
      <c r="J7">
        <f t="shared" si="0"/>
        <v>0.27</v>
      </c>
      <c r="K7">
        <f t="shared" si="1"/>
        <v>25.11</v>
      </c>
      <c r="L7" t="str">
        <f>UPPER(A7)</f>
        <v>H</v>
      </c>
      <c r="M7">
        <f t="shared" si="2"/>
        <v>17.27</v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t="str">
        <f t="shared" si="8"/>
        <v/>
      </c>
    </row>
    <row r="8" spans="1:19" x14ac:dyDescent="0.25">
      <c r="A8" t="s">
        <v>1</v>
      </c>
      <c r="B8">
        <v>7.18</v>
      </c>
      <c r="C8">
        <v>0</v>
      </c>
      <c r="D8">
        <v>10.210000000000001</v>
      </c>
      <c r="E8">
        <v>-2.86</v>
      </c>
      <c r="F8">
        <v>10.210000000000001</v>
      </c>
      <c r="G8">
        <v>-7.3</v>
      </c>
      <c r="J8">
        <f t="shared" si="0"/>
        <v>17.27</v>
      </c>
      <c r="K8">
        <f t="shared" si="1"/>
        <v>25.11</v>
      </c>
      <c r="L8" t="str">
        <f>UPPER(A8)</f>
        <v>C</v>
      </c>
      <c r="M8">
        <f t="shared" si="2"/>
        <v>24.45</v>
      </c>
      <c r="N8">
        <f t="shared" si="3"/>
        <v>25.11</v>
      </c>
      <c r="O8">
        <f t="shared" si="4"/>
        <v>27.48</v>
      </c>
      <c r="P8">
        <f t="shared" si="5"/>
        <v>22.25</v>
      </c>
      <c r="Q8">
        <f t="shared" si="6"/>
        <v>27.48</v>
      </c>
      <c r="R8">
        <f t="shared" si="7"/>
        <v>17.809999999999999</v>
      </c>
      <c r="S8" t="str">
        <f t="shared" si="8"/>
        <v/>
      </c>
    </row>
    <row r="9" spans="1:19" x14ac:dyDescent="0.25">
      <c r="A9" t="s">
        <v>1</v>
      </c>
      <c r="B9">
        <v>0</v>
      </c>
      <c r="C9">
        <v>-3.3</v>
      </c>
      <c r="D9">
        <v>-1.53</v>
      </c>
      <c r="E9">
        <v>-5.31</v>
      </c>
      <c r="F9">
        <v>-4.57</v>
      </c>
      <c r="G9">
        <v>-6.06</v>
      </c>
      <c r="J9">
        <f t="shared" si="0"/>
        <v>27.48</v>
      </c>
      <c r="K9">
        <f t="shared" si="1"/>
        <v>17.809999999999999</v>
      </c>
      <c r="L9" t="str">
        <f>UPPER(A9)</f>
        <v>C</v>
      </c>
      <c r="M9">
        <f t="shared" si="2"/>
        <v>27.48</v>
      </c>
      <c r="N9">
        <f t="shared" si="3"/>
        <v>14.509999999999998</v>
      </c>
      <c r="O9">
        <f t="shared" si="4"/>
        <v>25.95</v>
      </c>
      <c r="P9">
        <f t="shared" si="5"/>
        <v>12.5</v>
      </c>
      <c r="Q9">
        <f t="shared" si="6"/>
        <v>22.91</v>
      </c>
      <c r="R9">
        <f t="shared" si="7"/>
        <v>11.75</v>
      </c>
      <c r="S9" t="str">
        <f t="shared" si="8"/>
        <v/>
      </c>
    </row>
    <row r="10" spans="1:19" x14ac:dyDescent="0.25">
      <c r="A10" t="s">
        <v>24</v>
      </c>
      <c r="B10">
        <v>0.05</v>
      </c>
      <c r="C10">
        <v>0.05</v>
      </c>
      <c r="D10">
        <v>0</v>
      </c>
      <c r="E10">
        <v>0</v>
      </c>
      <c r="F10">
        <v>1</v>
      </c>
      <c r="G10">
        <v>0</v>
      </c>
      <c r="H10">
        <v>-0.1</v>
      </c>
      <c r="J10">
        <f t="shared" si="0"/>
        <v>22.91</v>
      </c>
      <c r="K10">
        <f t="shared" si="1"/>
        <v>11.75</v>
      </c>
      <c r="L10" t="str">
        <f>UPPER(A10)</f>
        <v>A</v>
      </c>
      <c r="M10">
        <f t="shared" si="2"/>
        <v>0.05</v>
      </c>
      <c r="N10">
        <f t="shared" si="3"/>
        <v>0.05</v>
      </c>
      <c r="O10">
        <f t="shared" si="4"/>
        <v>0</v>
      </c>
      <c r="P10">
        <f t="shared" si="5"/>
        <v>0</v>
      </c>
      <c r="Q10">
        <f t="shared" si="6"/>
        <v>1</v>
      </c>
      <c r="R10">
        <f t="shared" si="7"/>
        <v>22.91</v>
      </c>
      <c r="S10">
        <f t="shared" si="8"/>
        <v>11.65</v>
      </c>
    </row>
    <row r="11" spans="1:19" x14ac:dyDescent="0.25">
      <c r="A11" t="s">
        <v>1</v>
      </c>
      <c r="B11">
        <v>1.93</v>
      </c>
      <c r="C11">
        <v>-0.6</v>
      </c>
      <c r="D11">
        <v>3.72</v>
      </c>
      <c r="E11">
        <v>-2</v>
      </c>
      <c r="F11">
        <v>3.72</v>
      </c>
      <c r="G11">
        <v>-5.43</v>
      </c>
      <c r="J11">
        <f t="shared" si="0"/>
        <v>22.91</v>
      </c>
      <c r="K11">
        <f t="shared" si="1"/>
        <v>11.65</v>
      </c>
      <c r="L11" t="str">
        <f>UPPER(A11)</f>
        <v>C</v>
      </c>
      <c r="M11">
        <f t="shared" si="2"/>
        <v>24.84</v>
      </c>
      <c r="N11">
        <f t="shared" si="3"/>
        <v>11.05</v>
      </c>
      <c r="O11">
        <f t="shared" si="4"/>
        <v>26.63</v>
      </c>
      <c r="P11">
        <f t="shared" si="5"/>
        <v>9.65</v>
      </c>
      <c r="Q11">
        <f t="shared" si="6"/>
        <v>26.63</v>
      </c>
      <c r="R11">
        <f t="shared" si="7"/>
        <v>6.2200000000000006</v>
      </c>
      <c r="S11" t="str">
        <f t="shared" si="8"/>
        <v/>
      </c>
    </row>
    <row r="12" spans="1:19" x14ac:dyDescent="0.25">
      <c r="A12" t="s">
        <v>1</v>
      </c>
      <c r="B12">
        <v>0</v>
      </c>
      <c r="C12">
        <v>-4.6399999999999997</v>
      </c>
      <c r="D12">
        <v>-3.15</v>
      </c>
      <c r="E12">
        <v>-6.21</v>
      </c>
      <c r="F12">
        <v>-10</v>
      </c>
      <c r="G12">
        <v>-6.21</v>
      </c>
      <c r="J12">
        <f t="shared" si="0"/>
        <v>26.63</v>
      </c>
      <c r="K12">
        <f t="shared" si="1"/>
        <v>6.2200000000000006</v>
      </c>
      <c r="L12" t="str">
        <f>UPPER(A12)</f>
        <v>C</v>
      </c>
      <c r="M12">
        <f t="shared" si="2"/>
        <v>26.63</v>
      </c>
      <c r="N12">
        <f t="shared" si="3"/>
        <v>1.580000000000001</v>
      </c>
      <c r="O12">
        <f t="shared" si="4"/>
        <v>23.48</v>
      </c>
      <c r="P12">
        <f t="shared" si="5"/>
        <v>1.0000000000000675E-2</v>
      </c>
      <c r="Q12">
        <f t="shared" si="6"/>
        <v>16.63</v>
      </c>
      <c r="R12">
        <f t="shared" si="7"/>
        <v>1.0000000000000675E-2</v>
      </c>
      <c r="S12" t="str">
        <f t="shared" si="8"/>
        <v/>
      </c>
    </row>
    <row r="13" spans="1:19" x14ac:dyDescent="0.25">
      <c r="A13" t="s">
        <v>17</v>
      </c>
      <c r="B13">
        <v>-16.36</v>
      </c>
      <c r="J13">
        <f t="shared" si="0"/>
        <v>16.63</v>
      </c>
      <c r="K13">
        <f t="shared" si="1"/>
        <v>1.0000000000000675E-2</v>
      </c>
      <c r="L13" t="str">
        <f>UPPER(A13)</f>
        <v>H</v>
      </c>
      <c r="M13">
        <f t="shared" si="2"/>
        <v>0.26999999999999957</v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t="str">
        <f t="shared" si="8"/>
        <v/>
      </c>
    </row>
    <row r="14" spans="1:19" x14ac:dyDescent="0.25">
      <c r="A14" t="s">
        <v>1</v>
      </c>
      <c r="B14">
        <v>-0.08</v>
      </c>
      <c r="C14">
        <v>0</v>
      </c>
      <c r="D14">
        <v>-0.09</v>
      </c>
      <c r="E14">
        <v>0.3</v>
      </c>
      <c r="F14">
        <v>0</v>
      </c>
      <c r="G14">
        <v>0.32</v>
      </c>
      <c r="J14">
        <f t="shared" si="0"/>
        <v>0.26999999999999957</v>
      </c>
      <c r="K14">
        <f t="shared" si="1"/>
        <v>1.0000000000000675E-2</v>
      </c>
      <c r="L14" t="str">
        <f>UPPER(A14)</f>
        <v>C</v>
      </c>
      <c r="M14">
        <f t="shared" si="2"/>
        <v>0.18999999999999956</v>
      </c>
      <c r="N14">
        <f t="shared" si="3"/>
        <v>1.0000000000000675E-2</v>
      </c>
      <c r="O14">
        <f t="shared" si="4"/>
        <v>0.17999999999999958</v>
      </c>
      <c r="P14">
        <f t="shared" si="5"/>
        <v>0.31000000000000066</v>
      </c>
      <c r="Q14">
        <f t="shared" si="6"/>
        <v>0.26999999999999957</v>
      </c>
      <c r="R14">
        <f t="shared" si="7"/>
        <v>0.33000000000000068</v>
      </c>
      <c r="S14" t="str">
        <f t="shared" si="8"/>
        <v/>
      </c>
    </row>
    <row r="15" spans="1:19" x14ac:dyDescent="0.25">
      <c r="A15" t="s">
        <v>24</v>
      </c>
      <c r="B15">
        <v>4.7699999999999996</v>
      </c>
      <c r="C15">
        <v>4.7699999999999996</v>
      </c>
      <c r="D15">
        <v>0</v>
      </c>
      <c r="E15">
        <v>0</v>
      </c>
      <c r="F15">
        <v>1</v>
      </c>
      <c r="G15">
        <v>1.74</v>
      </c>
      <c r="H15">
        <v>0.48</v>
      </c>
      <c r="J15">
        <f t="shared" si="0"/>
        <v>0.26999999999999957</v>
      </c>
      <c r="K15">
        <f t="shared" si="1"/>
        <v>0.33000000000000068</v>
      </c>
      <c r="L15" t="str">
        <f>UPPER(A15)</f>
        <v>A</v>
      </c>
      <c r="M15">
        <f t="shared" si="2"/>
        <v>4.7699999999999996</v>
      </c>
      <c r="N15">
        <f t="shared" si="3"/>
        <v>4.7699999999999996</v>
      </c>
      <c r="O15">
        <f t="shared" si="4"/>
        <v>0</v>
      </c>
      <c r="P15">
        <f t="shared" si="5"/>
        <v>0</v>
      </c>
      <c r="Q15">
        <f t="shared" si="6"/>
        <v>1</v>
      </c>
      <c r="R15">
        <f t="shared" si="7"/>
        <v>2.0099999999999998</v>
      </c>
      <c r="S15">
        <f t="shared" si="8"/>
        <v>0.81000000000000072</v>
      </c>
    </row>
    <row r="16" spans="1:19" x14ac:dyDescent="0.25">
      <c r="A16" t="s">
        <v>1</v>
      </c>
      <c r="B16">
        <v>0.49</v>
      </c>
      <c r="C16">
        <v>0.3</v>
      </c>
      <c r="D16">
        <v>0.44</v>
      </c>
      <c r="E16">
        <v>0.53</v>
      </c>
      <c r="F16">
        <v>0.44</v>
      </c>
      <c r="G16">
        <v>1.22</v>
      </c>
      <c r="J16">
        <f t="shared" si="0"/>
        <v>2.0099999999999998</v>
      </c>
      <c r="K16">
        <f t="shared" si="1"/>
        <v>0.81000000000000072</v>
      </c>
      <c r="L16" t="str">
        <f>UPPER(A16)</f>
        <v>C</v>
      </c>
      <c r="M16">
        <f t="shared" si="2"/>
        <v>2.5</v>
      </c>
      <c r="N16">
        <f t="shared" si="3"/>
        <v>1.1100000000000008</v>
      </c>
      <c r="O16">
        <f t="shared" si="4"/>
        <v>2.4499999999999997</v>
      </c>
      <c r="P16">
        <f t="shared" si="5"/>
        <v>1.3400000000000007</v>
      </c>
      <c r="Q16">
        <f t="shared" si="6"/>
        <v>2.4499999999999997</v>
      </c>
      <c r="R16">
        <f t="shared" si="7"/>
        <v>2.0300000000000007</v>
      </c>
      <c r="S16" t="str">
        <f t="shared" si="8"/>
        <v/>
      </c>
    </row>
    <row r="17" spans="1:19" x14ac:dyDescent="0.25">
      <c r="A17" t="s">
        <v>19</v>
      </c>
      <c r="B17">
        <v>8</v>
      </c>
      <c r="C17">
        <v>17.68</v>
      </c>
      <c r="J17">
        <f t="shared" si="0"/>
        <v>2.4499999999999997</v>
      </c>
      <c r="K17">
        <f t="shared" si="1"/>
        <v>2.0300000000000007</v>
      </c>
      <c r="L17" t="str">
        <f>UPPER(A17)</f>
        <v>M</v>
      </c>
      <c r="M17">
        <f t="shared" si="2"/>
        <v>10.45</v>
      </c>
      <c r="N17">
        <f t="shared" si="3"/>
        <v>19.71</v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t="str">
        <f t="shared" si="8"/>
        <v/>
      </c>
    </row>
    <row r="18" spans="1:19" x14ac:dyDescent="0.25">
      <c r="A18" t="s">
        <v>20</v>
      </c>
      <c r="B18">
        <v>-5</v>
      </c>
      <c r="J18">
        <f t="shared" si="0"/>
        <v>10.45</v>
      </c>
      <c r="K18">
        <f t="shared" si="1"/>
        <v>19.71</v>
      </c>
      <c r="L18" t="str">
        <f>UPPER(A18)</f>
        <v>V</v>
      </c>
      <c r="M18">
        <f t="shared" si="2"/>
        <v>14.71</v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t="str">
        <f t="shared" si="8"/>
        <v/>
      </c>
    </row>
    <row r="19" spans="1:19" x14ac:dyDescent="0.25">
      <c r="A19" t="s">
        <v>24</v>
      </c>
      <c r="B19">
        <v>3.52</v>
      </c>
      <c r="C19">
        <v>3.52</v>
      </c>
      <c r="D19">
        <v>0</v>
      </c>
      <c r="E19">
        <v>0</v>
      </c>
      <c r="F19">
        <v>0</v>
      </c>
      <c r="G19">
        <v>0</v>
      </c>
      <c r="H19">
        <v>-0.6</v>
      </c>
      <c r="J19">
        <f t="shared" si="0"/>
        <v>10.45</v>
      </c>
      <c r="K19">
        <f t="shared" si="1"/>
        <v>14.71</v>
      </c>
      <c r="L19" t="str">
        <f>UPPER(A19)</f>
        <v>A</v>
      </c>
      <c r="M19">
        <f t="shared" si="2"/>
        <v>3.52</v>
      </c>
      <c r="N19">
        <f t="shared" si="3"/>
        <v>3.52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10.45</v>
      </c>
      <c r="S19">
        <f t="shared" si="8"/>
        <v>14.110000000000001</v>
      </c>
    </row>
    <row r="20" spans="1:19" x14ac:dyDescent="0.25">
      <c r="A20" t="s">
        <v>24</v>
      </c>
      <c r="B20">
        <v>4.18</v>
      </c>
      <c r="C20">
        <v>4.18</v>
      </c>
      <c r="D20">
        <v>0</v>
      </c>
      <c r="E20">
        <v>0</v>
      </c>
      <c r="F20">
        <v>0</v>
      </c>
      <c r="G20">
        <v>0.6</v>
      </c>
      <c r="H20">
        <v>0.05</v>
      </c>
      <c r="J20">
        <f t="shared" si="0"/>
        <v>10.45</v>
      </c>
      <c r="K20">
        <f t="shared" si="1"/>
        <v>14.110000000000001</v>
      </c>
      <c r="L20" t="str">
        <f>UPPER(A20)</f>
        <v>A</v>
      </c>
      <c r="M20">
        <f t="shared" si="2"/>
        <v>4.18</v>
      </c>
      <c r="N20">
        <f t="shared" si="3"/>
        <v>4.18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11.049999999999999</v>
      </c>
      <c r="S20">
        <f t="shared" si="8"/>
        <v>14.160000000000002</v>
      </c>
    </row>
    <row r="21" spans="1:19" x14ac:dyDescent="0.25">
      <c r="A21" t="s">
        <v>17</v>
      </c>
      <c r="B21">
        <v>2.79</v>
      </c>
      <c r="J21">
        <f t="shared" si="0"/>
        <v>11.049999999999999</v>
      </c>
      <c r="K21">
        <f t="shared" si="1"/>
        <v>14.160000000000002</v>
      </c>
      <c r="L21" t="str">
        <f>UPPER(A21)</f>
        <v>H</v>
      </c>
      <c r="M21">
        <f t="shared" si="2"/>
        <v>13.84</v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t="str">
        <f t="shared" si="8"/>
        <v/>
      </c>
    </row>
    <row r="22" spans="1:19" x14ac:dyDescent="0.25">
      <c r="A22" t="s">
        <v>1</v>
      </c>
      <c r="B22">
        <v>2.2200000000000002</v>
      </c>
      <c r="C22">
        <v>0</v>
      </c>
      <c r="D22">
        <v>4.9400000000000004</v>
      </c>
      <c r="E22">
        <v>0</v>
      </c>
      <c r="F22">
        <v>4.9400000000000004</v>
      </c>
      <c r="G22">
        <v>3.08</v>
      </c>
      <c r="J22">
        <f t="shared" si="0"/>
        <v>13.84</v>
      </c>
      <c r="K22">
        <f t="shared" si="1"/>
        <v>14.160000000000002</v>
      </c>
      <c r="L22" t="str">
        <f>UPPER(A22)</f>
        <v>C</v>
      </c>
      <c r="M22">
        <f t="shared" si="2"/>
        <v>16.059999999999999</v>
      </c>
      <c r="N22">
        <f t="shared" si="3"/>
        <v>14.160000000000002</v>
      </c>
      <c r="O22">
        <f t="shared" si="4"/>
        <v>18.78</v>
      </c>
      <c r="P22">
        <f t="shared" si="5"/>
        <v>14.160000000000002</v>
      </c>
      <c r="Q22">
        <f t="shared" si="6"/>
        <v>18.78</v>
      </c>
      <c r="R22">
        <f t="shared" si="7"/>
        <v>17.240000000000002</v>
      </c>
      <c r="S22" t="str">
        <f t="shared" si="8"/>
        <v/>
      </c>
    </row>
    <row r="23" spans="1:19" x14ac:dyDescent="0.25">
      <c r="A23" t="s">
        <v>1</v>
      </c>
      <c r="B23">
        <v>0</v>
      </c>
      <c r="C23">
        <v>2.27</v>
      </c>
      <c r="D23">
        <v>-2</v>
      </c>
      <c r="E23">
        <v>3.08</v>
      </c>
      <c r="F23">
        <v>-4.57</v>
      </c>
      <c r="G23">
        <v>3.08</v>
      </c>
      <c r="J23">
        <f t="shared" si="0"/>
        <v>18.78</v>
      </c>
      <c r="K23">
        <f t="shared" si="1"/>
        <v>17.240000000000002</v>
      </c>
      <c r="L23" t="str">
        <f>UPPER(A23)</f>
        <v>C</v>
      </c>
      <c r="M23">
        <f t="shared" si="2"/>
        <v>18.78</v>
      </c>
      <c r="N23">
        <f t="shared" si="3"/>
        <v>19.510000000000002</v>
      </c>
      <c r="O23">
        <f t="shared" si="4"/>
        <v>16.78</v>
      </c>
      <c r="P23">
        <f t="shared" si="5"/>
        <v>20.32</v>
      </c>
      <c r="Q23">
        <f t="shared" si="6"/>
        <v>14.21</v>
      </c>
      <c r="R23">
        <f t="shared" si="7"/>
        <v>20.32</v>
      </c>
      <c r="S23" t="str">
        <f t="shared" si="8"/>
        <v/>
      </c>
    </row>
    <row r="24" spans="1:19" x14ac:dyDescent="0.25">
      <c r="A24" t="s">
        <v>17</v>
      </c>
      <c r="B24">
        <v>-3.16</v>
      </c>
      <c r="J24">
        <f t="shared" si="0"/>
        <v>14.21</v>
      </c>
      <c r="K24">
        <f t="shared" si="1"/>
        <v>20.32</v>
      </c>
      <c r="L24" t="str">
        <f>UPPER(A24)</f>
        <v>H</v>
      </c>
      <c r="M24">
        <f t="shared" si="2"/>
        <v>11.05</v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t="str">
        <f t="shared" si="8"/>
        <v/>
      </c>
    </row>
    <row r="25" spans="1:19" x14ac:dyDescent="0.25">
      <c r="A25" t="s">
        <v>24</v>
      </c>
      <c r="B25">
        <v>4.92</v>
      </c>
      <c r="C25">
        <v>4.92</v>
      </c>
      <c r="D25">
        <v>0</v>
      </c>
      <c r="E25">
        <v>0</v>
      </c>
      <c r="F25">
        <v>0</v>
      </c>
      <c r="G25">
        <v>-0.59</v>
      </c>
      <c r="H25">
        <v>0</v>
      </c>
      <c r="J25">
        <f t="shared" si="0"/>
        <v>11.05</v>
      </c>
      <c r="K25">
        <f t="shared" si="1"/>
        <v>20.32</v>
      </c>
      <c r="L25" t="str">
        <f>UPPER(A25)</f>
        <v>A</v>
      </c>
      <c r="M25">
        <f t="shared" si="2"/>
        <v>4.92</v>
      </c>
      <c r="N25">
        <f t="shared" si="3"/>
        <v>4.92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10.46</v>
      </c>
      <c r="S25">
        <f t="shared" si="8"/>
        <v>20.32</v>
      </c>
    </row>
    <row r="26" spans="1:19" x14ac:dyDescent="0.25">
      <c r="A26" t="s">
        <v>24</v>
      </c>
      <c r="B26">
        <v>5.44</v>
      </c>
      <c r="C26">
        <v>5.44</v>
      </c>
      <c r="D26">
        <v>0</v>
      </c>
      <c r="E26">
        <v>0</v>
      </c>
      <c r="F26">
        <v>0</v>
      </c>
      <c r="G26">
        <v>0</v>
      </c>
      <c r="H26">
        <v>-0.6</v>
      </c>
      <c r="J26">
        <f t="shared" si="0"/>
        <v>10.46</v>
      </c>
      <c r="K26">
        <f t="shared" si="1"/>
        <v>20.32</v>
      </c>
      <c r="L26" t="str">
        <f>UPPER(A26)</f>
        <v>A</v>
      </c>
      <c r="M26">
        <f t="shared" si="2"/>
        <v>5.44</v>
      </c>
      <c r="N26">
        <f t="shared" si="3"/>
        <v>5.44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10.46</v>
      </c>
      <c r="S26">
        <f t="shared" si="8"/>
        <v>19.72</v>
      </c>
    </row>
    <row r="27" spans="1:19" x14ac:dyDescent="0.25">
      <c r="A27" t="s">
        <v>19</v>
      </c>
      <c r="B27">
        <v>0</v>
      </c>
      <c r="C27">
        <v>-10</v>
      </c>
      <c r="J27">
        <f t="shared" si="0"/>
        <v>10.46</v>
      </c>
      <c r="K27">
        <f t="shared" si="1"/>
        <v>19.72</v>
      </c>
      <c r="L27" t="str">
        <f>UPPER(A27)</f>
        <v>M</v>
      </c>
      <c r="M27">
        <f t="shared" si="2"/>
        <v>10.46</v>
      </c>
      <c r="N27">
        <f t="shared" si="3"/>
        <v>9.7199999999999989</v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t="str">
        <f t="shared" si="8"/>
        <v/>
      </c>
    </row>
    <row r="28" spans="1:19" x14ac:dyDescent="0.25">
      <c r="A28" t="s">
        <v>20</v>
      </c>
      <c r="B28">
        <v>-4.42</v>
      </c>
      <c r="J28">
        <f t="shared" si="0"/>
        <v>10.46</v>
      </c>
      <c r="K28">
        <f t="shared" si="1"/>
        <v>9.7199999999999989</v>
      </c>
      <c r="L28" t="str">
        <f>UPPER(A28)</f>
        <v>V</v>
      </c>
      <c r="M28">
        <f t="shared" si="2"/>
        <v>5.2999999999999989</v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t="str">
        <f t="shared" si="8"/>
        <v/>
      </c>
    </row>
    <row r="29" spans="1:19" x14ac:dyDescent="0.25">
      <c r="A29" t="s">
        <v>24</v>
      </c>
      <c r="B29">
        <v>3.68</v>
      </c>
      <c r="C29">
        <v>3.68</v>
      </c>
      <c r="D29">
        <v>0</v>
      </c>
      <c r="E29">
        <v>0</v>
      </c>
      <c r="F29">
        <v>0</v>
      </c>
      <c r="G29">
        <v>0</v>
      </c>
      <c r="H29">
        <v>-0.6</v>
      </c>
      <c r="J29">
        <f t="shared" si="0"/>
        <v>10.46</v>
      </c>
      <c r="K29">
        <f t="shared" si="1"/>
        <v>5.2999999999999989</v>
      </c>
      <c r="L29" t="str">
        <f>UPPER(A29)</f>
        <v>A</v>
      </c>
      <c r="M29">
        <f t="shared" si="2"/>
        <v>3.68</v>
      </c>
      <c r="N29">
        <f t="shared" si="3"/>
        <v>3.68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10.46</v>
      </c>
      <c r="S29">
        <f t="shared" si="8"/>
        <v>4.6999999999999993</v>
      </c>
    </row>
    <row r="30" spans="1:19" x14ac:dyDescent="0.25">
      <c r="A30" t="s">
        <v>24</v>
      </c>
      <c r="B30">
        <v>4.18</v>
      </c>
      <c r="C30">
        <v>4.18</v>
      </c>
      <c r="D30">
        <v>0</v>
      </c>
      <c r="E30">
        <v>0</v>
      </c>
      <c r="F30">
        <v>0</v>
      </c>
      <c r="G30">
        <v>0.6</v>
      </c>
      <c r="H30">
        <v>0.05</v>
      </c>
      <c r="J30">
        <f t="shared" si="0"/>
        <v>10.46</v>
      </c>
      <c r="K30">
        <f t="shared" si="1"/>
        <v>4.6999999999999993</v>
      </c>
      <c r="L30" t="str">
        <f>UPPER(A30)</f>
        <v>A</v>
      </c>
      <c r="M30">
        <f t="shared" si="2"/>
        <v>4.18</v>
      </c>
      <c r="N30">
        <f t="shared" si="3"/>
        <v>4.18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11.06</v>
      </c>
      <c r="S30">
        <f t="shared" si="8"/>
        <v>4.7499999999999991</v>
      </c>
    </row>
    <row r="31" spans="1:19" x14ac:dyDescent="0.25">
      <c r="A31" t="s">
        <v>17</v>
      </c>
      <c r="B31">
        <v>3.3</v>
      </c>
      <c r="J31">
        <f t="shared" si="0"/>
        <v>11.06</v>
      </c>
      <c r="K31">
        <f t="shared" si="1"/>
        <v>4.7499999999999991</v>
      </c>
      <c r="L31" t="str">
        <f>UPPER(A31)</f>
        <v>H</v>
      </c>
      <c r="M31">
        <f t="shared" si="2"/>
        <v>14.36</v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t="str">
        <f t="shared" si="8"/>
        <v/>
      </c>
    </row>
    <row r="32" spans="1:19" x14ac:dyDescent="0.25">
      <c r="A32" t="s">
        <v>1</v>
      </c>
      <c r="B32">
        <v>2.5099999999999998</v>
      </c>
      <c r="C32">
        <v>0</v>
      </c>
      <c r="D32">
        <v>4</v>
      </c>
      <c r="E32">
        <v>0.39</v>
      </c>
      <c r="F32">
        <v>4</v>
      </c>
      <c r="G32">
        <v>2.67</v>
      </c>
      <c r="J32">
        <f t="shared" si="0"/>
        <v>14.36</v>
      </c>
      <c r="K32">
        <f t="shared" si="1"/>
        <v>4.7499999999999991</v>
      </c>
      <c r="L32" t="str">
        <f>UPPER(A32)</f>
        <v>C</v>
      </c>
      <c r="M32">
        <f t="shared" si="2"/>
        <v>16.869999999999997</v>
      </c>
      <c r="N32">
        <f t="shared" si="3"/>
        <v>4.7499999999999991</v>
      </c>
      <c r="O32">
        <f t="shared" si="4"/>
        <v>18.36</v>
      </c>
      <c r="P32">
        <f t="shared" si="5"/>
        <v>5.1399999999999988</v>
      </c>
      <c r="Q32">
        <f t="shared" si="6"/>
        <v>18.36</v>
      </c>
      <c r="R32">
        <f t="shared" si="7"/>
        <v>7.419999999999999</v>
      </c>
      <c r="S32" t="str">
        <f t="shared" si="8"/>
        <v/>
      </c>
    </row>
    <row r="33" spans="1:19" x14ac:dyDescent="0.25">
      <c r="A33" t="s">
        <v>1</v>
      </c>
      <c r="B33">
        <v>0</v>
      </c>
      <c r="C33">
        <v>1.48</v>
      </c>
      <c r="D33">
        <v>-0.91</v>
      </c>
      <c r="E33">
        <v>2.81</v>
      </c>
      <c r="F33">
        <v>-3.88</v>
      </c>
      <c r="G33">
        <v>2.81</v>
      </c>
      <c r="J33">
        <f t="shared" si="0"/>
        <v>18.36</v>
      </c>
      <c r="K33">
        <f t="shared" si="1"/>
        <v>7.419999999999999</v>
      </c>
      <c r="L33" t="str">
        <f>UPPER(A33)</f>
        <v>C</v>
      </c>
      <c r="M33">
        <f t="shared" si="2"/>
        <v>18.36</v>
      </c>
      <c r="N33">
        <f t="shared" si="3"/>
        <v>8.8999999999999986</v>
      </c>
      <c r="O33">
        <f t="shared" si="4"/>
        <v>17.45</v>
      </c>
      <c r="P33">
        <f t="shared" si="5"/>
        <v>10.229999999999999</v>
      </c>
      <c r="Q33">
        <f t="shared" si="6"/>
        <v>14.48</v>
      </c>
      <c r="R33">
        <f t="shared" si="7"/>
        <v>10.229999999999999</v>
      </c>
      <c r="S33" t="str">
        <f t="shared" si="8"/>
        <v/>
      </c>
    </row>
    <row r="34" spans="1:19" x14ac:dyDescent="0.25">
      <c r="A34" t="s">
        <v>17</v>
      </c>
      <c r="B34">
        <v>-3.4</v>
      </c>
      <c r="J34">
        <f t="shared" si="0"/>
        <v>14.48</v>
      </c>
      <c r="K34">
        <f t="shared" si="1"/>
        <v>10.229999999999999</v>
      </c>
      <c r="L34" t="str">
        <f>UPPER(A34)</f>
        <v>H</v>
      </c>
      <c r="M34">
        <f t="shared" si="2"/>
        <v>11.08</v>
      </c>
      <c r="N34" t="str">
        <f t="shared" si="3"/>
        <v/>
      </c>
      <c r="O34" t="str">
        <f t="shared" si="4"/>
        <v/>
      </c>
      <c r="P34" t="str">
        <f t="shared" si="5"/>
        <v/>
      </c>
      <c r="Q34" t="str">
        <f t="shared" si="6"/>
        <v/>
      </c>
      <c r="R34" t="str">
        <f t="shared" si="7"/>
        <v/>
      </c>
      <c r="S34" t="str">
        <f t="shared" si="8"/>
        <v/>
      </c>
    </row>
    <row r="35" spans="1:19" x14ac:dyDescent="0.25">
      <c r="A35" t="s">
        <v>24</v>
      </c>
      <c r="B35">
        <v>4.92</v>
      </c>
      <c r="C35">
        <v>4.92</v>
      </c>
      <c r="D35">
        <v>0</v>
      </c>
      <c r="E35">
        <v>0</v>
      </c>
      <c r="F35">
        <v>0</v>
      </c>
      <c r="G35">
        <v>-0.59</v>
      </c>
      <c r="H35">
        <v>0</v>
      </c>
      <c r="J35">
        <f t="shared" si="0"/>
        <v>11.08</v>
      </c>
      <c r="K35">
        <f t="shared" si="1"/>
        <v>10.229999999999999</v>
      </c>
      <c r="L35" t="str">
        <f>UPPER(A35)</f>
        <v>A</v>
      </c>
      <c r="M35">
        <f t="shared" si="2"/>
        <v>4.92</v>
      </c>
      <c r="N35">
        <f t="shared" si="3"/>
        <v>4.92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10.49</v>
      </c>
      <c r="S35">
        <f t="shared" si="8"/>
        <v>10.229999999999999</v>
      </c>
    </row>
    <row r="36" spans="1:19" x14ac:dyDescent="0.25">
      <c r="A36" t="s">
        <v>24</v>
      </c>
      <c r="B36">
        <v>4.92</v>
      </c>
      <c r="C36">
        <v>4.92</v>
      </c>
      <c r="D36">
        <v>0</v>
      </c>
      <c r="E36">
        <v>0</v>
      </c>
      <c r="F36">
        <v>0</v>
      </c>
      <c r="G36">
        <v>0</v>
      </c>
      <c r="H36">
        <v>-0.59</v>
      </c>
      <c r="J36">
        <f t="shared" si="0"/>
        <v>10.49</v>
      </c>
      <c r="K36">
        <f t="shared" si="1"/>
        <v>10.229999999999999</v>
      </c>
      <c r="L36" t="str">
        <f>UPPER(A36)</f>
        <v>A</v>
      </c>
      <c r="M36">
        <f t="shared" si="2"/>
        <v>4.92</v>
      </c>
      <c r="N36">
        <f t="shared" si="3"/>
        <v>4.92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10.49</v>
      </c>
      <c r="S36">
        <f t="shared" si="8"/>
        <v>9.6399999999999988</v>
      </c>
    </row>
  </sheetData>
  <mergeCells count="3">
    <mergeCell ref="L1:S1"/>
    <mergeCell ref="J1:K1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9FE9-8467-4AE9-9B9E-0A84E0835905}">
  <dimension ref="A1:S62"/>
  <sheetViews>
    <sheetView workbookViewId="0">
      <selection activeCell="H20" sqref="H20"/>
    </sheetView>
  </sheetViews>
  <sheetFormatPr defaultRowHeight="15" x14ac:dyDescent="0.25"/>
  <cols>
    <col min="1" max="1" width="3.42578125" customWidth="1"/>
    <col min="12" max="12" width="3.42578125" customWidth="1"/>
  </cols>
  <sheetData>
    <row r="1" spans="1:19" x14ac:dyDescent="0.25">
      <c r="A1" s="2" t="s">
        <v>33</v>
      </c>
      <c r="B1" s="2"/>
      <c r="C1" s="2"/>
      <c r="D1" s="2"/>
      <c r="E1" s="2"/>
      <c r="F1" s="2"/>
      <c r="G1" s="2"/>
      <c r="H1" s="2"/>
      <c r="J1" s="2" t="s">
        <v>31</v>
      </c>
      <c r="K1" s="2"/>
      <c r="L1" s="2" t="s">
        <v>32</v>
      </c>
      <c r="M1" s="2"/>
      <c r="N1" s="2"/>
      <c r="O1" s="2"/>
      <c r="P1" s="2"/>
      <c r="Q1" s="2"/>
      <c r="R1" s="2"/>
      <c r="S1" s="2"/>
    </row>
    <row r="2" spans="1:19" x14ac:dyDescent="0.25">
      <c r="A2" t="s">
        <v>0</v>
      </c>
      <c r="B2">
        <v>47.72</v>
      </c>
      <c r="C2">
        <v>25.11</v>
      </c>
      <c r="J2" s="1" t="s">
        <v>15</v>
      </c>
      <c r="K2" s="1" t="s">
        <v>16</v>
      </c>
      <c r="L2" t="str">
        <f>A2</f>
        <v>M</v>
      </c>
      <c r="M2">
        <f>B2</f>
        <v>47.72</v>
      </c>
      <c r="N2">
        <f>C2</f>
        <v>25.11</v>
      </c>
    </row>
    <row r="3" spans="1:19" x14ac:dyDescent="0.25">
      <c r="A3" t="s">
        <v>1</v>
      </c>
      <c r="B3">
        <v>0.09</v>
      </c>
      <c r="C3">
        <v>0</v>
      </c>
      <c r="D3">
        <v>0.1</v>
      </c>
      <c r="E3">
        <v>-0.3</v>
      </c>
      <c r="F3">
        <v>0</v>
      </c>
      <c r="G3">
        <v>-0.32</v>
      </c>
      <c r="J3">
        <f t="shared" ref="J3:J15" si="0">IF($L2="V", J2, IF(OR($L2="M", $L2="L", $L2="H"), M2, IF($L2="S", O2, IF($L2="C", Q2, IF($L2="A", R2, FALSE)))))</f>
        <v>47.72</v>
      </c>
      <c r="K3">
        <f t="shared" ref="K3:K15" si="1">IF($L2="V", M2, IF($L2="H", K2, IF(OR($L2="M", $L2="L"), N2, IF($L2="S", P2, IF($L2="C", R2, IF($L2="A", S2, FALSE))))))</f>
        <v>25.11</v>
      </c>
      <c r="L3" t="str">
        <f>UPPER(A3)</f>
        <v>C</v>
      </c>
      <c r="M3">
        <f t="shared" ref="M3:M31" si="2">IF($L3="V", B3+$K3, IF(OR($L3="H", $L3="M", $L3="L", $L3="S", $L3="C"), B3+$J3, IF($L3="A", B3, FALSE)))</f>
        <v>47.81</v>
      </c>
      <c r="N3">
        <f t="shared" ref="N3:N31" si="3">IF(OR($L3="V", $L3="H"), "", IF(OR($L3="M", $L3="L", $L3="S", $L3="C"), C3+$K3, IF($L3="A", C3, FALSE)))</f>
        <v>25.11</v>
      </c>
      <c r="O3">
        <f t="shared" ref="O3:O31" si="4">IF(OR($L3="V", $L3="H", $L3="M", $L3="L"), "", IF(OR($L3="S", $L3="C"), D3+$J3, IF($L3="A", D3, FALSE)))</f>
        <v>47.82</v>
      </c>
      <c r="P3">
        <f t="shared" ref="P3:P31" si="5">IF(OR($L3="V", $L3="H", $L3="M", $L3="L"), "", IF(OR($L3="S", $L3="C"), E3+$K3, IF($L3="A", E3, FALSE)))</f>
        <v>24.81</v>
      </c>
      <c r="Q3">
        <f t="shared" ref="Q3:Q31" si="6">IF(OR($L3="V", $L3="H", $L3="M", $L3="L", $L3="S"), "", IF($L3="C", F3+$J3, IF($L3="A", F3, FALSE)))</f>
        <v>47.72</v>
      </c>
      <c r="R3">
        <f t="shared" ref="R3:R31" si="7">IF(OR($L3="V", $L3="H", $L3="M", $L3="L", $L3="S"), "", IF($L3="C", G3+$K3, IF($L3="A", G3+$J3, FALSE)))</f>
        <v>24.79</v>
      </c>
      <c r="S3" t="str">
        <f t="shared" ref="S3:S31" si="8">IF(OR($L3="V", $L3="H", $L3="M", $L3="L", $L3="S", $L3="C"), "", IF(OR($L3="A"), H3+$K3, FALSE))</f>
        <v/>
      </c>
    </row>
    <row r="4" spans="1:19" x14ac:dyDescent="0.25">
      <c r="A4" t="s">
        <v>24</v>
      </c>
      <c r="B4">
        <v>4.79</v>
      </c>
      <c r="C4">
        <v>4.79</v>
      </c>
      <c r="D4">
        <v>0</v>
      </c>
      <c r="E4">
        <v>0</v>
      </c>
      <c r="F4">
        <v>1</v>
      </c>
      <c r="G4">
        <v>-1.74</v>
      </c>
      <c r="H4">
        <v>-0.47</v>
      </c>
      <c r="J4">
        <f t="shared" si="0"/>
        <v>47.72</v>
      </c>
      <c r="K4">
        <f t="shared" si="1"/>
        <v>24.79</v>
      </c>
      <c r="L4" t="str">
        <f t="shared" ref="L4:L32" si="9">UPPER(A4)</f>
        <v>A</v>
      </c>
      <c r="M4">
        <f t="shared" si="2"/>
        <v>4.79</v>
      </c>
      <c r="N4">
        <f t="shared" si="3"/>
        <v>4.79</v>
      </c>
      <c r="O4">
        <f t="shared" si="4"/>
        <v>0</v>
      </c>
      <c r="P4">
        <f t="shared" si="5"/>
        <v>0</v>
      </c>
      <c r="Q4">
        <f t="shared" si="6"/>
        <v>1</v>
      </c>
      <c r="R4">
        <f t="shared" si="7"/>
        <v>45.98</v>
      </c>
      <c r="S4">
        <f t="shared" si="8"/>
        <v>24.32</v>
      </c>
    </row>
    <row r="5" spans="1:19" x14ac:dyDescent="0.25">
      <c r="A5" t="s">
        <v>1</v>
      </c>
      <c r="B5">
        <v>-0.48</v>
      </c>
      <c r="C5">
        <v>-0.31</v>
      </c>
      <c r="D5">
        <v>-0.45</v>
      </c>
      <c r="E5">
        <v>-0.55000000000000004</v>
      </c>
      <c r="F5">
        <v>-0.45</v>
      </c>
      <c r="G5">
        <v>-1.23</v>
      </c>
      <c r="J5">
        <f t="shared" si="0"/>
        <v>45.98</v>
      </c>
      <c r="K5">
        <f t="shared" si="1"/>
        <v>24.32</v>
      </c>
      <c r="L5" t="str">
        <f t="shared" si="9"/>
        <v>C</v>
      </c>
      <c r="M5">
        <f t="shared" si="2"/>
        <v>45.5</v>
      </c>
      <c r="N5">
        <f t="shared" si="3"/>
        <v>24.01</v>
      </c>
      <c r="O5">
        <f t="shared" si="4"/>
        <v>45.529999999999994</v>
      </c>
      <c r="P5">
        <f t="shared" si="5"/>
        <v>23.77</v>
      </c>
      <c r="Q5">
        <f t="shared" si="6"/>
        <v>45.529999999999994</v>
      </c>
      <c r="R5">
        <f t="shared" si="7"/>
        <v>23.09</v>
      </c>
      <c r="S5" t="str">
        <f t="shared" si="8"/>
        <v/>
      </c>
    </row>
    <row r="6" spans="1:19" x14ac:dyDescent="0.25">
      <c r="A6" t="s">
        <v>20</v>
      </c>
      <c r="B6">
        <v>-8</v>
      </c>
      <c r="J6">
        <f t="shared" si="0"/>
        <v>45.529999999999994</v>
      </c>
      <c r="K6">
        <f t="shared" si="1"/>
        <v>23.09</v>
      </c>
      <c r="L6" t="str">
        <f t="shared" si="9"/>
        <v>V</v>
      </c>
      <c r="M6">
        <f t="shared" si="2"/>
        <v>15.09</v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t="str">
        <f t="shared" si="8"/>
        <v/>
      </c>
    </row>
    <row r="7" spans="1:19" x14ac:dyDescent="0.25">
      <c r="A7" t="s">
        <v>18</v>
      </c>
      <c r="B7">
        <v>8.6999999999999993</v>
      </c>
      <c r="C7">
        <v>-12.9</v>
      </c>
      <c r="J7">
        <f t="shared" si="0"/>
        <v>45.529999999999994</v>
      </c>
      <c r="K7">
        <f t="shared" si="1"/>
        <v>15.09</v>
      </c>
      <c r="L7" t="str">
        <f t="shared" si="9"/>
        <v>L</v>
      </c>
      <c r="M7">
        <f t="shared" si="2"/>
        <v>54.22999999999999</v>
      </c>
      <c r="N7">
        <f t="shared" si="3"/>
        <v>2.1899999999999995</v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t="str">
        <f t="shared" si="8"/>
        <v/>
      </c>
    </row>
    <row r="8" spans="1:19" x14ac:dyDescent="0.25">
      <c r="A8" t="s">
        <v>24</v>
      </c>
      <c r="B8">
        <v>6.09</v>
      </c>
      <c r="C8">
        <v>6.09</v>
      </c>
      <c r="D8">
        <v>0</v>
      </c>
      <c r="E8">
        <v>0</v>
      </c>
      <c r="F8">
        <v>1</v>
      </c>
      <c r="G8">
        <v>1.17</v>
      </c>
      <c r="H8">
        <v>-1.41</v>
      </c>
      <c r="J8">
        <f t="shared" si="0"/>
        <v>54.22999999999999</v>
      </c>
      <c r="K8">
        <f t="shared" si="1"/>
        <v>2.1899999999999995</v>
      </c>
      <c r="L8" t="str">
        <f t="shared" si="9"/>
        <v>A</v>
      </c>
      <c r="M8">
        <f t="shared" si="2"/>
        <v>6.09</v>
      </c>
      <c r="N8">
        <f t="shared" si="3"/>
        <v>6.09</v>
      </c>
      <c r="O8">
        <f t="shared" si="4"/>
        <v>0</v>
      </c>
      <c r="P8">
        <f t="shared" si="5"/>
        <v>0</v>
      </c>
      <c r="Q8">
        <f t="shared" si="6"/>
        <v>1</v>
      </c>
      <c r="R8">
        <f t="shared" si="7"/>
        <v>55.399999999999991</v>
      </c>
      <c r="S8">
        <f t="shared" si="8"/>
        <v>0.77999999999999958</v>
      </c>
    </row>
    <row r="9" spans="1:19" x14ac:dyDescent="0.25">
      <c r="A9" t="s">
        <v>24</v>
      </c>
      <c r="B9">
        <v>3</v>
      </c>
      <c r="C9">
        <v>3</v>
      </c>
      <c r="D9">
        <v>0</v>
      </c>
      <c r="E9">
        <v>0</v>
      </c>
      <c r="F9">
        <v>1</v>
      </c>
      <c r="G9">
        <v>0.32</v>
      </c>
      <c r="H9">
        <v>-0.22</v>
      </c>
      <c r="J9">
        <f t="shared" si="0"/>
        <v>55.399999999999991</v>
      </c>
      <c r="K9">
        <f t="shared" si="1"/>
        <v>0.77999999999999958</v>
      </c>
      <c r="L9" t="str">
        <f t="shared" si="9"/>
        <v>A</v>
      </c>
      <c r="M9">
        <f t="shared" si="2"/>
        <v>3</v>
      </c>
      <c r="N9">
        <f t="shared" si="3"/>
        <v>3</v>
      </c>
      <c r="O9">
        <f t="shared" si="4"/>
        <v>0</v>
      </c>
      <c r="P9">
        <f t="shared" si="5"/>
        <v>0</v>
      </c>
      <c r="Q9">
        <f t="shared" si="6"/>
        <v>1</v>
      </c>
      <c r="R9">
        <f t="shared" si="7"/>
        <v>55.719999999999992</v>
      </c>
      <c r="S9">
        <f t="shared" si="8"/>
        <v>0.55999999999999961</v>
      </c>
    </row>
    <row r="10" spans="1:19" x14ac:dyDescent="0.25">
      <c r="A10" t="s">
        <v>24</v>
      </c>
      <c r="B10">
        <v>1.65</v>
      </c>
      <c r="C10">
        <v>1.65</v>
      </c>
      <c r="D10">
        <v>0</v>
      </c>
      <c r="E10">
        <v>0</v>
      </c>
      <c r="F10">
        <v>1</v>
      </c>
      <c r="G10">
        <v>0.94</v>
      </c>
      <c r="H10">
        <v>-0.24</v>
      </c>
      <c r="J10">
        <f t="shared" si="0"/>
        <v>55.719999999999992</v>
      </c>
      <c r="K10">
        <f t="shared" si="1"/>
        <v>0.55999999999999961</v>
      </c>
      <c r="L10" t="str">
        <f t="shared" si="9"/>
        <v>A</v>
      </c>
      <c r="M10">
        <f t="shared" si="2"/>
        <v>1.65</v>
      </c>
      <c r="N10">
        <f t="shared" si="3"/>
        <v>1.65</v>
      </c>
      <c r="O10">
        <f t="shared" si="4"/>
        <v>0</v>
      </c>
      <c r="P10">
        <f t="shared" si="5"/>
        <v>0</v>
      </c>
      <c r="Q10">
        <f t="shared" si="6"/>
        <v>1</v>
      </c>
      <c r="R10">
        <f t="shared" si="7"/>
        <v>56.659999999999989</v>
      </c>
      <c r="S10">
        <f t="shared" si="8"/>
        <v>0.31999999999999962</v>
      </c>
    </row>
    <row r="11" spans="1:19" x14ac:dyDescent="0.25">
      <c r="A11" t="s">
        <v>1</v>
      </c>
      <c r="B11">
        <v>0.08</v>
      </c>
      <c r="C11">
        <v>0</v>
      </c>
      <c r="D11">
        <v>0.1</v>
      </c>
      <c r="E11">
        <v>-0.31</v>
      </c>
      <c r="F11">
        <v>0</v>
      </c>
      <c r="G11">
        <v>-0.31</v>
      </c>
      <c r="J11">
        <f t="shared" si="0"/>
        <v>56.659999999999989</v>
      </c>
      <c r="K11">
        <f t="shared" si="1"/>
        <v>0.31999999999999962</v>
      </c>
      <c r="L11" t="str">
        <f t="shared" si="9"/>
        <v>C</v>
      </c>
      <c r="M11">
        <f t="shared" si="2"/>
        <v>56.739999999999988</v>
      </c>
      <c r="N11">
        <f t="shared" si="3"/>
        <v>0.31999999999999962</v>
      </c>
      <c r="O11">
        <f t="shared" si="4"/>
        <v>56.759999999999991</v>
      </c>
      <c r="P11">
        <f t="shared" si="5"/>
        <v>9.9999999999996203E-3</v>
      </c>
      <c r="Q11">
        <f t="shared" si="6"/>
        <v>56.659999999999989</v>
      </c>
      <c r="R11">
        <f t="shared" si="7"/>
        <v>9.9999999999996203E-3</v>
      </c>
      <c r="S11" t="str">
        <f t="shared" si="8"/>
        <v/>
      </c>
    </row>
    <row r="12" spans="1:19" x14ac:dyDescent="0.25">
      <c r="A12" t="s">
        <v>17</v>
      </c>
      <c r="B12">
        <v>-11.68</v>
      </c>
      <c r="J12">
        <f t="shared" si="0"/>
        <v>56.659999999999989</v>
      </c>
      <c r="K12">
        <f t="shared" si="1"/>
        <v>9.9999999999996203E-3</v>
      </c>
      <c r="L12" t="str">
        <f t="shared" si="9"/>
        <v>H</v>
      </c>
      <c r="M12">
        <f t="shared" si="2"/>
        <v>44.97999999999999</v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t="str">
        <f t="shared" si="8"/>
        <v/>
      </c>
    </row>
    <row r="13" spans="1:19" x14ac:dyDescent="0.25">
      <c r="A13" t="s">
        <v>1</v>
      </c>
      <c r="B13">
        <v>-0.1</v>
      </c>
      <c r="C13">
        <v>0</v>
      </c>
      <c r="D13">
        <v>-0.08</v>
      </c>
      <c r="E13">
        <v>0.31</v>
      </c>
      <c r="F13">
        <v>0</v>
      </c>
      <c r="G13">
        <v>0.32</v>
      </c>
      <c r="J13">
        <f t="shared" si="0"/>
        <v>44.97999999999999</v>
      </c>
      <c r="K13">
        <f t="shared" si="1"/>
        <v>9.9999999999996203E-3</v>
      </c>
      <c r="L13" t="str">
        <f t="shared" si="9"/>
        <v>C</v>
      </c>
      <c r="M13">
        <f t="shared" si="2"/>
        <v>44.879999999999988</v>
      </c>
      <c r="N13">
        <f t="shared" si="3"/>
        <v>9.9999999999996203E-3</v>
      </c>
      <c r="O13">
        <f t="shared" si="4"/>
        <v>44.899999999999991</v>
      </c>
      <c r="P13">
        <f t="shared" si="5"/>
        <v>0.31999999999999962</v>
      </c>
      <c r="Q13">
        <f t="shared" si="6"/>
        <v>44.97999999999999</v>
      </c>
      <c r="R13">
        <f t="shared" si="7"/>
        <v>0.32999999999999963</v>
      </c>
      <c r="S13" t="str">
        <f t="shared" si="8"/>
        <v/>
      </c>
    </row>
    <row r="14" spans="1:19" x14ac:dyDescent="0.25">
      <c r="A14" t="s">
        <v>1</v>
      </c>
      <c r="B14">
        <v>0.57999999999999996</v>
      </c>
      <c r="C14">
        <v>0</v>
      </c>
      <c r="D14">
        <v>1.28</v>
      </c>
      <c r="E14">
        <v>0</v>
      </c>
      <c r="F14">
        <v>1.1599999999999999</v>
      </c>
      <c r="G14">
        <v>0.83</v>
      </c>
      <c r="J14">
        <f t="shared" si="0"/>
        <v>44.97999999999999</v>
      </c>
      <c r="K14">
        <f t="shared" si="1"/>
        <v>0.32999999999999963</v>
      </c>
      <c r="L14" t="str">
        <f t="shared" si="9"/>
        <v>C</v>
      </c>
      <c r="M14">
        <f t="shared" si="2"/>
        <v>45.559999999999988</v>
      </c>
      <c r="N14">
        <f t="shared" si="3"/>
        <v>0.32999999999999963</v>
      </c>
      <c r="O14">
        <f t="shared" si="4"/>
        <v>46.259999999999991</v>
      </c>
      <c r="P14">
        <f t="shared" si="5"/>
        <v>0.32999999999999963</v>
      </c>
      <c r="Q14">
        <f t="shared" si="6"/>
        <v>46.139999999999986</v>
      </c>
      <c r="R14">
        <f t="shared" si="7"/>
        <v>1.1599999999999997</v>
      </c>
      <c r="S14" t="str">
        <f t="shared" si="8"/>
        <v/>
      </c>
    </row>
    <row r="15" spans="1:19" x14ac:dyDescent="0.25">
      <c r="A15" t="s">
        <v>25</v>
      </c>
      <c r="B15">
        <v>-3.44</v>
      </c>
      <c r="C15">
        <v>5.68</v>
      </c>
      <c r="D15">
        <v>-4.6399999999999997</v>
      </c>
      <c r="E15">
        <v>7.53</v>
      </c>
      <c r="J15">
        <f t="shared" si="0"/>
        <v>46.139999999999986</v>
      </c>
      <c r="K15">
        <f t="shared" si="1"/>
        <v>1.1599999999999997</v>
      </c>
      <c r="L15" t="str">
        <f t="shared" si="9"/>
        <v>S</v>
      </c>
      <c r="M15">
        <f>IF($L15="V", B15+$K15, IF(OR($L15="H", $L15="M", $L15="L", $L15="S", $L15="C"), B15+$J15, IF($L15="A", B15, FALSE)))</f>
        <v>42.699999999999989</v>
      </c>
      <c r="N15">
        <f>IF(OR($L15="V", $L15="H"), "", IF(OR($L15="M", $L15="L", $L15="S", $L15="C"), C15+$K15, IF($L15="A", C15, FALSE)))</f>
        <v>6.84</v>
      </c>
      <c r="O15">
        <f>IF(OR($L15="V", $L15="H", $L15="M", $L15="L"), "", IF(OR($L15="S", $L15="C"), D15+$J15, IF($L15="A", D15, FALSE)))</f>
        <v>41.499999999999986</v>
      </c>
      <c r="P15">
        <f>IF(OR($L15="V", $L15="H", $L15="M", $L15="L"), "", IF(OR($L15="S", $L15="C"), E15+$K15, IF($L15="A", E15, FALSE)))</f>
        <v>8.69</v>
      </c>
      <c r="Q15" t="str">
        <f>IF(OR($L15="V", $L15="H", $L15="M", $L15="L", $L15="S"), "", IF($L15="C", F15+$J15, IF($L15="A", F15, FALSE)))</f>
        <v/>
      </c>
      <c r="R15" t="str">
        <f>IF(OR($L15="V", $L15="H", $L15="M", $L15="L", $L15="S"), "", IF($L15="C", G15+$K15, IF($L15="A", G15+$J15, FALSE)))</f>
        <v/>
      </c>
      <c r="S15" t="str">
        <f>IF(OR($L15="V", $L15="H", $L15="M", $L15="L", $L15="S", $L15="C"), "", IF(OR($L15="A"), H15+$K15, FALSE))</f>
        <v/>
      </c>
    </row>
    <row r="16" spans="1:19" x14ac:dyDescent="0.25">
      <c r="A16" t="s">
        <v>24</v>
      </c>
      <c r="B16">
        <v>2.19</v>
      </c>
      <c r="C16">
        <v>2.19</v>
      </c>
      <c r="D16">
        <v>0</v>
      </c>
      <c r="E16">
        <v>0</v>
      </c>
      <c r="F16">
        <v>0</v>
      </c>
      <c r="G16">
        <v>-0.37</v>
      </c>
      <c r="H16">
        <v>0.87</v>
      </c>
      <c r="J16">
        <f>IF($L15="V", J15, IF(OR($L15="M", $L15="L", $L15="H"), M15, IF($L15="S", O15, IF($L15="C", Q15, IF($L15="A", R15, FALSE)))))</f>
        <v>41.499999999999986</v>
      </c>
      <c r="K16">
        <f>IF($L15="V", M15, IF($L15="H", K15, IF(OR($L15="M", $L15="L"), N15, IF($L15="S", P15, IF($L15="C", R15, IF($L15="A", S15, FALSE))))))</f>
        <v>8.69</v>
      </c>
      <c r="L16" t="str">
        <f t="shared" si="9"/>
        <v>A</v>
      </c>
      <c r="M16">
        <f t="shared" ref="M16:M31" si="10">IF($L16="V", B16+$K16, IF(OR($L16="H", $L16="M", $L16="L", $L16="S", $L16="C"), B16+$J16, IF($L16="A", B16, FALSE)))</f>
        <v>2.19</v>
      </c>
      <c r="N16">
        <f t="shared" ref="N16:N31" si="11">IF(OR($L16="V", $L16="H"), "", IF(OR($L16="M", $L16="L", $L16="S", $L16="C"), C16+$K16, IF($L16="A", C16, FALSE)))</f>
        <v>2.19</v>
      </c>
      <c r="O16">
        <f t="shared" ref="O16:O31" si="12">IF(OR($L16="V", $L16="H", $L16="M", $L16="L"), "", IF(OR($L16="S", $L16="C"), D16+$J16, IF($L16="A", D16, FALSE)))</f>
        <v>0</v>
      </c>
      <c r="P16">
        <f t="shared" ref="P16:P31" si="13">IF(OR($L16="V", $L16="H", $L16="M", $L16="L"), "", IF(OR($L16="S", $L16="C"), E16+$K16, IF($L16="A", E16, FALSE)))</f>
        <v>0</v>
      </c>
      <c r="Q16">
        <f t="shared" ref="Q16:Q31" si="14">IF(OR($L16="V", $L16="H", $L16="M", $L16="L", $L16="S"), "", IF($L16="C", F16+$J16, IF($L16="A", F16, FALSE)))</f>
        <v>0</v>
      </c>
      <c r="R16">
        <f t="shared" ref="R16:R31" si="15">IF(OR($L16="V", $L16="H", $L16="M", $L16="L", $L16="S"), "", IF($L16="C", G16+$K16, IF($L16="A", G16+$J16, FALSE)))</f>
        <v>41.129999999999988</v>
      </c>
      <c r="S16">
        <f t="shared" ref="S16:S31" si="16">IF(OR($L16="V", $L16="H", $L16="M", $L16="L", $L16="S", $L16="C"), "", IF(OR($L16="A"), H16+$K16, FALSE))</f>
        <v>9.5599999999999987</v>
      </c>
    </row>
    <row r="17" spans="1:19" x14ac:dyDescent="0.25">
      <c r="A17" t="s">
        <v>24</v>
      </c>
      <c r="B17">
        <v>2.4</v>
      </c>
      <c r="C17">
        <v>2.4</v>
      </c>
      <c r="D17">
        <v>0</v>
      </c>
      <c r="E17">
        <v>0</v>
      </c>
      <c r="F17">
        <v>0</v>
      </c>
      <c r="G17">
        <v>-0.39</v>
      </c>
      <c r="H17">
        <v>-0.87</v>
      </c>
      <c r="J17">
        <f t="shared" ref="J17:J31" si="17">IF($L16="V", J16, IF(OR($L16="M", $L16="L", $L16="H"), M16, IF($L16="S", O16, IF($L16="C", Q16, IF($L16="A", R16, FALSE)))))</f>
        <v>41.129999999999988</v>
      </c>
      <c r="K17">
        <f t="shared" ref="K17:K31" si="18">IF($L16="V", M16, IF($L16="H", K16, IF(OR($L16="M", $L16="L"), N16, IF($L16="S", P16, IF($L16="C", R16, IF($L16="A", S16, FALSE))))))</f>
        <v>9.5599999999999987</v>
      </c>
      <c r="L17" t="str">
        <f t="shared" si="9"/>
        <v>A</v>
      </c>
      <c r="M17">
        <f t="shared" si="10"/>
        <v>2.4</v>
      </c>
      <c r="N17">
        <f t="shared" si="11"/>
        <v>2.4</v>
      </c>
      <c r="O17">
        <f t="shared" si="12"/>
        <v>0</v>
      </c>
      <c r="P17">
        <f t="shared" si="13"/>
        <v>0</v>
      </c>
      <c r="Q17">
        <f t="shared" si="14"/>
        <v>0</v>
      </c>
      <c r="R17">
        <f t="shared" si="15"/>
        <v>40.739999999999988</v>
      </c>
      <c r="S17">
        <f t="shared" si="16"/>
        <v>8.69</v>
      </c>
    </row>
    <row r="18" spans="1:19" x14ac:dyDescent="0.25">
      <c r="A18" t="s">
        <v>1</v>
      </c>
      <c r="B18">
        <v>-1.68</v>
      </c>
      <c r="C18">
        <v>-2.4900000000000002</v>
      </c>
      <c r="D18">
        <v>-4.55</v>
      </c>
      <c r="E18">
        <v>-6.54</v>
      </c>
      <c r="F18">
        <v>-4.63</v>
      </c>
      <c r="G18">
        <v>-7.53</v>
      </c>
      <c r="J18">
        <f t="shared" si="17"/>
        <v>40.739999999999988</v>
      </c>
      <c r="K18">
        <f t="shared" si="18"/>
        <v>8.69</v>
      </c>
      <c r="L18" t="str">
        <f t="shared" si="9"/>
        <v>C</v>
      </c>
      <c r="M18">
        <f t="shared" si="10"/>
        <v>39.059999999999988</v>
      </c>
      <c r="N18">
        <f t="shared" si="11"/>
        <v>6.1999999999999993</v>
      </c>
      <c r="O18">
        <f t="shared" si="12"/>
        <v>36.189999999999991</v>
      </c>
      <c r="P18">
        <f t="shared" si="13"/>
        <v>2.1499999999999995</v>
      </c>
      <c r="Q18">
        <f t="shared" si="14"/>
        <v>36.109999999999985</v>
      </c>
      <c r="R18">
        <f t="shared" si="15"/>
        <v>1.1599999999999993</v>
      </c>
      <c r="S18" t="str">
        <f t="shared" si="16"/>
        <v/>
      </c>
    </row>
    <row r="19" spans="1:19" x14ac:dyDescent="0.25">
      <c r="A19" t="s">
        <v>1</v>
      </c>
      <c r="B19">
        <f>Q18 - D18 - R17</f>
        <v>-8.00000000000054E-2</v>
      </c>
      <c r="C19">
        <f>R18 - E18 - S17</f>
        <v>-0.99000000000000021</v>
      </c>
      <c r="D19">
        <v>0.59</v>
      </c>
      <c r="E19">
        <v>-0.83</v>
      </c>
      <c r="F19">
        <v>1.1499999999999999</v>
      </c>
      <c r="G19">
        <v>-0.83</v>
      </c>
      <c r="H19" t="s">
        <v>35</v>
      </c>
      <c r="J19">
        <f t="shared" ref="J19" si="19">IF($L18="V", J18, IF(OR($L18="M", $L18="L", $L18="H"), M18, IF($L18="S", O18, IF($L18="C", Q18, IF($L18="A", R18, FALSE)))))</f>
        <v>36.109999999999985</v>
      </c>
      <c r="K19">
        <f t="shared" ref="K19" si="20">IF($L18="V", M18, IF($L18="H", K18, IF(OR($L18="M", $L18="L"), N18, IF($L18="S", P18, IF($L18="C", R18, IF($L18="A", S18, FALSE))))))</f>
        <v>1.1599999999999993</v>
      </c>
      <c r="L19" t="str">
        <f t="shared" si="9"/>
        <v>C</v>
      </c>
      <c r="M19">
        <f t="shared" ref="M19" si="21">IF($L19="V", B19+$K19, IF(OR($L19="H", $L19="M", $L19="L", $L19="S", $L19="C"), B19+$J19, IF($L19="A", B19, FALSE)))</f>
        <v>36.02999999999998</v>
      </c>
      <c r="N19">
        <f t="shared" ref="N19" si="22">IF(OR($L19="V", $L19="H"), "", IF(OR($L19="M", $L19="L", $L19="S", $L19="C"), C19+$K19, IF($L19="A", C19, FALSE)))</f>
        <v>0.16999999999999904</v>
      </c>
      <c r="O19">
        <f t="shared" ref="O19" si="23">IF(OR($L19="V", $L19="H", $L19="M", $L19="L"), "", IF(OR($L19="S", $L19="C"), D19+$J19, IF($L19="A", D19, FALSE)))</f>
        <v>36.699999999999989</v>
      </c>
      <c r="P19">
        <f t="shared" ref="P19" si="24">IF(OR($L19="V", $L19="H", $L19="M", $L19="L"), "", IF(OR($L19="S", $L19="C"), E19+$K19, IF($L19="A", E19, FALSE)))</f>
        <v>0.32999999999999929</v>
      </c>
      <c r="Q19">
        <f t="shared" ref="Q19" si="25">IF(OR($L19="V", $L19="H", $L19="M", $L19="L", $L19="S"), "", IF($L19="C", F19+$J19, IF($L19="A", F19, FALSE)))</f>
        <v>37.259999999999984</v>
      </c>
      <c r="R19">
        <f t="shared" ref="R19" si="26">IF(OR($L19="V", $L19="H", $L19="M", $L19="L", $L19="S"), "", IF($L19="C", G19+$K19, IF($L19="A", G19+$J19, FALSE)))</f>
        <v>0.32999999999999929</v>
      </c>
      <c r="S19" t="str">
        <f>IF(OR($L19="V", $L19="H", $L19="M", $L19="L", $L19="S", $L19="C"), "", IF(OR($L19="A"),#REF!+ $K19, FALSE))</f>
        <v/>
      </c>
    </row>
    <row r="20" spans="1:19" x14ac:dyDescent="0.25">
      <c r="A20" t="s">
        <v>25</v>
      </c>
      <c r="B20">
        <v>0.59</v>
      </c>
      <c r="C20">
        <v>-0.83</v>
      </c>
      <c r="D20">
        <v>1.1499999999999999</v>
      </c>
      <c r="E20">
        <v>-0.83</v>
      </c>
      <c r="J20">
        <f>IF($L18="V", J18, IF(OR($L18="M", $L18="L", $L18="H"), M18, IF($L18="S", O18, IF($L18="C", Q18, IF($L18="A", R18, FALSE)))))</f>
        <v>36.109999999999985</v>
      </c>
      <c r="K20">
        <f>IF($L18="V", M18, IF($L18="H", K18, IF(OR($L18="M", $L18="L"), N18, IF($L18="S", P18, IF($L18="C", R18, IF($L18="A", S18, FALSE))))))</f>
        <v>1.1599999999999993</v>
      </c>
      <c r="L20" t="str">
        <f t="shared" si="9"/>
        <v>S</v>
      </c>
      <c r="M20">
        <f t="shared" si="10"/>
        <v>36.699999999999989</v>
      </c>
      <c r="N20">
        <f t="shared" si="11"/>
        <v>0.32999999999999929</v>
      </c>
      <c r="O20">
        <f t="shared" si="12"/>
        <v>37.259999999999984</v>
      </c>
      <c r="P20">
        <f t="shared" si="13"/>
        <v>0.32999999999999929</v>
      </c>
      <c r="Q20" t="str">
        <f t="shared" si="14"/>
        <v/>
      </c>
      <c r="R20" t="str">
        <f t="shared" si="15"/>
        <v/>
      </c>
      <c r="S20" t="str">
        <f t="shared" si="16"/>
        <v/>
      </c>
    </row>
    <row r="21" spans="1:19" x14ac:dyDescent="0.25">
      <c r="A21" t="s">
        <v>1</v>
      </c>
      <c r="B21">
        <v>0.09</v>
      </c>
      <c r="C21">
        <v>0</v>
      </c>
      <c r="D21">
        <v>0.11</v>
      </c>
      <c r="E21">
        <v>-0.32</v>
      </c>
      <c r="F21">
        <v>0</v>
      </c>
      <c r="G21">
        <v>-0.32</v>
      </c>
      <c r="J21">
        <f t="shared" si="17"/>
        <v>37.259999999999984</v>
      </c>
      <c r="K21">
        <f t="shared" si="18"/>
        <v>0.32999999999999929</v>
      </c>
      <c r="L21" t="str">
        <f t="shared" si="9"/>
        <v>C</v>
      </c>
      <c r="M21">
        <f t="shared" si="10"/>
        <v>37.349999999999987</v>
      </c>
      <c r="N21">
        <f t="shared" si="11"/>
        <v>0.32999999999999929</v>
      </c>
      <c r="O21">
        <f t="shared" si="12"/>
        <v>37.369999999999983</v>
      </c>
      <c r="P21">
        <f t="shared" si="13"/>
        <v>9.9999999999992872E-3</v>
      </c>
      <c r="Q21">
        <f t="shared" si="14"/>
        <v>37.259999999999984</v>
      </c>
      <c r="R21">
        <f t="shared" si="15"/>
        <v>9.9999999999992872E-3</v>
      </c>
      <c r="S21" t="str">
        <f t="shared" si="16"/>
        <v/>
      </c>
    </row>
    <row r="22" spans="1:19" x14ac:dyDescent="0.25">
      <c r="A22" t="s">
        <v>17</v>
      </c>
      <c r="B22">
        <v>-12.3</v>
      </c>
      <c r="J22">
        <f t="shared" si="17"/>
        <v>37.259999999999984</v>
      </c>
      <c r="K22">
        <f t="shared" si="18"/>
        <v>9.9999999999992872E-3</v>
      </c>
      <c r="L22" t="str">
        <f t="shared" si="9"/>
        <v>H</v>
      </c>
      <c r="M22">
        <f t="shared" si="10"/>
        <v>24.959999999999983</v>
      </c>
      <c r="N22" t="str">
        <f t="shared" si="11"/>
        <v/>
      </c>
      <c r="O22" t="str">
        <f t="shared" si="12"/>
        <v/>
      </c>
      <c r="P22" t="str">
        <f t="shared" si="13"/>
        <v/>
      </c>
      <c r="Q22" t="str">
        <f t="shared" si="14"/>
        <v/>
      </c>
      <c r="R22" t="str">
        <f t="shared" si="15"/>
        <v/>
      </c>
      <c r="S22" t="str">
        <f t="shared" si="16"/>
        <v/>
      </c>
    </row>
    <row r="23" spans="1:19" x14ac:dyDescent="0.25">
      <c r="A23" t="s">
        <v>1</v>
      </c>
      <c r="B23">
        <v>-0.08</v>
      </c>
      <c r="C23">
        <v>0</v>
      </c>
      <c r="D23">
        <v>-7.0000000000000007E-2</v>
      </c>
      <c r="E23">
        <v>0.28000000000000003</v>
      </c>
      <c r="F23">
        <v>0</v>
      </c>
      <c r="G23">
        <v>0.31</v>
      </c>
      <c r="J23">
        <f t="shared" si="17"/>
        <v>24.959999999999983</v>
      </c>
      <c r="K23">
        <f t="shared" si="18"/>
        <v>9.9999999999992872E-3</v>
      </c>
      <c r="L23" t="str">
        <f t="shared" si="9"/>
        <v>C</v>
      </c>
      <c r="M23">
        <f t="shared" si="10"/>
        <v>24.879999999999985</v>
      </c>
      <c r="N23">
        <f t="shared" si="11"/>
        <v>9.9999999999992872E-3</v>
      </c>
      <c r="O23">
        <f t="shared" si="12"/>
        <v>24.889999999999983</v>
      </c>
      <c r="P23">
        <f t="shared" si="13"/>
        <v>0.28999999999999931</v>
      </c>
      <c r="Q23">
        <f t="shared" si="14"/>
        <v>24.959999999999983</v>
      </c>
      <c r="R23">
        <f t="shared" si="15"/>
        <v>0.31999999999999929</v>
      </c>
      <c r="S23" t="str">
        <f t="shared" si="16"/>
        <v/>
      </c>
    </row>
    <row r="24" spans="1:19" x14ac:dyDescent="0.25">
      <c r="A24" t="s">
        <v>24</v>
      </c>
      <c r="B24">
        <v>3.24</v>
      </c>
      <c r="C24">
        <v>3.24</v>
      </c>
      <c r="D24">
        <v>0</v>
      </c>
      <c r="E24">
        <v>0</v>
      </c>
      <c r="F24">
        <v>1</v>
      </c>
      <c r="G24">
        <v>1.43</v>
      </c>
      <c r="H24">
        <v>0.32</v>
      </c>
      <c r="J24">
        <f t="shared" si="17"/>
        <v>24.959999999999983</v>
      </c>
      <c r="K24">
        <f t="shared" si="18"/>
        <v>0.31999999999999929</v>
      </c>
      <c r="L24" t="str">
        <f t="shared" si="9"/>
        <v>A</v>
      </c>
      <c r="M24">
        <f t="shared" si="10"/>
        <v>3.24</v>
      </c>
      <c r="N24">
        <f t="shared" si="11"/>
        <v>3.24</v>
      </c>
      <c r="O24">
        <f t="shared" si="12"/>
        <v>0</v>
      </c>
      <c r="P24">
        <f t="shared" si="13"/>
        <v>0</v>
      </c>
      <c r="Q24">
        <f t="shared" si="14"/>
        <v>1</v>
      </c>
      <c r="R24">
        <f t="shared" si="15"/>
        <v>26.389999999999983</v>
      </c>
      <c r="S24">
        <f t="shared" si="16"/>
        <v>0.63999999999999924</v>
      </c>
    </row>
    <row r="25" spans="1:19" x14ac:dyDescent="0.25">
      <c r="A25" t="s">
        <v>24</v>
      </c>
      <c r="B25">
        <v>1.41</v>
      </c>
      <c r="C25">
        <v>1.41</v>
      </c>
      <c r="D25">
        <v>0</v>
      </c>
      <c r="E25">
        <v>0</v>
      </c>
      <c r="F25">
        <v>1</v>
      </c>
      <c r="G25">
        <v>0.31</v>
      </c>
      <c r="H25">
        <v>0.21</v>
      </c>
      <c r="J25">
        <f t="shared" si="17"/>
        <v>26.389999999999983</v>
      </c>
      <c r="K25">
        <f t="shared" si="18"/>
        <v>0.63999999999999924</v>
      </c>
      <c r="L25" t="str">
        <f t="shared" si="9"/>
        <v>A</v>
      </c>
      <c r="M25">
        <f t="shared" si="10"/>
        <v>1.41</v>
      </c>
      <c r="N25">
        <f t="shared" si="11"/>
        <v>1.41</v>
      </c>
      <c r="O25">
        <f t="shared" si="12"/>
        <v>0</v>
      </c>
      <c r="P25">
        <f t="shared" si="13"/>
        <v>0</v>
      </c>
      <c r="Q25">
        <f t="shared" si="14"/>
        <v>1</v>
      </c>
      <c r="R25">
        <f t="shared" si="15"/>
        <v>26.699999999999982</v>
      </c>
      <c r="S25">
        <f t="shared" si="16"/>
        <v>0.8499999999999992</v>
      </c>
    </row>
    <row r="26" spans="1:19" x14ac:dyDescent="0.25">
      <c r="A26" t="s">
        <v>24</v>
      </c>
      <c r="B26">
        <v>5.52</v>
      </c>
      <c r="C26">
        <v>5.52</v>
      </c>
      <c r="D26">
        <v>0</v>
      </c>
      <c r="E26">
        <v>0</v>
      </c>
      <c r="F26">
        <v>1</v>
      </c>
      <c r="G26">
        <v>1.1100000000000001</v>
      </c>
      <c r="H26">
        <v>1.34</v>
      </c>
      <c r="J26">
        <f t="shared" si="17"/>
        <v>26.699999999999982</v>
      </c>
      <c r="K26">
        <f t="shared" si="18"/>
        <v>0.8499999999999992</v>
      </c>
      <c r="L26" t="str">
        <f t="shared" si="9"/>
        <v>A</v>
      </c>
      <c r="M26">
        <f t="shared" si="10"/>
        <v>5.52</v>
      </c>
      <c r="N26">
        <f t="shared" si="11"/>
        <v>5.52</v>
      </c>
      <c r="O26">
        <f t="shared" si="12"/>
        <v>0</v>
      </c>
      <c r="P26">
        <f t="shared" si="13"/>
        <v>0</v>
      </c>
      <c r="Q26">
        <f t="shared" si="14"/>
        <v>1</v>
      </c>
      <c r="R26">
        <f t="shared" si="15"/>
        <v>27.809999999999981</v>
      </c>
      <c r="S26">
        <f t="shared" si="16"/>
        <v>2.1899999999999995</v>
      </c>
    </row>
    <row r="27" spans="1:19" x14ac:dyDescent="0.25">
      <c r="A27" t="s">
        <v>18</v>
      </c>
      <c r="B27">
        <v>8.67</v>
      </c>
      <c r="C27">
        <v>12.85</v>
      </c>
      <c r="J27">
        <f t="shared" si="17"/>
        <v>27.809999999999981</v>
      </c>
      <c r="K27">
        <f t="shared" si="18"/>
        <v>2.1899999999999995</v>
      </c>
      <c r="L27" t="str">
        <f t="shared" si="9"/>
        <v>L</v>
      </c>
      <c r="M27">
        <f t="shared" si="10"/>
        <v>36.479999999999983</v>
      </c>
      <c r="N27">
        <f t="shared" si="11"/>
        <v>15.04</v>
      </c>
      <c r="O27" t="str">
        <f t="shared" si="12"/>
        <v/>
      </c>
      <c r="P27" t="str">
        <f t="shared" si="13"/>
        <v/>
      </c>
      <c r="Q27" t="str">
        <f t="shared" si="14"/>
        <v/>
      </c>
      <c r="R27" t="str">
        <f t="shared" si="15"/>
        <v/>
      </c>
      <c r="S27" t="str">
        <f t="shared" si="16"/>
        <v/>
      </c>
    </row>
    <row r="28" spans="1:19" x14ac:dyDescent="0.25">
      <c r="A28" t="s">
        <v>20</v>
      </c>
      <c r="B28">
        <v>8.0500000000000007</v>
      </c>
      <c r="J28">
        <f t="shared" si="17"/>
        <v>36.479999999999983</v>
      </c>
      <c r="K28">
        <f t="shared" si="18"/>
        <v>15.04</v>
      </c>
      <c r="L28" t="str">
        <f t="shared" si="9"/>
        <v>V</v>
      </c>
      <c r="M28">
        <f t="shared" si="10"/>
        <v>23.09</v>
      </c>
      <c r="N28" t="str">
        <f t="shared" si="11"/>
        <v/>
      </c>
      <c r="O28" t="str">
        <f t="shared" si="12"/>
        <v/>
      </c>
      <c r="P28" t="str">
        <f t="shared" si="13"/>
        <v/>
      </c>
      <c r="Q28" t="str">
        <f t="shared" si="14"/>
        <v/>
      </c>
      <c r="R28" t="str">
        <f t="shared" si="15"/>
        <v/>
      </c>
      <c r="S28" t="str">
        <f t="shared" si="16"/>
        <v/>
      </c>
    </row>
    <row r="29" spans="1:19" x14ac:dyDescent="0.25">
      <c r="A29" t="s">
        <v>1</v>
      </c>
      <c r="B29">
        <v>0</v>
      </c>
      <c r="C29">
        <v>0.68</v>
      </c>
      <c r="D29">
        <v>0.05</v>
      </c>
      <c r="E29">
        <v>0.92</v>
      </c>
      <c r="F29">
        <v>-0.44</v>
      </c>
      <c r="G29">
        <v>1.23</v>
      </c>
      <c r="J29">
        <f t="shared" si="17"/>
        <v>36.479999999999983</v>
      </c>
      <c r="K29">
        <f t="shared" si="18"/>
        <v>23.09</v>
      </c>
      <c r="L29" t="str">
        <f t="shared" si="9"/>
        <v>C</v>
      </c>
      <c r="M29">
        <f t="shared" si="10"/>
        <v>36.479999999999983</v>
      </c>
      <c r="N29">
        <f t="shared" si="11"/>
        <v>23.77</v>
      </c>
      <c r="O29">
        <f t="shared" si="12"/>
        <v>36.52999999999998</v>
      </c>
      <c r="P29">
        <f t="shared" si="13"/>
        <v>24.01</v>
      </c>
      <c r="Q29">
        <f t="shared" si="14"/>
        <v>36.039999999999985</v>
      </c>
      <c r="R29">
        <f t="shared" si="15"/>
        <v>24.32</v>
      </c>
      <c r="S29" t="str">
        <f t="shared" si="16"/>
        <v/>
      </c>
    </row>
    <row r="30" spans="1:19" x14ac:dyDescent="0.25">
      <c r="A30" t="s">
        <v>24</v>
      </c>
      <c r="B30">
        <v>4.79</v>
      </c>
      <c r="C30">
        <v>4.79</v>
      </c>
      <c r="D30">
        <v>0</v>
      </c>
      <c r="E30">
        <v>0</v>
      </c>
      <c r="F30">
        <v>1</v>
      </c>
      <c r="G30">
        <v>-1.74</v>
      </c>
      <c r="H30">
        <v>0.47</v>
      </c>
      <c r="J30">
        <f t="shared" si="17"/>
        <v>36.039999999999985</v>
      </c>
      <c r="K30">
        <f t="shared" si="18"/>
        <v>24.32</v>
      </c>
      <c r="L30" t="str">
        <f t="shared" si="9"/>
        <v>A</v>
      </c>
      <c r="M30">
        <f t="shared" si="10"/>
        <v>4.79</v>
      </c>
      <c r="N30">
        <f t="shared" si="11"/>
        <v>4.79</v>
      </c>
      <c r="O30">
        <f t="shared" si="12"/>
        <v>0</v>
      </c>
      <c r="P30">
        <f t="shared" si="13"/>
        <v>0</v>
      </c>
      <c r="Q30">
        <f t="shared" si="14"/>
        <v>1</v>
      </c>
      <c r="R30">
        <f t="shared" si="15"/>
        <v>34.299999999999983</v>
      </c>
      <c r="S30">
        <f t="shared" si="16"/>
        <v>24.79</v>
      </c>
    </row>
    <row r="31" spans="1:19" x14ac:dyDescent="0.25">
      <c r="A31" t="s">
        <v>1</v>
      </c>
      <c r="B31">
        <v>-0.08</v>
      </c>
      <c r="C31">
        <v>0</v>
      </c>
      <c r="D31">
        <v>-0.06</v>
      </c>
      <c r="E31">
        <v>0.32</v>
      </c>
      <c r="F31">
        <v>0</v>
      </c>
      <c r="G31">
        <v>0.32</v>
      </c>
      <c r="J31">
        <f t="shared" si="17"/>
        <v>34.299999999999983</v>
      </c>
      <c r="K31">
        <f t="shared" si="18"/>
        <v>24.79</v>
      </c>
      <c r="L31" t="str">
        <f t="shared" si="9"/>
        <v>C</v>
      </c>
      <c r="M31">
        <f t="shared" si="10"/>
        <v>34.219999999999985</v>
      </c>
      <c r="N31">
        <f t="shared" si="11"/>
        <v>24.79</v>
      </c>
      <c r="O31">
        <f t="shared" si="12"/>
        <v>34.239999999999981</v>
      </c>
      <c r="P31">
        <f t="shared" si="13"/>
        <v>25.11</v>
      </c>
      <c r="Q31">
        <f t="shared" si="14"/>
        <v>34.299999999999983</v>
      </c>
      <c r="R31">
        <f t="shared" si="15"/>
        <v>25.11</v>
      </c>
      <c r="S31" t="str">
        <f t="shared" si="16"/>
        <v/>
      </c>
    </row>
    <row r="32" spans="1:19" x14ac:dyDescent="0.25">
      <c r="A32" t="s">
        <v>34</v>
      </c>
      <c r="L32" t="str">
        <f t="shared" si="9"/>
        <v>Z</v>
      </c>
    </row>
    <row r="34" spans="1:19" x14ac:dyDescent="0.25">
      <c r="A34" s="2" t="s">
        <v>32</v>
      </c>
      <c r="B34" s="2"/>
      <c r="C34" s="2"/>
      <c r="D34" s="2"/>
      <c r="E34" s="2"/>
      <c r="F34" s="2"/>
      <c r="G34" s="2"/>
      <c r="H34" s="2"/>
      <c r="J34" s="2" t="s">
        <v>31</v>
      </c>
      <c r="K34" s="2"/>
      <c r="L34" s="2" t="s">
        <v>33</v>
      </c>
      <c r="M34" s="2"/>
      <c r="N34" s="2"/>
      <c r="O34" s="2"/>
      <c r="P34" s="2"/>
      <c r="Q34" s="2"/>
      <c r="R34" s="2"/>
      <c r="S34" s="2"/>
    </row>
    <row r="35" spans="1:19" x14ac:dyDescent="0.25">
      <c r="A35" t="s">
        <v>0</v>
      </c>
      <c r="B35">
        <v>47.72</v>
      </c>
      <c r="C35">
        <v>25.11</v>
      </c>
      <c r="J35" s="1" t="s">
        <v>15</v>
      </c>
      <c r="K35" s="1" t="s">
        <v>16</v>
      </c>
      <c r="L35" t="str">
        <f>A35</f>
        <v>M</v>
      </c>
      <c r="M35">
        <f>B35</f>
        <v>47.72</v>
      </c>
      <c r="N35">
        <f>C35</f>
        <v>25.11</v>
      </c>
    </row>
    <row r="36" spans="1:19" x14ac:dyDescent="0.25">
      <c r="A36" t="s">
        <v>4</v>
      </c>
      <c r="B36">
        <v>47.81</v>
      </c>
      <c r="C36">
        <v>25.11</v>
      </c>
      <c r="D36">
        <v>47.82</v>
      </c>
      <c r="E36">
        <v>24.81</v>
      </c>
      <c r="F36">
        <v>47.72</v>
      </c>
      <c r="G36">
        <v>24.79</v>
      </c>
      <c r="J36">
        <f>M35</f>
        <v>47.72</v>
      </c>
      <c r="K36">
        <f>N35</f>
        <v>25.11</v>
      </c>
      <c r="L36" t="str">
        <f>LOWER(A36)</f>
        <v>c</v>
      </c>
      <c r="M36">
        <f>B36 - IF($L36="a", 0, IF($L36="v", $K36, $J36))</f>
        <v>9.0000000000003411E-2</v>
      </c>
      <c r="N36">
        <f>IF(OR($L36="h", $L36="v"), "", IF(OR($L36="m", $L36="l", $L36="s", $L36="c"), C36-$K36, IF($L36="a", C36, FALSE)))</f>
        <v>0</v>
      </c>
      <c r="O36">
        <f>IF(OR($L36="h", $L36="v", $L36="m", $L36="l"), "", IF(OR($L36="s", $L36="c"), D36-$J36, IF($L36="a", D36, FALSE)))</f>
        <v>0.10000000000000142</v>
      </c>
      <c r="P36">
        <f>IF(OR($L36="h", $L36="v", $L36="m", $L36="l"), "", IF(OR($L36="s", $L36="c"), E36-$K36, IF($L36="a", E36, FALSE)))</f>
        <v>-0.30000000000000071</v>
      </c>
      <c r="Q36">
        <f>IF(OR($L36="h", $L36="v", $L36="m", $L36="l", $L36="s"), "", IF($L36="c", F36-$J36, IF($L36="a", F36, FALSE)))</f>
        <v>0</v>
      </c>
      <c r="R36">
        <f>IF(OR($L36="h", $L36="v", $L36="m", $L36="l", $L36="s"), "", IF($L36="a", G36-$J36, IF($L36="c", G36-$K36)))</f>
        <v>-0.32000000000000028</v>
      </c>
      <c r="S36" t="str">
        <f>IF(OR($L36="h", $L36="v", $L36="m", $L36="l", $L36="s", $L36="c"), "", IF($L36="a", H36-$K36))</f>
        <v/>
      </c>
    </row>
    <row r="37" spans="1:19" x14ac:dyDescent="0.25">
      <c r="A37" t="s">
        <v>28</v>
      </c>
      <c r="B37">
        <v>4.79</v>
      </c>
      <c r="C37">
        <v>4.79</v>
      </c>
      <c r="D37">
        <v>0</v>
      </c>
      <c r="E37">
        <v>0</v>
      </c>
      <c r="F37">
        <v>1</v>
      </c>
      <c r="G37">
        <v>45.98</v>
      </c>
      <c r="H37">
        <v>24.32</v>
      </c>
      <c r="J37">
        <f t="shared" ref="J37:J39" si="27">J36 + IF($L36="v", 0, IF(OR($L36="m", $L36="l", $L36="h"), M36, IF($L36="s", O36, IF($L36="c", Q36, IF($L36="a", R36, FALSE)))))</f>
        <v>47.72</v>
      </c>
      <c r="K37">
        <f t="shared" ref="K37:K47" si="28">K36 + IF($L36="h", 0, IF($L36="v", M36, IF(OR($L36="m", $L36="l"), N36, IF($L36="s", P36, IF($L36="c", R36, IF($L36="a", S36, FALSE))))))</f>
        <v>24.79</v>
      </c>
      <c r="L37" t="str">
        <f>LOWER(A37)</f>
        <v>a</v>
      </c>
      <c r="M37">
        <f>B37 - IF($L37="a", 0, IF($L37="v", $K37, $J37))</f>
        <v>4.79</v>
      </c>
      <c r="N37">
        <f>IF(OR($L37="h", $L37="v"), "", IF(OR($L37="m", $L37="l", $L37="s", $L37="c"), C37-$K37, IF($L37="a", C37, FALSE)))</f>
        <v>4.79</v>
      </c>
      <c r="O37">
        <f>IF(OR($L37="h", $L37="v", $L37="m", $L37="l"), "", IF(OR($L37="s", $L37="c"), D37-$J37, IF($L37="a", D37, FALSE)))</f>
        <v>0</v>
      </c>
      <c r="P37">
        <f>IF(OR($L37="h", $L37="v", $L37="m", $L37="l"), "", IF(OR($L37="s", $L37="c"), E37-$K37, IF($L37="a", E37, FALSE)))</f>
        <v>0</v>
      </c>
      <c r="Q37">
        <f>IF(OR($L37="h", $L37="v", $L37="m", $L37="l", $L37="s"), "", IF($L37="c", F37-$J37, IF($L37="a", F37, FALSE)))</f>
        <v>1</v>
      </c>
      <c r="R37">
        <f>IF(OR($L37="h", $L37="v", $L37="m", $L37="l", $L37="s"), "", IF($L37="a", G37-$J37, IF($L37="c", G37-$K37)))</f>
        <v>-1.740000000000002</v>
      </c>
      <c r="S37">
        <f>IF(OR($L37="h", $L37="v", $L37="m", $L37="l", $L37="s", $L37="c"), "", IF($L37="a", H37-$K37))</f>
        <v>-0.46999999999999886</v>
      </c>
    </row>
    <row r="38" spans="1:19" x14ac:dyDescent="0.25">
      <c r="A38" t="s">
        <v>4</v>
      </c>
      <c r="B38">
        <v>45.5</v>
      </c>
      <c r="C38">
        <v>24.01</v>
      </c>
      <c r="D38">
        <v>45.53</v>
      </c>
      <c r="E38">
        <v>23.77</v>
      </c>
      <c r="F38">
        <v>45.53</v>
      </c>
      <c r="G38">
        <v>23.09</v>
      </c>
      <c r="J38">
        <f t="shared" si="27"/>
        <v>45.98</v>
      </c>
      <c r="K38">
        <f t="shared" si="28"/>
        <v>24.32</v>
      </c>
      <c r="L38" t="str">
        <f t="shared" ref="L38:L47" si="29">LOWER(A38)</f>
        <v>c</v>
      </c>
      <c r="M38">
        <f t="shared" ref="M38:M47" si="30">B38 - IF($L38="a", 0, IF($L38="v", $K38, $J38))</f>
        <v>-0.47999999999999687</v>
      </c>
      <c r="N38">
        <f t="shared" ref="N38:N47" si="31">IF(OR($L38="h", $L38="v"), "", IF(OR($L38="m", $L38="l", $L38="s", $L38="c"), C38-$K38, IF($L38="a", C38, FALSE)))</f>
        <v>-0.30999999999999872</v>
      </c>
      <c r="O38">
        <f t="shared" ref="O38:O47" si="32">IF(OR($L38="h", $L38="v", $L38="m", $L38="l"), "", IF(OR($L38="s", $L38="c"), D38-$J38, IF($L38="a", D38, FALSE)))</f>
        <v>-0.44999999999999574</v>
      </c>
      <c r="P38">
        <f t="shared" ref="P38:P47" si="33">IF(OR($L38="h", $L38="v", $L38="m", $L38="l"), "", IF(OR($L38="s", $L38="c"), E38-$K38, IF($L38="a", E38, FALSE)))</f>
        <v>-0.55000000000000071</v>
      </c>
      <c r="Q38">
        <f t="shared" ref="Q38:Q47" si="34">IF(OR($L38="h", $L38="v", $L38="m", $L38="l", $L38="s"), "", IF($L38="c", F38-$J38, IF($L38="a", F38, FALSE)))</f>
        <v>-0.44999999999999574</v>
      </c>
      <c r="R38">
        <f t="shared" ref="R38:R47" si="35">IF(OR($L38="h", $L38="v", $L38="m", $L38="l", $L38="s"), "", IF($L38="a", G38-$J38, IF($L38="c", G38-$K38)))</f>
        <v>-1.2300000000000004</v>
      </c>
      <c r="S38" t="str">
        <f t="shared" ref="S38:S47" si="36">IF(OR($L38="h", $L38="v", $L38="m", $L38="l", $L38="s", $L38="c"), "", IF($L38="a", H38-$K38))</f>
        <v/>
      </c>
    </row>
    <row r="39" spans="1:19" x14ac:dyDescent="0.25">
      <c r="A39" t="s">
        <v>23</v>
      </c>
      <c r="B39">
        <v>15.09</v>
      </c>
      <c r="J39">
        <f t="shared" si="27"/>
        <v>45.53</v>
      </c>
      <c r="K39">
        <f t="shared" si="28"/>
        <v>23.09</v>
      </c>
      <c r="L39" t="str">
        <f t="shared" si="29"/>
        <v>v</v>
      </c>
      <c r="M39">
        <f t="shared" si="30"/>
        <v>-8</v>
      </c>
      <c r="N39" t="str">
        <f t="shared" si="31"/>
        <v/>
      </c>
      <c r="O39" t="str">
        <f t="shared" si="32"/>
        <v/>
      </c>
      <c r="P39" t="str">
        <f t="shared" si="33"/>
        <v/>
      </c>
      <c r="Q39" t="str">
        <f t="shared" si="34"/>
        <v/>
      </c>
      <c r="R39" t="str">
        <f t="shared" si="35"/>
        <v/>
      </c>
      <c r="S39" t="str">
        <f t="shared" si="36"/>
        <v/>
      </c>
    </row>
    <row r="40" spans="1:19" x14ac:dyDescent="0.25">
      <c r="A40" t="s">
        <v>22</v>
      </c>
      <c r="B40">
        <v>54.23</v>
      </c>
      <c r="C40">
        <v>2.19</v>
      </c>
      <c r="J40">
        <f>J39 + IF($L39="v", 0, IF(OR($L39="m", $L39="l", $L39="h"), M39, IF($L39="s", O39, IF($L39="c", Q39, IF($L39="a", R39, FALSE)))))</f>
        <v>45.53</v>
      </c>
      <c r="K40">
        <f>K39 + IF($L39="h", 0, IF($L39="v", M39, IF(OR($L39="m", $L39="l"), N39, IF($L39="s", P39, IF($L39="c", R39, IF($L39="a", S39, FALSE))))))</f>
        <v>15.09</v>
      </c>
      <c r="L40" t="str">
        <f t="shared" si="29"/>
        <v>l</v>
      </c>
      <c r="M40">
        <f t="shared" si="30"/>
        <v>8.6999999999999957</v>
      </c>
      <c r="N40">
        <f t="shared" si="31"/>
        <v>-12.9</v>
      </c>
      <c r="O40" t="str">
        <f t="shared" si="32"/>
        <v/>
      </c>
      <c r="P40" t="str">
        <f t="shared" si="33"/>
        <v/>
      </c>
      <c r="Q40" t="str">
        <f t="shared" si="34"/>
        <v/>
      </c>
      <c r="R40" t="str">
        <f t="shared" si="35"/>
        <v/>
      </c>
      <c r="S40" t="str">
        <f t="shared" si="36"/>
        <v/>
      </c>
    </row>
    <row r="41" spans="1:19" x14ac:dyDescent="0.25">
      <c r="A41" t="s">
        <v>28</v>
      </c>
      <c r="B41">
        <v>6.09</v>
      </c>
      <c r="C41">
        <v>6.09</v>
      </c>
      <c r="D41">
        <v>0</v>
      </c>
      <c r="E41">
        <v>0</v>
      </c>
      <c r="F41">
        <v>1</v>
      </c>
      <c r="G41">
        <v>55.4</v>
      </c>
      <c r="H41">
        <v>0.78</v>
      </c>
      <c r="J41">
        <f t="shared" ref="J41:J47" si="37">J40 + IF($L40="v", 0, IF(OR($L40="m", $L40="l", $L40="h"), M40, IF($L40="s", O40, IF($L40="c", Q40, IF($L40="a", R40, FALSE)))))</f>
        <v>54.23</v>
      </c>
      <c r="K41">
        <f t="shared" ref="K41:K47" si="38">K40 + IF($L40="h", 0, IF($L40="v", M40, IF(OR($L40="m", $L40="l"), N40, IF($L40="s", P40, IF($L40="c", R40, IF($L40="a", S40, FALSE))))))</f>
        <v>2.1899999999999995</v>
      </c>
      <c r="L41" t="str">
        <f t="shared" si="29"/>
        <v>a</v>
      </c>
      <c r="M41">
        <f t="shared" si="30"/>
        <v>6.09</v>
      </c>
      <c r="N41">
        <f t="shared" si="31"/>
        <v>6.09</v>
      </c>
      <c r="O41">
        <f t="shared" si="32"/>
        <v>0</v>
      </c>
      <c r="P41">
        <f t="shared" si="33"/>
        <v>0</v>
      </c>
      <c r="Q41">
        <f t="shared" si="34"/>
        <v>1</v>
      </c>
      <c r="R41">
        <f t="shared" si="35"/>
        <v>1.1700000000000017</v>
      </c>
      <c r="S41">
        <f t="shared" si="36"/>
        <v>-1.4099999999999995</v>
      </c>
    </row>
    <row r="42" spans="1:19" x14ac:dyDescent="0.25">
      <c r="A42" t="s">
        <v>28</v>
      </c>
      <c r="B42">
        <v>3</v>
      </c>
      <c r="C42">
        <v>3</v>
      </c>
      <c r="D42">
        <v>0</v>
      </c>
      <c r="E42">
        <v>0</v>
      </c>
      <c r="F42">
        <v>1</v>
      </c>
      <c r="G42">
        <v>55.72</v>
      </c>
      <c r="H42">
        <v>0.56000000000000005</v>
      </c>
      <c r="J42">
        <f t="shared" si="37"/>
        <v>55.4</v>
      </c>
      <c r="K42">
        <f t="shared" si="38"/>
        <v>0.78</v>
      </c>
      <c r="L42" t="str">
        <f t="shared" si="29"/>
        <v>a</v>
      </c>
      <c r="M42">
        <f t="shared" si="30"/>
        <v>3</v>
      </c>
      <c r="N42">
        <f t="shared" si="31"/>
        <v>3</v>
      </c>
      <c r="O42">
        <f t="shared" si="32"/>
        <v>0</v>
      </c>
      <c r="P42">
        <f t="shared" si="33"/>
        <v>0</v>
      </c>
      <c r="Q42">
        <f t="shared" si="34"/>
        <v>1</v>
      </c>
      <c r="R42">
        <f t="shared" si="35"/>
        <v>0.32000000000000028</v>
      </c>
      <c r="S42">
        <f t="shared" si="36"/>
        <v>-0.21999999999999997</v>
      </c>
    </row>
    <row r="43" spans="1:19" x14ac:dyDescent="0.25">
      <c r="A43" t="s">
        <v>28</v>
      </c>
      <c r="B43">
        <v>1.65</v>
      </c>
      <c r="C43">
        <v>1.65</v>
      </c>
      <c r="D43">
        <v>0</v>
      </c>
      <c r="E43">
        <v>0</v>
      </c>
      <c r="F43">
        <v>1</v>
      </c>
      <c r="G43">
        <v>56.66</v>
      </c>
      <c r="H43">
        <v>0.32</v>
      </c>
      <c r="J43">
        <f t="shared" si="37"/>
        <v>55.72</v>
      </c>
      <c r="K43">
        <f t="shared" si="38"/>
        <v>0.56000000000000005</v>
      </c>
      <c r="L43" t="str">
        <f t="shared" si="29"/>
        <v>a</v>
      </c>
      <c r="M43">
        <f t="shared" si="30"/>
        <v>1.65</v>
      </c>
      <c r="N43">
        <f t="shared" si="31"/>
        <v>1.65</v>
      </c>
      <c r="O43">
        <f t="shared" si="32"/>
        <v>0</v>
      </c>
      <c r="P43">
        <f t="shared" si="33"/>
        <v>0</v>
      </c>
      <c r="Q43">
        <f t="shared" si="34"/>
        <v>1</v>
      </c>
      <c r="R43">
        <f t="shared" si="35"/>
        <v>0.93999999999999773</v>
      </c>
      <c r="S43">
        <f t="shared" si="36"/>
        <v>-0.24000000000000005</v>
      </c>
    </row>
    <row r="44" spans="1:19" x14ac:dyDescent="0.25">
      <c r="A44" t="s">
        <v>4</v>
      </c>
      <c r="B44">
        <v>56.74</v>
      </c>
      <c r="C44">
        <v>0.32</v>
      </c>
      <c r="D44">
        <v>56.76</v>
      </c>
      <c r="E44">
        <v>0.01</v>
      </c>
      <c r="F44">
        <v>56.66</v>
      </c>
      <c r="G44">
        <v>0.01</v>
      </c>
      <c r="J44">
        <f t="shared" si="37"/>
        <v>56.66</v>
      </c>
      <c r="K44">
        <f t="shared" si="38"/>
        <v>0.32</v>
      </c>
      <c r="L44" t="str">
        <f t="shared" si="29"/>
        <v>c</v>
      </c>
      <c r="M44">
        <f t="shared" si="30"/>
        <v>8.00000000000054E-2</v>
      </c>
      <c r="N44">
        <f t="shared" si="31"/>
        <v>0</v>
      </c>
      <c r="O44">
        <f t="shared" si="32"/>
        <v>0.10000000000000142</v>
      </c>
      <c r="P44">
        <f t="shared" si="33"/>
        <v>-0.31</v>
      </c>
      <c r="Q44">
        <f t="shared" si="34"/>
        <v>0</v>
      </c>
      <c r="R44">
        <f t="shared" si="35"/>
        <v>-0.31</v>
      </c>
      <c r="S44" t="str">
        <f t="shared" si="36"/>
        <v/>
      </c>
    </row>
    <row r="45" spans="1:19" x14ac:dyDescent="0.25">
      <c r="A45" t="s">
        <v>21</v>
      </c>
      <c r="B45">
        <v>44.98</v>
      </c>
      <c r="J45">
        <f t="shared" si="37"/>
        <v>56.66</v>
      </c>
      <c r="K45">
        <f t="shared" si="38"/>
        <v>1.0000000000000009E-2</v>
      </c>
      <c r="L45" t="str">
        <f t="shared" si="29"/>
        <v>h</v>
      </c>
      <c r="M45">
        <f t="shared" si="30"/>
        <v>-11.68</v>
      </c>
      <c r="N45" t="str">
        <f t="shared" si="31"/>
        <v/>
      </c>
      <c r="O45" t="str">
        <f t="shared" si="32"/>
        <v/>
      </c>
      <c r="P45" t="str">
        <f t="shared" si="33"/>
        <v/>
      </c>
      <c r="Q45" t="str">
        <f t="shared" si="34"/>
        <v/>
      </c>
      <c r="R45" t="str">
        <f t="shared" si="35"/>
        <v/>
      </c>
      <c r="S45" t="str">
        <f t="shared" si="36"/>
        <v/>
      </c>
    </row>
    <row r="46" spans="1:19" x14ac:dyDescent="0.25">
      <c r="A46" t="s">
        <v>4</v>
      </c>
      <c r="B46">
        <v>44.88</v>
      </c>
      <c r="C46">
        <v>0.01</v>
      </c>
      <c r="D46">
        <v>44.9</v>
      </c>
      <c r="E46">
        <v>0.32</v>
      </c>
      <c r="F46">
        <v>44.98</v>
      </c>
      <c r="G46">
        <v>0.33</v>
      </c>
      <c r="J46">
        <f t="shared" si="37"/>
        <v>44.98</v>
      </c>
      <c r="K46">
        <f t="shared" si="38"/>
        <v>1.0000000000000009E-2</v>
      </c>
      <c r="L46" t="str">
        <f t="shared" si="29"/>
        <v>c</v>
      </c>
      <c r="M46">
        <f t="shared" si="30"/>
        <v>-9.9999999999994316E-2</v>
      </c>
      <c r="N46">
        <f t="shared" si="31"/>
        <v>-8.6736173798840355E-18</v>
      </c>
      <c r="O46">
        <f t="shared" si="32"/>
        <v>-7.9999999999998295E-2</v>
      </c>
      <c r="P46">
        <f t="shared" si="33"/>
        <v>0.31</v>
      </c>
      <c r="Q46">
        <f t="shared" si="34"/>
        <v>0</v>
      </c>
      <c r="R46">
        <f t="shared" si="35"/>
        <v>0.32</v>
      </c>
      <c r="S46" t="str">
        <f t="shared" si="36"/>
        <v/>
      </c>
    </row>
    <row r="47" spans="1:19" x14ac:dyDescent="0.25">
      <c r="A47" t="s">
        <v>4</v>
      </c>
      <c r="B47">
        <v>45.56</v>
      </c>
      <c r="C47">
        <v>0.33</v>
      </c>
      <c r="D47">
        <v>46.26</v>
      </c>
      <c r="E47">
        <v>0.33</v>
      </c>
      <c r="F47">
        <v>46.14</v>
      </c>
      <c r="G47">
        <v>1.1599999999999999</v>
      </c>
      <c r="J47">
        <f t="shared" si="37"/>
        <v>44.98</v>
      </c>
      <c r="K47">
        <f t="shared" si="38"/>
        <v>0.33</v>
      </c>
      <c r="L47" t="str">
        <f t="shared" si="29"/>
        <v>c</v>
      </c>
      <c r="M47">
        <f t="shared" si="30"/>
        <v>0.5800000000000054</v>
      </c>
      <c r="N47">
        <f t="shared" si="31"/>
        <v>0</v>
      </c>
      <c r="O47">
        <f t="shared" si="32"/>
        <v>1.2800000000000011</v>
      </c>
      <c r="P47">
        <f t="shared" si="33"/>
        <v>0</v>
      </c>
      <c r="Q47">
        <f t="shared" si="34"/>
        <v>1.1600000000000037</v>
      </c>
      <c r="R47">
        <f t="shared" si="35"/>
        <v>0.82999999999999985</v>
      </c>
      <c r="S47" t="str">
        <f t="shared" si="36"/>
        <v/>
      </c>
    </row>
    <row r="48" spans="1:19" x14ac:dyDescent="0.25">
      <c r="A48" t="s">
        <v>22</v>
      </c>
      <c r="B48">
        <v>41.13</v>
      </c>
      <c r="C48">
        <v>9.1199999999999992</v>
      </c>
      <c r="J48">
        <f t="shared" ref="J48:J61" si="39">J47 + IF($L47="v", 0, IF(OR($L47="m", $L47="l", $L47="h"), M47, IF($L47="s", O47, IF($L47="c", Q47, IF($L47="a", R47, FALSE)))))</f>
        <v>46.14</v>
      </c>
      <c r="K48">
        <f t="shared" ref="K48:K61" si="40">K47 + IF($L47="h", 0, IF($L47="v", M47, IF(OR($L47="m", $L47="l"), N47, IF($L47="s", P47, IF($L47="c", R47, IF($L47="a", S47, FALSE))))))</f>
        <v>1.1599999999999999</v>
      </c>
      <c r="L48" t="str">
        <f t="shared" ref="L48:L61" si="41">LOWER(A48)</f>
        <v>l</v>
      </c>
      <c r="M48">
        <f t="shared" ref="M48:M61" si="42">B48 - IF($L48="a", 0, IF($L48="v", $K48, $J48))</f>
        <v>-5.009999999999998</v>
      </c>
      <c r="N48">
        <f t="shared" ref="N48:N61" si="43">IF(OR($L48="h", $L48="v"), "", IF(OR($L48="m", $L48="l", $L48="s", $L48="c"), C48-$K48, IF($L48="a", C48, FALSE)))</f>
        <v>7.9599999999999991</v>
      </c>
      <c r="O48" t="str">
        <f t="shared" ref="O48:O61" si="44">IF(OR($L48="h", $L48="v", $L48="m", $L48="l"), "", IF(OR($L48="s", $L48="c"), D48-$J48, IF($L48="a", D48, FALSE)))</f>
        <v/>
      </c>
      <c r="P48" t="str">
        <f t="shared" ref="P48:P61" si="45">IF(OR($L48="h", $L48="v", $L48="m", $L48="l"), "", IF(OR($L48="s", $L48="c"), E48-$K48, IF($L48="a", E48, FALSE)))</f>
        <v/>
      </c>
      <c r="Q48" t="str">
        <f t="shared" ref="Q48:Q61" si="46">IF(OR($L48="h", $L48="v", $L48="m", $L48="l", $L48="s"), "", IF($L48="c", F48-$J48, IF($L48="a", F48, FALSE)))</f>
        <v/>
      </c>
      <c r="R48" t="str">
        <f t="shared" ref="R48:R61" si="47">IF(OR($L48="h", $L48="v", $L48="m", $L48="l", $L48="s"), "", IF($L48="a", G48-$J48, IF($L48="c", G48-$K48)))</f>
        <v/>
      </c>
      <c r="S48" t="str">
        <f t="shared" ref="S48:S61" si="48">IF(OR($L48="h", $L48="v", $L48="m", $L48="l", $L48="s", $L48="c"), "", IF($L48="a", H48-$K48))</f>
        <v/>
      </c>
    </row>
    <row r="49" spans="1:19" x14ac:dyDescent="0.25">
      <c r="A49" t="s">
        <v>22</v>
      </c>
      <c r="B49">
        <v>36.11</v>
      </c>
      <c r="C49">
        <v>1.1599999999999999</v>
      </c>
      <c r="J49">
        <f t="shared" si="39"/>
        <v>41.13</v>
      </c>
      <c r="K49">
        <f t="shared" si="40"/>
        <v>9.1199999999999992</v>
      </c>
      <c r="L49" t="str">
        <f t="shared" si="41"/>
        <v>l</v>
      </c>
      <c r="M49">
        <f t="shared" si="42"/>
        <v>-5.0200000000000031</v>
      </c>
      <c r="N49">
        <f t="shared" si="43"/>
        <v>-7.9599999999999991</v>
      </c>
      <c r="O49" t="str">
        <f t="shared" si="44"/>
        <v/>
      </c>
      <c r="P49" t="str">
        <f t="shared" si="45"/>
        <v/>
      </c>
      <c r="Q49" t="str">
        <f t="shared" si="46"/>
        <v/>
      </c>
      <c r="R49" t="str">
        <f t="shared" si="47"/>
        <v/>
      </c>
      <c r="S49" t="str">
        <f t="shared" si="48"/>
        <v/>
      </c>
    </row>
    <row r="50" spans="1:19" x14ac:dyDescent="0.25">
      <c r="A50" t="s">
        <v>4</v>
      </c>
      <c r="B50">
        <v>36.03</v>
      </c>
      <c r="C50">
        <v>0.17</v>
      </c>
      <c r="D50">
        <v>36.700000000000003</v>
      </c>
      <c r="E50">
        <v>0.33</v>
      </c>
      <c r="F50">
        <v>37.26</v>
      </c>
      <c r="G50">
        <v>0.33</v>
      </c>
      <c r="J50">
        <f t="shared" si="39"/>
        <v>36.11</v>
      </c>
      <c r="K50">
        <f t="shared" si="40"/>
        <v>1.1600000000000001</v>
      </c>
      <c r="L50" t="str">
        <f t="shared" si="41"/>
        <v>c</v>
      </c>
      <c r="M50">
        <f t="shared" si="42"/>
        <v>-7.9999999999998295E-2</v>
      </c>
      <c r="N50">
        <f t="shared" si="43"/>
        <v>-0.9900000000000001</v>
      </c>
      <c r="O50">
        <f t="shared" si="44"/>
        <v>0.59000000000000341</v>
      </c>
      <c r="P50">
        <f t="shared" si="45"/>
        <v>-0.83000000000000007</v>
      </c>
      <c r="Q50">
        <f t="shared" si="46"/>
        <v>1.1499999999999986</v>
      </c>
      <c r="R50">
        <f t="shared" si="47"/>
        <v>-0.83000000000000007</v>
      </c>
      <c r="S50" t="str">
        <f t="shared" si="48"/>
        <v/>
      </c>
    </row>
    <row r="51" spans="1:19" x14ac:dyDescent="0.25">
      <c r="A51" t="s">
        <v>4</v>
      </c>
      <c r="B51">
        <v>37.35</v>
      </c>
      <c r="C51">
        <v>0.33</v>
      </c>
      <c r="D51">
        <v>37.369999999999997</v>
      </c>
      <c r="E51">
        <v>0.01</v>
      </c>
      <c r="F51">
        <v>37.26</v>
      </c>
      <c r="G51">
        <v>0.01</v>
      </c>
      <c r="J51">
        <f t="shared" si="39"/>
        <v>37.26</v>
      </c>
      <c r="K51">
        <f t="shared" si="40"/>
        <v>0.33000000000000007</v>
      </c>
      <c r="L51" t="str">
        <f t="shared" si="41"/>
        <v>c</v>
      </c>
      <c r="M51">
        <f t="shared" si="42"/>
        <v>9.0000000000003411E-2</v>
      </c>
      <c r="N51">
        <f t="shared" si="43"/>
        <v>-5.5511151231257827E-17</v>
      </c>
      <c r="O51">
        <f t="shared" si="44"/>
        <v>0.10999999999999943</v>
      </c>
      <c r="P51">
        <f t="shared" si="45"/>
        <v>-0.32000000000000006</v>
      </c>
      <c r="Q51">
        <f t="shared" si="46"/>
        <v>0</v>
      </c>
      <c r="R51">
        <f t="shared" si="47"/>
        <v>-0.32000000000000006</v>
      </c>
      <c r="S51" t="str">
        <f t="shared" si="48"/>
        <v/>
      </c>
    </row>
    <row r="52" spans="1:19" x14ac:dyDescent="0.25">
      <c r="A52" t="s">
        <v>21</v>
      </c>
      <c r="B52">
        <v>24.96</v>
      </c>
      <c r="J52">
        <f t="shared" si="39"/>
        <v>37.26</v>
      </c>
      <c r="K52">
        <f t="shared" si="40"/>
        <v>1.0000000000000009E-2</v>
      </c>
      <c r="L52" t="str">
        <f t="shared" si="41"/>
        <v>h</v>
      </c>
      <c r="M52">
        <f t="shared" si="42"/>
        <v>-12.299999999999997</v>
      </c>
      <c r="N52" t="str">
        <f t="shared" si="43"/>
        <v/>
      </c>
      <c r="O52" t="str">
        <f t="shared" si="44"/>
        <v/>
      </c>
      <c r="P52" t="str">
        <f t="shared" si="45"/>
        <v/>
      </c>
      <c r="Q52" t="str">
        <f t="shared" si="46"/>
        <v/>
      </c>
      <c r="R52" t="str">
        <f t="shared" si="47"/>
        <v/>
      </c>
      <c r="S52" t="str">
        <f t="shared" si="48"/>
        <v/>
      </c>
    </row>
    <row r="53" spans="1:19" x14ac:dyDescent="0.25">
      <c r="A53" t="s">
        <v>4</v>
      </c>
      <c r="B53">
        <v>24.88</v>
      </c>
      <c r="C53">
        <v>0.01</v>
      </c>
      <c r="D53">
        <v>24.89</v>
      </c>
      <c r="E53">
        <v>0.28999999999999998</v>
      </c>
      <c r="F53">
        <v>24.96</v>
      </c>
      <c r="G53">
        <v>0.32</v>
      </c>
      <c r="J53">
        <f t="shared" si="39"/>
        <v>24.96</v>
      </c>
      <c r="K53">
        <f t="shared" si="40"/>
        <v>1.0000000000000009E-2</v>
      </c>
      <c r="L53" t="str">
        <f t="shared" si="41"/>
        <v>c</v>
      </c>
      <c r="M53">
        <f t="shared" si="42"/>
        <v>-8.0000000000001847E-2</v>
      </c>
      <c r="N53">
        <f t="shared" si="43"/>
        <v>-8.6736173798840355E-18</v>
      </c>
      <c r="O53">
        <f t="shared" si="44"/>
        <v>-7.0000000000000284E-2</v>
      </c>
      <c r="P53">
        <f t="shared" si="45"/>
        <v>0.27999999999999997</v>
      </c>
      <c r="Q53">
        <f t="shared" si="46"/>
        <v>0</v>
      </c>
      <c r="R53">
        <f t="shared" si="47"/>
        <v>0.31</v>
      </c>
      <c r="S53" t="str">
        <f t="shared" si="48"/>
        <v/>
      </c>
    </row>
    <row r="54" spans="1:19" x14ac:dyDescent="0.25">
      <c r="A54" t="s">
        <v>28</v>
      </c>
      <c r="B54">
        <v>3.24</v>
      </c>
      <c r="C54">
        <v>3.24</v>
      </c>
      <c r="D54">
        <v>0</v>
      </c>
      <c r="E54">
        <v>0</v>
      </c>
      <c r="F54">
        <v>1</v>
      </c>
      <c r="G54">
        <v>26.39</v>
      </c>
      <c r="H54">
        <v>0.64</v>
      </c>
      <c r="J54">
        <f t="shared" si="39"/>
        <v>24.96</v>
      </c>
      <c r="K54">
        <f t="shared" si="40"/>
        <v>0.32</v>
      </c>
      <c r="L54" t="str">
        <f t="shared" si="41"/>
        <v>a</v>
      </c>
      <c r="M54">
        <f t="shared" si="42"/>
        <v>3.24</v>
      </c>
      <c r="N54">
        <f t="shared" si="43"/>
        <v>3.24</v>
      </c>
      <c r="O54">
        <f t="shared" si="44"/>
        <v>0</v>
      </c>
      <c r="P54">
        <f t="shared" si="45"/>
        <v>0</v>
      </c>
      <c r="Q54">
        <f t="shared" si="46"/>
        <v>1</v>
      </c>
      <c r="R54">
        <f t="shared" si="47"/>
        <v>1.4299999999999997</v>
      </c>
      <c r="S54">
        <f t="shared" si="48"/>
        <v>0.32</v>
      </c>
    </row>
    <row r="55" spans="1:19" x14ac:dyDescent="0.25">
      <c r="A55" t="s">
        <v>28</v>
      </c>
      <c r="B55">
        <v>1.41</v>
      </c>
      <c r="C55">
        <v>1.41</v>
      </c>
      <c r="D55">
        <v>0</v>
      </c>
      <c r="E55">
        <v>0</v>
      </c>
      <c r="F55">
        <v>1</v>
      </c>
      <c r="G55">
        <v>26.7</v>
      </c>
      <c r="H55">
        <v>0.85</v>
      </c>
      <c r="J55">
        <f t="shared" si="39"/>
        <v>26.39</v>
      </c>
      <c r="K55">
        <f t="shared" si="40"/>
        <v>0.64</v>
      </c>
      <c r="L55" t="str">
        <f t="shared" si="41"/>
        <v>a</v>
      </c>
      <c r="M55">
        <f t="shared" si="42"/>
        <v>1.41</v>
      </c>
      <c r="N55">
        <f t="shared" si="43"/>
        <v>1.41</v>
      </c>
      <c r="O55">
        <f t="shared" si="44"/>
        <v>0</v>
      </c>
      <c r="P55">
        <f t="shared" si="45"/>
        <v>0</v>
      </c>
      <c r="Q55">
        <f t="shared" si="46"/>
        <v>1</v>
      </c>
      <c r="R55">
        <f t="shared" si="47"/>
        <v>0.30999999999999872</v>
      </c>
      <c r="S55">
        <f t="shared" si="48"/>
        <v>0.20999999999999996</v>
      </c>
    </row>
    <row r="56" spans="1:19" x14ac:dyDescent="0.25">
      <c r="A56" t="s">
        <v>28</v>
      </c>
      <c r="B56">
        <v>5.52</v>
      </c>
      <c r="C56">
        <v>5.52</v>
      </c>
      <c r="D56">
        <v>0</v>
      </c>
      <c r="E56">
        <v>0</v>
      </c>
      <c r="F56">
        <v>1</v>
      </c>
      <c r="G56">
        <v>27.81</v>
      </c>
      <c r="H56">
        <v>2.19</v>
      </c>
      <c r="J56">
        <f t="shared" si="39"/>
        <v>26.7</v>
      </c>
      <c r="K56">
        <f t="shared" si="40"/>
        <v>0.85</v>
      </c>
      <c r="L56" t="str">
        <f t="shared" si="41"/>
        <v>a</v>
      </c>
      <c r="M56">
        <f t="shared" si="42"/>
        <v>5.52</v>
      </c>
      <c r="N56">
        <f t="shared" si="43"/>
        <v>5.52</v>
      </c>
      <c r="O56">
        <f t="shared" si="44"/>
        <v>0</v>
      </c>
      <c r="P56">
        <f t="shared" si="45"/>
        <v>0</v>
      </c>
      <c r="Q56">
        <f t="shared" si="46"/>
        <v>1</v>
      </c>
      <c r="R56">
        <f t="shared" si="47"/>
        <v>1.1099999999999994</v>
      </c>
      <c r="S56">
        <f t="shared" si="48"/>
        <v>1.3399999999999999</v>
      </c>
    </row>
    <row r="57" spans="1:19" x14ac:dyDescent="0.25">
      <c r="A57" t="s">
        <v>22</v>
      </c>
      <c r="B57">
        <v>36.479999999999997</v>
      </c>
      <c r="C57">
        <v>15.04</v>
      </c>
      <c r="J57">
        <f t="shared" si="39"/>
        <v>27.81</v>
      </c>
      <c r="K57">
        <f t="shared" si="40"/>
        <v>2.19</v>
      </c>
      <c r="L57" t="str">
        <f t="shared" si="41"/>
        <v>l</v>
      </c>
      <c r="M57">
        <f t="shared" si="42"/>
        <v>8.6699999999999982</v>
      </c>
      <c r="N57">
        <f t="shared" si="43"/>
        <v>12.85</v>
      </c>
      <c r="O57" t="str">
        <f t="shared" si="44"/>
        <v/>
      </c>
      <c r="P57" t="str">
        <f t="shared" si="45"/>
        <v/>
      </c>
      <c r="Q57" t="str">
        <f t="shared" si="46"/>
        <v/>
      </c>
      <c r="R57" t="str">
        <f t="shared" si="47"/>
        <v/>
      </c>
      <c r="S57" t="str">
        <f t="shared" si="48"/>
        <v/>
      </c>
    </row>
    <row r="58" spans="1:19" x14ac:dyDescent="0.25">
      <c r="A58" t="s">
        <v>23</v>
      </c>
      <c r="B58">
        <v>23.09</v>
      </c>
      <c r="J58">
        <f t="shared" si="39"/>
        <v>36.479999999999997</v>
      </c>
      <c r="K58">
        <f t="shared" si="40"/>
        <v>15.04</v>
      </c>
      <c r="L58" t="str">
        <f t="shared" si="41"/>
        <v>v</v>
      </c>
      <c r="M58">
        <f t="shared" si="42"/>
        <v>8.0500000000000007</v>
      </c>
      <c r="N58" t="str">
        <f t="shared" si="43"/>
        <v/>
      </c>
      <c r="O58" t="str">
        <f t="shared" si="44"/>
        <v/>
      </c>
      <c r="P58" t="str">
        <f t="shared" si="45"/>
        <v/>
      </c>
      <c r="Q58" t="str">
        <f t="shared" si="46"/>
        <v/>
      </c>
      <c r="R58" t="str">
        <f t="shared" si="47"/>
        <v/>
      </c>
      <c r="S58" t="str">
        <f t="shared" si="48"/>
        <v/>
      </c>
    </row>
    <row r="59" spans="1:19" x14ac:dyDescent="0.25">
      <c r="A59" t="s">
        <v>4</v>
      </c>
      <c r="B59">
        <v>36.479999999999997</v>
      </c>
      <c r="C59">
        <v>23.77</v>
      </c>
      <c r="D59">
        <v>36.53</v>
      </c>
      <c r="E59">
        <v>24.01</v>
      </c>
      <c r="F59">
        <v>36.04</v>
      </c>
      <c r="G59">
        <v>24.32</v>
      </c>
      <c r="J59">
        <f t="shared" si="39"/>
        <v>36.479999999999997</v>
      </c>
      <c r="K59">
        <f t="shared" si="40"/>
        <v>23.09</v>
      </c>
      <c r="L59" t="str">
        <f t="shared" si="41"/>
        <v>c</v>
      </c>
      <c r="M59">
        <f t="shared" si="42"/>
        <v>0</v>
      </c>
      <c r="N59">
        <f t="shared" si="43"/>
        <v>0.67999999999999972</v>
      </c>
      <c r="O59">
        <f t="shared" si="44"/>
        <v>5.0000000000004263E-2</v>
      </c>
      <c r="P59">
        <f t="shared" si="45"/>
        <v>0.92000000000000171</v>
      </c>
      <c r="Q59">
        <f t="shared" si="46"/>
        <v>-0.43999999999999773</v>
      </c>
      <c r="R59">
        <f t="shared" si="47"/>
        <v>1.2300000000000004</v>
      </c>
      <c r="S59" t="str">
        <f t="shared" si="48"/>
        <v/>
      </c>
    </row>
    <row r="60" spans="1:19" x14ac:dyDescent="0.25">
      <c r="A60" t="s">
        <v>28</v>
      </c>
      <c r="B60">
        <v>4.79</v>
      </c>
      <c r="C60">
        <v>4.79</v>
      </c>
      <c r="D60">
        <v>0</v>
      </c>
      <c r="E60">
        <v>0</v>
      </c>
      <c r="F60">
        <v>1</v>
      </c>
      <c r="G60">
        <v>34.299999999999997</v>
      </c>
      <c r="H60">
        <v>24.79</v>
      </c>
      <c r="J60">
        <f t="shared" si="39"/>
        <v>36.04</v>
      </c>
      <c r="K60">
        <f t="shared" si="40"/>
        <v>24.32</v>
      </c>
      <c r="L60" t="str">
        <f t="shared" si="41"/>
        <v>a</v>
      </c>
      <c r="M60">
        <f t="shared" si="42"/>
        <v>4.79</v>
      </c>
      <c r="N60">
        <f t="shared" si="43"/>
        <v>4.79</v>
      </c>
      <c r="O60">
        <f t="shared" si="44"/>
        <v>0</v>
      </c>
      <c r="P60">
        <f t="shared" si="45"/>
        <v>0</v>
      </c>
      <c r="Q60">
        <f t="shared" si="46"/>
        <v>1</v>
      </c>
      <c r="R60">
        <f t="shared" si="47"/>
        <v>-1.740000000000002</v>
      </c>
      <c r="S60">
        <f t="shared" si="48"/>
        <v>0.46999999999999886</v>
      </c>
    </row>
    <row r="61" spans="1:19" x14ac:dyDescent="0.25">
      <c r="A61" t="s">
        <v>4</v>
      </c>
      <c r="B61">
        <v>34.22</v>
      </c>
      <c r="C61">
        <v>24.79</v>
      </c>
      <c r="D61">
        <v>34.24</v>
      </c>
      <c r="E61">
        <v>25.11</v>
      </c>
      <c r="F61">
        <v>34.299999999999997</v>
      </c>
      <c r="G61">
        <v>25.11</v>
      </c>
      <c r="J61">
        <f t="shared" si="39"/>
        <v>34.299999999999997</v>
      </c>
      <c r="K61">
        <f t="shared" si="40"/>
        <v>24.79</v>
      </c>
      <c r="L61" t="str">
        <f t="shared" si="41"/>
        <v>c</v>
      </c>
      <c r="M61">
        <f t="shared" si="42"/>
        <v>-7.9999999999998295E-2</v>
      </c>
      <c r="N61">
        <f t="shared" si="43"/>
        <v>0</v>
      </c>
      <c r="O61">
        <f t="shared" si="44"/>
        <v>-5.9999999999995168E-2</v>
      </c>
      <c r="P61">
        <f t="shared" si="45"/>
        <v>0.32000000000000028</v>
      </c>
      <c r="Q61">
        <f t="shared" si="46"/>
        <v>0</v>
      </c>
      <c r="R61">
        <f t="shared" si="47"/>
        <v>0.32000000000000028</v>
      </c>
      <c r="S61" t="str">
        <f t="shared" si="48"/>
        <v/>
      </c>
    </row>
    <row r="62" spans="1:19" x14ac:dyDescent="0.25">
      <c r="A62" t="s">
        <v>34</v>
      </c>
      <c r="L62" t="str">
        <f>A62</f>
        <v>Z</v>
      </c>
    </row>
  </sheetData>
  <mergeCells count="6">
    <mergeCell ref="A1:H1"/>
    <mergeCell ref="J1:K1"/>
    <mergeCell ref="L1:S1"/>
    <mergeCell ref="A34:H34"/>
    <mergeCell ref="J34:K34"/>
    <mergeCell ref="L34:S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6338-9BEC-4770-9D79-A25FED137173}">
  <dimension ref="A2:O18"/>
  <sheetViews>
    <sheetView workbookViewId="0">
      <selection activeCell="K4" sqref="K4:L4"/>
    </sheetView>
  </sheetViews>
  <sheetFormatPr defaultRowHeight="15" x14ac:dyDescent="0.25"/>
  <cols>
    <col min="1" max="1" width="2.85546875" customWidth="1"/>
    <col min="2" max="8" width="6.85546875" customWidth="1"/>
    <col min="10" max="10" width="2.85546875" customWidth="1"/>
  </cols>
  <sheetData>
    <row r="2" spans="1:15" x14ac:dyDescent="0.25">
      <c r="K2" t="s">
        <v>15</v>
      </c>
      <c r="L2" t="s">
        <v>16</v>
      </c>
    </row>
    <row r="3" spans="1:15" x14ac:dyDescent="0.25">
      <c r="A3" t="s">
        <v>0</v>
      </c>
      <c r="B3">
        <v>88.32</v>
      </c>
      <c r="C3">
        <v>2.02</v>
      </c>
      <c r="J3" t="s">
        <v>0</v>
      </c>
      <c r="K3">
        <f>B3</f>
        <v>88.32</v>
      </c>
      <c r="L3">
        <f>C3</f>
        <v>2.02</v>
      </c>
    </row>
    <row r="4" spans="1:15" x14ac:dyDescent="0.25">
      <c r="A4" t="s">
        <v>1</v>
      </c>
      <c r="B4">
        <v>0</v>
      </c>
      <c r="C4">
        <v>-0.69</v>
      </c>
      <c r="D4">
        <v>0</v>
      </c>
      <c r="E4">
        <v>-0.93</v>
      </c>
      <c r="F4">
        <v>0.44</v>
      </c>
      <c r="G4">
        <v>-1.23</v>
      </c>
      <c r="J4" t="s">
        <v>1</v>
      </c>
      <c r="K4">
        <f t="shared" ref="K4:K6" si="0">IF($A4="v", "", IF(K3="",IF(K2="",K1,K2),K3)+IF(OR($A4="m",$A4="h",$A4="l"),B4,IF($A4="s",D4,IF($A4="c",F4,IF($A4="a",G4,FALSE)))))</f>
        <v>88.759999999999991</v>
      </c>
      <c r="L4">
        <f t="shared" ref="L4:L6" si="1">IF($A4="h", "", IF(L3="",IF(L2="",L1,L2),L3)+IF($A4="v",B4,IF(OR($A4="m",$A4="l"),C4,IF($A4="s",E4,IF($A4="c",G4,IF($A4="a",H4,FALSE))))))</f>
        <v>0.79</v>
      </c>
    </row>
    <row r="5" spans="1:15" x14ac:dyDescent="0.25">
      <c r="A5" t="s">
        <v>24</v>
      </c>
      <c r="B5">
        <v>4.79</v>
      </c>
      <c r="C5">
        <v>4.79</v>
      </c>
      <c r="D5">
        <v>0</v>
      </c>
      <c r="E5">
        <v>0</v>
      </c>
      <c r="F5">
        <v>1</v>
      </c>
      <c r="G5">
        <v>1.74</v>
      </c>
      <c r="H5">
        <v>-0.47</v>
      </c>
      <c r="J5" t="s">
        <v>24</v>
      </c>
      <c r="K5">
        <f t="shared" si="0"/>
        <v>90.499999999999986</v>
      </c>
      <c r="L5">
        <f t="shared" si="1"/>
        <v>0.32000000000000006</v>
      </c>
    </row>
    <row r="6" spans="1:15" x14ac:dyDescent="0.25">
      <c r="A6" t="s">
        <v>1</v>
      </c>
      <c r="B6">
        <v>0.08</v>
      </c>
      <c r="C6">
        <v>0</v>
      </c>
      <c r="D6">
        <v>7.0000000000000007E-2</v>
      </c>
      <c r="E6">
        <v>-0.31</v>
      </c>
      <c r="F6">
        <v>0</v>
      </c>
      <c r="G6">
        <v>-0.31</v>
      </c>
      <c r="J6" t="s">
        <v>1</v>
      </c>
      <c r="K6">
        <f t="shared" si="0"/>
        <v>90.499999999999986</v>
      </c>
      <c r="L6">
        <f t="shared" si="1"/>
        <v>1.0000000000000064E-2</v>
      </c>
    </row>
    <row r="7" spans="1:15" x14ac:dyDescent="0.25">
      <c r="A7" t="s">
        <v>21</v>
      </c>
      <c r="B7">
        <v>77.930000000000007</v>
      </c>
      <c r="J7" t="s">
        <v>21</v>
      </c>
      <c r="K7">
        <f>$B7</f>
        <v>77.930000000000007</v>
      </c>
      <c r="L7" t="str">
        <f t="shared" ref="L5:L13" si="2">IF($A7="h", "", IF(L6="",IF(L5="",L4,L5),L6)+IF($A7="v",B7,IF(OR($A7="m",$A7="l"),C7,IF($A7="c",G7,IF($A7="a",H7,FALSE)))))</f>
        <v/>
      </c>
      <c r="N7" t="str">
        <f>LOWER($A7)</f>
        <v>h</v>
      </c>
      <c r="O7">
        <f>IF($A7="H", K7 - K6, IF($A7="V", L7 - L6, FALSE))</f>
        <v>-12.569999999999979</v>
      </c>
    </row>
    <row r="8" spans="1:15" x14ac:dyDescent="0.25">
      <c r="A8" s="4" t="s">
        <v>1</v>
      </c>
      <c r="B8">
        <v>-0.08</v>
      </c>
      <c r="C8">
        <v>0</v>
      </c>
      <c r="D8">
        <v>-0.1</v>
      </c>
      <c r="E8">
        <v>0.3</v>
      </c>
      <c r="F8">
        <v>0</v>
      </c>
      <c r="G8">
        <v>0.32</v>
      </c>
      <c r="J8" s="4" t="s">
        <v>1</v>
      </c>
      <c r="K8">
        <f t="shared" ref="K8:K12" si="3">IF($A8="v", "", IF(K7="",IF(K6="",K5,K6),K7)+IF(OR($A8="m",$A8="h",$A8="l"),B8,IF($A8="s",D8,IF($A8="c",F8,IF($A8="a",G8,FALSE)))))</f>
        <v>77.930000000000007</v>
      </c>
      <c r="L8">
        <f t="shared" ref="L8:L12" si="4">IF($A8="h", "", IF(L7="",IF(L6="",L5,L6),L7)+IF($A8="v",B8,IF(OR($A8="m",$A8="l"),C8,IF($A8="s",E8,IF($A8="c",G8,IF($A8="a",H8,FALSE))))))</f>
        <v>0.33000000000000007</v>
      </c>
    </row>
    <row r="9" spans="1:15" x14ac:dyDescent="0.25">
      <c r="A9" t="s">
        <v>24</v>
      </c>
      <c r="B9">
        <v>3.63</v>
      </c>
      <c r="C9">
        <v>3.63</v>
      </c>
      <c r="D9">
        <v>0</v>
      </c>
      <c r="E9">
        <v>0</v>
      </c>
      <c r="F9">
        <v>1</v>
      </c>
      <c r="G9">
        <v>1.64</v>
      </c>
      <c r="H9">
        <v>0.47</v>
      </c>
      <c r="J9" t="s">
        <v>24</v>
      </c>
      <c r="K9">
        <f t="shared" si="3"/>
        <v>79.570000000000007</v>
      </c>
      <c r="L9">
        <f t="shared" si="4"/>
        <v>0.8</v>
      </c>
    </row>
    <row r="10" spans="1:15" x14ac:dyDescent="0.25">
      <c r="A10" t="s">
        <v>1</v>
      </c>
      <c r="B10">
        <v>0.48</v>
      </c>
      <c r="C10">
        <v>0.3</v>
      </c>
      <c r="D10">
        <v>0.44</v>
      </c>
      <c r="E10">
        <v>0.55000000000000004</v>
      </c>
      <c r="F10">
        <v>0.44</v>
      </c>
      <c r="G10">
        <v>1.23</v>
      </c>
      <c r="J10" t="s">
        <v>1</v>
      </c>
      <c r="K10">
        <f t="shared" si="3"/>
        <v>80.010000000000005</v>
      </c>
      <c r="L10">
        <f t="shared" si="4"/>
        <v>2.0300000000000002</v>
      </c>
    </row>
    <row r="11" spans="1:15" x14ac:dyDescent="0.25">
      <c r="A11" t="s">
        <v>20</v>
      </c>
      <c r="B11">
        <v>12.66</v>
      </c>
      <c r="J11" t="s">
        <v>20</v>
      </c>
      <c r="K11" t="str">
        <f t="shared" si="3"/>
        <v/>
      </c>
      <c r="L11">
        <f t="shared" si="4"/>
        <v>14.690000000000001</v>
      </c>
    </row>
    <row r="12" spans="1:15" x14ac:dyDescent="0.25">
      <c r="A12" t="s">
        <v>1</v>
      </c>
      <c r="B12">
        <v>0</v>
      </c>
      <c r="C12">
        <v>2.89</v>
      </c>
      <c r="D12">
        <v>-1.66</v>
      </c>
      <c r="E12">
        <v>5.1100000000000003</v>
      </c>
      <c r="F12">
        <v>-4.9400000000000004</v>
      </c>
      <c r="G12">
        <v>5.1100000000000003</v>
      </c>
      <c r="J12" t="s">
        <v>1</v>
      </c>
      <c r="K12">
        <f t="shared" si="3"/>
        <v>75.070000000000007</v>
      </c>
      <c r="L12">
        <f t="shared" si="4"/>
        <v>19.8</v>
      </c>
    </row>
    <row r="13" spans="1:15" x14ac:dyDescent="0.25">
      <c r="A13" t="s">
        <v>25</v>
      </c>
      <c r="B13">
        <v>-4.9400000000000004</v>
      </c>
      <c r="C13">
        <v>-2.2200000000000002</v>
      </c>
      <c r="D13">
        <v>-4.9400000000000004</v>
      </c>
      <c r="E13">
        <v>-5.1100000000000003</v>
      </c>
      <c r="J13" t="s">
        <v>25</v>
      </c>
      <c r="K13">
        <f>IF($A13="v", "", IF(K12="",IF(K11="",K10,K11),K12)+IF(OR($A13="m",$A13="h",$A13="l"),B13,IF($A13="s",D13,IF($A13="c",F13,IF($A13="a",G13,FALSE)))))</f>
        <v>70.13000000000001</v>
      </c>
      <c r="L13">
        <f>IF($A13="h", "", IF(L12="",IF(L11="",L10,L11),L12)+IF($A13="v",B13,IF(OR($A13="m",$A13="l"),C13,IF($A13="s",E13,IF($A13="c",G13,IF($A13="a",H13,FALSE))))))</f>
        <v>14.690000000000001</v>
      </c>
    </row>
    <row r="14" spans="1:15" x14ac:dyDescent="0.25">
      <c r="A14" t="s">
        <v>23</v>
      </c>
      <c r="B14">
        <v>2.02</v>
      </c>
      <c r="J14" t="s">
        <v>23</v>
      </c>
      <c r="L14">
        <f>$B14</f>
        <v>2.02</v>
      </c>
      <c r="N14" t="str">
        <f>LOWER($A14)</f>
        <v>v</v>
      </c>
      <c r="O14">
        <f>IF($A14="H", K14 - K13, IF($A14="V", L14 - L13, FALSE))</f>
        <v>-12.670000000000002</v>
      </c>
    </row>
    <row r="15" spans="1:15" x14ac:dyDescent="0.25">
      <c r="A15" t="s">
        <v>1</v>
      </c>
      <c r="B15">
        <v>0</v>
      </c>
      <c r="C15">
        <v>-0.68</v>
      </c>
      <c r="D15">
        <v>0</v>
      </c>
      <c r="E15">
        <v>-0.93</v>
      </c>
      <c r="F15">
        <v>0.45</v>
      </c>
      <c r="G15">
        <v>-1.23</v>
      </c>
      <c r="J15" t="s">
        <v>1</v>
      </c>
      <c r="K15">
        <f t="shared" ref="K15:K17" si="5">IF($A15="v", "", IF(K14="",IF(K13="",K12,K13),K14)+IF(OR($A15="m",$A15="h",$A15="l"),B15,IF($A15="s",D15,IF($A15="c",F15,IF($A15="a",G15,FALSE)))))</f>
        <v>70.580000000000013</v>
      </c>
      <c r="L15">
        <f t="shared" ref="L15:L17" si="6">IF($A15="h", "", IF(L14="",IF(L13="",L12,L13),L14)+IF($A15="v",B15,IF(OR($A15="m",$A15="l"),C15,IF($A15="s",E15,IF($A15="c",G15,IF($A15="a",H15,FALSE))))))</f>
        <v>0.79</v>
      </c>
    </row>
    <row r="16" spans="1:15" x14ac:dyDescent="0.25">
      <c r="A16" t="s">
        <v>24</v>
      </c>
      <c r="B16">
        <v>4</v>
      </c>
      <c r="C16">
        <v>4</v>
      </c>
      <c r="D16">
        <v>0</v>
      </c>
      <c r="E16">
        <v>0</v>
      </c>
      <c r="F16">
        <v>1</v>
      </c>
      <c r="G16">
        <v>1.64</v>
      </c>
      <c r="H16">
        <v>-0.47</v>
      </c>
      <c r="J16" t="s">
        <v>24</v>
      </c>
      <c r="K16">
        <f t="shared" si="5"/>
        <v>72.220000000000013</v>
      </c>
      <c r="L16">
        <f t="shared" si="6"/>
        <v>0.32000000000000006</v>
      </c>
    </row>
    <row r="17" spans="1:15" x14ac:dyDescent="0.25">
      <c r="A17" t="s">
        <v>1</v>
      </c>
      <c r="B17">
        <v>0.08</v>
      </c>
      <c r="C17">
        <v>0</v>
      </c>
      <c r="D17">
        <v>7.0000000000000007E-2</v>
      </c>
      <c r="E17">
        <v>-0.31</v>
      </c>
      <c r="F17">
        <v>0</v>
      </c>
      <c r="G17">
        <v>-0.31</v>
      </c>
      <c r="J17" t="s">
        <v>1</v>
      </c>
      <c r="K17">
        <f t="shared" si="5"/>
        <v>72.220000000000013</v>
      </c>
      <c r="L17">
        <f t="shared" si="6"/>
        <v>1.0000000000000064E-2</v>
      </c>
    </row>
    <row r="18" spans="1:15" x14ac:dyDescent="0.25">
      <c r="A18" t="s">
        <v>21</v>
      </c>
      <c r="B18">
        <v>60.35</v>
      </c>
      <c r="J18" t="s">
        <v>21</v>
      </c>
      <c r="K18">
        <f>$B18</f>
        <v>60.35</v>
      </c>
      <c r="N18" t="str">
        <f>LOWER($A18)</f>
        <v>h</v>
      </c>
      <c r="O18">
        <f>IF($A18="H", K18 - K17, IF($A18="V", L18 - L17, FALSE))</f>
        <v>-11.870000000000012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D4AA-1F8A-4AC1-999E-563EE9292B8F}">
  <dimension ref="A2:O8"/>
  <sheetViews>
    <sheetView workbookViewId="0">
      <selection activeCell="N7" sqref="N7:O7"/>
    </sheetView>
  </sheetViews>
  <sheetFormatPr defaultRowHeight="15" x14ac:dyDescent="0.25"/>
  <cols>
    <col min="1" max="1" width="2.85546875" customWidth="1"/>
    <col min="2" max="8" width="6.85546875" customWidth="1"/>
    <col min="10" max="10" width="2.85546875" customWidth="1"/>
  </cols>
  <sheetData>
    <row r="2" spans="1:15" x14ac:dyDescent="0.25">
      <c r="K2" t="s">
        <v>15</v>
      </c>
      <c r="L2" t="s">
        <v>16</v>
      </c>
    </row>
    <row r="3" spans="1:15" x14ac:dyDescent="0.25">
      <c r="A3" t="s">
        <v>0</v>
      </c>
      <c r="B3">
        <v>87.74</v>
      </c>
      <c r="C3">
        <v>31.15</v>
      </c>
      <c r="J3" t="s">
        <v>0</v>
      </c>
      <c r="K3">
        <f>B3</f>
        <v>87.74</v>
      </c>
      <c r="L3">
        <f>C3</f>
        <v>31.15</v>
      </c>
    </row>
    <row r="4" spans="1:15" x14ac:dyDescent="0.25">
      <c r="A4" t="s">
        <v>21</v>
      </c>
      <c r="B4">
        <v>0.35</v>
      </c>
      <c r="J4" t="s">
        <v>21</v>
      </c>
      <c r="K4">
        <f>B4</f>
        <v>0.35</v>
      </c>
      <c r="N4" t="str">
        <f>LOWER($A4)</f>
        <v>h</v>
      </c>
      <c r="O4">
        <f>IF($A4="H", K4 - K3, IF($A4="V", L4 - L3, FALSE))</f>
        <v>-87.39</v>
      </c>
    </row>
    <row r="5" spans="1:15" x14ac:dyDescent="0.25">
      <c r="A5" t="s">
        <v>24</v>
      </c>
      <c r="B5">
        <v>0.36</v>
      </c>
      <c r="C5">
        <v>0.36</v>
      </c>
      <c r="D5">
        <v>0</v>
      </c>
      <c r="E5">
        <v>0</v>
      </c>
      <c r="F5">
        <v>1</v>
      </c>
      <c r="G5">
        <v>0</v>
      </c>
      <c r="H5">
        <v>-0.72</v>
      </c>
      <c r="J5" t="s">
        <v>24</v>
      </c>
      <c r="K5">
        <f t="shared" ref="K4:K6" si="0">IF($A5="v", "", IF(K4="",IF(K3="",K2,K3),K4)+IF(OR($A5="m",$A5="h",$A5="l"),B5,IF($A5="s",D5,IF($A5="c",F5,IF($A5="a",G5,FALSE)))))</f>
        <v>0.35</v>
      </c>
      <c r="L5">
        <f t="shared" ref="L4:L6" si="1">IF($A5="h", "", IF(L4="",IF(L3="",L2,L3),L4)+IF($A5="v",B5,IF(OR($A5="m",$A5="l"),C5,IF($A5="s",E5,IF($A5="c",G5,IF($A5="a",H5,FALSE))))))</f>
        <v>30.43</v>
      </c>
    </row>
    <row r="6" spans="1:15" x14ac:dyDescent="0.25">
      <c r="A6" t="s">
        <v>21</v>
      </c>
      <c r="B6">
        <v>87.74</v>
      </c>
      <c r="J6" t="s">
        <v>21</v>
      </c>
      <c r="K6">
        <f>B6</f>
        <v>87.74</v>
      </c>
      <c r="L6" t="str">
        <f t="shared" si="1"/>
        <v/>
      </c>
      <c r="N6" t="str">
        <f>LOWER($A6)</f>
        <v>h</v>
      </c>
      <c r="O6">
        <f>IF($A6="H", K6 - K5, IF($A6="V", L6 - L5, FALSE))</f>
        <v>87.39</v>
      </c>
    </row>
    <row r="7" spans="1:15" x14ac:dyDescent="0.25">
      <c r="A7" t="s">
        <v>24</v>
      </c>
      <c r="B7">
        <v>0.36</v>
      </c>
      <c r="C7">
        <v>0.36</v>
      </c>
      <c r="D7">
        <v>0</v>
      </c>
      <c r="E7">
        <v>0</v>
      </c>
      <c r="F7">
        <v>1</v>
      </c>
      <c r="G7">
        <v>0</v>
      </c>
      <c r="H7">
        <v>0.72</v>
      </c>
      <c r="J7" t="s">
        <v>24</v>
      </c>
      <c r="K7">
        <f t="shared" ref="K7" si="2">IF($A7="v", "", IF(K6="",IF(K5="",K4,K5),K6)+IF(OR($A7="m",$A7="h",$A7="l"),B7,IF($A7="s",D7,IF($A7="c",F7,IF($A7="a",G7,FALSE)))))</f>
        <v>87.74</v>
      </c>
      <c r="L7">
        <f t="shared" ref="L7" si="3">IF($A7="h", "", IF(L6="",IF(L5="",L4,L5),L6)+IF($A7="v",B7,IF(OR($A7="m",$A7="l"),C7,IF($A7="s",E7,IF($A7="c",G7,IF($A7="a",H7,FALSE))))))</f>
        <v>31.15</v>
      </c>
    </row>
    <row r="8" spans="1:15" x14ac:dyDescent="0.25">
      <c r="A8" s="4"/>
      <c r="J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47CF-1EE3-4CF7-BB0A-7DAE4C65C383}">
  <dimension ref="A1:G4"/>
  <sheetViews>
    <sheetView workbookViewId="0">
      <selection activeCell="E4" sqref="E4"/>
    </sheetView>
  </sheetViews>
  <sheetFormatPr defaultRowHeight="15" x14ac:dyDescent="0.25"/>
  <sheetData>
    <row r="1" spans="1:7" x14ac:dyDescent="0.25">
      <c r="A1" s="1" t="s">
        <v>26</v>
      </c>
      <c r="B1" s="1" t="s">
        <v>27</v>
      </c>
      <c r="C1" s="1"/>
      <c r="D1" s="1" t="s">
        <v>30</v>
      </c>
      <c r="E1" s="1" t="s">
        <v>28</v>
      </c>
      <c r="F1" s="1" t="s">
        <v>21</v>
      </c>
      <c r="G1" s="1" t="s">
        <v>29</v>
      </c>
    </row>
    <row r="2" spans="1:7" x14ac:dyDescent="0.25">
      <c r="A2">
        <v>50.22</v>
      </c>
      <c r="B2">
        <v>88.32</v>
      </c>
      <c r="D2">
        <v>18.86</v>
      </c>
      <c r="E2">
        <v>38.729999999999997</v>
      </c>
      <c r="F2">
        <v>61.64</v>
      </c>
      <c r="G2">
        <v>80.739999999999995</v>
      </c>
    </row>
    <row r="3" spans="1:7" x14ac:dyDescent="0.25">
      <c r="A3">
        <v>-2.5</v>
      </c>
      <c r="B3">
        <f>A3</f>
        <v>-2.5</v>
      </c>
      <c r="D3">
        <v>-0.3</v>
      </c>
      <c r="E3">
        <v>-1.2</v>
      </c>
      <c r="F3">
        <v>0.2</v>
      </c>
      <c r="G3">
        <v>-1.2</v>
      </c>
    </row>
    <row r="4" spans="1:7" x14ac:dyDescent="0.25">
      <c r="A4">
        <f>SUM(A2:A3)</f>
        <v>47.72</v>
      </c>
      <c r="B4">
        <f>SUM(B2:B3)</f>
        <v>85.82</v>
      </c>
      <c r="D4">
        <f t="shared" ref="D4:F4" si="0">SUM(D2:D3)</f>
        <v>18.559999999999999</v>
      </c>
      <c r="E4">
        <f t="shared" si="0"/>
        <v>37.529999999999994</v>
      </c>
      <c r="F4">
        <f t="shared" si="0"/>
        <v>61.84</v>
      </c>
      <c r="G4">
        <f>SUM(G2:G3)</f>
        <v>79.539999999999992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</vt:lpstr>
      <vt:lpstr>Y</vt:lpstr>
      <vt:lpstr>U</vt:lpstr>
      <vt:lpstr>sep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Barzee, Rex</dc:creator>
  <cp:lastModifiedBy>Barzee, Rex</cp:lastModifiedBy>
  <dcterms:created xsi:type="dcterms:W3CDTF">2023-01-18T05:42:20Z</dcterms:created>
  <dcterms:modified xsi:type="dcterms:W3CDTF">2023-01-19T03:20:26Z</dcterms:modified>
</cp:coreProperties>
</file>