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https://webmailbyui-my.sharepoint.com/personal/curtisgn_byui_edu/Documents/Course Lead/108/Math108XWebsite/math108x/ExcelFiles/"/>
    </mc:Choice>
  </mc:AlternateContent>
  <xr:revisionPtr revIDLastSave="121" documentId="13_ncr:1_{AF91B1B7-9C0E-499A-BC83-A0A932F09CA4}" xr6:coauthVersionLast="47" xr6:coauthVersionMax="47" xr10:uidLastSave="{1484397D-70EC-40D5-B63D-5C076FCF1C91}"/>
  <bookViews>
    <workbookView xWindow="-120" yWindow="-120" windowWidth="29040" windowHeight="15840" tabRatio="500" xr2:uid="{00000000-000D-0000-FFFF-FFFF00000000}"/>
  </bookViews>
  <sheets>
    <sheet name="Student Work" sheetId="1" r:id="rId1"/>
    <sheet name="How Did I Do" sheetId="2" r:id="rId2"/>
  </sheets>
  <calcPr calcId="191029" concurrentCalc="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A26" i="2" l="1"/>
  <c r="AA33" i="2"/>
  <c r="AA32" i="2"/>
  <c r="AA31" i="2"/>
  <c r="AA25" i="2"/>
  <c r="AA24" i="2"/>
  <c r="T21" i="2"/>
  <c r="AE10" i="2"/>
  <c r="AE12" i="2"/>
  <c r="T10" i="2"/>
  <c r="T12" i="2"/>
  <c r="L1" i="2"/>
  <c r="X7" i="2"/>
  <c r="AA7" i="2"/>
  <c r="T8" i="2"/>
  <c r="X8" i="2"/>
  <c r="AA8" i="2"/>
  <c r="AE8" i="2"/>
  <c r="X9" i="2"/>
  <c r="AA9" i="2"/>
  <c r="T11" i="2"/>
  <c r="AE11" i="2"/>
  <c r="T13" i="2"/>
  <c r="AE13" i="2"/>
  <c r="AD31" i="2"/>
  <c r="AH31" i="2"/>
  <c r="T14" i="2"/>
  <c r="AE14" i="2"/>
  <c r="T15" i="2"/>
  <c r="AE15" i="2"/>
  <c r="T16" i="2"/>
  <c r="AE16" i="2"/>
  <c r="S18" i="1"/>
  <c r="S18" i="2"/>
  <c r="AA18" i="2"/>
  <c r="AA21" i="2"/>
  <c r="AG18" i="1"/>
  <c r="AG18" i="2"/>
  <c r="AA19" i="2"/>
  <c r="Q20" i="2"/>
  <c r="R20" i="2"/>
  <c r="S20" i="2"/>
  <c r="T20" i="2"/>
  <c r="AA20" i="2"/>
  <c r="AE20" i="2"/>
  <c r="AF20" i="2"/>
  <c r="AG20" i="2"/>
  <c r="AH20" i="2"/>
  <c r="M21" i="2"/>
  <c r="Q21" i="2"/>
  <c r="R21" i="2"/>
  <c r="S21" i="2"/>
  <c r="AE21" i="2"/>
  <c r="AF21" i="2"/>
  <c r="AG21" i="2"/>
  <c r="AH21" i="2"/>
  <c r="M22" i="2"/>
  <c r="Q22" i="2"/>
  <c r="R22" i="2"/>
  <c r="S22" i="2"/>
  <c r="T22" i="2"/>
  <c r="AE22" i="2"/>
  <c r="AF22" i="2"/>
  <c r="AG22" i="2"/>
  <c r="AH22" i="2"/>
  <c r="M23" i="2"/>
  <c r="Q23" i="2"/>
  <c r="R23" i="2"/>
  <c r="S23" i="2"/>
  <c r="T23" i="2"/>
  <c r="AE23" i="2"/>
  <c r="AF23" i="2"/>
  <c r="AG23" i="2"/>
  <c r="AH23" i="2"/>
  <c r="M24" i="2"/>
  <c r="Q24" i="2"/>
  <c r="R24" i="2"/>
  <c r="S24" i="2"/>
  <c r="T24" i="2"/>
  <c r="AE24" i="2"/>
  <c r="AF24" i="2"/>
  <c r="AG24" i="2"/>
  <c r="AH24" i="2"/>
  <c r="AD25" i="2"/>
  <c r="AF25" i="2"/>
  <c r="AD26" i="2"/>
  <c r="AD27" i="2"/>
  <c r="AH27" i="2"/>
  <c r="AD28" i="2"/>
  <c r="AF28" i="2"/>
  <c r="AE28" i="2"/>
  <c r="AI28" i="2"/>
  <c r="AD29" i="2"/>
  <c r="AH29" i="2"/>
  <c r="M30" i="2"/>
  <c r="AD30" i="2"/>
  <c r="AH30" i="2"/>
  <c r="M31" i="2"/>
  <c r="M32" i="2"/>
  <c r="AA35" i="2"/>
  <c r="AD32" i="2"/>
  <c r="AH32" i="2"/>
  <c r="AG32" i="2"/>
  <c r="M33" i="2"/>
  <c r="AA36" i="2"/>
  <c r="AD33" i="2"/>
  <c r="AA37" i="2"/>
  <c r="AD34" i="2"/>
  <c r="AA38" i="2"/>
  <c r="AD35" i="2"/>
  <c r="AG35" i="2"/>
  <c r="AD36" i="2"/>
  <c r="AE36" i="2"/>
  <c r="AI36" i="2"/>
  <c r="AD39" i="2"/>
  <c r="AH39" i="2"/>
  <c r="AD40" i="2"/>
  <c r="AG40" i="2"/>
  <c r="AE40" i="2"/>
  <c r="AI40" i="2"/>
  <c r="AD41" i="2"/>
  <c r="AH41" i="2"/>
  <c r="AD42" i="2"/>
  <c r="AH42" i="2"/>
  <c r="AD43" i="2"/>
  <c r="AE43" i="2"/>
  <c r="AI43" i="2"/>
  <c r="AG43" i="2"/>
  <c r="AF43" i="2"/>
  <c r="AH43" i="2"/>
  <c r="AD44" i="2"/>
  <c r="AE44" i="2"/>
  <c r="AI44" i="2"/>
  <c r="AG44" i="2"/>
  <c r="AH44" i="2"/>
  <c r="AD46" i="2"/>
  <c r="AF46" i="2"/>
  <c r="AH46" i="2"/>
  <c r="AD47" i="2"/>
  <c r="AF47" i="2"/>
  <c r="AD48" i="2"/>
  <c r="AG48" i="2"/>
  <c r="AD50" i="2"/>
  <c r="AF50" i="2"/>
  <c r="AE50" i="2"/>
  <c r="AI50" i="2"/>
  <c r="AD51" i="2"/>
  <c r="AD52" i="2"/>
  <c r="AF52" i="2"/>
  <c r="AE52" i="2"/>
  <c r="AI52" i="2"/>
  <c r="AD53" i="2"/>
  <c r="AH53" i="2"/>
  <c r="AD54" i="2"/>
  <c r="AH54" i="2"/>
  <c r="AD55" i="2"/>
  <c r="AH55" i="2"/>
  <c r="AG55" i="2"/>
  <c r="AF55" i="2"/>
  <c r="AD56" i="2"/>
  <c r="AG56" i="2"/>
  <c r="AF56" i="2"/>
  <c r="AD57" i="2"/>
  <c r="AD58" i="2"/>
  <c r="AG58" i="2"/>
  <c r="AF58" i="2"/>
  <c r="AE58" i="2"/>
  <c r="AI58" i="2"/>
  <c r="AD60" i="2"/>
  <c r="AH60" i="2"/>
  <c r="AD61" i="2"/>
  <c r="AH61" i="2"/>
  <c r="AD62" i="2"/>
  <c r="AD63" i="2"/>
  <c r="AD64" i="2"/>
  <c r="AE64" i="2"/>
  <c r="AI64" i="2"/>
  <c r="AF64" i="2"/>
  <c r="AG64" i="2"/>
  <c r="AH64" i="2"/>
  <c r="AD65" i="2"/>
  <c r="AE65" i="2"/>
  <c r="AI65" i="2"/>
  <c r="AG65" i="2"/>
  <c r="AH65" i="2"/>
  <c r="AD66" i="2"/>
  <c r="AD67" i="2"/>
  <c r="AE67" i="2"/>
  <c r="AI67" i="2"/>
  <c r="AD68" i="2"/>
  <c r="AF68" i="2"/>
  <c r="AG68" i="2"/>
  <c r="AD69" i="2"/>
  <c r="AH69" i="2"/>
  <c r="AF69" i="2"/>
  <c r="AG69" i="2"/>
  <c r="AD70" i="2"/>
  <c r="AG70" i="2"/>
  <c r="AD71" i="2"/>
  <c r="AH71" i="2"/>
  <c r="AE71" i="2"/>
  <c r="AI71" i="2"/>
  <c r="AD72" i="2"/>
  <c r="AH72" i="2"/>
  <c r="AD73" i="2"/>
  <c r="AG73" i="2"/>
  <c r="AE73" i="2"/>
  <c r="AI73" i="2"/>
  <c r="AD74" i="2"/>
  <c r="AD75" i="2"/>
  <c r="AE75" i="2"/>
  <c r="AI75" i="2"/>
  <c r="AD76" i="2"/>
  <c r="AG76" i="2"/>
  <c r="AE76" i="2"/>
  <c r="AI76" i="2"/>
  <c r="AF76" i="2"/>
  <c r="AH76" i="2"/>
  <c r="AD77" i="2"/>
  <c r="AH77" i="2"/>
  <c r="AD78" i="2"/>
  <c r="AG78" i="2"/>
  <c r="AH78" i="2"/>
  <c r="AD79" i="2"/>
  <c r="AE79" i="2"/>
  <c r="AI79" i="2"/>
  <c r="AD80" i="2"/>
  <c r="AF80" i="2"/>
  <c r="AD81" i="2"/>
  <c r="AH81" i="2"/>
  <c r="AF81" i="2"/>
  <c r="AG81" i="2"/>
  <c r="AD82" i="2"/>
  <c r="AD83" i="2"/>
  <c r="AE83" i="2"/>
  <c r="AI83" i="2"/>
  <c r="AH83" i="2"/>
  <c r="AD84" i="2"/>
  <c r="AD85" i="2"/>
  <c r="AG85" i="2"/>
  <c r="AD86" i="2"/>
  <c r="AG86" i="2"/>
  <c r="AH86" i="2"/>
  <c r="AD87" i="2"/>
  <c r="AE87" i="2"/>
  <c r="AI87" i="2"/>
  <c r="AD88" i="2"/>
  <c r="AG88" i="2"/>
  <c r="AD89" i="2"/>
  <c r="AE89" i="2"/>
  <c r="AI89" i="2"/>
  <c r="AD90" i="2"/>
  <c r="AD91" i="2"/>
  <c r="AE91" i="2"/>
  <c r="AI91" i="2"/>
  <c r="AH91" i="2"/>
  <c r="AD92" i="2"/>
  <c r="AE92" i="2"/>
  <c r="AI92" i="2"/>
  <c r="AF92" i="2"/>
  <c r="AG92" i="2"/>
  <c r="AD93" i="2"/>
  <c r="AD94" i="2"/>
  <c r="AH94" i="2"/>
  <c r="AD95" i="2"/>
  <c r="AF95" i="2"/>
  <c r="AE95" i="2"/>
  <c r="AG95" i="2"/>
  <c r="AH95" i="2"/>
  <c r="AI95" i="2"/>
  <c r="AD96" i="2"/>
  <c r="AE96" i="2"/>
  <c r="AI96" i="2"/>
  <c r="AH96" i="2"/>
  <c r="AD97" i="2"/>
  <c r="AH97" i="2"/>
  <c r="AD98" i="2"/>
  <c r="AF98" i="2"/>
  <c r="AH98" i="2"/>
  <c r="AD99" i="2"/>
  <c r="AF99" i="2"/>
  <c r="AD100" i="2"/>
  <c r="AF100" i="2"/>
  <c r="AE100" i="2"/>
  <c r="AI100" i="2"/>
  <c r="AD101" i="2"/>
  <c r="AH101" i="2"/>
  <c r="AD102" i="2"/>
  <c r="AE102" i="2"/>
  <c r="AI102" i="2"/>
  <c r="AD103" i="2"/>
  <c r="AG103" i="2"/>
  <c r="AH103" i="2"/>
  <c r="AD104" i="2"/>
  <c r="AD105" i="2"/>
  <c r="AH105" i="2"/>
  <c r="AD106" i="2"/>
  <c r="AD107" i="2"/>
  <c r="AF107" i="2"/>
  <c r="AE107" i="2"/>
  <c r="AI107" i="2"/>
  <c r="AG107" i="2"/>
  <c r="AD108" i="2"/>
  <c r="AE108" i="2"/>
  <c r="AI108" i="2"/>
  <c r="AF108" i="2"/>
  <c r="AG108" i="2"/>
  <c r="AH108" i="2"/>
  <c r="AD109" i="2"/>
  <c r="AD110" i="2"/>
  <c r="AF110" i="2"/>
  <c r="AD111" i="2"/>
  <c r="AF111" i="2"/>
  <c r="AG111" i="2"/>
  <c r="AE111" i="2"/>
  <c r="AI111" i="2"/>
  <c r="AD112" i="2"/>
  <c r="AD113" i="2"/>
  <c r="AH113" i="2"/>
  <c r="AD114" i="2"/>
  <c r="AE114" i="2"/>
  <c r="AH114" i="2"/>
  <c r="AI114" i="2"/>
  <c r="AD115" i="2"/>
  <c r="AE115" i="2"/>
  <c r="AI115" i="2"/>
  <c r="AD116" i="2"/>
  <c r="AD117" i="2"/>
  <c r="AD118" i="2"/>
  <c r="AD119" i="2"/>
  <c r="AF119" i="2"/>
  <c r="AE119" i="2"/>
  <c r="AI119" i="2"/>
  <c r="AG119" i="2"/>
  <c r="AD120" i="2"/>
  <c r="AE120" i="2"/>
  <c r="AI120" i="2"/>
  <c r="AF120" i="2"/>
  <c r="AH120" i="2"/>
  <c r="AD121" i="2"/>
  <c r="AD122" i="2"/>
  <c r="AE122" i="2"/>
  <c r="AI122" i="2"/>
  <c r="AD123" i="2"/>
  <c r="AG123" i="2"/>
  <c r="AE123" i="2"/>
  <c r="AI123" i="2"/>
  <c r="AD124" i="2"/>
  <c r="AF124" i="2"/>
  <c r="AE124" i="2"/>
  <c r="AI124" i="2"/>
  <c r="AG124" i="2"/>
  <c r="AD125" i="2"/>
  <c r="AH125" i="2"/>
  <c r="AD126" i="2"/>
  <c r="AD127" i="2"/>
  <c r="AE127" i="2"/>
  <c r="AI127" i="2"/>
  <c r="AF127" i="2"/>
  <c r="AH127" i="2"/>
  <c r="AD128" i="2"/>
  <c r="AD129" i="2"/>
  <c r="AH129" i="2"/>
  <c r="AD130" i="2"/>
  <c r="AD131" i="2"/>
  <c r="AF131" i="2"/>
  <c r="AE131" i="2"/>
  <c r="AI131" i="2"/>
  <c r="AG131" i="2"/>
  <c r="AH131" i="2"/>
  <c r="AD132" i="2"/>
  <c r="AF132" i="2"/>
  <c r="AD133" i="2"/>
  <c r="AE133" i="2"/>
  <c r="AI133" i="2"/>
  <c r="AD134" i="2"/>
  <c r="AD135" i="2"/>
  <c r="AE135" i="2"/>
  <c r="AI135" i="2"/>
  <c r="AG135" i="2"/>
  <c r="AH135" i="2"/>
  <c r="AD136" i="2"/>
  <c r="AD137" i="2"/>
  <c r="AE137" i="2"/>
  <c r="AI137" i="2"/>
  <c r="AG137" i="2"/>
  <c r="AH137" i="2"/>
  <c r="AD138" i="2"/>
  <c r="AD139" i="2"/>
  <c r="AG139" i="2"/>
  <c r="AE139" i="2"/>
  <c r="AI139" i="2"/>
  <c r="AH139" i="2"/>
  <c r="AD140" i="2"/>
  <c r="AH140" i="2"/>
  <c r="AD141" i="2"/>
  <c r="AF141" i="2"/>
  <c r="AD142" i="2"/>
  <c r="AD143" i="2"/>
  <c r="AE143" i="2"/>
  <c r="AI143" i="2"/>
  <c r="AG143" i="2"/>
  <c r="K26" i="1"/>
  <c r="AD144" i="2"/>
  <c r="AH144" i="2"/>
  <c r="AD145" i="2"/>
  <c r="AH145" i="2"/>
  <c r="AD146" i="2"/>
  <c r="AG146" i="2"/>
  <c r="AH146" i="2"/>
  <c r="AD147" i="2"/>
  <c r="AH147" i="2"/>
  <c r="AD148" i="2"/>
  <c r="AH148" i="2"/>
  <c r="AD149" i="2"/>
  <c r="AD150" i="2"/>
  <c r="AH150" i="2"/>
  <c r="AD151" i="2"/>
  <c r="AD152" i="2"/>
  <c r="AH152" i="2"/>
  <c r="AD153" i="2"/>
  <c r="AH153" i="2"/>
  <c r="AD154" i="2"/>
  <c r="AH154" i="2"/>
  <c r="AD155" i="2"/>
  <c r="AD156" i="2"/>
  <c r="AH156" i="2"/>
  <c r="AD157" i="2"/>
  <c r="AE157" i="2"/>
  <c r="AD158" i="2"/>
  <c r="AD159" i="2"/>
  <c r="AH159" i="2"/>
  <c r="AD160" i="2"/>
  <c r="AH160" i="2"/>
  <c r="AD161" i="2"/>
  <c r="AH161" i="2"/>
  <c r="AD162" i="2"/>
  <c r="AE162" i="2"/>
  <c r="AD163" i="2"/>
  <c r="AH163" i="2"/>
  <c r="AD164" i="2"/>
  <c r="AH164" i="2"/>
  <c r="AD165" i="2"/>
  <c r="AD166" i="2"/>
  <c r="AG166" i="2"/>
  <c r="AH166" i="2"/>
  <c r="AD167" i="2"/>
  <c r="AH167" i="2"/>
  <c r="AD168" i="2"/>
  <c r="AH168" i="2"/>
  <c r="AD169" i="2"/>
  <c r="AH169" i="2"/>
  <c r="AD170" i="2"/>
  <c r="AG170" i="2"/>
  <c r="AD171" i="2"/>
  <c r="AH171" i="2"/>
  <c r="AD172" i="2"/>
  <c r="AD173" i="2"/>
  <c r="AF173" i="2"/>
  <c r="AD174" i="2"/>
  <c r="AH174" i="2"/>
  <c r="AD175" i="2"/>
  <c r="AD176" i="2"/>
  <c r="AD177" i="2"/>
  <c r="AH177" i="2"/>
  <c r="AD178" i="2"/>
  <c r="AH178" i="2"/>
  <c r="AD179" i="2"/>
  <c r="AD180" i="2"/>
  <c r="AH180" i="2"/>
  <c r="AD181" i="2"/>
  <c r="AD182" i="2"/>
  <c r="AH182" i="2"/>
  <c r="AD183" i="2"/>
  <c r="AD184" i="2"/>
  <c r="AH184" i="2"/>
  <c r="AD185" i="2"/>
  <c r="AD186" i="2"/>
  <c r="AH186" i="2"/>
  <c r="AD187" i="2"/>
  <c r="AH187" i="2"/>
  <c r="AD188" i="2"/>
  <c r="AH188" i="2"/>
  <c r="AD189" i="2"/>
  <c r="AD190" i="2"/>
  <c r="AH190" i="2"/>
  <c r="AD191" i="2"/>
  <c r="AG191" i="2"/>
  <c r="AD192" i="2"/>
  <c r="AD193" i="2"/>
  <c r="AD194" i="2"/>
  <c r="AH194" i="2"/>
  <c r="AD195" i="2"/>
  <c r="AH195" i="2"/>
  <c r="AD196" i="2"/>
  <c r="AH196" i="2"/>
  <c r="AD197" i="2"/>
  <c r="AD198" i="2"/>
  <c r="AD199" i="2"/>
  <c r="AH199" i="2"/>
  <c r="AD200" i="2"/>
  <c r="AH200" i="2"/>
  <c r="AD201" i="2"/>
  <c r="AH201" i="2"/>
  <c r="AD202" i="2"/>
  <c r="AD203" i="2"/>
  <c r="AH203" i="2"/>
  <c r="AD204" i="2"/>
  <c r="AD205" i="2"/>
  <c r="AD206" i="2"/>
  <c r="AH206" i="2"/>
  <c r="AD207" i="2"/>
  <c r="AH207" i="2"/>
  <c r="AD208" i="2"/>
  <c r="AH208" i="2"/>
  <c r="AD209" i="2"/>
  <c r="AD210" i="2"/>
  <c r="AG210" i="2"/>
  <c r="AH210" i="2"/>
  <c r="AD211" i="2"/>
  <c r="AH211" i="2"/>
  <c r="AD212" i="2"/>
  <c r="AH212" i="2"/>
  <c r="AD213" i="2"/>
  <c r="AD214" i="2"/>
  <c r="AH214" i="2"/>
  <c r="AD215" i="2"/>
  <c r="AH215" i="2"/>
  <c r="AD216" i="2"/>
  <c r="AH216" i="2"/>
  <c r="AD217" i="2"/>
  <c r="AE217" i="2"/>
  <c r="AD218" i="2"/>
  <c r="AH218" i="2"/>
  <c r="AD219" i="2"/>
  <c r="AD220" i="2"/>
  <c r="AH220" i="2"/>
  <c r="AD221" i="2"/>
  <c r="AD222" i="2"/>
  <c r="AH222" i="2"/>
  <c r="AD223" i="2"/>
  <c r="AD224" i="2"/>
  <c r="AH224" i="2"/>
  <c r="AD225" i="2"/>
  <c r="AH225" i="2"/>
  <c r="AD226" i="2"/>
  <c r="AH226" i="2"/>
  <c r="AD227" i="2"/>
  <c r="AH227" i="2"/>
  <c r="AD228" i="2"/>
  <c r="AH228" i="2"/>
  <c r="AD229" i="2"/>
  <c r="AD230" i="2"/>
  <c r="AD231" i="2"/>
  <c r="AH231" i="2"/>
  <c r="AD232" i="2"/>
  <c r="AD233" i="2"/>
  <c r="AH233" i="2"/>
  <c r="AD234" i="2"/>
  <c r="AG234" i="2"/>
  <c r="AH234" i="2"/>
  <c r="AD235" i="2"/>
  <c r="AH235" i="2"/>
  <c r="AD236" i="2"/>
  <c r="AH236" i="2"/>
  <c r="AD237" i="2"/>
  <c r="AD238" i="2"/>
  <c r="AH238" i="2"/>
  <c r="AD239" i="2"/>
  <c r="AD240" i="2"/>
  <c r="AH240" i="2"/>
  <c r="AD241" i="2"/>
  <c r="AH241" i="2"/>
  <c r="AD242" i="2"/>
  <c r="AH242" i="2"/>
  <c r="AD243" i="2"/>
  <c r="AD244" i="2"/>
  <c r="AH244" i="2"/>
  <c r="AD245" i="2"/>
  <c r="AD246" i="2"/>
  <c r="AH246" i="2"/>
  <c r="AD247" i="2"/>
  <c r="AH247" i="2"/>
  <c r="AD248" i="2"/>
  <c r="AH248" i="2"/>
  <c r="AD249" i="2"/>
  <c r="AH249" i="2"/>
  <c r="AD250" i="2"/>
  <c r="AH250" i="2"/>
  <c r="AD251" i="2"/>
  <c r="AH251" i="2"/>
  <c r="AD252" i="2"/>
  <c r="AH252" i="2"/>
  <c r="AD253" i="2"/>
  <c r="AE253" i="2"/>
  <c r="AD254" i="2"/>
  <c r="AH254" i="2"/>
  <c r="AD255" i="2"/>
  <c r="AH255" i="2"/>
  <c r="AD256" i="2"/>
  <c r="AH256" i="2"/>
  <c r="AD257" i="2"/>
  <c r="AH257" i="2"/>
  <c r="AD258" i="2"/>
  <c r="AH258" i="2"/>
  <c r="AD259" i="2"/>
  <c r="AH259" i="2"/>
  <c r="AD260" i="2"/>
  <c r="AH260" i="2"/>
  <c r="AD261" i="2"/>
  <c r="AD262" i="2"/>
  <c r="AH262" i="2"/>
  <c r="AD263" i="2"/>
  <c r="AH263" i="2"/>
  <c r="AD264" i="2"/>
  <c r="AD265" i="2"/>
  <c r="AH265" i="2"/>
  <c r="AD266" i="2"/>
  <c r="AD267" i="2"/>
  <c r="AH267" i="2"/>
  <c r="AD268" i="2"/>
  <c r="AH268" i="2"/>
  <c r="AD269" i="2"/>
  <c r="AD270" i="2"/>
  <c r="AH270" i="2"/>
  <c r="AD271" i="2"/>
  <c r="AH271" i="2"/>
  <c r="AD272" i="2"/>
  <c r="AH272" i="2"/>
  <c r="AD273" i="2"/>
  <c r="AH273" i="2"/>
  <c r="AD274" i="2"/>
  <c r="AD275" i="2"/>
  <c r="AH275" i="2"/>
  <c r="AD276" i="2"/>
  <c r="AH276" i="2"/>
  <c r="AD277" i="2"/>
  <c r="AD278" i="2"/>
  <c r="AH278" i="2"/>
  <c r="AD279" i="2"/>
  <c r="AH279" i="2"/>
  <c r="AD280" i="2"/>
  <c r="AH280" i="2"/>
  <c r="AD281" i="2"/>
  <c r="AH281" i="2"/>
  <c r="AD282" i="2"/>
  <c r="AH282" i="2"/>
  <c r="AD283" i="2"/>
  <c r="AH283" i="2"/>
  <c r="AD284" i="2"/>
  <c r="AH284" i="2"/>
  <c r="AD285" i="2"/>
  <c r="AD286" i="2"/>
  <c r="AH286" i="2"/>
  <c r="AD287" i="2"/>
  <c r="AH287" i="2"/>
  <c r="AD288" i="2"/>
  <c r="AH288" i="2"/>
  <c r="AD289" i="2"/>
  <c r="AH289" i="2"/>
  <c r="AD290" i="2"/>
  <c r="AH290" i="2"/>
  <c r="AD291" i="2"/>
  <c r="AE291" i="2"/>
  <c r="AH291" i="2"/>
  <c r="AD292" i="2"/>
  <c r="AH292" i="2"/>
  <c r="AD293" i="2"/>
  <c r="AD294" i="2"/>
  <c r="AH294" i="2"/>
  <c r="AD295" i="2"/>
  <c r="AH295" i="2"/>
  <c r="AD296" i="2"/>
  <c r="AD297" i="2"/>
  <c r="AH297" i="2"/>
  <c r="AD298" i="2"/>
  <c r="AH298" i="2"/>
  <c r="AD299" i="2"/>
  <c r="AH299" i="2"/>
  <c r="AD300" i="2"/>
  <c r="AH300" i="2"/>
  <c r="AD301" i="2"/>
  <c r="AD302" i="2"/>
  <c r="AH302" i="2"/>
  <c r="AD303" i="2"/>
  <c r="AH303" i="2"/>
  <c r="AD304" i="2"/>
  <c r="AH304" i="2"/>
  <c r="AD305" i="2"/>
  <c r="AH305" i="2"/>
  <c r="AD306" i="2"/>
  <c r="AH306" i="2"/>
  <c r="AD307" i="2"/>
  <c r="AD308" i="2"/>
  <c r="AH308" i="2"/>
  <c r="AD309" i="2"/>
  <c r="AD310" i="2"/>
  <c r="AH310" i="2"/>
  <c r="AD311" i="2"/>
  <c r="AH311" i="2"/>
  <c r="AD312" i="2"/>
  <c r="AH312" i="2"/>
  <c r="AD313" i="2"/>
  <c r="AH313" i="2"/>
  <c r="AD314" i="2"/>
  <c r="AH314" i="2"/>
  <c r="AD315" i="2"/>
  <c r="AH315" i="2"/>
  <c r="AD316" i="2"/>
  <c r="AH316" i="2"/>
  <c r="AD317" i="2"/>
  <c r="AD318" i="2"/>
  <c r="AH318" i="2"/>
  <c r="AD319" i="2"/>
  <c r="AH319" i="2"/>
  <c r="AD320" i="2"/>
  <c r="AD321" i="2"/>
  <c r="AG321" i="2"/>
  <c r="AH321" i="2"/>
  <c r="AD322" i="2"/>
  <c r="AH322" i="2"/>
  <c r="AD323" i="2"/>
  <c r="AH323" i="2"/>
  <c r="AD324" i="2"/>
  <c r="AH324" i="2"/>
  <c r="AD325" i="2"/>
  <c r="AD326" i="2"/>
  <c r="AH326" i="2"/>
  <c r="AD327" i="2"/>
  <c r="AH327" i="2"/>
  <c r="AD328" i="2"/>
  <c r="AD329" i="2"/>
  <c r="AG329" i="2"/>
  <c r="AD330" i="2"/>
  <c r="AH330" i="2"/>
  <c r="AD331" i="2"/>
  <c r="AH331" i="2"/>
  <c r="AD332" i="2"/>
  <c r="AE332" i="2"/>
  <c r="AD333" i="2"/>
  <c r="AH333" i="2"/>
  <c r="AD334" i="2"/>
  <c r="AD335" i="2"/>
  <c r="AH335" i="2"/>
  <c r="AD336" i="2"/>
  <c r="AH336" i="2"/>
  <c r="AD337" i="2"/>
  <c r="AH337" i="2"/>
  <c r="AD338" i="2"/>
  <c r="AG338" i="2"/>
  <c r="AH338" i="2"/>
  <c r="AD339" i="2"/>
  <c r="AH339" i="2"/>
  <c r="AD340" i="2"/>
  <c r="AH340" i="2"/>
  <c r="AD341" i="2"/>
  <c r="AD342" i="2"/>
  <c r="AH342" i="2"/>
  <c r="AD343" i="2"/>
  <c r="AD344" i="2"/>
  <c r="AH344" i="2"/>
  <c r="AD345" i="2"/>
  <c r="AH345" i="2"/>
  <c r="AD346" i="2"/>
  <c r="AH346" i="2"/>
  <c r="AD347" i="2"/>
  <c r="AH347" i="2"/>
  <c r="AD348" i="2"/>
  <c r="AH348" i="2"/>
  <c r="AD349" i="2"/>
  <c r="AG349" i="2"/>
  <c r="AD350" i="2"/>
  <c r="AH350" i="2"/>
  <c r="AD351" i="2"/>
  <c r="AG351" i="2"/>
  <c r="AD352" i="2"/>
  <c r="AH352" i="2"/>
  <c r="AD353" i="2"/>
  <c r="AH353" i="2"/>
  <c r="AD354" i="2"/>
  <c r="AD355" i="2"/>
  <c r="AH355" i="2"/>
  <c r="AD356" i="2"/>
  <c r="AH356" i="2"/>
  <c r="AD357" i="2"/>
  <c r="AD358" i="2"/>
  <c r="AG358" i="2"/>
  <c r="AD359" i="2"/>
  <c r="AH359" i="2"/>
  <c r="AD360" i="2"/>
  <c r="AH360" i="2"/>
  <c r="AD361" i="2"/>
  <c r="AH361" i="2"/>
  <c r="AD362" i="2"/>
  <c r="AD363" i="2"/>
  <c r="AH363" i="2"/>
  <c r="AD364" i="2"/>
  <c r="AD365" i="2"/>
  <c r="AF365" i="2"/>
  <c r="AD366" i="2"/>
  <c r="AH366" i="2"/>
  <c r="AD367" i="2"/>
  <c r="AE367" i="2"/>
  <c r="AD368" i="2"/>
  <c r="AG368" i="2"/>
  <c r="AH368" i="2"/>
  <c r="AD369" i="2"/>
  <c r="AH369" i="2"/>
  <c r="AD370" i="2"/>
  <c r="AH370" i="2"/>
  <c r="AD371" i="2"/>
  <c r="AH371" i="2"/>
  <c r="AD372" i="2"/>
  <c r="AD373" i="2"/>
  <c r="AD374" i="2"/>
  <c r="AH374" i="2"/>
  <c r="AD375" i="2"/>
  <c r="AD376" i="2"/>
  <c r="AH376" i="2"/>
  <c r="AD377" i="2"/>
  <c r="AD378" i="2"/>
  <c r="AH378" i="2"/>
  <c r="AD379" i="2"/>
  <c r="AH379" i="2"/>
  <c r="AD380" i="2"/>
  <c r="AH380" i="2"/>
  <c r="AD381" i="2"/>
  <c r="AD382" i="2"/>
  <c r="AH382" i="2"/>
  <c r="AD383" i="2"/>
  <c r="AH383" i="2"/>
  <c r="AD384" i="2"/>
  <c r="AD385" i="2"/>
  <c r="AD386" i="2"/>
  <c r="AH386" i="2"/>
  <c r="AD387" i="2"/>
  <c r="AH387" i="2"/>
  <c r="AD388" i="2"/>
  <c r="AH388" i="2"/>
  <c r="AD389" i="2"/>
  <c r="AE389" i="2"/>
  <c r="AD390" i="2"/>
  <c r="AH390" i="2"/>
  <c r="AD391" i="2"/>
  <c r="AH391" i="2"/>
  <c r="AD392" i="2"/>
  <c r="AD393" i="2"/>
  <c r="AG393" i="2"/>
  <c r="AH393" i="2"/>
  <c r="AD394" i="2"/>
  <c r="AH394" i="2"/>
  <c r="AD395" i="2"/>
  <c r="AH395" i="2"/>
  <c r="AD396" i="2"/>
  <c r="AH396" i="2"/>
  <c r="AD397" i="2"/>
  <c r="AH397" i="2"/>
  <c r="AD398" i="2"/>
  <c r="AH398" i="2"/>
  <c r="AD399" i="2"/>
  <c r="AH399" i="2"/>
  <c r="AD400" i="2"/>
  <c r="AG144" i="2"/>
  <c r="AG145" i="2"/>
  <c r="AG147" i="2"/>
  <c r="AG148" i="2"/>
  <c r="AG150" i="2"/>
  <c r="AG152" i="2"/>
  <c r="AG154" i="2"/>
  <c r="AG156" i="2"/>
  <c r="AG160" i="2"/>
  <c r="AG161" i="2"/>
  <c r="AG163" i="2"/>
  <c r="AG164" i="2"/>
  <c r="AG167" i="2"/>
  <c r="AG168" i="2"/>
  <c r="AG171" i="2"/>
  <c r="AG174" i="2"/>
  <c r="AG177" i="2"/>
  <c r="AG178" i="2"/>
  <c r="AG180" i="2"/>
  <c r="AG182" i="2"/>
  <c r="AG184" i="2"/>
  <c r="AG187" i="2"/>
  <c r="AG188" i="2"/>
  <c r="AG190" i="2"/>
  <c r="AG194" i="2"/>
  <c r="AG199" i="2"/>
  <c r="AG200" i="2"/>
  <c r="AG203" i="2"/>
  <c r="AG206" i="2"/>
  <c r="AG208" i="2"/>
  <c r="AG209" i="2"/>
  <c r="AG211" i="2"/>
  <c r="AG212" i="2"/>
  <c r="AG214" i="2"/>
  <c r="AG215" i="2"/>
  <c r="AG216" i="2"/>
  <c r="AG218" i="2"/>
  <c r="AG220" i="2"/>
  <c r="AG222" i="2"/>
  <c r="AG226" i="2"/>
  <c r="AG227" i="2"/>
  <c r="AG228" i="2"/>
  <c r="AG231" i="2"/>
  <c r="AG233" i="2"/>
  <c r="AG235" i="2"/>
  <c r="AG236" i="2"/>
  <c r="AG238" i="2"/>
  <c r="AG242" i="2"/>
  <c r="AG244" i="2"/>
  <c r="AG247" i="2"/>
  <c r="AG248" i="2"/>
  <c r="AG251" i="2"/>
  <c r="AG254" i="2"/>
  <c r="AG255" i="2"/>
  <c r="AG256" i="2"/>
  <c r="AG257" i="2"/>
  <c r="AG258" i="2"/>
  <c r="AG259" i="2"/>
  <c r="AG263" i="2"/>
  <c r="AG264" i="2"/>
  <c r="AG265" i="2"/>
  <c r="AG268" i="2"/>
  <c r="AG270" i="2"/>
  <c r="AG271" i="2"/>
  <c r="AG272" i="2"/>
  <c r="AG273" i="2"/>
  <c r="AG275" i="2"/>
  <c r="AG276" i="2"/>
  <c r="AG280" i="2"/>
  <c r="AG282" i="2"/>
  <c r="AG283" i="2"/>
  <c r="AG288" i="2"/>
  <c r="AG289" i="2"/>
  <c r="AG291" i="2"/>
  <c r="AG292" i="2"/>
  <c r="AG294" i="2"/>
  <c r="AG297" i="2"/>
  <c r="AG298" i="2"/>
  <c r="AG299" i="2"/>
  <c r="AG303" i="2"/>
  <c r="AG304" i="2"/>
  <c r="AG305" i="2"/>
  <c r="AG308" i="2"/>
  <c r="AG310" i="2"/>
  <c r="AG311" i="2"/>
  <c r="AG312" i="2"/>
  <c r="AG313" i="2"/>
  <c r="AG314" i="2"/>
  <c r="AG315" i="2"/>
  <c r="AG316" i="2"/>
  <c r="AG318" i="2"/>
  <c r="AG319" i="2"/>
  <c r="AG320" i="2"/>
  <c r="AG322" i="2"/>
  <c r="AG323" i="2"/>
  <c r="AG324" i="2"/>
  <c r="AG326" i="2"/>
  <c r="AG328" i="2"/>
  <c r="AG330" i="2"/>
  <c r="AG331" i="2"/>
  <c r="AG334" i="2"/>
  <c r="AG336" i="2"/>
  <c r="AG337" i="2"/>
  <c r="AG339" i="2"/>
  <c r="AG340" i="2"/>
  <c r="AG342" i="2"/>
  <c r="AG344" i="2"/>
  <c r="AG346" i="2"/>
  <c r="AG347" i="2"/>
  <c r="AG348" i="2"/>
  <c r="AG350" i="2"/>
  <c r="AG352" i="2"/>
  <c r="AG353" i="2"/>
  <c r="AG355" i="2"/>
  <c r="AG356" i="2"/>
  <c r="AG361" i="2"/>
  <c r="AG363" i="2"/>
  <c r="AG366" i="2"/>
  <c r="AG369" i="2"/>
  <c r="AG374" i="2"/>
  <c r="AG375" i="2"/>
  <c r="AG376" i="2"/>
  <c r="AG379" i="2"/>
  <c r="AG380" i="2"/>
  <c r="AG386" i="2"/>
  <c r="AG388" i="2"/>
  <c r="AG390" i="2"/>
  <c r="AG391" i="2"/>
  <c r="AG394" i="2"/>
  <c r="AG395" i="2"/>
  <c r="AG396" i="2"/>
  <c r="AG397" i="2"/>
  <c r="AG398" i="2"/>
  <c r="AG399" i="2"/>
  <c r="AF380" i="2"/>
  <c r="AF399" i="2"/>
  <c r="AF398" i="2"/>
  <c r="AE398" i="2"/>
  <c r="AF397" i="2"/>
  <c r="AE397" i="2"/>
  <c r="AF396" i="2"/>
  <c r="AE396" i="2"/>
  <c r="AF395" i="2"/>
  <c r="AE395" i="2"/>
  <c r="AF394" i="2"/>
  <c r="AE394" i="2"/>
  <c r="AF393" i="2"/>
  <c r="AE393" i="2"/>
  <c r="AF391" i="2"/>
  <c r="AE391" i="2"/>
  <c r="AF390" i="2"/>
  <c r="AE390" i="2"/>
  <c r="AF389" i="2"/>
  <c r="AE387" i="2"/>
  <c r="AF386" i="2"/>
  <c r="AE386" i="2"/>
  <c r="AF385" i="2"/>
  <c r="AE380" i="2"/>
  <c r="AF379" i="2"/>
  <c r="AE379" i="2"/>
  <c r="AF376" i="2"/>
  <c r="AE376" i="2"/>
  <c r="AF374" i="2"/>
  <c r="AE374" i="2"/>
  <c r="AE371" i="2"/>
  <c r="AF369" i="2"/>
  <c r="AE369" i="2"/>
  <c r="AF367" i="2"/>
  <c r="AF366" i="2"/>
  <c r="AE366" i="2"/>
  <c r="AF364" i="2"/>
  <c r="AF363" i="2"/>
  <c r="AE363" i="2"/>
  <c r="AF361" i="2"/>
  <c r="AE361" i="2"/>
  <c r="AE360" i="2"/>
  <c r="AF358" i="2"/>
  <c r="AE358" i="2"/>
  <c r="AF356" i="2"/>
  <c r="AE356" i="2"/>
  <c r="AF355" i="2"/>
  <c r="AE355" i="2"/>
  <c r="AF353" i="2"/>
  <c r="AE353" i="2"/>
  <c r="AF352" i="2"/>
  <c r="AE352" i="2"/>
  <c r="AF350" i="2"/>
  <c r="AE350" i="2"/>
  <c r="AF348" i="2"/>
  <c r="AE348" i="2"/>
  <c r="AF347" i="2"/>
  <c r="AE347" i="2"/>
  <c r="AF346" i="2"/>
  <c r="AE346" i="2"/>
  <c r="AE345" i="2"/>
  <c r="AF344" i="2"/>
  <c r="AE344" i="2"/>
  <c r="AF342" i="2"/>
  <c r="AE342" i="2"/>
  <c r="AF340" i="2"/>
  <c r="AE340" i="2"/>
  <c r="AF339" i="2"/>
  <c r="AE339" i="2"/>
  <c r="AF337" i="2"/>
  <c r="AF336" i="2"/>
  <c r="AE336" i="2"/>
  <c r="AE335" i="2"/>
  <c r="AE334" i="2"/>
  <c r="AF332" i="2"/>
  <c r="AF331" i="2"/>
  <c r="AE331" i="2"/>
  <c r="AF330" i="2"/>
  <c r="AE330" i="2"/>
  <c r="AE329" i="2"/>
  <c r="AF328" i="2"/>
  <c r="AE327" i="2"/>
  <c r="AF326" i="2"/>
  <c r="AE326" i="2"/>
  <c r="AF324" i="2"/>
  <c r="AE324" i="2"/>
  <c r="AF323" i="2"/>
  <c r="AE323" i="2"/>
  <c r="AF322" i="2"/>
  <c r="AE322" i="2"/>
  <c r="AF321" i="2"/>
  <c r="AE321" i="2"/>
  <c r="AE320" i="2"/>
  <c r="AF319" i="2"/>
  <c r="AE319" i="2"/>
  <c r="AF318" i="2"/>
  <c r="AF316" i="2"/>
  <c r="AE316" i="2"/>
  <c r="AF315" i="2"/>
  <c r="AE315" i="2"/>
  <c r="AF314" i="2"/>
  <c r="AE314" i="2"/>
  <c r="AF313" i="2"/>
  <c r="AE313" i="2"/>
  <c r="AF312" i="2"/>
  <c r="AE312" i="2"/>
  <c r="AF311" i="2"/>
  <c r="AE311" i="2"/>
  <c r="AF310" i="2"/>
  <c r="AE310" i="2"/>
  <c r="AF308" i="2"/>
  <c r="AE308" i="2"/>
  <c r="AF307" i="2"/>
  <c r="AE307" i="2"/>
  <c r="AF305" i="2"/>
  <c r="AE305" i="2"/>
  <c r="AF304" i="2"/>
  <c r="AE304" i="2"/>
  <c r="AF303" i="2"/>
  <c r="AE303" i="2"/>
  <c r="AF302" i="2"/>
  <c r="AE302" i="2"/>
  <c r="AF299" i="2"/>
  <c r="AE299" i="2"/>
  <c r="AF298" i="2"/>
  <c r="AE298" i="2"/>
  <c r="AF297" i="2"/>
  <c r="AE297" i="2"/>
  <c r="AF296" i="2"/>
  <c r="AF294" i="2"/>
  <c r="AE294" i="2"/>
  <c r="AF292" i="2"/>
  <c r="AE292" i="2"/>
  <c r="AF291" i="2"/>
  <c r="AF289" i="2"/>
  <c r="AE289" i="2"/>
  <c r="AF288" i="2"/>
  <c r="AE288" i="2"/>
  <c r="AF287" i="2"/>
  <c r="AF286" i="2"/>
  <c r="AF283" i="2"/>
  <c r="AE283" i="2"/>
  <c r="AF282" i="2"/>
  <c r="AE282" i="2"/>
  <c r="AF280" i="2"/>
  <c r="AE280" i="2"/>
  <c r="AF279" i="2"/>
  <c r="AE279" i="2"/>
  <c r="AF276" i="2"/>
  <c r="AE276" i="2"/>
  <c r="AF275" i="2"/>
  <c r="AE275" i="2"/>
  <c r="AE274" i="2"/>
  <c r="AF273" i="2"/>
  <c r="AE273" i="2"/>
  <c r="AF272" i="2"/>
  <c r="AE272" i="2"/>
  <c r="AF271" i="2"/>
  <c r="AE271" i="2"/>
  <c r="AF270" i="2"/>
  <c r="AE270" i="2"/>
  <c r="AF268" i="2"/>
  <c r="AE268" i="2"/>
  <c r="AF266" i="2"/>
  <c r="AF265" i="2"/>
  <c r="AE265" i="2"/>
  <c r="AF263" i="2"/>
  <c r="AE263" i="2"/>
  <c r="AF262" i="2"/>
  <c r="AE262" i="2"/>
  <c r="AE260" i="2"/>
  <c r="AF259" i="2"/>
  <c r="AE259" i="2"/>
  <c r="AF258" i="2"/>
  <c r="AE258" i="2"/>
  <c r="AF257" i="2"/>
  <c r="AE257" i="2"/>
  <c r="AF256" i="2"/>
  <c r="AE256" i="2"/>
  <c r="AF255" i="2"/>
  <c r="AE255" i="2"/>
  <c r="AF254" i="2"/>
  <c r="AE254" i="2"/>
  <c r="AF252" i="2"/>
  <c r="AE252" i="2"/>
  <c r="AF251" i="2"/>
  <c r="AE251" i="2"/>
  <c r="AF249" i="2"/>
  <c r="AE249" i="2"/>
  <c r="AF248" i="2"/>
  <c r="AE248" i="2"/>
  <c r="AF247" i="2"/>
  <c r="AE247" i="2"/>
  <c r="AF246" i="2"/>
  <c r="AE246" i="2"/>
  <c r="AF244" i="2"/>
  <c r="AE244" i="2"/>
  <c r="AF243" i="2"/>
  <c r="AE243" i="2"/>
  <c r="AF242" i="2"/>
  <c r="AE242" i="2"/>
  <c r="AF241" i="2"/>
  <c r="AE241" i="2"/>
  <c r="AF239" i="2"/>
  <c r="AE239" i="2"/>
  <c r="AF238" i="2"/>
  <c r="AE238" i="2"/>
  <c r="AF236" i="2"/>
  <c r="AE236" i="2"/>
  <c r="AF235" i="2"/>
  <c r="AE235" i="2"/>
  <c r="AF234" i="2"/>
  <c r="AE234" i="2"/>
  <c r="AF233" i="2"/>
  <c r="AE233" i="2"/>
  <c r="AF231" i="2"/>
  <c r="AE231" i="2"/>
  <c r="AF228" i="2"/>
  <c r="AE228" i="2"/>
  <c r="AF227" i="2"/>
  <c r="AE227" i="2"/>
  <c r="AF226" i="2"/>
  <c r="AE226" i="2"/>
  <c r="AF225" i="2"/>
  <c r="AE225" i="2"/>
  <c r="AF222" i="2"/>
  <c r="AE222" i="2"/>
  <c r="AF220" i="2"/>
  <c r="AE220" i="2"/>
  <c r="AF218" i="2"/>
  <c r="AE218" i="2"/>
  <c r="AF216" i="2"/>
  <c r="AE216" i="2"/>
  <c r="AF215" i="2"/>
  <c r="AE215" i="2"/>
  <c r="AF214" i="2"/>
  <c r="AE214" i="2"/>
  <c r="AF212" i="2"/>
  <c r="AE212" i="2"/>
  <c r="AF211" i="2"/>
  <c r="AE211" i="2"/>
  <c r="AF210" i="2"/>
  <c r="AE210" i="2"/>
  <c r="AF208" i="2"/>
  <c r="AE208" i="2"/>
  <c r="AF206" i="2"/>
  <c r="AE206" i="2"/>
  <c r="AF203" i="2"/>
  <c r="AE203" i="2"/>
  <c r="AF202" i="2"/>
  <c r="AE202" i="2"/>
  <c r="AF200" i="2"/>
  <c r="AE200" i="2"/>
  <c r="AF199" i="2"/>
  <c r="AE199" i="2"/>
  <c r="AF197" i="2"/>
  <c r="AE197" i="2"/>
  <c r="AF196" i="2"/>
  <c r="AE196" i="2"/>
  <c r="AF194" i="2"/>
  <c r="AE194" i="2"/>
  <c r="AF193" i="2"/>
  <c r="AF192" i="2"/>
  <c r="AE192" i="2"/>
  <c r="AF191" i="2"/>
  <c r="AE191" i="2"/>
  <c r="AF189" i="2"/>
  <c r="AE189" i="2"/>
  <c r="AF188" i="2"/>
  <c r="AE188" i="2"/>
  <c r="AF187" i="2"/>
  <c r="AE187" i="2"/>
  <c r="AF186" i="2"/>
  <c r="AE186" i="2"/>
  <c r="AF185" i="2"/>
  <c r="AE185" i="2"/>
  <c r="AF184" i="2"/>
  <c r="AE184" i="2"/>
  <c r="AF182" i="2"/>
  <c r="AE182" i="2"/>
  <c r="AF181" i="2"/>
  <c r="AE181" i="2"/>
  <c r="AF180" i="2"/>
  <c r="AE180" i="2"/>
  <c r="AF179" i="2"/>
  <c r="AE179" i="2"/>
  <c r="AF178" i="2"/>
  <c r="AE178" i="2"/>
  <c r="AF177" i="2"/>
  <c r="AE177" i="2"/>
  <c r="AF175" i="2"/>
  <c r="AE175" i="2"/>
  <c r="AF174" i="2"/>
  <c r="AE174" i="2"/>
  <c r="AF171" i="2"/>
  <c r="AE171" i="2"/>
  <c r="AF170" i="2"/>
  <c r="AE170" i="2"/>
  <c r="AF169" i="2"/>
  <c r="AE169" i="2"/>
  <c r="AF168" i="2"/>
  <c r="AE168" i="2"/>
  <c r="AF167" i="2"/>
  <c r="AE167" i="2"/>
  <c r="AF166" i="2"/>
  <c r="AE166" i="2"/>
  <c r="AF165" i="2"/>
  <c r="AE165" i="2"/>
  <c r="AF164" i="2"/>
  <c r="AE164" i="2"/>
  <c r="AF163" i="2"/>
  <c r="AE163" i="2"/>
  <c r="AF161" i="2"/>
  <c r="AE161" i="2"/>
  <c r="AF160" i="2"/>
  <c r="AE160" i="2"/>
  <c r="AF159" i="2"/>
  <c r="AE159" i="2"/>
  <c r="AE158" i="2"/>
  <c r="AF157" i="2"/>
  <c r="AF156" i="2"/>
  <c r="AE156" i="2"/>
  <c r="AF155" i="2"/>
  <c r="AE155" i="2"/>
  <c r="AF154" i="2"/>
  <c r="AE154" i="2"/>
  <c r="AF153" i="2"/>
  <c r="AE153" i="2"/>
  <c r="AF152" i="2"/>
  <c r="AE152" i="2"/>
  <c r="AF151" i="2"/>
  <c r="AE151" i="2"/>
  <c r="AF150" i="2"/>
  <c r="AE150" i="2"/>
  <c r="AF148" i="2"/>
  <c r="AE148" i="2"/>
  <c r="AF147" i="2"/>
  <c r="AE147" i="2"/>
  <c r="AF146" i="2"/>
  <c r="AE146" i="2"/>
  <c r="AF145" i="2"/>
  <c r="AE145" i="2"/>
  <c r="AF144" i="2"/>
  <c r="AE144" i="2"/>
  <c r="C2" i="2"/>
  <c r="AH381" i="2"/>
  <c r="AG381" i="2"/>
  <c r="AF381" i="2"/>
  <c r="AE381" i="2"/>
  <c r="AH373" i="2"/>
  <c r="AF373" i="2"/>
  <c r="AG373" i="2"/>
  <c r="AE373" i="2"/>
  <c r="AH365" i="2"/>
  <c r="AH357" i="2"/>
  <c r="AF357" i="2"/>
  <c r="AG357" i="2"/>
  <c r="AE357" i="2"/>
  <c r="AH341" i="2"/>
  <c r="AG341" i="2"/>
  <c r="AF341" i="2"/>
  <c r="AE341" i="2"/>
  <c r="AF325" i="2"/>
  <c r="AE325" i="2"/>
  <c r="AH309" i="2"/>
  <c r="AG309" i="2"/>
  <c r="AF309" i="2"/>
  <c r="AE309" i="2"/>
  <c r="AH301" i="2"/>
  <c r="AG301" i="2"/>
  <c r="AF301" i="2"/>
  <c r="AE301" i="2"/>
  <c r="AH293" i="2"/>
  <c r="AG293" i="2"/>
  <c r="AF293" i="2"/>
  <c r="AE293" i="2"/>
  <c r="AH285" i="2"/>
  <c r="AG285" i="2"/>
  <c r="AF285" i="2"/>
  <c r="AE285" i="2"/>
  <c r="AH277" i="2"/>
  <c r="AG277" i="2"/>
  <c r="AF277" i="2"/>
  <c r="AE277" i="2"/>
  <c r="AH269" i="2"/>
  <c r="AG269" i="2"/>
  <c r="AF269" i="2"/>
  <c r="AE269" i="2"/>
  <c r="AH261" i="2"/>
  <c r="AG261" i="2"/>
  <c r="AF261" i="2"/>
  <c r="AE261" i="2"/>
  <c r="AH253" i="2"/>
  <c r="AG253" i="2"/>
  <c r="AF253" i="2"/>
  <c r="AH245" i="2"/>
  <c r="AG245" i="2"/>
  <c r="AF245" i="2"/>
  <c r="AE245" i="2"/>
  <c r="AH237" i="2"/>
  <c r="AG237" i="2"/>
  <c r="AF237" i="2"/>
  <c r="AE237" i="2"/>
  <c r="AH229" i="2"/>
  <c r="AG229" i="2"/>
  <c r="AF229" i="2"/>
  <c r="AE229" i="2"/>
  <c r="AH221" i="2"/>
  <c r="AG221" i="2"/>
  <c r="AF221" i="2"/>
  <c r="AE221" i="2"/>
  <c r="AH205" i="2"/>
  <c r="AG205" i="2"/>
  <c r="AF205" i="2"/>
  <c r="AE205" i="2"/>
  <c r="AH197" i="2"/>
  <c r="AG197" i="2"/>
  <c r="AH189" i="2"/>
  <c r="AG189" i="2"/>
  <c r="AH181" i="2"/>
  <c r="AG181" i="2"/>
  <c r="AH165" i="2"/>
  <c r="AG165" i="2"/>
  <c r="AH157" i="2"/>
  <c r="AG157" i="2"/>
  <c r="AG149" i="2"/>
  <c r="AE136" i="2"/>
  <c r="AI136" i="2"/>
  <c r="AH136" i="2"/>
  <c r="AE140" i="2"/>
  <c r="AI140" i="2"/>
  <c r="AF140" i="2"/>
  <c r="AG140" i="2"/>
  <c r="AE121" i="2"/>
  <c r="AI121" i="2"/>
  <c r="AF121" i="2"/>
  <c r="AG121" i="2"/>
  <c r="AH121" i="2"/>
  <c r="AE109" i="2"/>
  <c r="AI109" i="2"/>
  <c r="AF109" i="2"/>
  <c r="AE142" i="2"/>
  <c r="AI142" i="2"/>
  <c r="AF139" i="2"/>
  <c r="AE138" i="2"/>
  <c r="AI138" i="2"/>
  <c r="AF135" i="2"/>
  <c r="AE125" i="2"/>
  <c r="AI125" i="2"/>
  <c r="AF125" i="2"/>
  <c r="AG125" i="2"/>
  <c r="AE117" i="2"/>
  <c r="AI117" i="2"/>
  <c r="AE101" i="2"/>
  <c r="AI101" i="2"/>
  <c r="AF101" i="2"/>
  <c r="AG101" i="2"/>
  <c r="AE90" i="2"/>
  <c r="AI90" i="2"/>
  <c r="AF90" i="2"/>
  <c r="AG90" i="2"/>
  <c r="AH90" i="2"/>
  <c r="AE113" i="2"/>
  <c r="AI113" i="2"/>
  <c r="AF113" i="2"/>
  <c r="AG113" i="2"/>
  <c r="AF63" i="2"/>
  <c r="AG63" i="2"/>
  <c r="AE63" i="2"/>
  <c r="AI63" i="2"/>
  <c r="AH63" i="2"/>
  <c r="AF130" i="2"/>
  <c r="AG130" i="2"/>
  <c r="AE129" i="2"/>
  <c r="AI129" i="2"/>
  <c r="AF129" i="2"/>
  <c r="AG129" i="2"/>
  <c r="AE105" i="2"/>
  <c r="AI105" i="2"/>
  <c r="AF105" i="2"/>
  <c r="AG105" i="2"/>
  <c r="AE97" i="2"/>
  <c r="AI97" i="2"/>
  <c r="AF97" i="2"/>
  <c r="AG97" i="2"/>
  <c r="AF87" i="2"/>
  <c r="AG87" i="2"/>
  <c r="AF79" i="2"/>
  <c r="AG79" i="2"/>
  <c r="AF75" i="2"/>
  <c r="AG75" i="2"/>
  <c r="AF67" i="2"/>
  <c r="AG67" i="2"/>
  <c r="AF62" i="2"/>
  <c r="AE53" i="2"/>
  <c r="AI53" i="2"/>
  <c r="AF53" i="2"/>
  <c r="AG53" i="2"/>
  <c r="AG126" i="2"/>
  <c r="AG122" i="2"/>
  <c r="AG118" i="2"/>
  <c r="AG114" i="2"/>
  <c r="AG110" i="2"/>
  <c r="AG102" i="2"/>
  <c r="AG98" i="2"/>
  <c r="AG94" i="2"/>
  <c r="AE86" i="2"/>
  <c r="AI86" i="2"/>
  <c r="AF86" i="2"/>
  <c r="AF83" i="2"/>
  <c r="AG83" i="2"/>
  <c r="AE78" i="2"/>
  <c r="AI78" i="2"/>
  <c r="AF78" i="2"/>
  <c r="AF74" i="2"/>
  <c r="AF71" i="2"/>
  <c r="AG71" i="2"/>
  <c r="AE66" i="2"/>
  <c r="AI66" i="2"/>
  <c r="AF66" i="2"/>
  <c r="AE41" i="2"/>
  <c r="AI41" i="2"/>
  <c r="AF41" i="2"/>
  <c r="AG41" i="2"/>
  <c r="AF91" i="2"/>
  <c r="AG91" i="2"/>
  <c r="AH87" i="2"/>
  <c r="AE82" i="2"/>
  <c r="AI82" i="2"/>
  <c r="AF82" i="2"/>
  <c r="AH79" i="2"/>
  <c r="AH75" i="2"/>
  <c r="AE70" i="2"/>
  <c r="AI70" i="2"/>
  <c r="AF70" i="2"/>
  <c r="AH67" i="2"/>
  <c r="AE33" i="2"/>
  <c r="AI33" i="2"/>
  <c r="AF33" i="2"/>
  <c r="AG33" i="2"/>
  <c r="AH33" i="2"/>
  <c r="AE61" i="2"/>
  <c r="AI61" i="2"/>
  <c r="AF61" i="2"/>
  <c r="AG61" i="2"/>
  <c r="AE31" i="2"/>
  <c r="AI31" i="2"/>
  <c r="AF31" i="2"/>
  <c r="AG31" i="2"/>
  <c r="AE30" i="2"/>
  <c r="AI30" i="2"/>
  <c r="AF30" i="2"/>
  <c r="AG30" i="2"/>
  <c r="AE29" i="2"/>
  <c r="AI29" i="2"/>
  <c r="AF29" i="2"/>
  <c r="AG29" i="2"/>
  <c r="AE55" i="2"/>
  <c r="AI55" i="2"/>
  <c r="AE51" i="2"/>
  <c r="AI51" i="2"/>
  <c r="AE32" i="2"/>
  <c r="AI32" i="2"/>
  <c r="AG50" i="2"/>
  <c r="AG46" i="2"/>
  <c r="AG42" i="2"/>
  <c r="AG25" i="2"/>
  <c r="AE333" i="2"/>
  <c r="AF260" i="2"/>
  <c r="AE267" i="2"/>
  <c r="AE318" i="2"/>
  <c r="AF327" i="2"/>
  <c r="AF345" i="2"/>
  <c r="AF360" i="2"/>
  <c r="AE382" i="2"/>
  <c r="AF387" i="2"/>
  <c r="AG387" i="2"/>
  <c r="AG360" i="2"/>
  <c r="AG327" i="2"/>
  <c r="AG306" i="2"/>
  <c r="AG284" i="2"/>
  <c r="AH358" i="2"/>
  <c r="AH332" i="2"/>
  <c r="AG127" i="2"/>
  <c r="AF123" i="2"/>
  <c r="AG120" i="2"/>
  <c r="AF114" i="2"/>
  <c r="AH110" i="2"/>
  <c r="AF103" i="2"/>
  <c r="AH100" i="2"/>
  <c r="AH92" i="2"/>
  <c r="AE81" i="2"/>
  <c r="AI81" i="2"/>
  <c r="AE69" i="2"/>
  <c r="AI69" i="2"/>
  <c r="AD59" i="2"/>
  <c r="AE59" i="2"/>
  <c r="AI59" i="2"/>
  <c r="AG52" i="2"/>
  <c r="AD49" i="2"/>
  <c r="AD45" i="2"/>
  <c r="AF40" i="2"/>
  <c r="AD38" i="2"/>
  <c r="AF333" i="2"/>
  <c r="AF267" i="2"/>
  <c r="AE278" i="2"/>
  <c r="AE351" i="2"/>
  <c r="AF382" i="2"/>
  <c r="AE388" i="2"/>
  <c r="AG359" i="2"/>
  <c r="AG295" i="2"/>
  <c r="AG262" i="2"/>
  <c r="AG252" i="2"/>
  <c r="AG241" i="2"/>
  <c r="AG201" i="2"/>
  <c r="AG159" i="2"/>
  <c r="AH141" i="2"/>
  <c r="AG333" i="2"/>
  <c r="AE190" i="2"/>
  <c r="AF278" i="2"/>
  <c r="AE295" i="2"/>
  <c r="AF351" i="2"/>
  <c r="AE383" i="2"/>
  <c r="AF388" i="2"/>
  <c r="AG383" i="2"/>
  <c r="AG371" i="2"/>
  <c r="AG335" i="2"/>
  <c r="AG260" i="2"/>
  <c r="AG225" i="2"/>
  <c r="AG186" i="2"/>
  <c r="AG169" i="2"/>
  <c r="AG141" i="2"/>
  <c r="AH132" i="2"/>
  <c r="AH102" i="2"/>
  <c r="AH80" i="2"/>
  <c r="AG173" i="2"/>
  <c r="AF190" i="2"/>
  <c r="AE195" i="2"/>
  <c r="AE284" i="2"/>
  <c r="AE290" i="2"/>
  <c r="AF295" i="2"/>
  <c r="AF300" i="2"/>
  <c r="AF329" i="2"/>
  <c r="AF335" i="2"/>
  <c r="AE370" i="2"/>
  <c r="AE378" i="2"/>
  <c r="AF383" i="2"/>
  <c r="AG382" i="2"/>
  <c r="AG370" i="2"/>
  <c r="AG345" i="2"/>
  <c r="AG250" i="2"/>
  <c r="AG224" i="2"/>
  <c r="AH389" i="2"/>
  <c r="AH170" i="2"/>
  <c r="AG132" i="2"/>
  <c r="AH122" i="2"/>
  <c r="AH115" i="2"/>
  <c r="AE99" i="2"/>
  <c r="AI99" i="2"/>
  <c r="AG96" i="2"/>
  <c r="AE94" i="2"/>
  <c r="AI94" i="2"/>
  <c r="AH88" i="2"/>
  <c r="AG80" i="2"/>
  <c r="AF65" i="2"/>
  <c r="AE47" i="2"/>
  <c r="AI47" i="2"/>
  <c r="AF44" i="2"/>
  <c r="AE42" i="2"/>
  <c r="AI42" i="2"/>
  <c r="AF35" i="2"/>
  <c r="AH173" i="2"/>
  <c r="AE365" i="2"/>
  <c r="AE173" i="2"/>
  <c r="AF195" i="2"/>
  <c r="AE224" i="2"/>
  <c r="AE240" i="2"/>
  <c r="AF284" i="2"/>
  <c r="AF290" i="2"/>
  <c r="AE306" i="2"/>
  <c r="AF370" i="2"/>
  <c r="AF378" i="2"/>
  <c r="AE399" i="2"/>
  <c r="AG302" i="2"/>
  <c r="AG279" i="2"/>
  <c r="AG195" i="2"/>
  <c r="AG153" i="2"/>
  <c r="AH351" i="2"/>
  <c r="AH329" i="2"/>
  <c r="AH191" i="2"/>
  <c r="AE141" i="2"/>
  <c r="AI141" i="2"/>
  <c r="AE132" i="2"/>
  <c r="AI132" i="2"/>
  <c r="AH124" i="2"/>
  <c r="AF122" i="2"/>
  <c r="AH119" i="2"/>
  <c r="AG115" i="2"/>
  <c r="AF102" i="2"/>
  <c r="AG99" i="2"/>
  <c r="AF94" i="2"/>
  <c r="AF88" i="2"/>
  <c r="AF85" i="2"/>
  <c r="AE80" i="2"/>
  <c r="AI80" i="2"/>
  <c r="AF73" i="2"/>
  <c r="AH50" i="2"/>
  <c r="AG47" i="2"/>
  <c r="AF42" i="2"/>
  <c r="AE35" i="2"/>
  <c r="AI35" i="2"/>
  <c r="AF32" i="2"/>
  <c r="AE201" i="2"/>
  <c r="AE207" i="2"/>
  <c r="AF224" i="2"/>
  <c r="AE250" i="2"/>
  <c r="AF306" i="2"/>
  <c r="AE359" i="2"/>
  <c r="AG300" i="2"/>
  <c r="AG290" i="2"/>
  <c r="AG278" i="2"/>
  <c r="AG267" i="2"/>
  <c r="AG365" i="2"/>
  <c r="AF201" i="2"/>
  <c r="AF207" i="2"/>
  <c r="AF250" i="2"/>
  <c r="AF359" i="2"/>
  <c r="AF371" i="2"/>
  <c r="AG378" i="2"/>
  <c r="AG246" i="2"/>
  <c r="AG207" i="2"/>
  <c r="AF143" i="2"/>
  <c r="AE56" i="2"/>
  <c r="AI56" i="2"/>
  <c r="P33" i="2"/>
  <c r="P38" i="2"/>
  <c r="P31" i="2"/>
  <c r="P57" i="2"/>
  <c r="P76" i="2"/>
  <c r="P63" i="2"/>
  <c r="P27" i="2"/>
  <c r="P111" i="2"/>
  <c r="P77" i="2"/>
  <c r="P110" i="2"/>
  <c r="P66" i="2"/>
  <c r="P105" i="2"/>
  <c r="P112" i="2"/>
  <c r="P124" i="2"/>
  <c r="P104" i="2"/>
  <c r="P164" i="2"/>
  <c r="P196" i="2"/>
  <c r="P228" i="2"/>
  <c r="P260" i="2"/>
  <c r="P292" i="2"/>
  <c r="P324" i="2"/>
  <c r="P356" i="2"/>
  <c r="P388" i="2"/>
  <c r="P157" i="2"/>
  <c r="P189" i="2"/>
  <c r="P221" i="2"/>
  <c r="P253" i="2"/>
  <c r="P285" i="2"/>
  <c r="P317" i="2"/>
  <c r="P349" i="2"/>
  <c r="P381" i="2"/>
  <c r="P150" i="2"/>
  <c r="P182" i="2"/>
  <c r="P214" i="2"/>
  <c r="P246" i="2"/>
  <c r="P278" i="2"/>
  <c r="P310" i="2"/>
  <c r="P342" i="2"/>
  <c r="P374" i="2"/>
  <c r="P171" i="2"/>
  <c r="P299" i="2"/>
  <c r="P175" i="2"/>
  <c r="P303" i="2"/>
  <c r="P163" i="2"/>
  <c r="P291" i="2"/>
  <c r="P391" i="2"/>
  <c r="P183" i="2"/>
  <c r="P39" i="2"/>
  <c r="P42" i="2"/>
  <c r="P32" i="2"/>
  <c r="P61" i="2"/>
  <c r="P80" i="2"/>
  <c r="P67" i="2"/>
  <c r="P62" i="2"/>
  <c r="P115" i="2"/>
  <c r="P82" i="2"/>
  <c r="P114" i="2"/>
  <c r="P69" i="2"/>
  <c r="P109" i="2"/>
  <c r="P120" i="2"/>
  <c r="P133" i="2"/>
  <c r="P116" i="2"/>
  <c r="P168" i="2"/>
  <c r="P200" i="2"/>
  <c r="P232" i="2"/>
  <c r="P264" i="2"/>
  <c r="P296" i="2"/>
  <c r="P328" i="2"/>
  <c r="P360" i="2"/>
  <c r="P392" i="2"/>
  <c r="P161" i="2"/>
  <c r="P193" i="2"/>
  <c r="P225" i="2"/>
  <c r="P257" i="2"/>
  <c r="P289" i="2"/>
  <c r="P321" i="2"/>
  <c r="P353" i="2"/>
  <c r="P385" i="2"/>
  <c r="P154" i="2"/>
  <c r="P186" i="2"/>
  <c r="P218" i="2"/>
  <c r="P250" i="2"/>
  <c r="P282" i="2"/>
  <c r="P314" i="2"/>
  <c r="P346" i="2"/>
  <c r="P378" i="2"/>
  <c r="P187" i="2"/>
  <c r="P315" i="2"/>
  <c r="P191" i="2"/>
  <c r="P319" i="2"/>
  <c r="P179" i="2"/>
  <c r="P307" i="2"/>
  <c r="P327" i="2"/>
  <c r="P359" i="2"/>
  <c r="P43" i="2"/>
  <c r="P46" i="2"/>
  <c r="P35" i="2"/>
  <c r="P26" i="2"/>
  <c r="P84" i="2"/>
  <c r="P71" i="2"/>
  <c r="P90" i="2"/>
  <c r="P119" i="2"/>
  <c r="P85" i="2"/>
  <c r="P118" i="2"/>
  <c r="P74" i="2"/>
  <c r="P113" i="2"/>
  <c r="P132" i="2"/>
  <c r="P137" i="2"/>
  <c r="P139" i="2"/>
  <c r="P172" i="2"/>
  <c r="P204" i="2"/>
  <c r="P236" i="2"/>
  <c r="P268" i="2"/>
  <c r="P300" i="2"/>
  <c r="P332" i="2"/>
  <c r="P364" i="2"/>
  <c r="P396" i="2"/>
  <c r="P165" i="2"/>
  <c r="P197" i="2"/>
  <c r="P229" i="2"/>
  <c r="P261" i="2"/>
  <c r="P293" i="2"/>
  <c r="P325" i="2"/>
  <c r="P357" i="2"/>
  <c r="P389" i="2"/>
  <c r="P158" i="2"/>
  <c r="P190" i="2"/>
  <c r="P222" i="2"/>
  <c r="P254" i="2"/>
  <c r="P286" i="2"/>
  <c r="P318" i="2"/>
  <c r="P350" i="2"/>
  <c r="P382" i="2"/>
  <c r="P203" i="2"/>
  <c r="P331" i="2"/>
  <c r="P207" i="2"/>
  <c r="P335" i="2"/>
  <c r="P195" i="2"/>
  <c r="P323" i="2"/>
  <c r="P263" i="2"/>
  <c r="P295" i="2"/>
  <c r="P215" i="2"/>
  <c r="P55" i="2"/>
  <c r="P58" i="2"/>
  <c r="P45" i="2"/>
  <c r="P64" i="2"/>
  <c r="P343" i="2"/>
  <c r="P51" i="2"/>
  <c r="P41" i="2"/>
  <c r="P92" i="2"/>
  <c r="P91" i="2"/>
  <c r="P131" i="2"/>
  <c r="P122" i="2"/>
  <c r="P97" i="2"/>
  <c r="P138" i="2"/>
  <c r="P96" i="2"/>
  <c r="P184" i="2"/>
  <c r="P240" i="2"/>
  <c r="P284" i="2"/>
  <c r="P340" i="2"/>
  <c r="P384" i="2"/>
  <c r="P177" i="2"/>
  <c r="P233" i="2"/>
  <c r="P277" i="2"/>
  <c r="P333" i="2"/>
  <c r="P377" i="2"/>
  <c r="P170" i="2"/>
  <c r="P226" i="2"/>
  <c r="P270" i="2"/>
  <c r="P326" i="2"/>
  <c r="P370" i="2"/>
  <c r="P251" i="2"/>
  <c r="P223" i="2"/>
  <c r="P399" i="2"/>
  <c r="P355" i="2"/>
  <c r="P247" i="2"/>
  <c r="P59" i="2"/>
  <c r="P49" i="2"/>
  <c r="P28" i="2"/>
  <c r="P93" i="2"/>
  <c r="P70" i="2"/>
  <c r="P126" i="2"/>
  <c r="P101" i="2"/>
  <c r="P142" i="2"/>
  <c r="P144" i="2"/>
  <c r="P188" i="2"/>
  <c r="P244" i="2"/>
  <c r="P288" i="2"/>
  <c r="P344" i="2"/>
  <c r="P400" i="2"/>
  <c r="P181" i="2"/>
  <c r="P237" i="2"/>
  <c r="P281" i="2"/>
  <c r="P337" i="2"/>
  <c r="P393" i="2"/>
  <c r="P174" i="2"/>
  <c r="P230" i="2"/>
  <c r="P274" i="2"/>
  <c r="P330" i="2"/>
  <c r="P386" i="2"/>
  <c r="P267" i="2"/>
  <c r="P239" i="2"/>
  <c r="P147" i="2"/>
  <c r="P371" i="2"/>
  <c r="P231" i="2"/>
  <c r="P34" i="2"/>
  <c r="P53" i="2"/>
  <c r="P40" i="2"/>
  <c r="P95" i="2"/>
  <c r="P73" i="2"/>
  <c r="P130" i="2"/>
  <c r="P117" i="2"/>
  <c r="P65" i="2"/>
  <c r="P148" i="2"/>
  <c r="P192" i="2"/>
  <c r="P248" i="2"/>
  <c r="P304" i="2"/>
  <c r="P348" i="2"/>
  <c r="P135" i="2"/>
  <c r="P185" i="2"/>
  <c r="P241" i="2"/>
  <c r="P297" i="2"/>
  <c r="P341" i="2"/>
  <c r="P397" i="2"/>
  <c r="P178" i="2"/>
  <c r="P234" i="2"/>
  <c r="P290" i="2"/>
  <c r="P334" i="2"/>
  <c r="P390" i="2"/>
  <c r="P283" i="2"/>
  <c r="P255" i="2"/>
  <c r="P211" i="2"/>
  <c r="P387" i="2"/>
  <c r="P167" i="2"/>
  <c r="P54" i="2"/>
  <c r="P60" i="2"/>
  <c r="P75" i="2"/>
  <c r="P103" i="2"/>
  <c r="P94" i="2"/>
  <c r="P56" i="2"/>
  <c r="P125" i="2"/>
  <c r="P141" i="2"/>
  <c r="P156" i="2"/>
  <c r="P212" i="2"/>
  <c r="P256" i="2"/>
  <c r="P312" i="2"/>
  <c r="P368" i="2"/>
  <c r="P149" i="2"/>
  <c r="P205" i="2"/>
  <c r="P249" i="2"/>
  <c r="P305" i="2"/>
  <c r="P361" i="2"/>
  <c r="P143" i="2"/>
  <c r="P198" i="2"/>
  <c r="P242" i="2"/>
  <c r="P298" i="2"/>
  <c r="P354" i="2"/>
  <c r="P398" i="2"/>
  <c r="P363" i="2"/>
  <c r="P287" i="2"/>
  <c r="P243" i="2"/>
  <c r="P199" i="2"/>
  <c r="P151" i="2"/>
  <c r="P29" i="2"/>
  <c r="P68" i="2"/>
  <c r="P79" i="2"/>
  <c r="P107" i="2"/>
  <c r="P98" i="2"/>
  <c r="P78" i="2"/>
  <c r="P129" i="2"/>
  <c r="P108" i="2"/>
  <c r="P160" i="2"/>
  <c r="P216" i="2"/>
  <c r="P272" i="2"/>
  <c r="P316" i="2"/>
  <c r="P372" i="2"/>
  <c r="P153" i="2"/>
  <c r="P209" i="2"/>
  <c r="P265" i="2"/>
  <c r="P309" i="2"/>
  <c r="P365" i="2"/>
  <c r="P146" i="2"/>
  <c r="P202" i="2"/>
  <c r="P47" i="2"/>
  <c r="P83" i="2"/>
  <c r="P48" i="2"/>
  <c r="P140" i="2"/>
  <c r="P276" i="2"/>
  <c r="P145" i="2"/>
  <c r="P273" i="2"/>
  <c r="P162" i="2"/>
  <c r="P266" i="2"/>
  <c r="P366" i="2"/>
  <c r="P159" i="2"/>
  <c r="P339" i="2"/>
  <c r="P50" i="2"/>
  <c r="P87" i="2"/>
  <c r="P81" i="2"/>
  <c r="P152" i="2"/>
  <c r="P280" i="2"/>
  <c r="P169" i="2"/>
  <c r="P301" i="2"/>
  <c r="P166" i="2"/>
  <c r="P294" i="2"/>
  <c r="P394" i="2"/>
  <c r="P271" i="2"/>
  <c r="P30" i="2"/>
  <c r="P99" i="2"/>
  <c r="P86" i="2"/>
  <c r="P176" i="2"/>
  <c r="P308" i="2"/>
  <c r="P173" i="2"/>
  <c r="P313" i="2"/>
  <c r="P194" i="2"/>
  <c r="P302" i="2"/>
  <c r="P155" i="2"/>
  <c r="P351" i="2"/>
  <c r="P36" i="2"/>
  <c r="P127" i="2"/>
  <c r="P44" i="2"/>
  <c r="P208" i="2"/>
  <c r="P336" i="2"/>
  <c r="P213" i="2"/>
  <c r="P345" i="2"/>
  <c r="P210" i="2"/>
  <c r="P322" i="2"/>
  <c r="P235" i="2"/>
  <c r="P383" i="2"/>
  <c r="P311" i="2"/>
  <c r="P72" i="2"/>
  <c r="P89" i="2"/>
  <c r="P134" i="2"/>
  <c r="P220" i="2"/>
  <c r="P352" i="2"/>
  <c r="P217" i="2"/>
  <c r="P369" i="2"/>
  <c r="P238" i="2"/>
  <c r="P338" i="2"/>
  <c r="P347" i="2"/>
  <c r="P227" i="2"/>
  <c r="P25" i="2"/>
  <c r="P100" i="2"/>
  <c r="P201" i="2"/>
  <c r="P262" i="2"/>
  <c r="P259" i="2"/>
  <c r="P37" i="2"/>
  <c r="P136" i="2"/>
  <c r="P245" i="2"/>
  <c r="P306" i="2"/>
  <c r="P275" i="2"/>
  <c r="P88" i="2"/>
  <c r="P180" i="2"/>
  <c r="P269" i="2"/>
  <c r="P358" i="2"/>
  <c r="P375" i="2"/>
  <c r="P123" i="2"/>
  <c r="P252" i="2"/>
  <c r="P373" i="2"/>
  <c r="P219" i="2"/>
  <c r="P102" i="2"/>
  <c r="P320" i="2"/>
  <c r="P128" i="2"/>
  <c r="P379" i="2"/>
  <c r="P52" i="2"/>
  <c r="AH213" i="2"/>
  <c r="AG213" i="2"/>
  <c r="AF213" i="2"/>
  <c r="AE213" i="2"/>
  <c r="AE106" i="2"/>
  <c r="AI106" i="2"/>
  <c r="AH106" i="2"/>
  <c r="AF106" i="2"/>
  <c r="AG106" i="2"/>
  <c r="P206" i="2"/>
  <c r="P258" i="2"/>
  <c r="P279" i="2"/>
  <c r="AH219" i="2"/>
  <c r="AG219" i="2"/>
  <c r="AF219" i="2"/>
  <c r="AE219" i="2"/>
  <c r="AF112" i="2"/>
  <c r="AG112" i="2"/>
  <c r="AH112" i="2"/>
  <c r="AE112" i="2"/>
  <c r="AI112" i="2"/>
  <c r="P329" i="2"/>
  <c r="P362" i="2"/>
  <c r="AH400" i="2"/>
  <c r="AF400" i="2"/>
  <c r="AE400" i="2"/>
  <c r="AG400" i="2"/>
  <c r="AH198" i="2"/>
  <c r="AG198" i="2"/>
  <c r="AF198" i="2"/>
  <c r="AE198" i="2"/>
  <c r="AF26" i="2"/>
  <c r="AG26" i="2"/>
  <c r="AH26" i="2"/>
  <c r="AE26" i="2"/>
  <c r="AI26" i="2"/>
  <c r="P376" i="2"/>
  <c r="P106" i="2"/>
  <c r="AH384" i="2"/>
  <c r="AG384" i="2"/>
  <c r="AF384" i="2"/>
  <c r="AE384" i="2"/>
  <c r="AH362" i="2"/>
  <c r="AF362" i="2"/>
  <c r="AE362" i="2"/>
  <c r="AG362" i="2"/>
  <c r="AF204" i="2"/>
  <c r="AE204" i="2"/>
  <c r="AH204" i="2"/>
  <c r="AG204" i="2"/>
  <c r="AH354" i="2"/>
  <c r="AF354" i="2"/>
  <c r="AE354" i="2"/>
  <c r="AG354" i="2"/>
  <c r="AE349" i="2"/>
  <c r="AF349" i="2"/>
  <c r="AH349" i="2"/>
  <c r="P367" i="2"/>
  <c r="P224" i="2"/>
  <c r="P380" i="2"/>
  <c r="AH392" i="2"/>
  <c r="AE392" i="2"/>
  <c r="AG392" i="2"/>
  <c r="AF392" i="2"/>
  <c r="AH343" i="2"/>
  <c r="AF343" i="2"/>
  <c r="AE343" i="2"/>
  <c r="AG343" i="2"/>
  <c r="P395" i="2"/>
  <c r="P121" i="2"/>
  <c r="AH274" i="2"/>
  <c r="AG274" i="2"/>
  <c r="AF274" i="2"/>
  <c r="AG230" i="2"/>
  <c r="AH230" i="2"/>
  <c r="AE230" i="2"/>
  <c r="AF230" i="2"/>
  <c r="AG134" i="2"/>
  <c r="AH134" i="2"/>
  <c r="AE134" i="2"/>
  <c r="AI134" i="2"/>
  <c r="AF134" i="2"/>
  <c r="AF128" i="2"/>
  <c r="AG128" i="2"/>
  <c r="AH128" i="2"/>
  <c r="AE128" i="2"/>
  <c r="AI128" i="2"/>
  <c r="AE57" i="2"/>
  <c r="AI57" i="2"/>
  <c r="AF57" i="2"/>
  <c r="AH57" i="2"/>
  <c r="AG57" i="2"/>
  <c r="AE39" i="2"/>
  <c r="AI39" i="2"/>
  <c r="AF39" i="2"/>
  <c r="AG39" i="2"/>
  <c r="AE328" i="2"/>
  <c r="AH328" i="2"/>
  <c r="AE317" i="2"/>
  <c r="AH317" i="2"/>
  <c r="AG317" i="2"/>
  <c r="AF317" i="2"/>
  <c r="AF54" i="2"/>
  <c r="AE54" i="2"/>
  <c r="AI54" i="2"/>
  <c r="AG54" i="2"/>
  <c r="AH364" i="2"/>
  <c r="AE364" i="2"/>
  <c r="AG364" i="2"/>
  <c r="AF338" i="2"/>
  <c r="AE338" i="2"/>
  <c r="AH266" i="2"/>
  <c r="AG266" i="2"/>
  <c r="AE266" i="2"/>
  <c r="AF223" i="2"/>
  <c r="AE223" i="2"/>
  <c r="AH223" i="2"/>
  <c r="AG223" i="2"/>
  <c r="AF34" i="2"/>
  <c r="AG34" i="2"/>
  <c r="AE34" i="2"/>
  <c r="AI34" i="2"/>
  <c r="AH34" i="2"/>
  <c r="AG183" i="2"/>
  <c r="AH183" i="2"/>
  <c r="AF183" i="2"/>
  <c r="AE183" i="2"/>
  <c r="AH117" i="2"/>
  <c r="AF117" i="2"/>
  <c r="AG117" i="2"/>
  <c r="AG193" i="2"/>
  <c r="AE193" i="2"/>
  <c r="AH193" i="2"/>
  <c r="AF149" i="2"/>
  <c r="AE149" i="2"/>
  <c r="AH149" i="2"/>
  <c r="AE126" i="2"/>
  <c r="AI126" i="2"/>
  <c r="AF126" i="2"/>
  <c r="AH126" i="2"/>
  <c r="AF116" i="2"/>
  <c r="AG116" i="2"/>
  <c r="AE116" i="2"/>
  <c r="AI116" i="2"/>
  <c r="AH116" i="2"/>
  <c r="AH375" i="2"/>
  <c r="AF375" i="2"/>
  <c r="AG176" i="2"/>
  <c r="AF176" i="2"/>
  <c r="AE176" i="2"/>
  <c r="AH176" i="2"/>
  <c r="AH130" i="2"/>
  <c r="AE130" i="2"/>
  <c r="AI130" i="2"/>
  <c r="AG109" i="2"/>
  <c r="AH109" i="2"/>
  <c r="AE60" i="2"/>
  <c r="AI60" i="2"/>
  <c r="AF60" i="2"/>
  <c r="AG60" i="2"/>
  <c r="AH385" i="2"/>
  <c r="AG385" i="2"/>
  <c r="AE385" i="2"/>
  <c r="AH325" i="2"/>
  <c r="AG325" i="2"/>
  <c r="AH320" i="2"/>
  <c r="AF320" i="2"/>
  <c r="AG240" i="2"/>
  <c r="AF240" i="2"/>
  <c r="AG217" i="2"/>
  <c r="AF217" i="2"/>
  <c r="AH217" i="2"/>
  <c r="AF138" i="2"/>
  <c r="AH138" i="2"/>
  <c r="AG138" i="2"/>
  <c r="AF89" i="2"/>
  <c r="AG89" i="2"/>
  <c r="AH89" i="2"/>
  <c r="AH66" i="2"/>
  <c r="AG66" i="2"/>
  <c r="AF59" i="2"/>
  <c r="AG59" i="2"/>
  <c r="AH59" i="2"/>
  <c r="AE375" i="2"/>
  <c r="AF372" i="2"/>
  <c r="AE372" i="2"/>
  <c r="AH372" i="2"/>
  <c r="AG372" i="2"/>
  <c r="AH367" i="2"/>
  <c r="AG367" i="2"/>
  <c r="AG158" i="2"/>
  <c r="AH158" i="2"/>
  <c r="AF158" i="2"/>
  <c r="AH74" i="2"/>
  <c r="AG74" i="2"/>
  <c r="AE74" i="2"/>
  <c r="AI74" i="2"/>
  <c r="AG389" i="2"/>
  <c r="AH232" i="2"/>
  <c r="AF232" i="2"/>
  <c r="AE232" i="2"/>
  <c r="AG232" i="2"/>
  <c r="AH162" i="2"/>
  <c r="AG162" i="2"/>
  <c r="AF162" i="2"/>
  <c r="AH151" i="2"/>
  <c r="AG151" i="2"/>
  <c r="AF104" i="2"/>
  <c r="AG104" i="2"/>
  <c r="AH104" i="2"/>
  <c r="AE104" i="2"/>
  <c r="AI104" i="2"/>
  <c r="AG62" i="2"/>
  <c r="AE62" i="2"/>
  <c r="AI62" i="2"/>
  <c r="AH62" i="2"/>
  <c r="AH48" i="2"/>
  <c r="AE48" i="2"/>
  <c r="AI48" i="2"/>
  <c r="AF48" i="2"/>
  <c r="AH377" i="2"/>
  <c r="AG377" i="2"/>
  <c r="AF377" i="2"/>
  <c r="AE377" i="2"/>
  <c r="AH334" i="2"/>
  <c r="AF334" i="2"/>
  <c r="AH307" i="2"/>
  <c r="AG307" i="2"/>
  <c r="AH296" i="2"/>
  <c r="AE296" i="2"/>
  <c r="AG296" i="2"/>
  <c r="AE287" i="2"/>
  <c r="AG287" i="2"/>
  <c r="AF281" i="2"/>
  <c r="AE281" i="2"/>
  <c r="AG281" i="2"/>
  <c r="AF264" i="2"/>
  <c r="AE264" i="2"/>
  <c r="AH264" i="2"/>
  <c r="AH209" i="2"/>
  <c r="AF209" i="2"/>
  <c r="AE209" i="2"/>
  <c r="AH172" i="2"/>
  <c r="AF172" i="2"/>
  <c r="AE172" i="2"/>
  <c r="AG172" i="2"/>
  <c r="AF136" i="2"/>
  <c r="AG136" i="2"/>
  <c r="AE118" i="2"/>
  <c r="AI118" i="2"/>
  <c r="AH118" i="2"/>
  <c r="AF118" i="2"/>
  <c r="AE93" i="2"/>
  <c r="AI93" i="2"/>
  <c r="AF93" i="2"/>
  <c r="AG93" i="2"/>
  <c r="AH93" i="2"/>
  <c r="AF84" i="2"/>
  <c r="AG84" i="2"/>
  <c r="AH84" i="2"/>
  <c r="AE84" i="2"/>
  <c r="AI84" i="2"/>
  <c r="AH36" i="2"/>
  <c r="AF36" i="2"/>
  <c r="AG36" i="2"/>
  <c r="AG239" i="2"/>
  <c r="AH239" i="2"/>
  <c r="AG192" i="2"/>
  <c r="AH192" i="2"/>
  <c r="AH243" i="2"/>
  <c r="AG243" i="2"/>
  <c r="AH202" i="2"/>
  <c r="AG202" i="2"/>
  <c r="AH155" i="2"/>
  <c r="AG155" i="2"/>
  <c r="AG142" i="2"/>
  <c r="AF142" i="2"/>
  <c r="AH142" i="2"/>
  <c r="AG100" i="2"/>
  <c r="AH68" i="2"/>
  <c r="AE68" i="2"/>
  <c r="AI68" i="2"/>
  <c r="AG51" i="2"/>
  <c r="AF51" i="2"/>
  <c r="AH51" i="2"/>
  <c r="AE25" i="2"/>
  <c r="AH25" i="2"/>
  <c r="AE286" i="2"/>
  <c r="AE368" i="2"/>
  <c r="AG332" i="2"/>
  <c r="AG196" i="2"/>
  <c r="AH185" i="2"/>
  <c r="AG185" i="2"/>
  <c r="AG175" i="2"/>
  <c r="AH175" i="2"/>
  <c r="AH85" i="2"/>
  <c r="AE85" i="2"/>
  <c r="AI85" i="2"/>
  <c r="AG82" i="2"/>
  <c r="AH82" i="2"/>
  <c r="AG27" i="2"/>
  <c r="AE27" i="2"/>
  <c r="AI27" i="2"/>
  <c r="AF27" i="2"/>
  <c r="AF368" i="2"/>
  <c r="AG286" i="2"/>
  <c r="AG249" i="2"/>
  <c r="AH179" i="2"/>
  <c r="AG179" i="2"/>
  <c r="AE77" i="2"/>
  <c r="AI77" i="2"/>
  <c r="AF77" i="2"/>
  <c r="AG77" i="2"/>
  <c r="AE72" i="2"/>
  <c r="AI72" i="2"/>
  <c r="AF72" i="2"/>
  <c r="AG72" i="2"/>
  <c r="AE300" i="2"/>
  <c r="AE337" i="2"/>
  <c r="AH143" i="2"/>
  <c r="AF133" i="2"/>
  <c r="AG133" i="2"/>
  <c r="AH133" i="2"/>
  <c r="AH107" i="2"/>
  <c r="AH52" i="2"/>
  <c r="AF137" i="2"/>
  <c r="AF115" i="2"/>
  <c r="AE110" i="2"/>
  <c r="AI110" i="2"/>
  <c r="AE103" i="2"/>
  <c r="AI103" i="2"/>
  <c r="AE98" i="2"/>
  <c r="AI98" i="2"/>
  <c r="AF96" i="2"/>
  <c r="AE88" i="2"/>
  <c r="AI88" i="2"/>
  <c r="AH70" i="2"/>
  <c r="AE46" i="2"/>
  <c r="AI46" i="2"/>
  <c r="AH28" i="2"/>
  <c r="AH123" i="2"/>
  <c r="AH111" i="2"/>
  <c r="AH99" i="2"/>
  <c r="AH73" i="2"/>
  <c r="AH58" i="2"/>
  <c r="AH56" i="2"/>
  <c r="AH47" i="2"/>
  <c r="AH40" i="2"/>
  <c r="AD37" i="2"/>
  <c r="AH35" i="2"/>
  <c r="AG28" i="2"/>
  <c r="AE38" i="2"/>
  <c r="AI38" i="2"/>
  <c r="AH38" i="2"/>
  <c r="AG38" i="2"/>
  <c r="AF38" i="2"/>
  <c r="AH45" i="2"/>
  <c r="AF45" i="2"/>
  <c r="AG45" i="2"/>
  <c r="AE45" i="2"/>
  <c r="AI45" i="2"/>
  <c r="AE49" i="2"/>
  <c r="AI49" i="2"/>
  <c r="AF49" i="2"/>
  <c r="AH49" i="2"/>
  <c r="AG49" i="2"/>
  <c r="T369" i="2"/>
  <c r="Q369" i="2"/>
  <c r="S369" i="2"/>
  <c r="R369" i="2"/>
  <c r="R276" i="2"/>
  <c r="T276" i="2"/>
  <c r="S276" i="2"/>
  <c r="Q276" i="2"/>
  <c r="Q149" i="2"/>
  <c r="S149" i="2"/>
  <c r="R149" i="2"/>
  <c r="T149" i="2"/>
  <c r="R248" i="2"/>
  <c r="Q248" i="2"/>
  <c r="T248" i="2"/>
  <c r="S248" i="2"/>
  <c r="T226" i="2"/>
  <c r="S226" i="2"/>
  <c r="Q226" i="2"/>
  <c r="R226" i="2"/>
  <c r="Q207" i="2"/>
  <c r="T207" i="2"/>
  <c r="S207" i="2"/>
  <c r="R207" i="2"/>
  <c r="T46" i="2"/>
  <c r="Q46" i="2"/>
  <c r="R46" i="2"/>
  <c r="S46" i="2"/>
  <c r="T200" i="2"/>
  <c r="S200" i="2"/>
  <c r="R200" i="2"/>
  <c r="Q200" i="2"/>
  <c r="R157" i="2"/>
  <c r="Q157" i="2"/>
  <c r="S157" i="2"/>
  <c r="T157" i="2"/>
  <c r="R217" i="2"/>
  <c r="Q217" i="2"/>
  <c r="T217" i="2"/>
  <c r="S217" i="2"/>
  <c r="Q339" i="2"/>
  <c r="S339" i="2"/>
  <c r="T339" i="2"/>
  <c r="R339" i="2"/>
  <c r="R108" i="2"/>
  <c r="Q108" i="2"/>
  <c r="S108" i="2"/>
  <c r="T108" i="2"/>
  <c r="Q94" i="2"/>
  <c r="T94" i="2"/>
  <c r="R94" i="2"/>
  <c r="S94" i="2"/>
  <c r="S181" i="2"/>
  <c r="Q181" i="2"/>
  <c r="T181" i="2"/>
  <c r="R181" i="2"/>
  <c r="R55" i="2"/>
  <c r="T55" i="2"/>
  <c r="S55" i="2"/>
  <c r="Q55" i="2"/>
  <c r="Q43" i="2"/>
  <c r="R43" i="2"/>
  <c r="T43" i="2"/>
  <c r="S43" i="2"/>
  <c r="T168" i="2"/>
  <c r="S168" i="2"/>
  <c r="R168" i="2"/>
  <c r="Q168" i="2"/>
  <c r="S374" i="2"/>
  <c r="R374" i="2"/>
  <c r="T374" i="2"/>
  <c r="Q374" i="2"/>
  <c r="Q373" i="2"/>
  <c r="T373" i="2"/>
  <c r="R373" i="2"/>
  <c r="S373" i="2"/>
  <c r="R275" i="2"/>
  <c r="Q275" i="2"/>
  <c r="T275" i="2"/>
  <c r="S275" i="2"/>
  <c r="R100" i="2"/>
  <c r="S100" i="2"/>
  <c r="Q100" i="2"/>
  <c r="T100" i="2"/>
  <c r="T352" i="2"/>
  <c r="S352" i="2"/>
  <c r="R352" i="2"/>
  <c r="Q352" i="2"/>
  <c r="S322" i="2"/>
  <c r="Q322" i="2"/>
  <c r="T322" i="2"/>
  <c r="R322" i="2"/>
  <c r="R36" i="2"/>
  <c r="S36" i="2"/>
  <c r="Q36" i="2"/>
  <c r="T36" i="2"/>
  <c r="S176" i="2"/>
  <c r="R176" i="2"/>
  <c r="T176" i="2"/>
  <c r="Q176" i="2"/>
  <c r="T301" i="2"/>
  <c r="S301" i="2"/>
  <c r="Q301" i="2"/>
  <c r="R301" i="2"/>
  <c r="R159" i="2"/>
  <c r="S159" i="2"/>
  <c r="T159" i="2"/>
  <c r="Q159" i="2"/>
  <c r="R48" i="2"/>
  <c r="S48" i="2"/>
  <c r="T48" i="2"/>
  <c r="Q48" i="2"/>
  <c r="T209" i="2"/>
  <c r="S209" i="2"/>
  <c r="R209" i="2"/>
  <c r="Q209" i="2"/>
  <c r="S129" i="2"/>
  <c r="T129" i="2"/>
  <c r="R129" i="2"/>
  <c r="Q129" i="2"/>
  <c r="Q199" i="2"/>
  <c r="R199" i="2"/>
  <c r="S199" i="2"/>
  <c r="T199" i="2"/>
  <c r="R198" i="2"/>
  <c r="Q198" i="2"/>
  <c r="T198" i="2"/>
  <c r="S198" i="2"/>
  <c r="R312" i="2"/>
  <c r="Q312" i="2"/>
  <c r="T312" i="2"/>
  <c r="S312" i="2"/>
  <c r="Q103" i="2"/>
  <c r="R103" i="2"/>
  <c r="T103" i="2"/>
  <c r="S103" i="2"/>
  <c r="R283" i="2"/>
  <c r="Q283" i="2"/>
  <c r="T283" i="2"/>
  <c r="S283" i="2"/>
  <c r="T297" i="2"/>
  <c r="S297" i="2"/>
  <c r="Q297" i="2"/>
  <c r="R297" i="2"/>
  <c r="S148" i="2"/>
  <c r="T148" i="2"/>
  <c r="R148" i="2"/>
  <c r="Q148" i="2"/>
  <c r="T34" i="2"/>
  <c r="Q34" i="2"/>
  <c r="S34" i="2"/>
  <c r="R34" i="2"/>
  <c r="T274" i="2"/>
  <c r="R274" i="2"/>
  <c r="Q274" i="2"/>
  <c r="S274" i="2"/>
  <c r="R400" i="2"/>
  <c r="Q400" i="2"/>
  <c r="T400" i="2"/>
  <c r="S400" i="2"/>
  <c r="Q126" i="2"/>
  <c r="T126" i="2"/>
  <c r="S126" i="2"/>
  <c r="R126" i="2"/>
  <c r="R399" i="2"/>
  <c r="Q399" i="2"/>
  <c r="S399" i="2"/>
  <c r="T399" i="2"/>
  <c r="R377" i="2"/>
  <c r="Q377" i="2"/>
  <c r="S377" i="2"/>
  <c r="T377" i="2"/>
  <c r="S240" i="2"/>
  <c r="R240" i="2"/>
  <c r="T240" i="2"/>
  <c r="Q240" i="2"/>
  <c r="Q92" i="2"/>
  <c r="T92" i="2"/>
  <c r="R92" i="2"/>
  <c r="S92" i="2"/>
  <c r="S215" i="2"/>
  <c r="Q215" i="2"/>
  <c r="R215" i="2"/>
  <c r="T215" i="2"/>
  <c r="Q203" i="2"/>
  <c r="S203" i="2"/>
  <c r="T203" i="2"/>
  <c r="R203" i="2"/>
  <c r="S158" i="2"/>
  <c r="R158" i="2"/>
  <c r="Q158" i="2"/>
  <c r="T158" i="2"/>
  <c r="S165" i="2"/>
  <c r="Q165" i="2"/>
  <c r="T165" i="2"/>
  <c r="R165" i="2"/>
  <c r="S172" i="2"/>
  <c r="R172" i="2"/>
  <c r="Q172" i="2"/>
  <c r="T172" i="2"/>
  <c r="Q119" i="2"/>
  <c r="R119" i="2"/>
  <c r="S119" i="2"/>
  <c r="T119" i="2"/>
  <c r="T359" i="2"/>
  <c r="Q359" i="2"/>
  <c r="S359" i="2"/>
  <c r="R359" i="2"/>
  <c r="S378" i="2"/>
  <c r="T378" i="2"/>
  <c r="R378" i="2"/>
  <c r="Q378" i="2"/>
  <c r="R385" i="2"/>
  <c r="S385" i="2"/>
  <c r="Q385" i="2"/>
  <c r="T385" i="2"/>
  <c r="T392" i="2"/>
  <c r="Q392" i="2"/>
  <c r="S392" i="2"/>
  <c r="R392" i="2"/>
  <c r="R116" i="2"/>
  <c r="Q116" i="2"/>
  <c r="S116" i="2"/>
  <c r="T116" i="2"/>
  <c r="Q62" i="2"/>
  <c r="R62" i="2"/>
  <c r="S62" i="2"/>
  <c r="T62" i="2"/>
  <c r="R391" i="2"/>
  <c r="S391" i="2"/>
  <c r="Q391" i="2"/>
  <c r="T391" i="2"/>
  <c r="S342" i="2"/>
  <c r="T342" i="2"/>
  <c r="Q342" i="2"/>
  <c r="R342" i="2"/>
  <c r="Q349" i="2"/>
  <c r="R349" i="2"/>
  <c r="T349" i="2"/>
  <c r="S349" i="2"/>
  <c r="S356" i="2"/>
  <c r="R356" i="2"/>
  <c r="T356" i="2"/>
  <c r="Q356" i="2"/>
  <c r="S124" i="2"/>
  <c r="T124" i="2"/>
  <c r="R124" i="2"/>
  <c r="Q124" i="2"/>
  <c r="T63" i="2"/>
  <c r="Q63" i="2"/>
  <c r="S63" i="2"/>
  <c r="R63" i="2"/>
  <c r="R262" i="2"/>
  <c r="S262" i="2"/>
  <c r="Q262" i="2"/>
  <c r="T262" i="2"/>
  <c r="Q383" i="2"/>
  <c r="T383" i="2"/>
  <c r="R383" i="2"/>
  <c r="S383" i="2"/>
  <c r="S294" i="2"/>
  <c r="R294" i="2"/>
  <c r="T294" i="2"/>
  <c r="Q294" i="2"/>
  <c r="R298" i="2"/>
  <c r="S298" i="2"/>
  <c r="Q298" i="2"/>
  <c r="T298" i="2"/>
  <c r="R397" i="2"/>
  <c r="Q397" i="2"/>
  <c r="S397" i="2"/>
  <c r="T397" i="2"/>
  <c r="T247" i="2"/>
  <c r="S247" i="2"/>
  <c r="Q247" i="2"/>
  <c r="R247" i="2"/>
  <c r="Q58" i="2"/>
  <c r="R58" i="2"/>
  <c r="S58" i="2"/>
  <c r="T58" i="2"/>
  <c r="T118" i="2"/>
  <c r="Q118" i="2"/>
  <c r="R118" i="2"/>
  <c r="S118" i="2"/>
  <c r="S193" i="2"/>
  <c r="R193" i="2"/>
  <c r="Q193" i="2"/>
  <c r="T193" i="2"/>
  <c r="Q164" i="2"/>
  <c r="T164" i="2"/>
  <c r="S164" i="2"/>
  <c r="R164" i="2"/>
  <c r="Q88" i="2"/>
  <c r="R88" i="2"/>
  <c r="T88" i="2"/>
  <c r="S88" i="2"/>
  <c r="S308" i="2"/>
  <c r="R308" i="2"/>
  <c r="T308" i="2"/>
  <c r="Q308" i="2"/>
  <c r="S151" i="2"/>
  <c r="T151" i="2"/>
  <c r="R151" i="2"/>
  <c r="Q151" i="2"/>
  <c r="Q341" i="2"/>
  <c r="T341" i="2"/>
  <c r="S341" i="2"/>
  <c r="R341" i="2"/>
  <c r="R330" i="2"/>
  <c r="Q330" i="2"/>
  <c r="S330" i="2"/>
  <c r="T330" i="2"/>
  <c r="S284" i="2"/>
  <c r="R284" i="2"/>
  <c r="T284" i="2"/>
  <c r="Q284" i="2"/>
  <c r="Q204" i="2"/>
  <c r="S204" i="2"/>
  <c r="R204" i="2"/>
  <c r="T204" i="2"/>
  <c r="S161" i="2"/>
  <c r="R161" i="2"/>
  <c r="Q161" i="2"/>
  <c r="T161" i="2"/>
  <c r="Q381" i="2"/>
  <c r="T381" i="2"/>
  <c r="R381" i="2"/>
  <c r="S381" i="2"/>
  <c r="S224" i="2"/>
  <c r="R224" i="2"/>
  <c r="T224" i="2"/>
  <c r="Q224" i="2"/>
  <c r="S206" i="2"/>
  <c r="R206" i="2"/>
  <c r="Q206" i="2"/>
  <c r="T206" i="2"/>
  <c r="S252" i="2"/>
  <c r="R252" i="2"/>
  <c r="Q252" i="2"/>
  <c r="T252" i="2"/>
  <c r="T306" i="2"/>
  <c r="S306" i="2"/>
  <c r="Q306" i="2"/>
  <c r="R306" i="2"/>
  <c r="Q25" i="2"/>
  <c r="R25" i="2"/>
  <c r="T25" i="2"/>
  <c r="S25" i="2"/>
  <c r="S220" i="2"/>
  <c r="R220" i="2"/>
  <c r="Q220" i="2"/>
  <c r="T220" i="2"/>
  <c r="T210" i="2"/>
  <c r="S210" i="2"/>
  <c r="R210" i="2"/>
  <c r="Q210" i="2"/>
  <c r="Q351" i="2"/>
  <c r="R351" i="2"/>
  <c r="S351" i="2"/>
  <c r="T351" i="2"/>
  <c r="T86" i="2"/>
  <c r="Q86" i="2"/>
  <c r="R86" i="2"/>
  <c r="S86" i="2"/>
  <c r="Q169" i="2"/>
  <c r="T169" i="2"/>
  <c r="R169" i="2"/>
  <c r="S169" i="2"/>
  <c r="S366" i="2"/>
  <c r="R366" i="2"/>
  <c r="T366" i="2"/>
  <c r="Q366" i="2"/>
  <c r="R83" i="2"/>
  <c r="Q83" i="2"/>
  <c r="S83" i="2"/>
  <c r="T83" i="2"/>
  <c r="R153" i="2"/>
  <c r="T153" i="2"/>
  <c r="S153" i="2"/>
  <c r="Q153" i="2"/>
  <c r="S78" i="2"/>
  <c r="T78" i="2"/>
  <c r="R78" i="2"/>
  <c r="Q78" i="2"/>
  <c r="T243" i="2"/>
  <c r="Q243" i="2"/>
  <c r="S243" i="2"/>
  <c r="R243" i="2"/>
  <c r="R143" i="2"/>
  <c r="S143" i="2"/>
  <c r="Q143" i="2"/>
  <c r="T143" i="2"/>
  <c r="S256" i="2"/>
  <c r="R256" i="2"/>
  <c r="T256" i="2"/>
  <c r="Q256" i="2"/>
  <c r="T75" i="2"/>
  <c r="Q75" i="2"/>
  <c r="S75" i="2"/>
  <c r="R75" i="2"/>
  <c r="T390" i="2"/>
  <c r="S390" i="2"/>
  <c r="R390" i="2"/>
  <c r="Q390" i="2"/>
  <c r="T241" i="2"/>
  <c r="S241" i="2"/>
  <c r="Q241" i="2"/>
  <c r="R241" i="2"/>
  <c r="R65" i="2"/>
  <c r="S65" i="2"/>
  <c r="T65" i="2"/>
  <c r="Q65" i="2"/>
  <c r="Q231" i="2"/>
  <c r="R231" i="2"/>
  <c r="T231" i="2"/>
  <c r="S231" i="2"/>
  <c r="S230" i="2"/>
  <c r="T230" i="2"/>
  <c r="R230" i="2"/>
  <c r="Q230" i="2"/>
  <c r="R344" i="2"/>
  <c r="Q344" i="2"/>
  <c r="T344" i="2"/>
  <c r="S344" i="2"/>
  <c r="S70" i="2"/>
  <c r="Q70" i="2"/>
  <c r="R70" i="2"/>
  <c r="T70" i="2"/>
  <c r="Q223" i="2"/>
  <c r="R223" i="2"/>
  <c r="T223" i="2"/>
  <c r="S223" i="2"/>
  <c r="Q333" i="2"/>
  <c r="T333" i="2"/>
  <c r="R333" i="2"/>
  <c r="S333" i="2"/>
  <c r="S184" i="2"/>
  <c r="R184" i="2"/>
  <c r="T184" i="2"/>
  <c r="Q184" i="2"/>
  <c r="S41" i="2"/>
  <c r="R41" i="2"/>
  <c r="T41" i="2"/>
  <c r="Q41" i="2"/>
  <c r="R295" i="2"/>
  <c r="Q295" i="2"/>
  <c r="S295" i="2"/>
  <c r="T295" i="2"/>
  <c r="T382" i="2"/>
  <c r="S382" i="2"/>
  <c r="R382" i="2"/>
  <c r="Q382" i="2"/>
  <c r="R389" i="2"/>
  <c r="Q389" i="2"/>
  <c r="T389" i="2"/>
  <c r="S389" i="2"/>
  <c r="T396" i="2"/>
  <c r="S396" i="2"/>
  <c r="R396" i="2"/>
  <c r="Q396" i="2"/>
  <c r="R139" i="2"/>
  <c r="S139" i="2"/>
  <c r="T139" i="2"/>
  <c r="Q139" i="2"/>
  <c r="S90" i="2"/>
  <c r="Q90" i="2"/>
  <c r="R90" i="2"/>
  <c r="T90" i="2"/>
  <c r="R327" i="2"/>
  <c r="T327" i="2"/>
  <c r="S327" i="2"/>
  <c r="Q327" i="2"/>
  <c r="S346" i="2"/>
  <c r="T346" i="2"/>
  <c r="R346" i="2"/>
  <c r="Q346" i="2"/>
  <c r="Q353" i="2"/>
  <c r="R353" i="2"/>
  <c r="T353" i="2"/>
  <c r="S353" i="2"/>
  <c r="T360" i="2"/>
  <c r="S360" i="2"/>
  <c r="R360" i="2"/>
  <c r="Q360" i="2"/>
  <c r="S133" i="2"/>
  <c r="T133" i="2"/>
  <c r="Q133" i="2"/>
  <c r="R133" i="2"/>
  <c r="T67" i="2"/>
  <c r="S67" i="2"/>
  <c r="Q67" i="2"/>
  <c r="R67" i="2"/>
  <c r="T291" i="2"/>
  <c r="Q291" i="2"/>
  <c r="S291" i="2"/>
  <c r="R291" i="2"/>
  <c r="R310" i="2"/>
  <c r="T310" i="2"/>
  <c r="S310" i="2"/>
  <c r="Q310" i="2"/>
  <c r="R317" i="2"/>
  <c r="Q317" i="2"/>
  <c r="S317" i="2"/>
  <c r="T317" i="2"/>
  <c r="R324" i="2"/>
  <c r="Q324" i="2"/>
  <c r="S324" i="2"/>
  <c r="T324" i="2"/>
  <c r="S112" i="2"/>
  <c r="Q112" i="2"/>
  <c r="T112" i="2"/>
  <c r="R112" i="2"/>
  <c r="R76" i="2"/>
  <c r="T76" i="2"/>
  <c r="S76" i="2"/>
  <c r="Q76" i="2"/>
  <c r="R121" i="2"/>
  <c r="S121" i="2"/>
  <c r="T121" i="2"/>
  <c r="Q121" i="2"/>
  <c r="T102" i="2"/>
  <c r="Q102" i="2"/>
  <c r="R102" i="2"/>
  <c r="S102" i="2"/>
  <c r="R44" i="2"/>
  <c r="S44" i="2"/>
  <c r="T44" i="2"/>
  <c r="Q44" i="2"/>
  <c r="Q309" i="2"/>
  <c r="T309" i="2"/>
  <c r="R309" i="2"/>
  <c r="S309" i="2"/>
  <c r="Q211" i="2"/>
  <c r="R211" i="2"/>
  <c r="T211" i="2"/>
  <c r="S211" i="2"/>
  <c r="Q237" i="2"/>
  <c r="T237" i="2"/>
  <c r="R237" i="2"/>
  <c r="S237" i="2"/>
  <c r="R131" i="2"/>
  <c r="S131" i="2"/>
  <c r="T131" i="2"/>
  <c r="Q131" i="2"/>
  <c r="Q229" i="2"/>
  <c r="T229" i="2"/>
  <c r="S229" i="2"/>
  <c r="R229" i="2"/>
  <c r="R315" i="2"/>
  <c r="Q315" i="2"/>
  <c r="T315" i="2"/>
  <c r="S315" i="2"/>
  <c r="S82" i="2"/>
  <c r="R82" i="2"/>
  <c r="Q82" i="2"/>
  <c r="T82" i="2"/>
  <c r="Q150" i="2"/>
  <c r="T150" i="2"/>
  <c r="S150" i="2"/>
  <c r="R150" i="2"/>
  <c r="Q219" i="2"/>
  <c r="R219" i="2"/>
  <c r="T219" i="2"/>
  <c r="S219" i="2"/>
  <c r="T235" i="2"/>
  <c r="Q235" i="2"/>
  <c r="S235" i="2"/>
  <c r="R235" i="2"/>
  <c r="S140" i="2"/>
  <c r="T140" i="2"/>
  <c r="R140" i="2"/>
  <c r="Q140" i="2"/>
  <c r="T242" i="2"/>
  <c r="S242" i="2"/>
  <c r="R242" i="2"/>
  <c r="Q242" i="2"/>
  <c r="S192" i="2"/>
  <c r="R192" i="2"/>
  <c r="T192" i="2"/>
  <c r="Q192" i="2"/>
  <c r="S101" i="2"/>
  <c r="T101" i="2"/>
  <c r="R101" i="2"/>
  <c r="Q101" i="2"/>
  <c r="T91" i="2"/>
  <c r="Q91" i="2"/>
  <c r="S91" i="2"/>
  <c r="R91" i="2"/>
  <c r="Q197" i="2"/>
  <c r="S197" i="2"/>
  <c r="T197" i="2"/>
  <c r="R197" i="2"/>
  <c r="Q187" i="2"/>
  <c r="R187" i="2"/>
  <c r="T187" i="2"/>
  <c r="S187" i="2"/>
  <c r="T183" i="2"/>
  <c r="R183" i="2"/>
  <c r="Q183" i="2"/>
  <c r="S183" i="2"/>
  <c r="T388" i="2"/>
  <c r="Q388" i="2"/>
  <c r="S388" i="2"/>
  <c r="R388" i="2"/>
  <c r="AG37" i="2"/>
  <c r="AE37" i="2"/>
  <c r="AI37" i="2"/>
  <c r="AF37" i="2"/>
  <c r="AH37" i="2"/>
  <c r="T367" i="2"/>
  <c r="R367" i="2"/>
  <c r="S367" i="2"/>
  <c r="Q367" i="2"/>
  <c r="R52" i="2"/>
  <c r="S52" i="2"/>
  <c r="Q52" i="2"/>
  <c r="T52" i="2"/>
  <c r="Q123" i="2"/>
  <c r="R123" i="2"/>
  <c r="T123" i="2"/>
  <c r="S123" i="2"/>
  <c r="Q245" i="2"/>
  <c r="T245" i="2"/>
  <c r="S245" i="2"/>
  <c r="R245" i="2"/>
  <c r="Q227" i="2"/>
  <c r="T227" i="2"/>
  <c r="R227" i="2"/>
  <c r="S227" i="2"/>
  <c r="Q134" i="2"/>
  <c r="R134" i="2"/>
  <c r="T134" i="2"/>
  <c r="S134" i="2"/>
  <c r="R345" i="2"/>
  <c r="Q345" i="2"/>
  <c r="T345" i="2"/>
  <c r="S345" i="2"/>
  <c r="R155" i="2"/>
  <c r="Q155" i="2"/>
  <c r="T155" i="2"/>
  <c r="S155" i="2"/>
  <c r="R99" i="2"/>
  <c r="S99" i="2"/>
  <c r="T99" i="2"/>
  <c r="Q99" i="2"/>
  <c r="R280" i="2"/>
  <c r="Q280" i="2"/>
  <c r="T280" i="2"/>
  <c r="S280" i="2"/>
  <c r="R266" i="2"/>
  <c r="Q266" i="2"/>
  <c r="S266" i="2"/>
  <c r="T266" i="2"/>
  <c r="Q47" i="2"/>
  <c r="R47" i="2"/>
  <c r="T47" i="2"/>
  <c r="S47" i="2"/>
  <c r="R372" i="2"/>
  <c r="Q372" i="2"/>
  <c r="S372" i="2"/>
  <c r="T372" i="2"/>
  <c r="Q98" i="2"/>
  <c r="R98" i="2"/>
  <c r="S98" i="2"/>
  <c r="T98" i="2"/>
  <c r="R287" i="2"/>
  <c r="Q287" i="2"/>
  <c r="T287" i="2"/>
  <c r="S287" i="2"/>
  <c r="R361" i="2"/>
  <c r="Q361" i="2"/>
  <c r="T361" i="2"/>
  <c r="S361" i="2"/>
  <c r="S212" i="2"/>
  <c r="R212" i="2"/>
  <c r="T212" i="2"/>
  <c r="Q212" i="2"/>
  <c r="S60" i="2"/>
  <c r="T60" i="2"/>
  <c r="R60" i="2"/>
  <c r="Q60" i="2"/>
  <c r="S334" i="2"/>
  <c r="R334" i="2"/>
  <c r="Q334" i="2"/>
  <c r="T334" i="2"/>
  <c r="R185" i="2"/>
  <c r="S185" i="2"/>
  <c r="T185" i="2"/>
  <c r="Q185" i="2"/>
  <c r="S117" i="2"/>
  <c r="T117" i="2"/>
  <c r="R117" i="2"/>
  <c r="Q117" i="2"/>
  <c r="T371" i="2"/>
  <c r="S371" i="2"/>
  <c r="Q371" i="2"/>
  <c r="R371" i="2"/>
  <c r="S174" i="2"/>
  <c r="R174" i="2"/>
  <c r="T174" i="2"/>
  <c r="Q174" i="2"/>
  <c r="S288" i="2"/>
  <c r="R288" i="2"/>
  <c r="T288" i="2"/>
  <c r="Q288" i="2"/>
  <c r="R93" i="2"/>
  <c r="S93" i="2"/>
  <c r="Q93" i="2"/>
  <c r="T93" i="2"/>
  <c r="T251" i="2"/>
  <c r="S251" i="2"/>
  <c r="R251" i="2"/>
  <c r="Q251" i="2"/>
  <c r="Q277" i="2"/>
  <c r="T277" i="2"/>
  <c r="R277" i="2"/>
  <c r="S277" i="2"/>
  <c r="R96" i="2"/>
  <c r="S96" i="2"/>
  <c r="T96" i="2"/>
  <c r="Q96" i="2"/>
  <c r="Q51" i="2"/>
  <c r="T51" i="2"/>
  <c r="R51" i="2"/>
  <c r="S51" i="2"/>
  <c r="T263" i="2"/>
  <c r="S263" i="2"/>
  <c r="R263" i="2"/>
  <c r="Q263" i="2"/>
  <c r="S350" i="2"/>
  <c r="R350" i="2"/>
  <c r="Q350" i="2"/>
  <c r="T350" i="2"/>
  <c r="Q357" i="2"/>
  <c r="T357" i="2"/>
  <c r="S357" i="2"/>
  <c r="R357" i="2"/>
  <c r="S364" i="2"/>
  <c r="R364" i="2"/>
  <c r="Q364" i="2"/>
  <c r="T364" i="2"/>
  <c r="T137" i="2"/>
  <c r="Q137" i="2"/>
  <c r="R137" i="2"/>
  <c r="S137" i="2"/>
  <c r="T71" i="2"/>
  <c r="R71" i="2"/>
  <c r="Q71" i="2"/>
  <c r="S71" i="2"/>
  <c r="Q307" i="2"/>
  <c r="R307" i="2"/>
  <c r="T307" i="2"/>
  <c r="S307" i="2"/>
  <c r="S314" i="2"/>
  <c r="T314" i="2"/>
  <c r="R314" i="2"/>
  <c r="Q314" i="2"/>
  <c r="R321" i="2"/>
  <c r="Q321" i="2"/>
  <c r="T321" i="2"/>
  <c r="S321" i="2"/>
  <c r="S328" i="2"/>
  <c r="T328" i="2"/>
  <c r="R328" i="2"/>
  <c r="Q328" i="2"/>
  <c r="Q120" i="2"/>
  <c r="R120" i="2"/>
  <c r="S120" i="2"/>
  <c r="T120" i="2"/>
  <c r="T80" i="2"/>
  <c r="Q80" i="2"/>
  <c r="R80" i="2"/>
  <c r="S80" i="2"/>
  <c r="S163" i="2"/>
  <c r="Q163" i="2"/>
  <c r="R163" i="2"/>
  <c r="T163" i="2"/>
  <c r="R278" i="2"/>
  <c r="Q278" i="2"/>
  <c r="S278" i="2"/>
  <c r="T278" i="2"/>
  <c r="T285" i="2"/>
  <c r="R285" i="2"/>
  <c r="Q285" i="2"/>
  <c r="S285" i="2"/>
  <c r="R292" i="2"/>
  <c r="S292" i="2"/>
  <c r="Q292" i="2"/>
  <c r="T292" i="2"/>
  <c r="T105" i="2"/>
  <c r="R105" i="2"/>
  <c r="S105" i="2"/>
  <c r="Q105" i="2"/>
  <c r="R57" i="2"/>
  <c r="S57" i="2"/>
  <c r="T57" i="2"/>
  <c r="Q57" i="2"/>
  <c r="T106" i="2"/>
  <c r="Q106" i="2"/>
  <c r="S106" i="2"/>
  <c r="R106" i="2"/>
  <c r="Q180" i="2"/>
  <c r="R180" i="2"/>
  <c r="S180" i="2"/>
  <c r="T180" i="2"/>
  <c r="S173" i="2"/>
  <c r="Q173" i="2"/>
  <c r="R173" i="2"/>
  <c r="T173" i="2"/>
  <c r="S29" i="2"/>
  <c r="T29" i="2"/>
  <c r="Q29" i="2"/>
  <c r="R29" i="2"/>
  <c r="R56" i="2"/>
  <c r="S56" i="2"/>
  <c r="Q56" i="2"/>
  <c r="T56" i="2"/>
  <c r="R40" i="2"/>
  <c r="S40" i="2"/>
  <c r="Q40" i="2"/>
  <c r="T40" i="2"/>
  <c r="S340" i="2"/>
  <c r="T340" i="2"/>
  <c r="R340" i="2"/>
  <c r="Q340" i="2"/>
  <c r="S222" i="2"/>
  <c r="R222" i="2"/>
  <c r="Q222" i="2"/>
  <c r="T222" i="2"/>
  <c r="S186" i="2"/>
  <c r="T186" i="2"/>
  <c r="R186" i="2"/>
  <c r="Q186" i="2"/>
  <c r="Q111" i="2"/>
  <c r="T111" i="2"/>
  <c r="S111" i="2"/>
  <c r="R111" i="2"/>
  <c r="R395" i="2"/>
  <c r="Q395" i="2"/>
  <c r="T395" i="2"/>
  <c r="S395" i="2"/>
  <c r="S258" i="2"/>
  <c r="Q258" i="2"/>
  <c r="R258" i="2"/>
  <c r="T258" i="2"/>
  <c r="Q201" i="2"/>
  <c r="S201" i="2"/>
  <c r="R201" i="2"/>
  <c r="T201" i="2"/>
  <c r="S166" i="2"/>
  <c r="T166" i="2"/>
  <c r="Q166" i="2"/>
  <c r="R166" i="2"/>
  <c r="R265" i="2"/>
  <c r="S265" i="2"/>
  <c r="T265" i="2"/>
  <c r="Q265" i="2"/>
  <c r="T368" i="2"/>
  <c r="S368" i="2"/>
  <c r="R368" i="2"/>
  <c r="Q368" i="2"/>
  <c r="S53" i="2"/>
  <c r="T53" i="2"/>
  <c r="R53" i="2"/>
  <c r="Q53" i="2"/>
  <c r="Q355" i="2"/>
  <c r="T355" i="2"/>
  <c r="S355" i="2"/>
  <c r="R355" i="2"/>
  <c r="Q331" i="2"/>
  <c r="T331" i="2"/>
  <c r="S331" i="2"/>
  <c r="R331" i="2"/>
  <c r="R85" i="2"/>
  <c r="S85" i="2"/>
  <c r="T85" i="2"/>
  <c r="Q85" i="2"/>
  <c r="T154" i="2"/>
  <c r="S154" i="2"/>
  <c r="Q154" i="2"/>
  <c r="R154" i="2"/>
  <c r="T115" i="2"/>
  <c r="Q115" i="2"/>
  <c r="R115" i="2"/>
  <c r="S115" i="2"/>
  <c r="R104" i="2"/>
  <c r="T104" i="2"/>
  <c r="Q104" i="2"/>
  <c r="S104" i="2"/>
  <c r="S380" i="2"/>
  <c r="R380" i="2"/>
  <c r="T380" i="2"/>
  <c r="Q380" i="2"/>
  <c r="T379" i="2"/>
  <c r="S379" i="2"/>
  <c r="R379" i="2"/>
  <c r="Q379" i="2"/>
  <c r="T375" i="2"/>
  <c r="S375" i="2"/>
  <c r="Q375" i="2"/>
  <c r="R375" i="2"/>
  <c r="T136" i="2"/>
  <c r="Q136" i="2"/>
  <c r="R136" i="2"/>
  <c r="S136" i="2"/>
  <c r="Q347" i="2"/>
  <c r="S347" i="2"/>
  <c r="R347" i="2"/>
  <c r="T347" i="2"/>
  <c r="R89" i="2"/>
  <c r="S89" i="2"/>
  <c r="Q89" i="2"/>
  <c r="T89" i="2"/>
  <c r="Q213" i="2"/>
  <c r="T213" i="2"/>
  <c r="R213" i="2"/>
  <c r="S213" i="2"/>
  <c r="S302" i="2"/>
  <c r="R302" i="2"/>
  <c r="T302" i="2"/>
  <c r="Q302" i="2"/>
  <c r="S30" i="2"/>
  <c r="T30" i="2"/>
  <c r="R30" i="2"/>
  <c r="Q30" i="2"/>
  <c r="R152" i="2"/>
  <c r="Q152" i="2"/>
  <c r="T152" i="2"/>
  <c r="S152" i="2"/>
  <c r="R162" i="2"/>
  <c r="Q162" i="2"/>
  <c r="T162" i="2"/>
  <c r="S162" i="2"/>
  <c r="R202" i="2"/>
  <c r="Q202" i="2"/>
  <c r="S202" i="2"/>
  <c r="T202" i="2"/>
  <c r="S316" i="2"/>
  <c r="R316" i="2"/>
  <c r="T316" i="2"/>
  <c r="Q316" i="2"/>
  <c r="Q107" i="2"/>
  <c r="R107" i="2"/>
  <c r="T107" i="2"/>
  <c r="S107" i="2"/>
  <c r="Q363" i="2"/>
  <c r="T363" i="2"/>
  <c r="S363" i="2"/>
  <c r="R363" i="2"/>
  <c r="T305" i="2"/>
  <c r="S305" i="2"/>
  <c r="Q305" i="2"/>
  <c r="R305" i="2"/>
  <c r="S156" i="2"/>
  <c r="R156" i="2"/>
  <c r="T156" i="2"/>
  <c r="Q156" i="2"/>
  <c r="T54" i="2"/>
  <c r="S54" i="2"/>
  <c r="R54" i="2"/>
  <c r="Q54" i="2"/>
  <c r="S290" i="2"/>
  <c r="T290" i="2"/>
  <c r="R290" i="2"/>
  <c r="Q290" i="2"/>
  <c r="R135" i="2"/>
  <c r="S135" i="2"/>
  <c r="Q135" i="2"/>
  <c r="T135" i="2"/>
  <c r="Q130" i="2"/>
  <c r="R130" i="2"/>
  <c r="S130" i="2"/>
  <c r="T130" i="2"/>
  <c r="R147" i="2"/>
  <c r="Q147" i="2"/>
  <c r="T147" i="2"/>
  <c r="S147" i="2"/>
  <c r="T393" i="2"/>
  <c r="S393" i="2"/>
  <c r="R393" i="2"/>
  <c r="Q393" i="2"/>
  <c r="R244" i="2"/>
  <c r="T244" i="2"/>
  <c r="S244" i="2"/>
  <c r="Q244" i="2"/>
  <c r="S28" i="2"/>
  <c r="T28" i="2"/>
  <c r="Q28" i="2"/>
  <c r="R28" i="2"/>
  <c r="T370" i="2"/>
  <c r="S370" i="2"/>
  <c r="R370" i="2"/>
  <c r="Q370" i="2"/>
  <c r="R233" i="2"/>
  <c r="Q233" i="2"/>
  <c r="S233" i="2"/>
  <c r="T233" i="2"/>
  <c r="R138" i="2"/>
  <c r="T138" i="2"/>
  <c r="Q138" i="2"/>
  <c r="S138" i="2"/>
  <c r="S343" i="2"/>
  <c r="R343" i="2"/>
  <c r="Q343" i="2"/>
  <c r="T343" i="2"/>
  <c r="Q323" i="2"/>
  <c r="R323" i="2"/>
  <c r="S323" i="2"/>
  <c r="T323" i="2"/>
  <c r="S318" i="2"/>
  <c r="R318" i="2"/>
  <c r="Q318" i="2"/>
  <c r="T318" i="2"/>
  <c r="Q325" i="2"/>
  <c r="T325" i="2"/>
  <c r="S325" i="2"/>
  <c r="R325" i="2"/>
  <c r="S332" i="2"/>
  <c r="R332" i="2"/>
  <c r="Q332" i="2"/>
  <c r="T332" i="2"/>
  <c r="R132" i="2"/>
  <c r="S132" i="2"/>
  <c r="T132" i="2"/>
  <c r="Q132" i="2"/>
  <c r="Q84" i="2"/>
  <c r="R84" i="2"/>
  <c r="T84" i="2"/>
  <c r="S84" i="2"/>
  <c r="R179" i="2"/>
  <c r="S179" i="2"/>
  <c r="Q179" i="2"/>
  <c r="T179" i="2"/>
  <c r="T282" i="2"/>
  <c r="S282" i="2"/>
  <c r="R282" i="2"/>
  <c r="Q282" i="2"/>
  <c r="Q289" i="2"/>
  <c r="R289" i="2"/>
  <c r="T289" i="2"/>
  <c r="S289" i="2"/>
  <c r="S296" i="2"/>
  <c r="T296" i="2"/>
  <c r="R296" i="2"/>
  <c r="Q296" i="2"/>
  <c r="S109" i="2"/>
  <c r="R109" i="2"/>
  <c r="T109" i="2"/>
  <c r="Q109" i="2"/>
  <c r="R61" i="2"/>
  <c r="S61" i="2"/>
  <c r="T61" i="2"/>
  <c r="Q61" i="2"/>
  <c r="Q303" i="2"/>
  <c r="T303" i="2"/>
  <c r="R303" i="2"/>
  <c r="S303" i="2"/>
  <c r="S246" i="2"/>
  <c r="R246" i="2"/>
  <c r="Q246" i="2"/>
  <c r="T246" i="2"/>
  <c r="Q253" i="2"/>
  <c r="R253" i="2"/>
  <c r="T253" i="2"/>
  <c r="S253" i="2"/>
  <c r="S260" i="2"/>
  <c r="R260" i="2"/>
  <c r="T260" i="2"/>
  <c r="Q260" i="2"/>
  <c r="T66" i="2"/>
  <c r="Q66" i="2"/>
  <c r="S66" i="2"/>
  <c r="R66" i="2"/>
  <c r="R31" i="2"/>
  <c r="T31" i="2"/>
  <c r="Q31" i="2"/>
  <c r="S31" i="2"/>
  <c r="R279" i="2"/>
  <c r="Q279" i="2"/>
  <c r="S279" i="2"/>
  <c r="T279" i="2"/>
  <c r="T50" i="2"/>
  <c r="Q50" i="2"/>
  <c r="S50" i="2"/>
  <c r="R50" i="2"/>
  <c r="T386" i="2"/>
  <c r="Q386" i="2"/>
  <c r="R386" i="2"/>
  <c r="S386" i="2"/>
  <c r="S236" i="2"/>
  <c r="R236" i="2"/>
  <c r="Q236" i="2"/>
  <c r="T236" i="2"/>
  <c r="Q171" i="2"/>
  <c r="S171" i="2"/>
  <c r="T171" i="2"/>
  <c r="R171" i="2"/>
  <c r="R376" i="2"/>
  <c r="Q376" i="2"/>
  <c r="T376" i="2"/>
  <c r="S376" i="2"/>
  <c r="R127" i="2"/>
  <c r="S127" i="2"/>
  <c r="T127" i="2"/>
  <c r="Q127" i="2"/>
  <c r="T255" i="2"/>
  <c r="S255" i="2"/>
  <c r="Q255" i="2"/>
  <c r="R255" i="2"/>
  <c r="S190" i="2"/>
  <c r="Q190" i="2"/>
  <c r="R190" i="2"/>
  <c r="T190" i="2"/>
  <c r="S27" i="2"/>
  <c r="Q27" i="2"/>
  <c r="R27" i="2"/>
  <c r="T27" i="2"/>
  <c r="R362" i="2"/>
  <c r="Q362" i="2"/>
  <c r="S362" i="2"/>
  <c r="T362" i="2"/>
  <c r="S128" i="2"/>
  <c r="T128" i="2"/>
  <c r="R128" i="2"/>
  <c r="Q128" i="2"/>
  <c r="T358" i="2"/>
  <c r="S358" i="2"/>
  <c r="R358" i="2"/>
  <c r="Q358" i="2"/>
  <c r="S37" i="2"/>
  <c r="T37" i="2"/>
  <c r="R37" i="2"/>
  <c r="Q37" i="2"/>
  <c r="T338" i="2"/>
  <c r="R338" i="2"/>
  <c r="Q338" i="2"/>
  <c r="S338" i="2"/>
  <c r="Q72" i="2"/>
  <c r="R72" i="2"/>
  <c r="S72" i="2"/>
  <c r="T72" i="2"/>
  <c r="S336" i="2"/>
  <c r="R336" i="2"/>
  <c r="T336" i="2"/>
  <c r="Q336" i="2"/>
  <c r="S194" i="2"/>
  <c r="Q194" i="2"/>
  <c r="T194" i="2"/>
  <c r="R194" i="2"/>
  <c r="Q271" i="2"/>
  <c r="T271" i="2"/>
  <c r="S271" i="2"/>
  <c r="R271" i="2"/>
  <c r="R81" i="2"/>
  <c r="Q81" i="2"/>
  <c r="T81" i="2"/>
  <c r="S81" i="2"/>
  <c r="T273" i="2"/>
  <c r="S273" i="2"/>
  <c r="Q273" i="2"/>
  <c r="R273" i="2"/>
  <c r="T146" i="2"/>
  <c r="R146" i="2"/>
  <c r="S146" i="2"/>
  <c r="Q146" i="2"/>
  <c r="S272" i="2"/>
  <c r="R272" i="2"/>
  <c r="T272" i="2"/>
  <c r="Q272" i="2"/>
  <c r="T79" i="2"/>
  <c r="S79" i="2"/>
  <c r="Q79" i="2"/>
  <c r="R79" i="2"/>
  <c r="T398" i="2"/>
  <c r="S398" i="2"/>
  <c r="Q398" i="2"/>
  <c r="R398" i="2"/>
  <c r="R249" i="2"/>
  <c r="Q249" i="2"/>
  <c r="T249" i="2"/>
  <c r="S249" i="2"/>
  <c r="T141" i="2"/>
  <c r="Q141" i="2"/>
  <c r="S141" i="2"/>
  <c r="R141" i="2"/>
  <c r="S167" i="2"/>
  <c r="T167" i="2"/>
  <c r="R167" i="2"/>
  <c r="Q167" i="2"/>
  <c r="R234" i="2"/>
  <c r="Q234" i="2"/>
  <c r="T234" i="2"/>
  <c r="S234" i="2"/>
  <c r="S348" i="2"/>
  <c r="R348" i="2"/>
  <c r="Q348" i="2"/>
  <c r="T348" i="2"/>
  <c r="R73" i="2"/>
  <c r="S73" i="2"/>
  <c r="Q73" i="2"/>
  <c r="T73" i="2"/>
  <c r="Q239" i="2"/>
  <c r="T239" i="2"/>
  <c r="R239" i="2"/>
  <c r="S239" i="2"/>
  <c r="T337" i="2"/>
  <c r="S337" i="2"/>
  <c r="Q337" i="2"/>
  <c r="R337" i="2"/>
  <c r="S188" i="2"/>
  <c r="Q188" i="2"/>
  <c r="R188" i="2"/>
  <c r="T188" i="2"/>
  <c r="S49" i="2"/>
  <c r="T49" i="2"/>
  <c r="R49" i="2"/>
  <c r="Q49" i="2"/>
  <c r="S326" i="2"/>
  <c r="R326" i="2"/>
  <c r="T326" i="2"/>
  <c r="Q326" i="2"/>
  <c r="T177" i="2"/>
  <c r="Q177" i="2"/>
  <c r="S177" i="2"/>
  <c r="R177" i="2"/>
  <c r="S97" i="2"/>
  <c r="T97" i="2"/>
  <c r="R97" i="2"/>
  <c r="Q97" i="2"/>
  <c r="S64" i="2"/>
  <c r="R64" i="2"/>
  <c r="T64" i="2"/>
  <c r="Q64" i="2"/>
  <c r="S195" i="2"/>
  <c r="R195" i="2"/>
  <c r="Q195" i="2"/>
  <c r="T195" i="2"/>
  <c r="S286" i="2"/>
  <c r="R286" i="2"/>
  <c r="Q286" i="2"/>
  <c r="T286" i="2"/>
  <c r="Q293" i="2"/>
  <c r="T293" i="2"/>
  <c r="S293" i="2"/>
  <c r="R293" i="2"/>
  <c r="S300" i="2"/>
  <c r="R300" i="2"/>
  <c r="Q300" i="2"/>
  <c r="T300" i="2"/>
  <c r="S113" i="2"/>
  <c r="T113" i="2"/>
  <c r="Q113" i="2"/>
  <c r="R113" i="2"/>
  <c r="R26" i="2"/>
  <c r="S26" i="2"/>
  <c r="T26" i="2"/>
  <c r="Q26" i="2"/>
  <c r="Q32" i="2"/>
  <c r="R32" i="2"/>
  <c r="S32" i="2"/>
  <c r="T32" i="2"/>
  <c r="Q33" i="2"/>
  <c r="R33" i="2"/>
  <c r="S33" i="2"/>
  <c r="T33" i="2"/>
  <c r="Q35" i="2"/>
  <c r="R35" i="2"/>
  <c r="S35" i="2"/>
  <c r="T35" i="2"/>
  <c r="Q38" i="2"/>
  <c r="R38" i="2"/>
  <c r="S38" i="2"/>
  <c r="T38" i="2"/>
  <c r="Q39" i="2"/>
  <c r="R39" i="2"/>
  <c r="S39" i="2"/>
  <c r="T39" i="2"/>
  <c r="Q42" i="2"/>
  <c r="R42" i="2"/>
  <c r="S42" i="2"/>
  <c r="T42" i="2"/>
  <c r="Q45" i="2"/>
  <c r="R45" i="2"/>
  <c r="S45" i="2"/>
  <c r="T45" i="2"/>
  <c r="Q59" i="2"/>
  <c r="R59" i="2"/>
  <c r="S59" i="2"/>
  <c r="T59" i="2"/>
  <c r="Q68" i="2"/>
  <c r="R68" i="2"/>
  <c r="S68" i="2"/>
  <c r="T68" i="2"/>
  <c r="Q69" i="2"/>
  <c r="R69" i="2"/>
  <c r="S69" i="2"/>
  <c r="T69" i="2"/>
  <c r="Q74" i="2"/>
  <c r="R74" i="2"/>
  <c r="S74" i="2"/>
  <c r="T74" i="2"/>
  <c r="Q77" i="2"/>
  <c r="R77" i="2"/>
  <c r="S77" i="2"/>
  <c r="T77" i="2"/>
  <c r="Q87" i="2"/>
  <c r="R87" i="2"/>
  <c r="S87" i="2"/>
  <c r="T87" i="2"/>
  <c r="Q95" i="2"/>
  <c r="R95" i="2"/>
  <c r="S95" i="2"/>
  <c r="T95" i="2"/>
  <c r="Q110" i="2"/>
  <c r="R110" i="2"/>
  <c r="S110" i="2"/>
  <c r="T110" i="2"/>
  <c r="Q114" i="2"/>
  <c r="R114" i="2"/>
  <c r="S114" i="2"/>
  <c r="T114" i="2"/>
  <c r="Q122" i="2"/>
  <c r="R122" i="2"/>
  <c r="S122" i="2"/>
  <c r="T122" i="2"/>
  <c r="Q125" i="2"/>
  <c r="R125" i="2"/>
  <c r="S125" i="2"/>
  <c r="T125" i="2"/>
  <c r="Q142" i="2"/>
  <c r="R142" i="2"/>
  <c r="S142" i="2"/>
  <c r="T142" i="2"/>
  <c r="Q319" i="2"/>
  <c r="R319" i="2"/>
  <c r="T319" i="2"/>
  <c r="S319" i="2"/>
  <c r="S250" i="2"/>
  <c r="T250" i="2"/>
  <c r="R250" i="2"/>
  <c r="Q250" i="2"/>
  <c r="Q257" i="2"/>
  <c r="R257" i="2"/>
  <c r="T257" i="2"/>
  <c r="S257" i="2"/>
  <c r="T264" i="2"/>
  <c r="S264" i="2"/>
  <c r="R264" i="2"/>
  <c r="Q264" i="2"/>
  <c r="R175" i="2"/>
  <c r="T175" i="2"/>
  <c r="Q175" i="2"/>
  <c r="S175" i="2"/>
  <c r="R214" i="2"/>
  <c r="S214" i="2"/>
  <c r="T214" i="2"/>
  <c r="Q214" i="2"/>
  <c r="R221" i="2"/>
  <c r="T221" i="2"/>
  <c r="S221" i="2"/>
  <c r="Q221" i="2"/>
  <c r="S228" i="2"/>
  <c r="T228" i="2"/>
  <c r="R228" i="2"/>
  <c r="Q228" i="2"/>
  <c r="Q160" i="2"/>
  <c r="S160" i="2"/>
  <c r="T160" i="2"/>
  <c r="R160" i="2"/>
  <c r="S170" i="2"/>
  <c r="R170" i="2"/>
  <c r="Q170" i="2"/>
  <c r="T170" i="2"/>
  <c r="Q329" i="2"/>
  <c r="T329" i="2"/>
  <c r="R329" i="2"/>
  <c r="S329" i="2"/>
  <c r="S320" i="2"/>
  <c r="R320" i="2"/>
  <c r="Q320" i="2"/>
  <c r="T320" i="2"/>
  <c r="Q269" i="2"/>
  <c r="T269" i="2"/>
  <c r="S269" i="2"/>
  <c r="R269" i="2"/>
  <c r="T259" i="2"/>
  <c r="R259" i="2"/>
  <c r="Q259" i="2"/>
  <c r="S259" i="2"/>
  <c r="S238" i="2"/>
  <c r="R238" i="2"/>
  <c r="Q238" i="2"/>
  <c r="T238" i="2"/>
  <c r="Q311" i="2"/>
  <c r="T311" i="2"/>
  <c r="R311" i="2"/>
  <c r="S311" i="2"/>
  <c r="S208" i="2"/>
  <c r="R208" i="2"/>
  <c r="T208" i="2"/>
  <c r="Q208" i="2"/>
  <c r="R313" i="2"/>
  <c r="T313" i="2"/>
  <c r="S313" i="2"/>
  <c r="Q313" i="2"/>
  <c r="S394" i="2"/>
  <c r="R394" i="2"/>
  <c r="T394" i="2"/>
  <c r="Q394" i="2"/>
  <c r="T145" i="2"/>
  <c r="S145" i="2"/>
  <c r="Q145" i="2"/>
  <c r="R145" i="2"/>
  <c r="T365" i="2"/>
  <c r="S365" i="2"/>
  <c r="Q365" i="2"/>
  <c r="R365" i="2"/>
  <c r="R216" i="2"/>
  <c r="Q216" i="2"/>
  <c r="T216" i="2"/>
  <c r="S216" i="2"/>
  <c r="S354" i="2"/>
  <c r="T354" i="2"/>
  <c r="R354" i="2"/>
  <c r="Q354" i="2"/>
  <c r="T205" i="2"/>
  <c r="S205" i="2"/>
  <c r="Q205" i="2"/>
  <c r="R205" i="2"/>
  <c r="Q387" i="2"/>
  <c r="R387" i="2"/>
  <c r="T387" i="2"/>
  <c r="S387" i="2"/>
  <c r="T178" i="2"/>
  <c r="Q178" i="2"/>
  <c r="R178" i="2"/>
  <c r="S178" i="2"/>
  <c r="S304" i="2"/>
  <c r="R304" i="2"/>
  <c r="T304" i="2"/>
  <c r="Q304" i="2"/>
  <c r="Q267" i="2"/>
  <c r="T267" i="2"/>
  <c r="S267" i="2"/>
  <c r="R267" i="2"/>
  <c r="R281" i="2"/>
  <c r="S281" i="2"/>
  <c r="Q281" i="2"/>
  <c r="T281" i="2"/>
  <c r="S144" i="2"/>
  <c r="Q144" i="2"/>
  <c r="T144" i="2"/>
  <c r="R144" i="2"/>
  <c r="S270" i="2"/>
  <c r="R270" i="2"/>
  <c r="T270" i="2"/>
  <c r="Q270" i="2"/>
  <c r="Q384" i="2"/>
  <c r="T384" i="2"/>
  <c r="R384" i="2"/>
  <c r="S384" i="2"/>
  <c r="Q335" i="2"/>
  <c r="T335" i="2"/>
  <c r="S335" i="2"/>
  <c r="R335" i="2"/>
  <c r="S254" i="2"/>
  <c r="R254" i="2"/>
  <c r="Q254" i="2"/>
  <c r="T254" i="2"/>
  <c r="Q261" i="2"/>
  <c r="T261" i="2"/>
  <c r="S261" i="2"/>
  <c r="R261" i="2"/>
  <c r="S268" i="2"/>
  <c r="R268" i="2"/>
  <c r="Q268" i="2"/>
  <c r="T268" i="2"/>
  <c r="S191" i="2"/>
  <c r="R191" i="2"/>
  <c r="Q191" i="2"/>
  <c r="T191" i="2"/>
  <c r="S218" i="2"/>
  <c r="T218" i="2"/>
  <c r="R218" i="2"/>
  <c r="Q218" i="2"/>
  <c r="R225" i="2"/>
  <c r="Q225" i="2"/>
  <c r="T225" i="2"/>
  <c r="S225" i="2"/>
  <c r="S232" i="2"/>
  <c r="T232" i="2"/>
  <c r="R232" i="2"/>
  <c r="Q232" i="2"/>
  <c r="Q299" i="2"/>
  <c r="T299" i="2"/>
  <c r="R299" i="2"/>
  <c r="S299" i="2"/>
  <c r="S182" i="2"/>
  <c r="R182" i="2"/>
  <c r="T182" i="2"/>
  <c r="Q182" i="2"/>
  <c r="Q189" i="2"/>
  <c r="S189" i="2"/>
  <c r="R189" i="2"/>
  <c r="T189" i="2"/>
  <c r="T196" i="2"/>
  <c r="R196" i="2"/>
  <c r="Q196" i="2"/>
  <c r="S196" i="2"/>
  <c r="N4" i="2"/>
  <c r="N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BYU Idaho</author>
    <author>Garrett Hawkins Saunders</author>
  </authors>
  <commentList>
    <comment ref="X7" authorId="0" shapeId="0" xr:uid="{00000000-0006-0000-0000-000001000000}">
      <text>
        <r>
          <rPr>
            <b/>
            <sz val="10"/>
            <color indexed="81"/>
            <rFont val="Calibri"/>
            <family val="2"/>
          </rPr>
          <t xml:space="preserve">Enter the "Style" of the house here. This might be "3 story," "split level," "single level" or a variety of other options. </t>
        </r>
      </text>
    </comment>
    <comment ref="AA7" authorId="1" shapeId="0" xr:uid="{00000000-0006-0000-0000-000002000000}">
      <text>
        <r>
          <rPr>
            <b/>
            <sz val="9"/>
            <color indexed="81"/>
            <rFont val="Tahoma"/>
            <family val="2"/>
          </rPr>
          <t xml:space="preserve">Enter the number of bedrooms the house has here.
</t>
        </r>
      </text>
    </comment>
    <comment ref="T8" authorId="2" shapeId="0" xr:uid="{00000000-0006-0000-0000-000003000000}">
      <text>
        <r>
          <rPr>
            <b/>
            <sz val="8"/>
            <color indexed="81"/>
            <rFont val="Tahoma"/>
            <family val="2"/>
          </rPr>
          <t>Enter the listing price of the house here.</t>
        </r>
      </text>
    </comment>
    <comment ref="X8" authorId="0" shapeId="0" xr:uid="{00000000-0006-0000-0000-000004000000}">
      <text>
        <r>
          <rPr>
            <b/>
            <sz val="10"/>
            <color indexed="81"/>
            <rFont val="Calibri"/>
            <family val="2"/>
          </rPr>
          <t>Enter the County (and State if not Idaho) of where the house is located.</t>
        </r>
      </text>
    </comment>
    <comment ref="AA8" authorId="1" shapeId="0" xr:uid="{00000000-0006-0000-0000-000005000000}">
      <text>
        <r>
          <rPr>
            <b/>
            <sz val="9"/>
            <color indexed="81"/>
            <rFont val="Tahoma"/>
            <family val="2"/>
          </rPr>
          <t xml:space="preserve">Enter the number of bathrooms the house has here.
</t>
        </r>
      </text>
    </comment>
    <comment ref="AE8" authorId="2" shapeId="0" xr:uid="{00000000-0006-0000-0000-000006000000}">
      <text>
        <r>
          <rPr>
            <b/>
            <sz val="8"/>
            <color indexed="81"/>
            <rFont val="Tahoma"/>
            <family val="2"/>
          </rPr>
          <t>Enter the listing price of the house here.</t>
        </r>
      </text>
    </comment>
    <comment ref="T9" authorId="2" shapeId="0" xr:uid="{00000000-0006-0000-0000-000007000000}">
      <text>
        <r>
          <rPr>
            <b/>
            <sz val="8"/>
            <color indexed="81"/>
            <rFont val="Tahoma"/>
            <family val="2"/>
          </rPr>
          <t>Choose how much you will pay in a down payment (possibly up to you).
If your bank does not require a down payment (they have 100% financing) then you may put this as $0.00. However, if your bank has a requirement on what a minimum down payment is, use that number instead.
Good financial advice is to pay 20% of the purchase price (listing price) of the house in the Down Payment.</t>
        </r>
      </text>
    </comment>
    <comment ref="X9" authorId="0" shapeId="0" xr:uid="{00000000-0006-0000-0000-000008000000}">
      <text>
        <r>
          <rPr>
            <b/>
            <sz val="10"/>
            <color indexed="81"/>
            <rFont val="Calibri"/>
            <family val="2"/>
          </rPr>
          <t>Enter the "Approximate Total Square Footage" of the house here.</t>
        </r>
      </text>
    </comment>
    <comment ref="AA9" authorId="0" shapeId="0" xr:uid="{00000000-0006-0000-0000-000009000000}">
      <text>
        <r>
          <rPr>
            <b/>
            <sz val="10"/>
            <color indexed="81"/>
            <rFont val="Calibri"/>
            <family val="2"/>
          </rPr>
          <t>Enter the "Approximate Acres" of the lot size for the house here.</t>
        </r>
      </text>
    </comment>
    <comment ref="AE9" authorId="2" shapeId="0" xr:uid="{00000000-0006-0000-0000-00000A000000}">
      <text>
        <r>
          <rPr>
            <b/>
            <sz val="8"/>
            <color indexed="81"/>
            <rFont val="Tahoma"/>
            <family val="2"/>
          </rPr>
          <t>Choose how much you will pay in a down payment (possibly up to you).
If your bank does not require a down payment (they have 100% financing) then you may put this as $0.00. However, if your bank has a requirement on what a minimum down payment is, use that number instead.
Good financial advice is to pay 20% of the purchase price (listing price) of the house in the Down Payment.</t>
        </r>
      </text>
    </comment>
    <comment ref="T10" authorId="2" shapeId="0" xr:uid="{00000000-0006-0000-0000-00000B000000}">
      <text>
        <r>
          <rPr>
            <b/>
            <sz val="8"/>
            <color indexed="81"/>
            <rFont val="Tahoma"/>
            <family val="2"/>
          </rPr>
          <t>Use the "Loan Details" information that you entered in Step #2 to find the Closing Costs for this loan. 
=Closing Costs Fees 
Note that often the Closing Costs are added on to the final loan amount.</t>
        </r>
      </text>
    </comment>
    <comment ref="AE10" authorId="2" shapeId="0" xr:uid="{00000000-0006-0000-0000-00000C000000}">
      <text>
        <r>
          <rPr>
            <b/>
            <sz val="8"/>
            <color indexed="81"/>
            <rFont val="Tahoma"/>
            <family val="2"/>
          </rPr>
          <t>Use the "Loan Details" information that you entered in Step #2 to find the Closing Costs for this loan. 
=Closing Costs Fees 
Note that often the Closing Costs are added on to the final loan amount.</t>
        </r>
      </text>
    </comment>
    <comment ref="T11" authorId="2" shapeId="0" xr:uid="{00000000-0006-0000-0000-00000D000000}">
      <text>
        <r>
          <rPr>
            <b/>
            <sz val="8"/>
            <color indexed="81"/>
            <rFont val="Tahoma"/>
            <family val="2"/>
          </rPr>
          <t>You will need to calculate the Loan Amount.  Use the formula:
=House Listing Price + Closing Costs - Down Payment</t>
        </r>
      </text>
    </comment>
    <comment ref="AE11" authorId="2" shapeId="0" xr:uid="{00000000-0006-0000-0000-00000E000000}">
      <text>
        <r>
          <rPr>
            <b/>
            <sz val="8"/>
            <color indexed="81"/>
            <rFont val="Tahoma"/>
            <family val="2"/>
          </rPr>
          <t>You will need to calculate the Loan Amount.  Use the formula:
=House Listing Price + Closing Costs - Down Payment</t>
        </r>
      </text>
    </comment>
    <comment ref="T12" authorId="2" shapeId="0" xr:uid="{00000000-0006-0000-0000-00000F000000}">
      <text>
        <r>
          <rPr>
            <b/>
            <sz val="8"/>
            <color indexed="81"/>
            <rFont val="Tahoma"/>
            <family val="2"/>
          </rPr>
          <t>Use your Loan Interest Rate from Step #2 for this value. 
Be sure to use the 15-year Loan Details table.</t>
        </r>
      </text>
    </comment>
    <comment ref="AE12" authorId="2" shapeId="0" xr:uid="{00000000-0006-0000-0000-000010000000}">
      <text>
        <r>
          <rPr>
            <b/>
            <sz val="8"/>
            <color indexed="81"/>
            <rFont val="Tahoma"/>
            <family val="2"/>
          </rPr>
          <t>Use your Loan Interest Rate from Step #2 for this value. 
Be sure to use the 30-year Loan Details table.</t>
        </r>
      </text>
    </comment>
    <comment ref="T13" authorId="2" shapeId="0" xr:uid="{00000000-0006-0000-0000-000011000000}">
      <text>
        <r>
          <rPr>
            <b/>
            <sz val="8"/>
            <color indexed="81"/>
            <rFont val="Tahoma"/>
            <family val="2"/>
          </rPr>
          <t xml:space="preserve">Put the loan term (in months not years) here.
</t>
        </r>
      </text>
    </comment>
    <comment ref="AE13" authorId="2" shapeId="0" xr:uid="{00000000-0006-0000-0000-000012000000}">
      <text>
        <r>
          <rPr>
            <b/>
            <sz val="8"/>
            <color indexed="81"/>
            <rFont val="Tahoma"/>
            <family val="2"/>
          </rPr>
          <t xml:space="preserve">Put the loan term (in months not years) here.
</t>
        </r>
      </text>
    </comment>
    <comment ref="T14" authorId="2" shapeId="0" xr:uid="{00000000-0006-0000-0000-000013000000}">
      <text>
        <r>
          <rPr>
            <b/>
            <sz val="8"/>
            <color indexed="81"/>
            <rFont val="Tahoma"/>
            <family val="2"/>
          </rPr>
          <t>Monthly Payments can be calculated by using excel's PMT function.
=PMT(
and note the following about the hint box that appears:
rate = Monthly Percentage Rate (convert Annual Percentage Rate to monthly by APR/12)
nper = Number of Periods (or months) in the Term (in this case the Loan Term)
PV = Present Value (currently your Loan Amount, be sure to negate this to tell Excel it is debt)
[FV] = Future Value is optional and may be excluded (thus the brackets []).  If excluded it sets the Future Value to 0.00 which is what you want in the case of a Loan.
[type] = is also optional and may be omitted.  It is 0 for end of month payments like this project uses and 1 for beginning of month payments.</t>
        </r>
      </text>
    </comment>
    <comment ref="AE14" authorId="2" shapeId="0" xr:uid="{00000000-0006-0000-0000-000014000000}">
      <text>
        <r>
          <rPr>
            <b/>
            <sz val="8"/>
            <color indexed="81"/>
            <rFont val="Tahoma"/>
            <family val="2"/>
          </rPr>
          <t>Monthly Payments can be calculated by using excel's PMT function.
=PMT(
and note the following about the hint box that appears:
rate = Monthly Percentage Rate (convert Annual Percentage Rate to monthly by APR/12)
nper = Number of Periods (or months) in the Term (in this case the Loan Term)
PV = Present Value (currently your Loan Amount, be sure to negate this to tell Excel it is debt)
[FV] = Future Value is optional and may be excluded (thus the brackets []).  If excluded it sets the Future Value to 0.00 which is what you want in the case of a Loan.
[type] = is also optional and may be omitted.  It is 0 for end of month payments like this project uses and 1 for beginning of month payments.</t>
        </r>
      </text>
    </comment>
    <comment ref="T15" authorId="2" shapeId="0" xr:uid="{00000000-0006-0000-0000-000015000000}">
      <text>
        <r>
          <rPr>
            <b/>
            <sz val="8"/>
            <color indexed="81"/>
            <rFont val="Tahoma"/>
            <family val="2"/>
          </rPr>
          <t xml:space="preserve">= (Payment) x (number of months you made the Payment)
</t>
        </r>
      </text>
    </comment>
    <comment ref="AE15" authorId="2" shapeId="0" xr:uid="{00000000-0006-0000-0000-000016000000}">
      <text>
        <r>
          <rPr>
            <b/>
            <sz val="8"/>
            <color indexed="81"/>
            <rFont val="Tahoma"/>
            <family val="2"/>
          </rPr>
          <t xml:space="preserve">= (Payment) x (number of months you made the Payment)
</t>
        </r>
      </text>
    </comment>
    <comment ref="T16" authorId="2" shapeId="0" xr:uid="{00000000-0006-0000-0000-000017000000}">
      <text>
        <r>
          <rPr>
            <b/>
            <sz val="8"/>
            <color indexed="81"/>
            <rFont val="Tahoma"/>
            <family val="2"/>
          </rPr>
          <t xml:space="preserve">Total Interest is what you paid over the loan amount.  It is the Total Payments minus the original Loan Amount.
</t>
        </r>
      </text>
    </comment>
    <comment ref="AE16" authorId="2" shapeId="0" xr:uid="{00000000-0006-0000-0000-000018000000}">
      <text>
        <r>
          <rPr>
            <b/>
            <sz val="8"/>
            <color indexed="81"/>
            <rFont val="Tahoma"/>
            <family val="2"/>
          </rPr>
          <t xml:space="preserve">Total Interest is what you paid over the loan amount.  It is the Total Payments minus the original Loan Amount.
</t>
        </r>
      </text>
    </comment>
    <comment ref="Q19" authorId="0" shapeId="0" xr:uid="{00000000-0006-0000-0000-000019000000}">
      <text>
        <r>
          <rPr>
            <b/>
            <sz val="10"/>
            <color indexed="81"/>
            <rFont val="Calibri"/>
            <family val="2"/>
          </rPr>
          <t>This column shows the amount of your loan remaining at the beginning of each month.
In Month 1, it is the full "Loan Amount."
In Months 2 and beyond, it is the "Ending Balance" from the previous month.</t>
        </r>
      </text>
    </comment>
    <comment ref="R19" authorId="0" shapeId="0" xr:uid="{00000000-0006-0000-0000-00001A000000}">
      <text>
        <r>
          <rPr>
            <b/>
            <sz val="10"/>
            <color indexed="81"/>
            <rFont val="Calibri"/>
            <family val="2"/>
          </rPr>
          <t>This is the amount of your Monthly Payment that goes to just paying off the interest on the loan.
=Beginning Balance * (APR/12)
Be sure to remember to use an absolute reference to the APR using the $ signs so that you can copy this formula down the length of the table.</t>
        </r>
      </text>
    </comment>
    <comment ref="S19" authorId="0" shapeId="0" xr:uid="{00000000-0006-0000-0000-00001B000000}">
      <text>
        <r>
          <rPr>
            <b/>
            <sz val="10"/>
            <color indexed="81"/>
            <rFont val="Calibri"/>
            <family val="2"/>
          </rPr>
          <t xml:space="preserve">This is the amount of your Monthly Payment that goes to paying of the actual loan (called the principal).
It is the amount of your Monthly Payment that remains after subtracting out the amount that was paid "To Interest."
= Monthly Payment - "To Interest"
Be sure to use an absolute reference to the Monthly Payment so you can copy this formula down the lenght of the table.
</t>
        </r>
      </text>
    </comment>
    <comment ref="T19" authorId="1" shapeId="0" xr:uid="{00000000-0006-0000-0000-00001C000000}">
      <text>
        <r>
          <rPr>
            <b/>
            <sz val="9"/>
            <color indexed="81"/>
            <rFont val="Tahoma"/>
            <family val="2"/>
          </rPr>
          <t>This is the Beginning Balance minus whatever was paid "To Principal."</t>
        </r>
      </text>
    </comment>
    <comment ref="AE19" authorId="0" shapeId="0" xr:uid="{00000000-0006-0000-0000-00001D000000}">
      <text>
        <r>
          <rPr>
            <b/>
            <sz val="10"/>
            <color indexed="81"/>
            <rFont val="Calibri"/>
            <family val="2"/>
          </rPr>
          <t>This column shows the amount of your loan remaining at the beginning of each month.
In Month 1, it is the full "Loan Amount."
In Months 2 and beyond, it is the "Ending Balance" from the previous month.</t>
        </r>
      </text>
    </comment>
    <comment ref="AF19" authorId="0" shapeId="0" xr:uid="{00000000-0006-0000-0000-00001E000000}">
      <text>
        <r>
          <rPr>
            <b/>
            <sz val="10"/>
            <color indexed="81"/>
            <rFont val="Calibri"/>
            <family val="2"/>
          </rPr>
          <t>This is the amount of your Monthly Payment that goes to just paying off the interest on the loan.
=Beginning Balance * (APR/12)
Be sure to remember to use an absolute reference to the APR using the $ signs so that you can copy this formula down the length of the table.</t>
        </r>
      </text>
    </comment>
    <comment ref="AG19" authorId="0" shapeId="0" xr:uid="{00000000-0006-0000-0000-00001F000000}">
      <text>
        <r>
          <rPr>
            <b/>
            <sz val="10"/>
            <color indexed="81"/>
            <rFont val="Calibri"/>
            <family val="2"/>
          </rPr>
          <t xml:space="preserve">This is the amount of your Monthly Payment that goes to paying of the actual loan (called the principal).
It is the amount of your Monthly Payment that remains after subtracting out the amount that was paid "To Interest."
= Monthly Payment - "To Interest"
Be sure to use an absolute reference to the Monthly Payment so you can copy this formula down the lenght of the table.
</t>
        </r>
      </text>
    </comment>
    <comment ref="AH19" authorId="1" shapeId="0" xr:uid="{00000000-0006-0000-0000-000020000000}">
      <text>
        <r>
          <rPr>
            <b/>
            <sz val="9"/>
            <color indexed="81"/>
            <rFont val="Tahoma"/>
            <family val="2"/>
          </rPr>
          <t>This is the Beginning Balance minus whatever was paid "To Principal."</t>
        </r>
      </text>
    </comment>
    <comment ref="M21" authorId="1" shapeId="0" xr:uid="{00000000-0006-0000-0000-000021000000}">
      <text>
        <r>
          <rPr>
            <b/>
            <sz val="9"/>
            <color indexed="81"/>
            <rFont val="Tahoma"/>
            <family val="2"/>
          </rPr>
          <t>Use your answers to Step #3 and Step #4 to determine whether the 15-year loan or 30-year loan has the higher monthly payment.</t>
        </r>
      </text>
    </comment>
    <comment ref="M22" authorId="1" shapeId="0" xr:uid="{00000000-0006-0000-0000-000022000000}">
      <text>
        <r>
          <rPr>
            <b/>
            <sz val="9"/>
            <color indexed="81"/>
            <rFont val="Tahoma"/>
            <family val="2"/>
          </rPr>
          <t>Compute the difference in the monthly payment amount between the 15-year and 30-year loans.</t>
        </r>
      </text>
    </comment>
    <comment ref="M23" authorId="1" shapeId="0" xr:uid="{00000000-0006-0000-0000-000023000000}">
      <text>
        <r>
          <rPr>
            <b/>
            <sz val="9"/>
            <color indexed="81"/>
            <rFont val="Tahoma"/>
            <family val="2"/>
          </rPr>
          <t>Use your answers to Step #3 and Step #4 to determine whether the 15-year loan or 30-year loan has more total interest paid.</t>
        </r>
      </text>
    </comment>
    <comment ref="M24" authorId="1" shapeId="0" xr:uid="{00000000-0006-0000-0000-000024000000}">
      <text>
        <r>
          <rPr>
            <b/>
            <sz val="9"/>
            <color indexed="81"/>
            <rFont val="Tahoma"/>
            <family val="2"/>
          </rPr>
          <t>Compute the difference in the total interest between the 15-year and 30-year loans.</t>
        </r>
      </text>
    </comment>
    <comment ref="O25" authorId="0" shapeId="0" xr:uid="{00000000-0006-0000-0000-000025000000}">
      <text>
        <r>
          <rPr>
            <b/>
            <sz val="10"/>
            <color indexed="81"/>
            <rFont val="Calibri"/>
            <family val="2"/>
          </rPr>
          <t>You will need to extend this Amortization Schedule Table to match the number of Months of your "Loan Term" as shown in cell T13.
If your loan term is 360 months then this table needs to go to 360 months. If your loan term is 180 months then this table needs to go to 180 months.
To extend the table, 
1. highlight all cells corresponding to Months 4 and 5. This includes the four white boxes to the right of Months 4 and 5 as well as the blue boxes for Months "4" and "5". In other words, highlight from Cell P23 to Cell T24.
2. Hover your mouse over the bottom right corner of the box surrounding your highlighted area. Your cursor should become a solid black cross. 
3. Click and drag your highlighted area to the appropriate number of months for your loan term.
If you are having trouble extending the table, talk to your teacher, a tutor, or a friend for help.</t>
        </r>
      </text>
    </comment>
    <comment ref="AA25" authorId="0" shapeId="0" xr:uid="{00000000-0006-0000-0000-000026000000}">
      <text>
        <r>
          <rPr>
            <sz val="10"/>
            <color indexed="81"/>
            <rFont val="Calibri"/>
            <family val="2"/>
          </rPr>
          <t xml:space="preserve">There are two types of fees associated with taking out a mortgage (1) fees (fixed dollar amounts) and (2) points (percentages of the loan amount).
If you chose </t>
        </r>
        <r>
          <rPr>
            <u/>
            <sz val="10"/>
            <color indexed="81"/>
            <rFont val="Calibri"/>
            <family val="2"/>
          </rPr>
          <t>Bank 1</t>
        </r>
        <r>
          <rPr>
            <sz val="10"/>
            <color indexed="81"/>
            <rFont val="Calibri"/>
            <family val="2"/>
          </rPr>
          <t xml:space="preserve">, then there is a fixed </t>
        </r>
        <r>
          <rPr>
            <sz val="10"/>
            <color indexed="81"/>
            <rFont val="Calibri"/>
            <family val="2"/>
          </rPr>
          <t xml:space="preserve">$1,400 fee.
If you chose </t>
        </r>
        <r>
          <rPr>
            <u/>
            <sz val="10"/>
            <color indexed="81"/>
            <rFont val="Calibri"/>
            <family val="2"/>
          </rPr>
          <t>Bank 2</t>
        </r>
        <r>
          <rPr>
            <sz val="10"/>
            <color indexed="81"/>
            <rFont val="Calibri"/>
            <family val="2"/>
          </rPr>
          <t>, then there is a</t>
        </r>
        <r>
          <rPr>
            <sz val="10"/>
            <color indexed="81"/>
            <rFont val="Calibri"/>
            <family val="2"/>
          </rPr>
          <t xml:space="preserve"> fixed $300 fee.
If you chose </t>
        </r>
        <r>
          <rPr>
            <u/>
            <sz val="10"/>
            <color indexed="81"/>
            <rFont val="Calibri"/>
            <family val="2"/>
          </rPr>
          <t>Use my own Bank</t>
        </r>
        <r>
          <rPr>
            <sz val="10"/>
            <color indexed="81"/>
            <rFont val="Calibri"/>
            <family val="2"/>
          </rPr>
          <t xml:space="preserve">, then </t>
        </r>
        <r>
          <rPr>
            <sz val="10"/>
            <color indexed="81"/>
            <rFont val="Calibri"/>
            <family val="2"/>
          </rPr>
          <t xml:space="preserve">you need to look up this value on your bank's website.
</t>
        </r>
      </text>
    </comment>
    <comment ref="AI25" authorId="0" shapeId="0" xr:uid="{00000000-0006-0000-0000-000027000000}">
      <text>
        <r>
          <rPr>
            <b/>
            <sz val="10"/>
            <color indexed="81"/>
            <rFont val="Calibri"/>
            <family val="2"/>
          </rPr>
          <t>You will need to extend this Amortization Schedule Table to match the number of Months of your "Loan Term" as shown in cell AE13.
If your loan term is 360 months then this table needs to go to 360 months. If your loan term is 180 months then this table needs to go to 180 months.
To extend the table, 
1. highlight all cells corresponding to Months 4 and 5. This includes the four white boxes to the right of Months 4 and 5 as well as the blue boxes for Months "4" and "5". In other words, highlight from Cell AD23 to Cell AH24.
2. Hover your mouse over the bottom right corner of the box surrounding your highlighted area. Your cursor should become a solid black cross. 
3. Click and drag your highlighted area to the appropriate number of months for your loan term.
If you are having trouble extending the table, talk to your teacher, a tutor, or a friend for help.</t>
        </r>
      </text>
    </comment>
    <comment ref="AP25" authorId="0" shapeId="0" xr:uid="{00000000-0006-0000-0000-000028000000}">
      <text>
        <r>
          <rPr>
            <sz val="10"/>
            <color indexed="81"/>
            <rFont val="Calibri"/>
            <family val="2"/>
          </rPr>
          <t xml:space="preserve">Select any of the following options for your "Loan Details". Or, use any "Loan Details" your bank offers.
Typical Loan Rates and Terms for a </t>
        </r>
        <r>
          <rPr>
            <b/>
            <sz val="10"/>
            <color indexed="81"/>
            <rFont val="Calibri"/>
            <family val="2"/>
          </rPr>
          <t>15-year Mortgage</t>
        </r>
        <r>
          <rPr>
            <sz val="10"/>
            <color indexed="81"/>
            <rFont val="Calibri"/>
            <family val="2"/>
          </rPr>
          <t xml:space="preserve">.
</t>
        </r>
        <r>
          <rPr>
            <u/>
            <sz val="10"/>
            <color indexed="81"/>
            <rFont val="Calibri"/>
            <family val="2"/>
          </rPr>
          <t>Bank 1</t>
        </r>
        <r>
          <rPr>
            <sz val="10"/>
            <color indexed="81"/>
            <rFont val="Calibri"/>
            <family val="2"/>
          </rPr>
          <t xml:space="preserve">
Closing Costs                         Interest Rate  
$1,400 fee + 1 point              3.89%
</t>
        </r>
        <r>
          <rPr>
            <u/>
            <sz val="10"/>
            <color indexed="81"/>
            <rFont val="Calibri"/>
            <family val="2"/>
          </rPr>
          <t>Bank 2</t>
        </r>
        <r>
          <rPr>
            <sz val="10"/>
            <color indexed="81"/>
            <rFont val="Calibri"/>
            <family val="2"/>
          </rPr>
          <t xml:space="preserve">
Closing Costs                         Interest Rate
$300 fee + 3 points               3.55%
Notice that mortgage loans involve two important pieces: (1) the loan interest rate, and (2) the costs and fees of taking out the loan. Each "point" is "1% of the loan amount". So, 2 points would be 2% of the loan amount.
</t>
        </r>
      </text>
    </comment>
    <comment ref="AA26" authorId="0" shapeId="0" xr:uid="{00000000-0006-0000-0000-00002A000000}">
      <text>
        <r>
          <rPr>
            <sz val="10"/>
            <color indexed="81"/>
            <rFont val="Calibri"/>
            <family val="2"/>
          </rPr>
          <t xml:space="preserve">Like all loans, home mortgages charge a monthly interest fee every month until you repay the loan.
If you chose </t>
        </r>
        <r>
          <rPr>
            <u/>
            <sz val="10"/>
            <color indexed="81"/>
            <rFont val="Calibri"/>
            <family val="2"/>
          </rPr>
          <t>Bank 1</t>
        </r>
        <r>
          <rPr>
            <sz val="10"/>
            <color indexed="81"/>
            <rFont val="Calibri"/>
            <family val="2"/>
          </rPr>
          <t xml:space="preserve">, then the interest rate is </t>
        </r>
        <r>
          <rPr>
            <sz val="10"/>
            <color indexed="81"/>
            <rFont val="Calibri"/>
            <family val="2"/>
          </rPr>
          <t xml:space="preserve">3.89% annually.
If you chose </t>
        </r>
        <r>
          <rPr>
            <u/>
            <sz val="10"/>
            <color indexed="81"/>
            <rFont val="Calibri"/>
            <family val="2"/>
          </rPr>
          <t>Bank 2</t>
        </r>
        <r>
          <rPr>
            <sz val="10"/>
            <color indexed="81"/>
            <rFont val="Calibri"/>
            <family val="2"/>
          </rPr>
          <t xml:space="preserve">, then the interest rate is </t>
        </r>
        <r>
          <rPr>
            <sz val="10"/>
            <color indexed="81"/>
            <rFont val="Calibri"/>
            <family val="2"/>
          </rPr>
          <t xml:space="preserve">3.55% annually.
If you chose </t>
        </r>
        <r>
          <rPr>
            <u/>
            <sz val="10"/>
            <color indexed="81"/>
            <rFont val="Calibri"/>
            <family val="2"/>
          </rPr>
          <t>Use my own Bank</t>
        </r>
        <r>
          <rPr>
            <sz val="10"/>
            <color indexed="81"/>
            <rFont val="Calibri"/>
            <family val="2"/>
          </rPr>
          <t xml:space="preserve">, then </t>
        </r>
        <r>
          <rPr>
            <sz val="10"/>
            <color indexed="81"/>
            <rFont val="Calibri"/>
            <family val="2"/>
          </rPr>
          <t xml:space="preserve">you need to look up this value on your bank's website. Note that the rate will depend on your credit score.
</t>
        </r>
      </text>
    </comment>
    <comment ref="M30" authorId="1" shapeId="0" xr:uid="{00000000-0006-0000-0000-00002B000000}">
      <text>
        <r>
          <rPr>
            <b/>
            <sz val="9"/>
            <color indexed="81"/>
            <rFont val="Tahoma"/>
            <family val="2"/>
          </rPr>
          <t>Use the Loan Amortization Schedule for the 15-year loan to look up this amount.</t>
        </r>
      </text>
    </comment>
    <comment ref="M31" authorId="1" shapeId="0" xr:uid="{00000000-0006-0000-0000-00002C000000}">
      <text>
        <r>
          <rPr>
            <b/>
            <sz val="9"/>
            <color indexed="81"/>
            <rFont val="Tahoma"/>
            <family val="2"/>
          </rPr>
          <t>Use the Loan Amortization Schedule for the 30-year loan to look up this amount.</t>
        </r>
      </text>
    </comment>
    <comment ref="M32" authorId="1" shapeId="0" xr:uid="{00000000-0006-0000-0000-00002D000000}">
      <text>
        <r>
          <rPr>
            <b/>
            <sz val="9"/>
            <color indexed="81"/>
            <rFont val="Tahoma"/>
            <family val="2"/>
          </rPr>
          <t>This is the difference between the selling price of the home and the remaining loan balance you owe the bank. 
It is the amount of money you would get to put in your pocket after paying off the remainder of your loan. This happens because homes usually gain value over time, so you benefit from the sale quite nicely.</t>
        </r>
      </text>
    </comment>
    <comment ref="AA32" authorId="0" shapeId="0" xr:uid="{00000000-0006-0000-0000-00002F000000}">
      <text>
        <r>
          <rPr>
            <sz val="10"/>
            <color indexed="81"/>
            <rFont val="Calibri"/>
            <family val="2"/>
          </rPr>
          <t xml:space="preserve">There are two types of fees associated with taking out a mortgage (1) fees (fixed dollar amounts) and (2) points (percentages of the loan amount).
If you chose </t>
        </r>
        <r>
          <rPr>
            <u/>
            <sz val="10"/>
            <color indexed="81"/>
            <rFont val="Calibri"/>
            <family val="2"/>
          </rPr>
          <t>Bank 1</t>
        </r>
        <r>
          <rPr>
            <sz val="10"/>
            <color indexed="81"/>
            <rFont val="Calibri"/>
            <family val="2"/>
          </rPr>
          <t xml:space="preserve">, then this is a </t>
        </r>
        <r>
          <rPr>
            <sz val="10"/>
            <color indexed="81"/>
            <rFont val="Calibri"/>
            <family val="2"/>
          </rPr>
          <t xml:space="preserve">$1,700 fee.
If you chose </t>
        </r>
        <r>
          <rPr>
            <u/>
            <sz val="10"/>
            <color indexed="81"/>
            <rFont val="Calibri"/>
            <family val="2"/>
          </rPr>
          <t>Bank 2</t>
        </r>
        <r>
          <rPr>
            <sz val="10"/>
            <color indexed="81"/>
            <rFont val="Calibri"/>
            <family val="2"/>
          </rPr>
          <t>, then this is a</t>
        </r>
        <r>
          <rPr>
            <sz val="10"/>
            <color indexed="81"/>
            <rFont val="Calibri"/>
            <family val="2"/>
          </rPr>
          <t xml:space="preserve"> $500 fee.
If you chose </t>
        </r>
        <r>
          <rPr>
            <u/>
            <sz val="10"/>
            <color indexed="81"/>
            <rFont val="Calibri"/>
            <family val="2"/>
          </rPr>
          <t>Use my own Bank</t>
        </r>
        <r>
          <rPr>
            <sz val="10"/>
            <color indexed="81"/>
            <rFont val="Calibri"/>
            <family val="2"/>
          </rPr>
          <t xml:space="preserve">, then </t>
        </r>
        <r>
          <rPr>
            <sz val="10"/>
            <color indexed="81"/>
            <rFont val="Calibri"/>
            <family val="2"/>
          </rPr>
          <t xml:space="preserve">you need to look up this value on your bank's website.
</t>
        </r>
      </text>
    </comment>
    <comment ref="M33" authorId="1" shapeId="0" xr:uid="{00000000-0006-0000-0000-00002E000000}">
      <text>
        <r>
          <rPr>
            <b/>
            <sz val="9"/>
            <color indexed="81"/>
            <rFont val="Tahoma"/>
            <family val="2"/>
          </rPr>
          <t>This is the difference between the selling price of the home and the remaining loan balance you owe the bank.
It is the amount of money you would get to put in your pocket after paying off the remainder of your loan.</t>
        </r>
      </text>
    </comment>
    <comment ref="AA33" authorId="0" shapeId="0" xr:uid="{00000000-0006-0000-0000-000031000000}">
      <text>
        <r>
          <rPr>
            <sz val="10"/>
            <color indexed="81"/>
            <rFont val="Calibri"/>
            <family val="2"/>
          </rPr>
          <t xml:space="preserve">Like all loans, home mortgages charge a monthly interest fee every month until you repay the loan.
If you chose </t>
        </r>
        <r>
          <rPr>
            <u/>
            <sz val="10"/>
            <color indexed="81"/>
            <rFont val="Calibri"/>
            <family val="2"/>
          </rPr>
          <t>Bank 1</t>
        </r>
        <r>
          <rPr>
            <sz val="10"/>
            <color indexed="81"/>
            <rFont val="Calibri"/>
            <family val="2"/>
          </rPr>
          <t xml:space="preserve">, then the interest rate is </t>
        </r>
        <r>
          <rPr>
            <sz val="10"/>
            <color indexed="81"/>
            <rFont val="Calibri"/>
            <family val="2"/>
          </rPr>
          <t xml:space="preserve">4.59% annually.
If you chose </t>
        </r>
        <r>
          <rPr>
            <u/>
            <sz val="10"/>
            <color indexed="81"/>
            <rFont val="Calibri"/>
            <family val="2"/>
          </rPr>
          <t>Bank 2</t>
        </r>
        <r>
          <rPr>
            <sz val="10"/>
            <color indexed="81"/>
            <rFont val="Calibri"/>
            <family val="2"/>
          </rPr>
          <t xml:space="preserve">, then the interest rate is </t>
        </r>
        <r>
          <rPr>
            <sz val="10"/>
            <color indexed="81"/>
            <rFont val="Calibri"/>
            <family val="2"/>
          </rPr>
          <t xml:space="preserve">4.35% annually.
If you chose </t>
        </r>
        <r>
          <rPr>
            <u/>
            <sz val="10"/>
            <color indexed="81"/>
            <rFont val="Calibri"/>
            <family val="2"/>
          </rPr>
          <t>Use my own Bank</t>
        </r>
        <r>
          <rPr>
            <sz val="10"/>
            <color indexed="81"/>
            <rFont val="Calibri"/>
            <family val="2"/>
          </rPr>
          <t xml:space="preserve">, then </t>
        </r>
        <r>
          <rPr>
            <sz val="10"/>
            <color indexed="81"/>
            <rFont val="Calibri"/>
            <family val="2"/>
          </rPr>
          <t xml:space="preserve">you need to look up this value on your bank's website. Note that the rate will depend on your credit score.
</t>
        </r>
      </text>
    </comment>
  </commentList>
</comments>
</file>

<file path=xl/sharedStrings.xml><?xml version="1.0" encoding="utf-8"?>
<sst xmlns="http://schemas.openxmlformats.org/spreadsheetml/2006/main" count="174" uniqueCount="76">
  <si>
    <t>If you don't have a house in mind already, 
you can use one of these links to find one:</t>
  </si>
  <si>
    <r>
      <rPr>
        <b/>
        <sz val="11"/>
        <color rgb="FF009CD0"/>
        <rFont val="Seravek"/>
      </rPr>
      <t>Project Goal</t>
    </r>
    <r>
      <rPr>
        <sz val="11"/>
        <color rgb="FF009CD0"/>
        <rFont val="Seravek"/>
      </rPr>
      <t>: To see how the</t>
    </r>
    <r>
      <rPr>
        <b/>
        <sz val="11"/>
        <color rgb="FF009CD0"/>
        <rFont val="Seravek"/>
      </rPr>
      <t xml:space="preserve"> interest rate</t>
    </r>
    <r>
      <rPr>
        <sz val="11"/>
        <color rgb="FF009CD0"/>
        <rFont val="Seravek"/>
      </rPr>
      <t xml:space="preserve"> and</t>
    </r>
    <r>
      <rPr>
        <b/>
        <sz val="11"/>
        <color rgb="FF009CD0"/>
        <rFont val="Seravek"/>
      </rPr>
      <t xml:space="preserve"> length of the loan</t>
    </r>
    <r>
      <rPr>
        <sz val="11"/>
        <color rgb="FF009CD0"/>
        <rFont val="Seravek"/>
      </rPr>
      <t xml:space="preserve"> affect the</t>
    </r>
    <r>
      <rPr>
        <b/>
        <sz val="11"/>
        <color rgb="FF009CD0"/>
        <rFont val="Seravek"/>
      </rPr>
      <t xml:space="preserve"> total interest you pay</t>
    </r>
    <r>
      <rPr>
        <sz val="11"/>
        <color rgb="FF009CD0"/>
        <rFont val="Seravek"/>
      </rPr>
      <t xml:space="preserve"> over the life of the loan. </t>
    </r>
  </si>
  <si>
    <t>#1</t>
  </si>
  <si>
    <r>
      <t>Select</t>
    </r>
    <r>
      <rPr>
        <sz val="16"/>
        <color theme="0" tint="-0.499984740745262"/>
        <rFont val="Geneva"/>
      </rPr>
      <t xml:space="preserve"> </t>
    </r>
    <r>
      <rPr>
        <sz val="12"/>
        <color theme="0" tint="-0.499984740745262"/>
        <rFont val="Geneva"/>
      </rPr>
      <t xml:space="preserve">a house to "consider for purchase." 
Enter the requested information about the home (see Column M).
     </t>
    </r>
  </si>
  <si>
    <t>Enter your House Information here.</t>
  </si>
  <si>
    <t>#2</t>
  </si>
  <si>
    <t>Use your own bank, or a typical value of what banks usually offer for loan terms and rates, to enter the requested information about the bank rates (see Column M).</t>
  </si>
  <si>
    <t>15-Year Mortgage</t>
  </si>
  <si>
    <t>Style</t>
  </si>
  <si>
    <t>BD</t>
  </si>
  <si>
    <t>30-Year Mortgage</t>
  </si>
  <si>
    <t>#3</t>
  </si>
  <si>
    <t>House Listing Price</t>
  </si>
  <si>
    <t>County</t>
  </si>
  <si>
    <t>TB</t>
  </si>
  <si>
    <t>#4</t>
  </si>
  <si>
    <t>Closing Costs</t>
  </si>
  <si>
    <t>Sq. Feet</t>
  </si>
  <si>
    <t>Acrq</t>
  </si>
  <si>
    <t>On this side you will compute the cost of taking out a 15-year mortgage (loan). It has a higher monthly payment, but lower overall cost.</t>
  </si>
  <si>
    <t>Down Payment</t>
  </si>
  <si>
    <t>On this side you will compute the cost of taking out a 30-year mortgage (loan). It has a lower monthly payment, but higher overall cost.</t>
  </si>
  <si>
    <t>Complete the "15-Year Mortgage Side" of this worksheet.</t>
  </si>
  <si>
    <t>Loan Amount</t>
  </si>
  <si>
    <t>APR</t>
  </si>
  <si>
    <t>Loan Term (months)</t>
  </si>
  <si>
    <t>Complete the "30-Year Mortgage Side" of this worksheet.</t>
  </si>
  <si>
    <t>Monthly Payment</t>
  </si>
  <si>
    <t>Total Payments</t>
  </si>
  <si>
    <t>Total Interest</t>
  </si>
  <si>
    <t>#5</t>
  </si>
  <si>
    <t>Answer the questions about the 15-year and 30-year mortgages.</t>
  </si>
  <si>
    <r>
      <t xml:space="preserve">Hover the mouse over the </t>
    </r>
    <r>
      <rPr>
        <sz val="8"/>
        <color theme="5"/>
        <rFont val="Calibri"/>
        <family val="2"/>
        <scheme val="minor"/>
      </rPr>
      <t>triangles</t>
    </r>
    <r>
      <rPr>
        <sz val="8"/>
        <color theme="1"/>
        <rFont val="Calibri"/>
        <family val="2"/>
        <scheme val="minor"/>
      </rPr>
      <t xml:space="preserve"> for help.</t>
    </r>
  </si>
  <si>
    <t>Loan Amortization Schedule</t>
  </si>
  <si>
    <t>Payment =</t>
  </si>
  <si>
    <t>15-year vs. 30-year Mortgage Comparison</t>
  </si>
  <si>
    <t>Month</t>
  </si>
  <si>
    <t>Beginning Balance</t>
  </si>
  <si>
    <t>To Interest</t>
  </si>
  <si>
    <t>To Principal</t>
  </si>
  <si>
    <t>Ending Balance</t>
  </si>
  <si>
    <t>#6</t>
  </si>
  <si>
    <t xml:space="preserve">Which loan has the higher monthly payment? </t>
  </si>
  <si>
    <t xml:space="preserve">How much higher per month is the payment? </t>
  </si>
  <si>
    <t>15-Year Mortgage Loan Details</t>
  </si>
  <si>
    <t xml:space="preserve">Which loan has more total interest paid? </t>
  </si>
  <si>
    <t xml:space="preserve">How much more total interest is paid? </t>
  </si>
  <si>
    <t xml:space="preserve">Select a Bank Option: </t>
  </si>
  <si>
    <t>Bank 2</t>
  </si>
  <si>
    <t>Hint</t>
  </si>
  <si>
    <t xml:space="preserve">Closing Costs Fees: </t>
  </si>
  <si>
    <t>Loan Options</t>
  </si>
  <si>
    <t>Suppose you sell your home at year 10 for $X. After you repay the remaining balance of your home, any money you have left over is called "equity." The following questions help you compare the equity after 10 years.</t>
  </si>
  <si>
    <t>15-year Mortgage</t>
  </si>
  <si>
    <t xml:space="preserve">Loan Interest Rate: </t>
  </si>
  <si>
    <t>Bank Options</t>
  </si>
  <si>
    <t>30-year Mortgage</t>
  </si>
  <si>
    <t>Bank 1</t>
  </si>
  <si>
    <t xml:space="preserve">15-year loan ending balance at year 10? </t>
  </si>
  <si>
    <t>30-Year Mortage Loan Details</t>
  </si>
  <si>
    <t>Use my own bank.</t>
  </si>
  <si>
    <t xml:space="preserve">30-year loan ending balance at year 10? </t>
  </si>
  <si>
    <t xml:space="preserve">15-year loan equity at year 10? </t>
  </si>
  <si>
    <t xml:space="preserve">30-year loan equity at year 10? </t>
  </si>
  <si>
    <r>
      <rPr>
        <b/>
        <sz val="11"/>
        <color theme="8" tint="-0.499984740745262"/>
        <rFont val="Seravek"/>
      </rPr>
      <t>Project Goal</t>
    </r>
    <r>
      <rPr>
        <sz val="11"/>
        <color theme="8" tint="-0.499984740745262"/>
        <rFont val="Seravek"/>
      </rPr>
      <t>: To see how the</t>
    </r>
    <r>
      <rPr>
        <b/>
        <sz val="11"/>
        <color theme="8" tint="-0.499984740745262"/>
        <rFont val="Seravek"/>
      </rPr>
      <t xml:space="preserve"> interest rate</t>
    </r>
    <r>
      <rPr>
        <sz val="11"/>
        <color theme="8" tint="-0.499984740745262"/>
        <rFont val="Seravek"/>
      </rPr>
      <t xml:space="preserve"> and</t>
    </r>
    <r>
      <rPr>
        <b/>
        <sz val="11"/>
        <color theme="8" tint="-0.499984740745262"/>
        <rFont val="Seravek"/>
      </rPr>
      <t xml:space="preserve"> length of the loan</t>
    </r>
    <r>
      <rPr>
        <sz val="11"/>
        <color theme="8" tint="-0.499984740745262"/>
        <rFont val="Seravek"/>
      </rPr>
      <t xml:space="preserve"> affect the</t>
    </r>
    <r>
      <rPr>
        <b/>
        <sz val="11"/>
        <color theme="8" tint="-0.499984740745262"/>
        <rFont val="Seravek"/>
      </rPr>
      <t xml:space="preserve"> total interest you pay</t>
    </r>
    <r>
      <rPr>
        <sz val="11"/>
        <color theme="8" tint="-0.499984740745262"/>
        <rFont val="Seravek"/>
      </rPr>
      <t xml:space="preserve"> over the life of the loan. </t>
    </r>
  </si>
  <si>
    <t>Errors Remaining:</t>
  </si>
  <si>
    <t>Number Correct:</t>
  </si>
  <si>
    <t>Total Loan Amount</t>
  </si>
  <si>
    <t>Amount is up to you.</t>
  </si>
  <si>
    <r>
      <t>Select</t>
    </r>
    <r>
      <rPr>
        <sz val="16"/>
        <color theme="0" tint="-0.499984740745262"/>
        <rFont val="Geneva"/>
      </rPr>
      <t xml:space="preserve"> </t>
    </r>
    <r>
      <rPr>
        <sz val="12"/>
        <color theme="0" tint="-0.499984740745262"/>
        <rFont val="Geneva"/>
      </rPr>
      <t xml:space="preserve">a house to "consider for purchase." 
Enter the requested information about the home (see Column W).
     </t>
    </r>
  </si>
  <si>
    <t>Use your own bank, or a typical value of what banks usually offer for loan terms and rates, to enter the requested information about the bank rates (see Column W).</t>
  </si>
  <si>
    <t>Discuss this project with a friend or family member…</t>
  </si>
  <si>
    <t>MATH 108X - Home Loan Project</t>
  </si>
  <si>
    <t>Winter 2022</t>
  </si>
  <si>
    <t xml:space="preserve">Discuss this project with a friend or family member. Show them the house you are considering for purchase. Discuss your answer to Step #5 with them.  Summarize your discussion with your friend below.  Be sure to write about ALL four points below.                                                                                                        
</t>
  </si>
  <si>
    <t>Winter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</si>
</sst>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164" formatCode="&quot;$&quot;#,##0.00"/>
    <numFmt numFmtId="165" formatCode="0.000%"/>
  </numFmts>
  <fonts count="68">
    <font>
      <sz val="12"/>
      <color theme="1"/>
      <name val="Calibri"/>
      <family val="2"/>
      <scheme val="minor"/>
    </font>
    <font>
      <sz val="12"/>
      <color theme="1"/>
      <name val="Calibri"/>
      <family val="2"/>
      <scheme val="minor"/>
    </font>
    <font>
      <b/>
      <sz val="12"/>
      <color theme="1"/>
      <name val="Calibri"/>
      <family val="2"/>
      <scheme val="minor"/>
    </font>
    <font>
      <sz val="12"/>
      <color rgb="FF009CD0"/>
      <name val="Calibri"/>
      <family val="2"/>
      <scheme val="minor"/>
    </font>
    <font>
      <b/>
      <sz val="10"/>
      <color indexed="81"/>
      <name val="Calibri"/>
      <family val="2"/>
    </font>
    <font>
      <sz val="12"/>
      <color indexed="8"/>
      <name val="Geneva"/>
    </font>
    <font>
      <sz val="11"/>
      <color theme="2"/>
      <name val="Calibri"/>
      <family val="2"/>
      <scheme val="minor"/>
    </font>
    <font>
      <u/>
      <sz val="18"/>
      <color rgb="FF009CD0"/>
      <name val="Seravek"/>
    </font>
    <font>
      <u/>
      <sz val="24"/>
      <color rgb="FF009CD0"/>
      <name val="Seravek"/>
    </font>
    <font>
      <sz val="14"/>
      <color theme="4"/>
      <name val="Calibri"/>
      <family val="2"/>
      <scheme val="minor"/>
    </font>
    <font>
      <sz val="14"/>
      <color theme="0"/>
      <name val="Calibri"/>
      <family val="2"/>
      <scheme val="minor"/>
    </font>
    <font>
      <sz val="11"/>
      <color rgb="FF009CD0"/>
      <name val="Seravek"/>
    </font>
    <font>
      <b/>
      <sz val="11"/>
      <color rgb="FF009CD0"/>
      <name val="Seravek"/>
    </font>
    <font>
      <b/>
      <sz val="14"/>
      <color theme="0"/>
      <name val="Calibri"/>
      <family val="2"/>
      <scheme val="minor"/>
    </font>
    <font>
      <sz val="12"/>
      <color theme="1"/>
      <name val="Helvetica"/>
    </font>
    <font>
      <sz val="16"/>
      <color theme="0"/>
      <name val="Geneva"/>
    </font>
    <font>
      <sz val="12"/>
      <color theme="0" tint="-0.499984740745262"/>
      <name val="Geneva"/>
    </font>
    <font>
      <sz val="16"/>
      <color theme="0" tint="-0.499984740745262"/>
      <name val="Geneva"/>
    </font>
    <font>
      <b/>
      <sz val="24"/>
      <color rgb="FFFFFFFF"/>
      <name val="Geneva"/>
    </font>
    <font>
      <sz val="11"/>
      <color rgb="FF000000"/>
      <name val="Calibri"/>
      <family val="2"/>
      <scheme val="minor"/>
    </font>
    <font>
      <sz val="16"/>
      <color indexed="8"/>
      <name val="Geneva"/>
    </font>
    <font>
      <sz val="11"/>
      <color indexed="8"/>
      <name val="Geneva"/>
    </font>
    <font>
      <i/>
      <sz val="12"/>
      <color rgb="FFFFFFFF"/>
      <name val="Calibri"/>
      <family val="2"/>
      <scheme val="minor"/>
    </font>
    <font>
      <b/>
      <sz val="16"/>
      <color theme="0"/>
      <name val="Geneva"/>
    </font>
    <font>
      <b/>
      <sz val="20"/>
      <color theme="1"/>
      <name val="Calibri"/>
      <family val="2"/>
      <scheme val="minor"/>
    </font>
    <font>
      <i/>
      <sz val="10"/>
      <name val="Verdana"/>
      <family val="2"/>
    </font>
    <font>
      <sz val="11"/>
      <color rgb="FFFFFFFF"/>
      <name val="Calibri"/>
      <family val="2"/>
      <scheme val="minor"/>
    </font>
    <font>
      <sz val="24"/>
      <color theme="0"/>
      <name val="Seravek"/>
    </font>
    <font>
      <sz val="10"/>
      <color theme="0"/>
      <name val="Calibri"/>
      <family val="2"/>
      <scheme val="minor"/>
    </font>
    <font>
      <sz val="14"/>
      <color rgb="FF009CD0"/>
      <name val="Calibri"/>
      <family val="2"/>
      <scheme val="minor"/>
    </font>
    <font>
      <sz val="12"/>
      <name val="Geneva"/>
    </font>
    <font>
      <sz val="11"/>
      <color rgb="FF009CD0"/>
      <name val="Calibri"/>
      <family val="2"/>
      <scheme val="minor"/>
    </font>
    <font>
      <sz val="8"/>
      <color rgb="FF009CD0"/>
      <name val="Calibri"/>
      <family val="2"/>
      <scheme val="minor"/>
    </font>
    <font>
      <sz val="16"/>
      <name val="Geneva"/>
    </font>
    <font>
      <sz val="8"/>
      <color theme="1"/>
      <name val="Calibri"/>
      <family val="2"/>
      <scheme val="minor"/>
    </font>
    <font>
      <sz val="8"/>
      <color theme="5"/>
      <name val="Calibri"/>
      <family val="2"/>
      <scheme val="minor"/>
    </font>
    <font>
      <b/>
      <sz val="10"/>
      <color theme="1"/>
      <name val="Calibri"/>
      <family val="2"/>
      <scheme val="minor"/>
    </font>
    <font>
      <b/>
      <sz val="10"/>
      <color theme="0"/>
      <name val="Verdana"/>
      <family val="2"/>
    </font>
    <font>
      <sz val="10"/>
      <color theme="0"/>
      <name val="Verdana"/>
      <family val="2"/>
    </font>
    <font>
      <sz val="11"/>
      <color theme="0"/>
      <name val="Calibri"/>
      <family val="2"/>
      <scheme val="minor"/>
    </font>
    <font>
      <b/>
      <sz val="12"/>
      <color rgb="FFFFFFFF"/>
      <name val="Calibri"/>
      <family val="2"/>
      <scheme val="minor"/>
    </font>
    <font>
      <sz val="11"/>
      <color rgb="FFC00000"/>
      <name val="Calibri"/>
      <family val="2"/>
      <scheme val="minor"/>
    </font>
    <font>
      <b/>
      <sz val="9"/>
      <color indexed="81"/>
      <name val="Tahoma"/>
      <family val="2"/>
    </font>
    <font>
      <b/>
      <sz val="8"/>
      <color indexed="81"/>
      <name val="Tahoma"/>
      <family val="2"/>
    </font>
    <font>
      <sz val="10"/>
      <color indexed="81"/>
      <name val="Calibri"/>
      <family val="2"/>
    </font>
    <font>
      <u/>
      <sz val="10"/>
      <color indexed="81"/>
      <name val="Calibri"/>
      <family val="2"/>
    </font>
    <font>
      <u/>
      <sz val="24"/>
      <color theme="8" tint="-0.499984740745262"/>
      <name val="Seravek"/>
    </font>
    <font>
      <sz val="11"/>
      <color theme="8" tint="-0.499984740745262"/>
      <name val="Seravek"/>
    </font>
    <font>
      <b/>
      <sz val="11"/>
      <color theme="8" tint="-0.499984740745262"/>
      <name val="Seravek"/>
    </font>
    <font>
      <sz val="24"/>
      <color theme="5"/>
      <name val="Calibri"/>
      <family val="2"/>
      <scheme val="minor"/>
    </font>
    <font>
      <sz val="24"/>
      <color theme="6" tint="-0.499984740745262"/>
      <name val="Calibri"/>
      <family val="2"/>
      <scheme val="minor"/>
    </font>
    <font>
      <b/>
      <sz val="24"/>
      <color theme="0" tint="-0.14999847407452621"/>
      <name val="Geneva"/>
    </font>
    <font>
      <i/>
      <sz val="12"/>
      <color theme="0" tint="-0.14999847407452621"/>
      <name val="Calibri"/>
      <family val="2"/>
      <scheme val="minor"/>
    </font>
    <font>
      <sz val="11"/>
      <color theme="0" tint="-0.14999847407452621"/>
      <name val="Calibri"/>
      <family val="2"/>
      <scheme val="minor"/>
    </font>
    <font>
      <sz val="24"/>
      <color theme="0" tint="-0.14999847407452621"/>
      <name val="Seravek"/>
    </font>
    <font>
      <sz val="10"/>
      <color theme="0" tint="-0.14999847407452621"/>
      <name val="Calibri"/>
      <family val="2"/>
      <scheme val="minor"/>
    </font>
    <font>
      <sz val="8"/>
      <color theme="8" tint="-0.499984740745262"/>
      <name val="Calibri"/>
      <family val="2"/>
      <scheme val="minor"/>
    </font>
    <font>
      <sz val="11"/>
      <color theme="4"/>
      <name val="Calibri"/>
      <family val="2"/>
      <scheme val="minor"/>
    </font>
    <font>
      <b/>
      <sz val="12"/>
      <color theme="1" tint="0.249977111117893"/>
      <name val="Calibri"/>
      <family val="2"/>
      <scheme val="minor"/>
    </font>
    <font>
      <b/>
      <sz val="10"/>
      <color theme="0" tint="-0.14999847407452621"/>
      <name val="Verdana"/>
      <family val="2"/>
    </font>
    <font>
      <sz val="11"/>
      <color theme="0" tint="-0.34998626667073579"/>
      <name val="Calibri"/>
      <family val="2"/>
      <scheme val="minor"/>
    </font>
    <font>
      <sz val="10"/>
      <color theme="0" tint="-0.14999847407452621"/>
      <name val="Verdana"/>
      <family val="2"/>
    </font>
    <font>
      <b/>
      <sz val="12"/>
      <color theme="0" tint="-0.14999847407452621"/>
      <name val="Calibri"/>
      <family val="2"/>
      <scheme val="minor"/>
    </font>
    <font>
      <sz val="11"/>
      <color theme="7" tint="-0.249977111117893"/>
      <name val="Calibri"/>
      <family val="2"/>
      <scheme val="minor"/>
    </font>
    <font>
      <sz val="12"/>
      <color theme="0" tint="-0.34998626667073579"/>
      <name val="Calibri"/>
      <family val="2"/>
      <scheme val="minor"/>
    </font>
    <font>
      <sz val="16"/>
      <color theme="6" tint="-0.499984740745262"/>
      <name val="Calibri"/>
      <family val="2"/>
      <scheme val="minor"/>
    </font>
    <font>
      <sz val="12"/>
      <color theme="0"/>
      <name val="Calibri"/>
      <family val="2"/>
      <scheme val="minor"/>
    </font>
    <font>
      <sz val="12"/>
      <color theme="0" tint="-0.34998626667073579"/>
      <name val="Geneva"/>
    </font>
  </fonts>
  <fills count="21">
    <fill>
      <patternFill patternType="none"/>
    </fill>
    <fill>
      <patternFill patternType="gray125"/>
    </fill>
    <fill>
      <patternFill patternType="solid">
        <fgColor rgb="FFFFFFFF"/>
        <bgColor rgb="FF000000"/>
      </patternFill>
    </fill>
    <fill>
      <patternFill patternType="solid">
        <fgColor theme="0"/>
        <bgColor indexed="64"/>
      </patternFill>
    </fill>
    <fill>
      <patternFill patternType="solid">
        <fgColor rgb="FF7B8A49"/>
        <bgColor indexed="64"/>
      </patternFill>
    </fill>
    <fill>
      <patternFill patternType="solid">
        <fgColor rgb="FFE26B0A"/>
        <bgColor indexed="64"/>
      </patternFill>
    </fill>
    <fill>
      <patternFill patternType="solid">
        <fgColor rgb="FFE26B0A"/>
        <bgColor rgb="FF000000"/>
      </patternFill>
    </fill>
    <fill>
      <patternFill patternType="solid">
        <fgColor rgb="FF009CD0"/>
        <bgColor rgb="FF000000"/>
      </patternFill>
    </fill>
    <fill>
      <patternFill patternType="solid">
        <fgColor rgb="FF009CD0"/>
        <bgColor indexed="64"/>
      </patternFill>
    </fill>
    <fill>
      <patternFill patternType="solid">
        <fgColor theme="5" tint="0.79998168889431442"/>
        <bgColor indexed="64"/>
      </patternFill>
    </fill>
    <fill>
      <patternFill patternType="solid">
        <fgColor theme="6"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0" tint="-0.34998626667073579"/>
        <bgColor rgb="FF000000"/>
      </patternFill>
    </fill>
    <fill>
      <patternFill patternType="solid">
        <fgColor theme="8" tint="-0.499984740745262"/>
        <bgColor rgb="FF000000"/>
      </patternFill>
    </fill>
    <fill>
      <patternFill patternType="solid">
        <fgColor theme="8" tint="-0.499984740745262"/>
        <bgColor indexed="64"/>
      </patternFill>
    </fill>
    <fill>
      <patternFill patternType="solid">
        <fgColor theme="7" tint="0.59999389629810485"/>
        <bgColor indexed="64"/>
      </patternFill>
    </fill>
    <fill>
      <patternFill patternType="solid">
        <fgColor theme="5" tint="-0.499984740745262"/>
        <bgColor indexed="64"/>
      </patternFill>
    </fill>
    <fill>
      <patternFill patternType="solid">
        <fgColor theme="5" tint="-0.499984740745262"/>
        <bgColor rgb="FF000000"/>
      </patternFill>
    </fill>
    <fill>
      <patternFill patternType="solid">
        <fgColor theme="7" tint="0.79998168889431442"/>
        <bgColor indexed="64"/>
      </patternFill>
    </fill>
    <fill>
      <patternFill patternType="solid">
        <fgColor theme="0"/>
        <bgColor rgb="FF000000"/>
      </patternFill>
    </fill>
  </fills>
  <borders count="70">
    <border>
      <left/>
      <right/>
      <top/>
      <bottom/>
      <diagonal/>
    </border>
    <border>
      <left style="thin">
        <color rgb="FFC5D9F1"/>
      </left>
      <right/>
      <top style="thin">
        <color rgb="FFC5D9F1"/>
      </top>
      <bottom style="thin">
        <color rgb="FFC5D9F1"/>
      </bottom>
      <diagonal/>
    </border>
    <border>
      <left/>
      <right style="thin">
        <color rgb="FFC5D9F1"/>
      </right>
      <top style="thin">
        <color rgb="FFC5D9F1"/>
      </top>
      <bottom style="thin">
        <color rgb="FFC5D9F1"/>
      </bottom>
      <diagonal/>
    </border>
    <border>
      <left/>
      <right/>
      <top style="thin">
        <color theme="0"/>
      </top>
      <bottom style="thin">
        <color theme="0"/>
      </bottom>
      <diagonal/>
    </border>
    <border>
      <left style="thin">
        <color rgb="FF7B8A49"/>
      </left>
      <right/>
      <top style="thin">
        <color rgb="FF7B8A49"/>
      </top>
      <bottom/>
      <diagonal/>
    </border>
    <border>
      <left/>
      <right/>
      <top style="thin">
        <color rgb="FF7B8A49"/>
      </top>
      <bottom/>
      <diagonal/>
    </border>
    <border>
      <left/>
      <right style="thin">
        <color rgb="FF7B8A49"/>
      </right>
      <top style="thin">
        <color rgb="FF7B8A49"/>
      </top>
      <bottom/>
      <diagonal/>
    </border>
    <border>
      <left/>
      <right style="thin">
        <color rgb="FFFFFFFF"/>
      </right>
      <top/>
      <bottom/>
      <diagonal/>
    </border>
    <border>
      <left style="thin">
        <color rgb="FF7B8A49"/>
      </left>
      <right/>
      <top/>
      <bottom style="thin">
        <color rgb="FF7B8A49"/>
      </bottom>
      <diagonal/>
    </border>
    <border>
      <left/>
      <right/>
      <top/>
      <bottom style="thin">
        <color rgb="FF7B8A49"/>
      </bottom>
      <diagonal/>
    </border>
    <border>
      <left/>
      <right style="thin">
        <color rgb="FF7B8A49"/>
      </right>
      <top/>
      <bottom style="thin">
        <color rgb="FF7B8A49"/>
      </bottom>
      <diagonal/>
    </border>
    <border>
      <left style="thin">
        <color rgb="FFC5D9F1"/>
      </left>
      <right/>
      <top/>
      <bottom/>
      <diagonal/>
    </border>
    <border>
      <left style="thin">
        <color rgb="FF7B8A49"/>
      </left>
      <right/>
      <top/>
      <bottom/>
      <diagonal/>
    </border>
    <border>
      <left/>
      <right style="thin">
        <color rgb="FF7B8A49"/>
      </right>
      <top/>
      <bottom/>
      <diagonal/>
    </border>
    <border>
      <left style="medium">
        <color rgb="FF009CD0"/>
      </left>
      <right style="thick">
        <color rgb="FF009CD0"/>
      </right>
      <top style="medium">
        <color rgb="FF009CD0"/>
      </top>
      <bottom/>
      <diagonal/>
    </border>
    <border>
      <left style="thick">
        <color rgb="FF009CD0"/>
      </left>
      <right style="thick">
        <color rgb="FF009CD0"/>
      </right>
      <top style="thick">
        <color rgb="FF009CD0"/>
      </top>
      <bottom style="thin">
        <color rgb="FF009CD0"/>
      </bottom>
      <diagonal/>
    </border>
    <border>
      <left style="medium">
        <color rgb="FF009CD0"/>
      </left>
      <right style="thick">
        <color rgb="FF009CD0"/>
      </right>
      <top/>
      <bottom/>
      <diagonal/>
    </border>
    <border>
      <left style="thick">
        <color rgb="FF009CD0"/>
      </left>
      <right style="thick">
        <color rgb="FF009CD0"/>
      </right>
      <top style="thin">
        <color rgb="FF009CD0"/>
      </top>
      <bottom style="thin">
        <color rgb="FF009CD0"/>
      </bottom>
      <diagonal/>
    </border>
    <border>
      <left/>
      <right style="medium">
        <color rgb="FF009CD0"/>
      </right>
      <top/>
      <bottom/>
      <diagonal/>
    </border>
    <border>
      <left style="medium">
        <color rgb="FF009CD0"/>
      </left>
      <right style="thick">
        <color rgb="FF009CD0"/>
      </right>
      <top/>
      <bottom style="thick">
        <color rgb="FF009CD0"/>
      </bottom>
      <diagonal/>
    </border>
    <border>
      <left style="thick">
        <color rgb="FF009CD0"/>
      </left>
      <right style="thick">
        <color rgb="FF009CD0"/>
      </right>
      <top style="thin">
        <color rgb="FF009CD0"/>
      </top>
      <bottom style="thick">
        <color rgb="FF009CD0"/>
      </bottom>
      <diagonal/>
    </border>
    <border>
      <left/>
      <right/>
      <top style="thick">
        <color rgb="FF009CD0"/>
      </top>
      <bottom/>
      <diagonal/>
    </border>
    <border>
      <left/>
      <right/>
      <top/>
      <bottom style="thin">
        <color rgb="FF009CD0"/>
      </bottom>
      <diagonal/>
    </border>
    <border>
      <left style="thin">
        <color rgb="FF009CD0"/>
      </left>
      <right/>
      <top style="thin">
        <color rgb="FF009CD0"/>
      </top>
      <bottom style="thin">
        <color rgb="FF009CD0"/>
      </bottom>
      <diagonal/>
    </border>
    <border>
      <left/>
      <right/>
      <top style="thin">
        <color rgb="FF009CD0"/>
      </top>
      <bottom style="thin">
        <color rgb="FF009CD0"/>
      </bottom>
      <diagonal/>
    </border>
    <border>
      <left/>
      <right style="thin">
        <color rgb="FF009CD0"/>
      </right>
      <top style="thin">
        <color rgb="FF009CD0"/>
      </top>
      <bottom style="thin">
        <color rgb="FF009CD0"/>
      </bottom>
      <diagonal/>
    </border>
    <border>
      <left style="thin">
        <color rgb="FF009CD0"/>
      </left>
      <right style="thin">
        <color rgb="FF009CD0"/>
      </right>
      <top style="thin">
        <color rgb="FF009CD0"/>
      </top>
      <bottom style="thin">
        <color rgb="FF009CD0"/>
      </bottom>
      <diagonal/>
    </border>
    <border>
      <left style="thin">
        <color theme="0"/>
      </left>
      <right/>
      <top/>
      <bottom style="thin">
        <color rgb="FF009CD0"/>
      </bottom>
      <diagonal/>
    </border>
    <border>
      <left/>
      <right style="thin">
        <color theme="0"/>
      </right>
      <top/>
      <bottom style="thin">
        <color rgb="FF009CD0"/>
      </bottom>
      <diagonal/>
    </border>
    <border>
      <left/>
      <right/>
      <top/>
      <bottom style="thin">
        <color rgb="FFC5D9F1"/>
      </bottom>
      <diagonal/>
    </border>
    <border>
      <left/>
      <right style="thin">
        <color rgb="FFC5D9F1"/>
      </right>
      <top/>
      <bottom/>
      <diagonal/>
    </border>
    <border>
      <left style="thin">
        <color rgb="FF009CD0"/>
      </left>
      <right/>
      <top style="thin">
        <color rgb="FF009CD0"/>
      </top>
      <bottom/>
      <diagonal/>
    </border>
    <border>
      <left/>
      <right style="thin">
        <color rgb="FF009CD0"/>
      </right>
      <top style="thin">
        <color rgb="FF009CD0"/>
      </top>
      <bottom/>
      <diagonal/>
    </border>
    <border>
      <left/>
      <right/>
      <top style="thin">
        <color rgb="FF009CD0"/>
      </top>
      <bottom/>
      <diagonal/>
    </border>
    <border>
      <left style="thin">
        <color rgb="FF009CD0"/>
      </left>
      <right/>
      <top/>
      <bottom/>
      <diagonal/>
    </border>
    <border>
      <left/>
      <right style="thin">
        <color rgb="FF009CD0"/>
      </right>
      <top/>
      <bottom/>
      <diagonal/>
    </border>
    <border>
      <left style="thin">
        <color rgb="FFC5D9F1"/>
      </left>
      <right/>
      <top/>
      <bottom style="thin">
        <color theme="3" tint="0.79998168889431442"/>
      </bottom>
      <diagonal/>
    </border>
    <border>
      <left/>
      <right/>
      <top/>
      <bottom style="thin">
        <color theme="3" tint="0.79998168889431442"/>
      </bottom>
      <diagonal/>
    </border>
    <border>
      <left/>
      <right style="thin">
        <color rgb="FFC5D9F1"/>
      </right>
      <top/>
      <bottom style="thin">
        <color theme="3" tint="0.79998168889431442"/>
      </bottom>
      <diagonal/>
    </border>
    <border>
      <left style="thin">
        <color rgb="FF009CD0"/>
      </left>
      <right/>
      <top/>
      <bottom style="thin">
        <color rgb="FF009CD0"/>
      </bottom>
      <diagonal/>
    </border>
    <border>
      <left/>
      <right style="thin">
        <color rgb="FF009CD0"/>
      </right>
      <top/>
      <bottom style="thin">
        <color rgb="FF009CD0"/>
      </bottom>
      <diagonal/>
    </border>
    <border>
      <left/>
      <right style="thin">
        <color theme="8" tint="-0.499984740745262"/>
      </right>
      <top style="thick">
        <color theme="8" tint="-0.499984740745262"/>
      </top>
      <bottom style="thin">
        <color theme="8" tint="-0.499984740745262"/>
      </bottom>
      <diagonal/>
    </border>
    <border>
      <left style="thin">
        <color theme="8" tint="-0.499984740745262"/>
      </left>
      <right style="thick">
        <color theme="8" tint="-0.499984740745262"/>
      </right>
      <top style="thick">
        <color theme="8" tint="-0.499984740745262"/>
      </top>
      <bottom style="thin">
        <color theme="8" tint="-0.499984740745262"/>
      </bottom>
      <diagonal/>
    </border>
    <border>
      <left style="thick">
        <color theme="8" tint="-0.499984740745262"/>
      </left>
      <right style="thick">
        <color theme="8" tint="-0.499984740745262"/>
      </right>
      <top style="thick">
        <color theme="8" tint="-0.499984740745262"/>
      </top>
      <bottom style="thin">
        <color theme="8" tint="-0.499984740745262"/>
      </bottom>
      <diagonal/>
    </border>
    <border>
      <left style="thin">
        <color theme="8" tint="-0.499984740745262"/>
      </left>
      <right style="thick">
        <color theme="8" tint="-0.499984740745262"/>
      </right>
      <top style="thin">
        <color theme="8" tint="-0.499984740745262"/>
      </top>
      <bottom style="thin">
        <color theme="8" tint="-0.499984740745262"/>
      </bottom>
      <diagonal/>
    </border>
    <border>
      <left style="thick">
        <color theme="8" tint="-0.499984740745262"/>
      </left>
      <right style="thick">
        <color theme="8" tint="-0.499984740745262"/>
      </right>
      <top style="thin">
        <color theme="8" tint="-0.499984740745262"/>
      </top>
      <bottom style="thin">
        <color theme="8" tint="-0.499984740745262"/>
      </bottom>
      <diagonal/>
    </border>
    <border>
      <left style="thin">
        <color theme="8" tint="-0.499984740745262"/>
      </left>
      <right style="thick">
        <color theme="8" tint="-0.499984740745262"/>
      </right>
      <top style="thin">
        <color theme="8" tint="-0.499984740745262"/>
      </top>
      <bottom style="thick">
        <color theme="8" tint="-0.499984740745262"/>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theme="8" tint="-0.499984740745262"/>
      </left>
      <right/>
      <top/>
      <bottom style="thin">
        <color theme="8" tint="-0.499984740745262"/>
      </bottom>
      <diagonal/>
    </border>
    <border>
      <left style="thin">
        <color theme="0" tint="-0.34998626667073579"/>
      </left>
      <right style="thin">
        <color theme="0" tint="-0.34998626667073579"/>
      </right>
      <top/>
      <bottom style="thin">
        <color theme="0" tint="-0.34998626667073579"/>
      </bottom>
      <diagonal/>
    </border>
    <border>
      <left style="thin">
        <color theme="8" tint="-0.499984740745262"/>
      </left>
      <right/>
      <top style="thin">
        <color theme="8" tint="-0.499984740745262"/>
      </top>
      <bottom style="thin">
        <color theme="8" tint="-0.49998474074526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4" tint="0.59996337778862885"/>
      </left>
      <right/>
      <top style="thin">
        <color theme="4" tint="0.59996337778862885"/>
      </top>
      <bottom/>
      <diagonal/>
    </border>
    <border>
      <left/>
      <right/>
      <top style="thin">
        <color theme="4" tint="0.59996337778862885"/>
      </top>
      <bottom/>
      <diagonal/>
    </border>
    <border>
      <left/>
      <right style="thin">
        <color theme="4" tint="0.59996337778862885"/>
      </right>
      <top style="thin">
        <color theme="4" tint="0.59996337778862885"/>
      </top>
      <bottom/>
      <diagonal/>
    </border>
    <border>
      <left style="thin">
        <color theme="4" tint="0.59996337778862885"/>
      </left>
      <right/>
      <top/>
      <bottom/>
      <diagonal/>
    </border>
    <border>
      <left/>
      <right style="thin">
        <color theme="4" tint="0.59996337778862885"/>
      </right>
      <top/>
      <bottom/>
      <diagonal/>
    </border>
    <border>
      <left style="thin">
        <color theme="4" tint="0.59996337778862885"/>
      </left>
      <right/>
      <top/>
      <bottom style="thin">
        <color theme="4" tint="0.59996337778862885"/>
      </bottom>
      <diagonal/>
    </border>
    <border>
      <left style="thin">
        <color rgb="FFC5D9F1"/>
      </left>
      <right/>
      <top style="thin">
        <color rgb="FFC5D9F1"/>
      </top>
      <bottom style="thin">
        <color theme="4" tint="0.59996337778862885"/>
      </bottom>
      <diagonal/>
    </border>
    <border>
      <left/>
      <right style="thin">
        <color rgb="FFC5D9F1"/>
      </right>
      <top style="thin">
        <color rgb="FFC5D9F1"/>
      </top>
      <bottom style="thin">
        <color theme="4" tint="0.59996337778862885"/>
      </bottom>
      <diagonal/>
    </border>
    <border>
      <left/>
      <right/>
      <top/>
      <bottom style="thin">
        <color theme="4" tint="0.59996337778862885"/>
      </bottom>
      <diagonal/>
    </border>
    <border>
      <left/>
      <right style="thin">
        <color theme="4" tint="0.59996337778862885"/>
      </right>
      <top/>
      <bottom style="thin">
        <color theme="4" tint="0.59996337778862885"/>
      </bottom>
      <diagonal/>
    </border>
    <border>
      <left style="thin">
        <color theme="9" tint="-0.24994659260841701"/>
      </left>
      <right/>
      <top style="thin">
        <color theme="9" tint="-0.24994659260841701"/>
      </top>
      <bottom/>
      <diagonal/>
    </border>
    <border>
      <left/>
      <right/>
      <top style="thin">
        <color theme="9" tint="-0.24994659260841701"/>
      </top>
      <bottom/>
      <diagonal/>
    </border>
    <border>
      <left/>
      <right style="thin">
        <color theme="9" tint="-0.24994659260841701"/>
      </right>
      <top style="thin">
        <color theme="9" tint="-0.24994659260841701"/>
      </top>
      <bottom/>
      <diagonal/>
    </border>
    <border>
      <left style="thin">
        <color theme="9" tint="-0.24994659260841701"/>
      </left>
      <right/>
      <top/>
      <bottom/>
      <diagonal/>
    </border>
    <border>
      <left/>
      <right style="thin">
        <color theme="9" tint="-0.24994659260841701"/>
      </right>
      <top/>
      <bottom/>
      <diagonal/>
    </border>
    <border>
      <left style="thin">
        <color theme="9" tint="-0.24994659260841701"/>
      </left>
      <right/>
      <top/>
      <bottom style="thin">
        <color theme="9" tint="-0.24994659260841701"/>
      </bottom>
      <diagonal/>
    </border>
    <border>
      <left/>
      <right/>
      <top/>
      <bottom style="thin">
        <color theme="9" tint="-0.24994659260841701"/>
      </bottom>
      <diagonal/>
    </border>
    <border>
      <left/>
      <right style="thin">
        <color theme="9" tint="-0.24994659260841701"/>
      </right>
      <top/>
      <bottom style="thin">
        <color theme="9" tint="-0.24994659260841701"/>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71">
    <xf numFmtId="0" fontId="0" fillId="0" borderId="0" xfId="0"/>
    <xf numFmtId="0" fontId="0" fillId="3" borderId="0" xfId="0" applyFill="1"/>
    <xf numFmtId="0" fontId="0" fillId="4" borderId="0" xfId="0" applyFill="1"/>
    <xf numFmtId="0" fontId="5" fillId="4" borderId="0" xfId="0" applyFont="1" applyFill="1" applyProtection="1">
      <protection locked="0"/>
    </xf>
    <xf numFmtId="0" fontId="6" fillId="4" borderId="0" xfId="0" applyFont="1" applyFill="1" applyAlignment="1">
      <alignment vertical="top"/>
    </xf>
    <xf numFmtId="0" fontId="5" fillId="3" borderId="0" xfId="0" applyFont="1" applyFill="1" applyProtection="1">
      <protection locked="0"/>
    </xf>
    <xf numFmtId="0" fontId="8" fillId="3" borderId="0" xfId="0" applyFont="1" applyFill="1" applyAlignment="1">
      <alignment vertical="center"/>
    </xf>
    <xf numFmtId="0" fontId="9" fillId="3" borderId="0" xfId="0" applyFont="1" applyFill="1"/>
    <xf numFmtId="0" fontId="10" fillId="3" borderId="3" xfId="0" applyFont="1" applyFill="1" applyBorder="1"/>
    <xf numFmtId="0" fontId="8" fillId="3" borderId="0" xfId="0" applyFont="1" applyFill="1" applyAlignment="1">
      <alignment horizontal="center" vertical="center"/>
    </xf>
    <xf numFmtId="0" fontId="9" fillId="3" borderId="0" xfId="0" applyFont="1" applyFill="1" applyAlignment="1">
      <alignment horizontal="center"/>
    </xf>
    <xf numFmtId="0" fontId="13" fillId="3" borderId="0" xfId="0" applyFont="1" applyFill="1" applyAlignment="1">
      <alignment horizontal="center"/>
    </xf>
    <xf numFmtId="0" fontId="10" fillId="3" borderId="0" xfId="0" applyFont="1" applyFill="1" applyAlignment="1">
      <alignment horizontal="center"/>
    </xf>
    <xf numFmtId="0" fontId="14" fillId="0" borderId="0" xfId="0" applyFont="1"/>
    <xf numFmtId="0" fontId="15" fillId="5" borderId="0" xfId="0" applyFont="1" applyFill="1" applyAlignment="1">
      <alignment vertical="center" wrapText="1"/>
    </xf>
    <xf numFmtId="0" fontId="6" fillId="3" borderId="0" xfId="0" applyFont="1" applyFill="1" applyAlignment="1">
      <alignment horizontal="center"/>
    </xf>
    <xf numFmtId="0" fontId="19" fillId="2" borderId="0" xfId="0" applyFont="1" applyFill="1"/>
    <xf numFmtId="0" fontId="20" fillId="3" borderId="0" xfId="0" applyFont="1" applyFill="1"/>
    <xf numFmtId="0" fontId="0" fillId="3" borderId="0" xfId="0" applyFill="1" applyAlignment="1">
      <alignment horizontal="center"/>
    </xf>
    <xf numFmtId="0" fontId="21" fillId="3" borderId="0" xfId="0" applyFont="1" applyFill="1" applyAlignment="1">
      <alignment horizontal="left" vertical="top"/>
    </xf>
    <xf numFmtId="0" fontId="23" fillId="5" borderId="0" xfId="0" applyFont="1" applyFill="1" applyAlignment="1">
      <alignment vertical="center" wrapText="1"/>
    </xf>
    <xf numFmtId="0" fontId="25" fillId="3" borderId="0" xfId="0" applyFont="1" applyFill="1"/>
    <xf numFmtId="0" fontId="24" fillId="3" borderId="0" xfId="0" applyFont="1" applyFill="1" applyAlignment="1">
      <alignment horizontal="center" vertical="center"/>
    </xf>
    <xf numFmtId="0" fontId="15" fillId="3" borderId="0" xfId="0" applyFont="1" applyFill="1"/>
    <xf numFmtId="0" fontId="28" fillId="8" borderId="14" xfId="0" applyFont="1" applyFill="1" applyBorder="1" applyAlignment="1">
      <alignment horizontal="right"/>
    </xf>
    <xf numFmtId="44" fontId="29" fillId="3" borderId="15" xfId="1" applyFont="1" applyFill="1" applyBorder="1" applyAlignment="1" applyProtection="1">
      <alignment horizontal="center"/>
      <protection locked="0"/>
    </xf>
    <xf numFmtId="0" fontId="0" fillId="3" borderId="0" xfId="0" applyFill="1" applyAlignment="1">
      <alignment vertical="center" wrapText="1"/>
    </xf>
    <xf numFmtId="0" fontId="30" fillId="3" borderId="0" xfId="0" applyFont="1" applyFill="1" applyProtection="1">
      <protection locked="0"/>
    </xf>
    <xf numFmtId="0" fontId="28" fillId="8" borderId="16" xfId="0" applyFont="1" applyFill="1" applyBorder="1" applyAlignment="1">
      <alignment horizontal="right"/>
    </xf>
    <xf numFmtId="44" fontId="29" fillId="3" borderId="17" xfId="1" applyFont="1" applyFill="1" applyBorder="1" applyAlignment="1" applyProtection="1">
      <alignment horizontal="center"/>
      <protection locked="0"/>
    </xf>
    <xf numFmtId="0" fontId="5" fillId="3" borderId="0" xfId="0" applyFont="1" applyFill="1"/>
    <xf numFmtId="0" fontId="31" fillId="3" borderId="0" xfId="0" applyFont="1" applyFill="1" applyAlignment="1">
      <alignment horizontal="center" vertical="center"/>
    </xf>
    <xf numFmtId="0" fontId="0" fillId="3" borderId="0" xfId="0" applyFill="1" applyAlignment="1">
      <alignment horizontal="left" vertical="top" wrapText="1" indent="1"/>
    </xf>
    <xf numFmtId="0" fontId="0" fillId="3" borderId="0" xfId="0" applyFill="1" applyAlignment="1">
      <alignment vertical="top" wrapText="1"/>
    </xf>
    <xf numFmtId="0" fontId="23" fillId="3" borderId="0" xfId="0" applyFont="1" applyFill="1" applyAlignment="1">
      <alignment vertical="center" wrapText="1"/>
    </xf>
    <xf numFmtId="10" fontId="29" fillId="3" borderId="17" xfId="2" applyNumberFormat="1" applyFont="1" applyFill="1" applyBorder="1" applyAlignment="1" applyProtection="1">
      <alignment horizontal="center"/>
      <protection locked="0"/>
    </xf>
    <xf numFmtId="0" fontId="30" fillId="3" borderId="0" xfId="0" applyFont="1" applyFill="1"/>
    <xf numFmtId="0" fontId="29" fillId="3" borderId="17" xfId="1" applyNumberFormat="1" applyFont="1" applyFill="1" applyBorder="1" applyAlignment="1" applyProtection="1">
      <alignment horizontal="center"/>
      <protection locked="0"/>
    </xf>
    <xf numFmtId="8" fontId="29" fillId="3" borderId="17" xfId="1" applyNumberFormat="1" applyFont="1" applyFill="1" applyBorder="1" applyAlignment="1" applyProtection="1">
      <alignment horizontal="center"/>
      <protection locked="0"/>
    </xf>
    <xf numFmtId="10" fontId="0" fillId="3" borderId="0" xfId="0" applyNumberFormat="1" applyFill="1"/>
    <xf numFmtId="0" fontId="33" fillId="3" borderId="0" xfId="0" applyFont="1" applyFill="1"/>
    <xf numFmtId="0" fontId="0" fillId="3" borderId="18" xfId="0" applyFill="1" applyBorder="1"/>
    <xf numFmtId="0" fontId="28" fillId="8" borderId="19" xfId="0" applyFont="1" applyFill="1" applyBorder="1" applyAlignment="1">
      <alignment horizontal="right"/>
    </xf>
    <xf numFmtId="44" fontId="29" fillId="3" borderId="20" xfId="1" applyFont="1" applyFill="1" applyBorder="1" applyAlignment="1" applyProtection="1">
      <alignment horizontal="center"/>
      <protection locked="0"/>
    </xf>
    <xf numFmtId="0" fontId="2" fillId="3" borderId="0" xfId="0" applyFont="1" applyFill="1"/>
    <xf numFmtId="0" fontId="34" fillId="3" borderId="0" xfId="0" applyFont="1" applyFill="1" applyAlignment="1">
      <alignment vertical="center"/>
    </xf>
    <xf numFmtId="0" fontId="34" fillId="3" borderId="0" xfId="0" applyFont="1" applyFill="1"/>
    <xf numFmtId="0" fontId="37" fillId="8" borderId="0" xfId="0" applyFont="1" applyFill="1" applyAlignment="1">
      <alignment horizontal="right"/>
    </xf>
    <xf numFmtId="8" fontId="37" fillId="8" borderId="0" xfId="0" applyNumberFormat="1" applyFont="1" applyFill="1" applyAlignment="1">
      <alignment horizontal="left"/>
    </xf>
    <xf numFmtId="0" fontId="31" fillId="3" borderId="0" xfId="0" applyFont="1" applyFill="1" applyAlignment="1">
      <alignment vertical="top" wrapText="1"/>
    </xf>
    <xf numFmtId="0" fontId="16" fillId="3" borderId="0" xfId="0" applyFont="1" applyFill="1" applyAlignment="1">
      <alignment horizontal="left" vertical="top" wrapText="1" indent="1"/>
    </xf>
    <xf numFmtId="0" fontId="37" fillId="8" borderId="26" xfId="0" applyFont="1" applyFill="1" applyBorder="1" applyAlignment="1">
      <alignment horizontal="center"/>
    </xf>
    <xf numFmtId="0" fontId="37" fillId="8" borderId="23" xfId="0" applyFont="1" applyFill="1" applyBorder="1" applyAlignment="1">
      <alignment horizontal="center"/>
    </xf>
    <xf numFmtId="0" fontId="38" fillId="8" borderId="27" xfId="0" applyFont="1" applyFill="1" applyBorder="1" applyAlignment="1">
      <alignment horizontal="center"/>
    </xf>
    <xf numFmtId="0" fontId="38" fillId="8" borderId="28" xfId="0" applyFont="1" applyFill="1" applyBorder="1" applyAlignment="1">
      <alignment horizontal="center"/>
    </xf>
    <xf numFmtId="0" fontId="37" fillId="8" borderId="25" xfId="0" applyFont="1" applyFill="1" applyBorder="1" applyAlignment="1">
      <alignment horizontal="center"/>
    </xf>
    <xf numFmtId="0" fontId="37" fillId="8" borderId="23" xfId="0" applyFont="1" applyFill="1" applyBorder="1" applyAlignment="1">
      <alignment horizontal="center" vertical="center"/>
    </xf>
    <xf numFmtId="0" fontId="37" fillId="8" borderId="24" xfId="0" applyFont="1" applyFill="1" applyBorder="1" applyAlignment="1">
      <alignment horizontal="center" vertical="center"/>
    </xf>
    <xf numFmtId="0" fontId="37" fillId="8" borderId="25" xfId="0" applyFont="1" applyFill="1" applyBorder="1" applyAlignment="1">
      <alignment horizontal="center" vertical="center"/>
    </xf>
    <xf numFmtId="44" fontId="3" fillId="3" borderId="26" xfId="0" applyNumberFormat="1" applyFont="1" applyFill="1" applyBorder="1" applyAlignment="1" applyProtection="1">
      <alignment horizontal="center"/>
      <protection locked="0"/>
    </xf>
    <xf numFmtId="8" fontId="3" fillId="3" borderId="26" xfId="0" applyNumberFormat="1" applyFont="1" applyFill="1" applyBorder="1" applyAlignment="1" applyProtection="1">
      <alignment horizontal="center"/>
      <protection locked="0"/>
    </xf>
    <xf numFmtId="8" fontId="0" fillId="3" borderId="0" xfId="0" applyNumberFormat="1" applyFill="1" applyAlignment="1" applyProtection="1">
      <alignment horizontal="center"/>
      <protection locked="0"/>
    </xf>
    <xf numFmtId="0" fontId="34" fillId="3" borderId="0" xfId="0" applyFont="1" applyFill="1" applyAlignment="1">
      <alignment vertical="center" wrapText="1"/>
    </xf>
    <xf numFmtId="0" fontId="39" fillId="8" borderId="31" xfId="0" applyFont="1" applyFill="1" applyBorder="1"/>
    <xf numFmtId="0" fontId="41" fillId="9" borderId="0" xfId="0" applyFont="1" applyFill="1" applyAlignment="1">
      <alignment horizontal="center" vertical="center"/>
    </xf>
    <xf numFmtId="0" fontId="30" fillId="3" borderId="0" xfId="0" applyFont="1" applyFill="1" applyAlignment="1" applyProtection="1">
      <alignment vertical="top"/>
      <protection locked="0"/>
    </xf>
    <xf numFmtId="0" fontId="34" fillId="3" borderId="0" xfId="0" applyFont="1" applyFill="1" applyAlignment="1" applyProtection="1">
      <alignment vertical="top" wrapText="1"/>
      <protection locked="0"/>
    </xf>
    <xf numFmtId="0" fontId="0" fillId="3" borderId="0" xfId="0" applyFill="1" applyAlignment="1">
      <alignment vertical="top"/>
    </xf>
    <xf numFmtId="2" fontId="0" fillId="3" borderId="0" xfId="0" applyNumberFormat="1" applyFill="1" applyAlignment="1">
      <alignment horizontal="center"/>
    </xf>
    <xf numFmtId="0" fontId="5" fillId="10" borderId="0" xfId="0" applyFont="1" applyFill="1" applyProtection="1">
      <protection locked="0"/>
    </xf>
    <xf numFmtId="0" fontId="0" fillId="10" borderId="0" xfId="0" applyFill="1"/>
    <xf numFmtId="0" fontId="6" fillId="10" borderId="0" xfId="0" applyFont="1" applyFill="1" applyAlignment="1">
      <alignment vertical="top"/>
    </xf>
    <xf numFmtId="0" fontId="5" fillId="11" borderId="0" xfId="0" applyFont="1" applyFill="1" applyProtection="1">
      <protection locked="0"/>
    </xf>
    <xf numFmtId="0" fontId="9" fillId="11" borderId="0" xfId="0" applyFont="1" applyFill="1"/>
    <xf numFmtId="0" fontId="3" fillId="11" borderId="0" xfId="0" applyFont="1" applyFill="1" applyAlignment="1">
      <alignment wrapText="1"/>
    </xf>
    <xf numFmtId="0" fontId="10" fillId="11" borderId="0" xfId="0" applyFont="1" applyFill="1"/>
    <xf numFmtId="44" fontId="10" fillId="11" borderId="0" xfId="0" applyNumberFormat="1" applyFont="1" applyFill="1"/>
    <xf numFmtId="44" fontId="9" fillId="11" borderId="0" xfId="0" applyNumberFormat="1" applyFont="1" applyFill="1"/>
    <xf numFmtId="0" fontId="8" fillId="11" borderId="0" xfId="0" applyFont="1" applyFill="1" applyAlignment="1">
      <alignment horizontal="center" vertical="center"/>
    </xf>
    <xf numFmtId="0" fontId="49" fillId="9" borderId="0" xfId="0" applyFont="1" applyFill="1" applyAlignment="1">
      <alignment horizontal="center" vertical="center"/>
    </xf>
    <xf numFmtId="0" fontId="13" fillId="11" borderId="0" xfId="0" applyFont="1" applyFill="1" applyAlignment="1">
      <alignment horizontal="center"/>
    </xf>
    <xf numFmtId="0" fontId="10" fillId="11" borderId="0" xfId="0" applyFont="1" applyFill="1" applyAlignment="1">
      <alignment horizontal="center"/>
    </xf>
    <xf numFmtId="0" fontId="14" fillId="11" borderId="0" xfId="0" applyFont="1" applyFill="1"/>
    <xf numFmtId="8" fontId="9" fillId="11" borderId="0" xfId="0" applyNumberFormat="1" applyFont="1" applyFill="1"/>
    <xf numFmtId="0" fontId="6" fillId="11" borderId="0" xfId="0" applyFont="1" applyFill="1" applyAlignment="1">
      <alignment horizontal="center"/>
    </xf>
    <xf numFmtId="0" fontId="19" fillId="13" borderId="0" xfId="0" applyFont="1" applyFill="1"/>
    <xf numFmtId="8" fontId="14" fillId="11" borderId="0" xfId="0" applyNumberFormat="1" applyFont="1" applyFill="1"/>
    <xf numFmtId="0" fontId="0" fillId="11" borderId="0" xfId="0" applyFill="1"/>
    <xf numFmtId="0" fontId="20" fillId="11" borderId="0" xfId="0" applyFont="1" applyFill="1"/>
    <xf numFmtId="0" fontId="21" fillId="11" borderId="0" xfId="0" applyFont="1" applyFill="1" applyAlignment="1">
      <alignment horizontal="left" vertical="top"/>
    </xf>
    <xf numFmtId="0" fontId="0" fillId="11" borderId="0" xfId="0" applyFill="1" applyAlignment="1">
      <alignment horizontal="center"/>
    </xf>
    <xf numFmtId="0" fontId="25" fillId="11" borderId="0" xfId="0" applyFont="1" applyFill="1"/>
    <xf numFmtId="0" fontId="53" fillId="14" borderId="0" xfId="0" applyFont="1" applyFill="1" applyAlignment="1">
      <alignment horizontal="right"/>
    </xf>
    <xf numFmtId="0" fontId="0" fillId="15" borderId="0" xfId="0" applyFill="1"/>
    <xf numFmtId="0" fontId="15" fillId="11" borderId="0" xfId="0" applyFont="1" applyFill="1"/>
    <xf numFmtId="0" fontId="55" fillId="15" borderId="41" xfId="0" applyFont="1" applyFill="1" applyBorder="1" applyAlignment="1">
      <alignment horizontal="left"/>
    </xf>
    <xf numFmtId="44" fontId="0" fillId="3" borderId="42" xfId="1" applyFont="1" applyFill="1" applyBorder="1" applyAlignment="1" applyProtection="1">
      <alignment horizontal="center"/>
      <protection locked="0"/>
    </xf>
    <xf numFmtId="0" fontId="0" fillId="15" borderId="0" xfId="0" applyFill="1" applyAlignment="1">
      <alignment vertical="center" wrapText="1"/>
    </xf>
    <xf numFmtId="0" fontId="0" fillId="11" borderId="0" xfId="0" applyFill="1" applyAlignment="1">
      <alignment vertical="center" wrapText="1"/>
    </xf>
    <xf numFmtId="44" fontId="0" fillId="3" borderId="43" xfId="1" applyFont="1" applyFill="1" applyBorder="1" applyAlignment="1" applyProtection="1">
      <alignment horizontal="center"/>
      <protection locked="0"/>
    </xf>
    <xf numFmtId="0" fontId="30" fillId="10" borderId="0" xfId="0" applyFont="1" applyFill="1" applyProtection="1">
      <protection locked="0"/>
    </xf>
    <xf numFmtId="0" fontId="30" fillId="11" borderId="0" xfId="0" applyFont="1" applyFill="1" applyProtection="1">
      <protection locked="0"/>
    </xf>
    <xf numFmtId="44" fontId="0" fillId="3" borderId="44" xfId="1" applyFont="1" applyFill="1" applyBorder="1" applyAlignment="1" applyProtection="1">
      <alignment horizontal="center"/>
      <protection locked="0"/>
    </xf>
    <xf numFmtId="44" fontId="0" fillId="3" borderId="45" xfId="1" applyFont="1" applyFill="1" applyBorder="1" applyAlignment="1" applyProtection="1">
      <alignment horizontal="center"/>
      <protection locked="0"/>
    </xf>
    <xf numFmtId="0" fontId="5" fillId="11" borderId="0" xfId="0" applyFont="1" applyFill="1"/>
    <xf numFmtId="0" fontId="31" fillId="11" borderId="0" xfId="0" applyFont="1" applyFill="1" applyAlignment="1">
      <alignment horizontal="center" vertical="center"/>
    </xf>
    <xf numFmtId="0" fontId="0" fillId="11" borderId="0" xfId="0" applyFill="1" applyAlignment="1">
      <alignment vertical="top" wrapText="1"/>
    </xf>
    <xf numFmtId="0" fontId="23" fillId="11" borderId="0" xfId="0" applyFont="1" applyFill="1" applyAlignment="1">
      <alignment vertical="center" wrapText="1"/>
    </xf>
    <xf numFmtId="10" fontId="0" fillId="3" borderId="44" xfId="2" applyNumberFormat="1" applyFont="1" applyFill="1" applyBorder="1" applyAlignment="1" applyProtection="1">
      <alignment horizontal="center"/>
      <protection locked="0"/>
    </xf>
    <xf numFmtId="0" fontId="30" fillId="11" borderId="0" xfId="0" applyFont="1" applyFill="1"/>
    <xf numFmtId="0" fontId="0" fillId="3" borderId="45" xfId="1" applyNumberFormat="1" applyFont="1" applyFill="1" applyBorder="1" applyAlignment="1" applyProtection="1">
      <alignment horizontal="center"/>
    </xf>
    <xf numFmtId="8" fontId="0" fillId="3" borderId="44" xfId="1" applyNumberFormat="1" applyFont="1" applyFill="1" applyBorder="1" applyAlignment="1" applyProtection="1">
      <alignment horizontal="center"/>
      <protection locked="0"/>
    </xf>
    <xf numFmtId="10" fontId="0" fillId="11" borderId="0" xfId="0" applyNumberFormat="1" applyFill="1"/>
    <xf numFmtId="0" fontId="33" fillId="11" borderId="0" xfId="0" applyFont="1" applyFill="1"/>
    <xf numFmtId="44" fontId="0" fillId="3" borderId="46" xfId="1" applyFont="1" applyFill="1" applyBorder="1" applyAlignment="1" applyProtection="1">
      <alignment horizontal="center"/>
      <protection locked="0"/>
    </xf>
    <xf numFmtId="8" fontId="0" fillId="11" borderId="0" xfId="0" applyNumberFormat="1" applyFill="1" applyAlignment="1">
      <alignment horizontal="center"/>
    </xf>
    <xf numFmtId="8" fontId="57" fillId="11" borderId="0" xfId="0" applyNumberFormat="1" applyFont="1" applyFill="1" applyAlignment="1">
      <alignment horizontal="left"/>
    </xf>
    <xf numFmtId="0" fontId="59" fillId="15" borderId="0" xfId="0" applyFont="1" applyFill="1" applyAlignment="1">
      <alignment horizontal="right"/>
    </xf>
    <xf numFmtId="8" fontId="59" fillId="15" borderId="0" xfId="0" applyNumberFormat="1" applyFont="1" applyFill="1" applyAlignment="1">
      <alignment horizontal="left"/>
    </xf>
    <xf numFmtId="44" fontId="0" fillId="11" borderId="0" xfId="0" applyNumberFormat="1" applyFill="1"/>
    <xf numFmtId="0" fontId="16" fillId="11" borderId="0" xfId="0" applyFont="1" applyFill="1" applyAlignment="1">
      <alignment horizontal="left" vertical="top" wrapText="1" indent="1"/>
    </xf>
    <xf numFmtId="0" fontId="59" fillId="15" borderId="0" xfId="0" applyFont="1" applyFill="1" applyAlignment="1">
      <alignment horizontal="center"/>
    </xf>
    <xf numFmtId="0" fontId="61" fillId="15" borderId="0" xfId="0" applyFont="1" applyFill="1" applyAlignment="1">
      <alignment horizontal="center"/>
    </xf>
    <xf numFmtId="10" fontId="34" fillId="11" borderId="0" xfId="2" applyNumberFormat="1" applyFont="1" applyFill="1" applyBorder="1" applyProtection="1"/>
    <xf numFmtId="0" fontId="37" fillId="15" borderId="47" xfId="0" applyFont="1" applyFill="1" applyBorder="1" applyAlignment="1">
      <alignment horizontal="center" vertical="center"/>
    </xf>
    <xf numFmtId="0" fontId="39" fillId="15" borderId="48" xfId="0" applyFont="1" applyFill="1" applyBorder="1" applyAlignment="1">
      <alignment horizontal="center"/>
    </xf>
    <xf numFmtId="44" fontId="0" fillId="3" borderId="49" xfId="0" applyNumberFormat="1" applyFill="1" applyBorder="1" applyAlignment="1">
      <alignment horizontal="center"/>
    </xf>
    <xf numFmtId="44" fontId="0" fillId="3" borderId="49" xfId="0" applyNumberFormat="1" applyFill="1" applyBorder="1" applyAlignment="1" applyProtection="1">
      <alignment horizontal="center"/>
      <protection locked="0"/>
    </xf>
    <xf numFmtId="8" fontId="0" fillId="3" borderId="49" xfId="0" applyNumberFormat="1" applyFill="1" applyBorder="1" applyAlignment="1" applyProtection="1">
      <alignment horizontal="center"/>
      <protection locked="0"/>
    </xf>
    <xf numFmtId="0" fontId="53" fillId="15" borderId="50" xfId="0" applyFont="1" applyFill="1" applyBorder="1" applyAlignment="1">
      <alignment horizontal="center"/>
    </xf>
    <xf numFmtId="44" fontId="0" fillId="3" borderId="51" xfId="0" applyNumberFormat="1" applyFill="1" applyBorder="1" applyAlignment="1" applyProtection="1">
      <alignment horizontal="center"/>
      <protection locked="0"/>
    </xf>
    <xf numFmtId="44" fontId="3" fillId="3" borderId="47" xfId="0" applyNumberFormat="1" applyFont="1" applyFill="1" applyBorder="1" applyAlignment="1">
      <alignment horizontal="center"/>
    </xf>
    <xf numFmtId="0" fontId="39" fillId="15" borderId="50" xfId="0" applyFont="1" applyFill="1" applyBorder="1" applyAlignment="1">
      <alignment horizontal="center"/>
    </xf>
    <xf numFmtId="44" fontId="0" fillId="3" borderId="51" xfId="0" applyNumberFormat="1" applyFill="1" applyBorder="1" applyAlignment="1">
      <alignment horizontal="center"/>
    </xf>
    <xf numFmtId="0" fontId="34" fillId="11" borderId="0" xfId="0" applyFont="1" applyFill="1" applyAlignment="1">
      <alignment vertical="center" wrapText="1"/>
    </xf>
    <xf numFmtId="0" fontId="39" fillId="15" borderId="47" xfId="0" applyFont="1" applyFill="1" applyBorder="1"/>
    <xf numFmtId="0" fontId="63" fillId="16" borderId="0" xfId="0" applyFont="1" applyFill="1"/>
    <xf numFmtId="0" fontId="60" fillId="11" borderId="0" xfId="0" applyFont="1" applyFill="1" applyAlignment="1">
      <alignment horizontal="center" vertical="center"/>
    </xf>
    <xf numFmtId="1" fontId="60" fillId="11" borderId="51" xfId="0" applyNumberFormat="1" applyFont="1" applyFill="1" applyBorder="1" applyAlignment="1">
      <alignment horizontal="center"/>
    </xf>
    <xf numFmtId="1" fontId="60" fillId="11" borderId="51" xfId="0" applyNumberFormat="1" applyFont="1" applyFill="1" applyBorder="1" applyAlignment="1" applyProtection="1">
      <alignment horizontal="center"/>
      <protection locked="0"/>
    </xf>
    <xf numFmtId="0" fontId="30" fillId="11" borderId="0" xfId="0" applyFont="1" applyFill="1" applyAlignment="1" applyProtection="1">
      <alignment vertical="top"/>
      <protection locked="0"/>
    </xf>
    <xf numFmtId="44" fontId="60" fillId="11" borderId="0" xfId="0" applyNumberFormat="1" applyFont="1" applyFill="1"/>
    <xf numFmtId="0" fontId="0" fillId="11" borderId="0" xfId="0" applyFill="1" applyAlignment="1">
      <alignment vertical="top"/>
    </xf>
    <xf numFmtId="2" fontId="0" fillId="11" borderId="0" xfId="0" applyNumberFormat="1" applyFill="1" applyAlignment="1">
      <alignment horizontal="center"/>
    </xf>
    <xf numFmtId="1" fontId="60" fillId="11" borderId="0" xfId="0" applyNumberFormat="1" applyFont="1" applyFill="1" applyAlignment="1" applyProtection="1">
      <alignment horizontal="center"/>
      <protection locked="0"/>
    </xf>
    <xf numFmtId="10" fontId="60" fillId="11" borderId="0" xfId="0" applyNumberFormat="1" applyFont="1" applyFill="1"/>
    <xf numFmtId="0" fontId="64" fillId="11" borderId="0" xfId="0" applyFont="1" applyFill="1"/>
    <xf numFmtId="0" fontId="15" fillId="17" borderId="0" xfId="0" applyFont="1" applyFill="1" applyAlignment="1">
      <alignment vertical="center" wrapText="1"/>
    </xf>
    <xf numFmtId="0" fontId="23" fillId="17" borderId="0" xfId="0" applyFont="1" applyFill="1" applyAlignment="1">
      <alignment vertical="center" wrapText="1"/>
    </xf>
    <xf numFmtId="0" fontId="28" fillId="8" borderId="14" xfId="0" applyFont="1" applyFill="1" applyBorder="1" applyAlignment="1">
      <alignment horizontal="left"/>
    </xf>
    <xf numFmtId="0" fontId="28" fillId="8" borderId="16" xfId="0" applyFont="1" applyFill="1" applyBorder="1" applyAlignment="1">
      <alignment horizontal="left"/>
    </xf>
    <xf numFmtId="0" fontId="28" fillId="8" borderId="19" xfId="0" applyFont="1" applyFill="1" applyBorder="1" applyAlignment="1">
      <alignment horizontal="left"/>
    </xf>
    <xf numFmtId="44" fontId="0" fillId="19" borderId="44" xfId="1" applyFont="1" applyFill="1" applyBorder="1" applyAlignment="1" applyProtection="1">
      <alignment horizontal="center"/>
      <protection locked="0"/>
    </xf>
    <xf numFmtId="44" fontId="0" fillId="19" borderId="45" xfId="1" applyFont="1" applyFill="1" applyBorder="1" applyAlignment="1" applyProtection="1">
      <alignment horizontal="center"/>
      <protection locked="0"/>
    </xf>
    <xf numFmtId="8" fontId="64" fillId="11" borderId="49" xfId="0" applyNumberFormat="1" applyFont="1" applyFill="1" applyBorder="1" applyAlignment="1" applyProtection="1">
      <alignment horizontal="center"/>
      <protection locked="0"/>
    </xf>
    <xf numFmtId="44" fontId="64" fillId="11" borderId="51" xfId="0" applyNumberFormat="1" applyFont="1" applyFill="1" applyBorder="1" applyAlignment="1" applyProtection="1">
      <alignment horizontal="center"/>
      <protection locked="0"/>
    </xf>
    <xf numFmtId="0" fontId="66" fillId="3" borderId="0" xfId="0" applyFont="1" applyFill="1"/>
    <xf numFmtId="0" fontId="67" fillId="10" borderId="0" xfId="0" applyFont="1" applyFill="1" applyProtection="1">
      <protection locked="0"/>
    </xf>
    <xf numFmtId="164" fontId="3" fillId="3" borderId="26" xfId="0" applyNumberFormat="1" applyFont="1" applyFill="1" applyBorder="1" applyAlignment="1" applyProtection="1">
      <alignment horizontal="center"/>
      <protection locked="0"/>
    </xf>
    <xf numFmtId="0" fontId="0" fillId="3" borderId="0" xfId="0" applyFill="1" applyProtection="1">
      <protection locked="0"/>
    </xf>
    <xf numFmtId="0" fontId="0" fillId="3" borderId="0" xfId="0" applyFill="1" applyAlignment="1" applyProtection="1">
      <alignment horizontal="center"/>
      <protection locked="0"/>
    </xf>
    <xf numFmtId="2" fontId="0" fillId="3" borderId="0" xfId="0" applyNumberFormat="1" applyFill="1" applyAlignment="1" applyProtection="1">
      <alignment horizontal="center"/>
      <protection locked="0"/>
    </xf>
    <xf numFmtId="0" fontId="39" fillId="8" borderId="26" xfId="0" applyFont="1" applyFill="1" applyBorder="1" applyAlignment="1" applyProtection="1">
      <alignment horizontal="center"/>
      <protection locked="0"/>
    </xf>
    <xf numFmtId="0" fontId="26" fillId="7" borderId="0" xfId="0" applyFont="1" applyFill="1" applyAlignment="1">
      <alignment horizontal="right"/>
    </xf>
    <xf numFmtId="0" fontId="26" fillId="7" borderId="55" xfId="0" applyFont="1" applyFill="1" applyBorder="1" applyAlignment="1">
      <alignment horizontal="right"/>
    </xf>
    <xf numFmtId="0" fontId="0" fillId="8" borderId="56" xfId="0" applyFill="1" applyBorder="1"/>
    <xf numFmtId="0" fontId="0" fillId="8" borderId="56" xfId="0" applyFill="1" applyBorder="1" applyAlignment="1">
      <alignment vertical="center" wrapText="1"/>
    </xf>
    <xf numFmtId="0" fontId="26" fillId="7" borderId="57" xfId="0" applyFont="1" applyFill="1" applyBorder="1" applyAlignment="1">
      <alignment horizontal="right"/>
    </xf>
    <xf numFmtId="0" fontId="26" fillId="7" borderId="60" xfId="0" applyFont="1" applyFill="1" applyBorder="1" applyAlignment="1">
      <alignment horizontal="right"/>
    </xf>
    <xf numFmtId="0" fontId="0" fillId="8" borderId="61" xfId="0" applyFill="1" applyBorder="1" applyAlignment="1">
      <alignment vertical="center" wrapText="1"/>
    </xf>
    <xf numFmtId="0" fontId="16" fillId="3" borderId="0" xfId="0" applyFont="1" applyFill="1" applyAlignment="1">
      <alignment horizontal="center" vertical="center" wrapText="1"/>
    </xf>
    <xf numFmtId="0" fontId="26" fillId="7" borderId="11" xfId="0" applyFont="1" applyFill="1" applyBorder="1" applyAlignment="1">
      <alignment horizontal="right"/>
    </xf>
    <xf numFmtId="0" fontId="26" fillId="7" borderId="0" xfId="0" applyFont="1" applyFill="1" applyAlignment="1">
      <alignment horizontal="right"/>
    </xf>
    <xf numFmtId="0" fontId="26" fillId="7" borderId="30" xfId="0" applyFont="1" applyFill="1" applyBorder="1" applyAlignment="1">
      <alignment horizontal="right"/>
    </xf>
    <xf numFmtId="44" fontId="3" fillId="2" borderId="1" xfId="1" applyFont="1" applyFill="1" applyBorder="1" applyAlignment="1" applyProtection="1">
      <alignment horizontal="center"/>
      <protection locked="0"/>
    </xf>
    <xf numFmtId="44" fontId="3" fillId="2" borderId="2" xfId="1" applyFont="1" applyFill="1" applyBorder="1" applyAlignment="1" applyProtection="1">
      <alignment horizontal="center"/>
      <protection locked="0"/>
    </xf>
    <xf numFmtId="165" fontId="3" fillId="2" borderId="1" xfId="1" applyNumberFormat="1" applyFont="1" applyFill="1" applyBorder="1" applyAlignment="1" applyProtection="1">
      <alignment horizontal="center"/>
      <protection locked="0"/>
    </xf>
    <xf numFmtId="165" fontId="3" fillId="2" borderId="2" xfId="1" applyNumberFormat="1" applyFont="1" applyFill="1" applyBorder="1" applyAlignment="1" applyProtection="1">
      <alignment horizontal="center"/>
      <protection locked="0"/>
    </xf>
    <xf numFmtId="0" fontId="19" fillId="7" borderId="36" xfId="0" applyFont="1" applyFill="1" applyBorder="1" applyAlignment="1">
      <alignment horizontal="center"/>
    </xf>
    <xf numFmtId="0" fontId="19" fillId="7" borderId="37" xfId="0" applyFont="1" applyFill="1" applyBorder="1" applyAlignment="1">
      <alignment horizontal="center"/>
    </xf>
    <xf numFmtId="0" fontId="19" fillId="7" borderId="38" xfId="0" applyFont="1" applyFill="1" applyBorder="1" applyAlignment="1">
      <alignment horizontal="center"/>
    </xf>
    <xf numFmtId="164" fontId="3" fillId="2" borderId="1" xfId="1" applyNumberFormat="1" applyFont="1" applyFill="1" applyBorder="1" applyAlignment="1" applyProtection="1">
      <alignment horizontal="center"/>
      <protection locked="0"/>
    </xf>
    <xf numFmtId="164" fontId="3" fillId="2" borderId="2" xfId="1" applyNumberFormat="1" applyFont="1" applyFill="1" applyBorder="1" applyAlignment="1" applyProtection="1">
      <alignment horizontal="center"/>
      <protection locked="0"/>
    </xf>
    <xf numFmtId="0" fontId="0" fillId="3" borderId="31" xfId="0" applyFill="1" applyBorder="1" applyAlignment="1">
      <alignment horizontal="left" vertical="top" wrapText="1" indent="1"/>
    </xf>
    <xf numFmtId="0" fontId="0" fillId="3" borderId="33" xfId="0" applyFill="1" applyBorder="1" applyAlignment="1">
      <alignment horizontal="left" vertical="top" wrapText="1" indent="1"/>
    </xf>
    <xf numFmtId="0" fontId="0" fillId="3" borderId="32" xfId="0" applyFill="1" applyBorder="1" applyAlignment="1">
      <alignment horizontal="left" vertical="top" wrapText="1" indent="1"/>
    </xf>
    <xf numFmtId="0" fontId="0" fillId="3" borderId="34" xfId="0" applyFill="1" applyBorder="1" applyAlignment="1">
      <alignment horizontal="left" vertical="top" wrapText="1" indent="1"/>
    </xf>
    <xf numFmtId="0" fontId="0" fillId="3" borderId="0" xfId="0" applyFill="1" applyAlignment="1">
      <alignment horizontal="left" vertical="top" wrapText="1" indent="1"/>
    </xf>
    <xf numFmtId="0" fontId="0" fillId="3" borderId="35" xfId="0" applyFill="1" applyBorder="1" applyAlignment="1">
      <alignment horizontal="left" vertical="top" wrapText="1" indent="1"/>
    </xf>
    <xf numFmtId="0" fontId="0" fillId="3" borderId="39" xfId="0" applyFill="1" applyBorder="1" applyAlignment="1">
      <alignment horizontal="left" vertical="top" wrapText="1" indent="1"/>
    </xf>
    <xf numFmtId="0" fontId="0" fillId="3" borderId="22" xfId="0" applyFill="1" applyBorder="1" applyAlignment="1">
      <alignment horizontal="left" vertical="top" wrapText="1" indent="1"/>
    </xf>
    <xf numFmtId="0" fontId="0" fillId="3" borderId="40" xfId="0" applyFill="1" applyBorder="1" applyAlignment="1">
      <alignment horizontal="left" vertical="top" wrapText="1" indent="1"/>
    </xf>
    <xf numFmtId="165" fontId="3" fillId="2" borderId="1" xfId="2" applyNumberFormat="1" applyFont="1" applyFill="1" applyBorder="1" applyAlignment="1" applyProtection="1">
      <alignment horizontal="center"/>
      <protection locked="0"/>
    </xf>
    <xf numFmtId="165" fontId="3" fillId="2" borderId="2" xfId="2" applyNumberFormat="1" applyFont="1" applyFill="1" applyBorder="1" applyAlignment="1" applyProtection="1">
      <alignment horizontal="center"/>
      <protection locked="0"/>
    </xf>
    <xf numFmtId="0" fontId="40" fillId="7" borderId="29" xfId="0" applyFont="1" applyFill="1" applyBorder="1" applyAlignment="1">
      <alignment horizontal="center" vertical="center"/>
    </xf>
    <xf numFmtId="0" fontId="18" fillId="6" borderId="7" xfId="0" applyFont="1" applyFill="1" applyBorder="1" applyAlignment="1">
      <alignment horizontal="center" vertical="center"/>
    </xf>
    <xf numFmtId="0" fontId="39" fillId="8" borderId="23" xfId="0" applyFont="1" applyFill="1" applyBorder="1" applyAlignment="1">
      <alignment horizontal="right"/>
    </xf>
    <xf numFmtId="0" fontId="39" fillId="8" borderId="25" xfId="0" applyFont="1" applyFill="1" applyBorder="1" applyAlignment="1">
      <alignment horizontal="right"/>
    </xf>
    <xf numFmtId="0" fontId="39" fillId="8" borderId="31" xfId="0" applyFont="1" applyFill="1" applyBorder="1" applyAlignment="1">
      <alignment horizontal="right"/>
    </xf>
    <xf numFmtId="0" fontId="39" fillId="8" borderId="32" xfId="0" applyFont="1" applyFill="1" applyBorder="1" applyAlignment="1">
      <alignment horizontal="right"/>
    </xf>
    <xf numFmtId="0" fontId="39" fillId="8" borderId="39" xfId="0" applyFont="1" applyFill="1" applyBorder="1" applyAlignment="1">
      <alignment horizontal="right"/>
    </xf>
    <xf numFmtId="0" fontId="39" fillId="8" borderId="40" xfId="0" applyFont="1" applyFill="1" applyBorder="1" applyAlignment="1">
      <alignment horizontal="right"/>
    </xf>
    <xf numFmtId="0" fontId="16" fillId="3" borderId="4" xfId="0" applyFont="1" applyFill="1" applyBorder="1" applyAlignment="1">
      <alignment horizontal="left" vertical="top" wrapText="1" indent="1"/>
    </xf>
    <xf numFmtId="0" fontId="16" fillId="3" borderId="5" xfId="0" applyFont="1" applyFill="1" applyBorder="1" applyAlignment="1">
      <alignment horizontal="left" vertical="top" wrapText="1" indent="1"/>
    </xf>
    <xf numFmtId="0" fontId="16" fillId="3" borderId="6" xfId="0" applyFont="1" applyFill="1" applyBorder="1" applyAlignment="1">
      <alignment horizontal="left" vertical="top" wrapText="1" indent="1"/>
    </xf>
    <xf numFmtId="0" fontId="16" fillId="3" borderId="8" xfId="0" applyFont="1" applyFill="1" applyBorder="1" applyAlignment="1">
      <alignment horizontal="left" vertical="top" wrapText="1" indent="1"/>
    </xf>
    <xf numFmtId="0" fontId="16" fillId="3" borderId="9" xfId="0" applyFont="1" applyFill="1" applyBorder="1" applyAlignment="1">
      <alignment horizontal="left" vertical="top" wrapText="1" indent="1"/>
    </xf>
    <xf numFmtId="0" fontId="16" fillId="3" borderId="10" xfId="0" applyFont="1" applyFill="1" applyBorder="1" applyAlignment="1">
      <alignment horizontal="left" vertical="top" wrapText="1" indent="1"/>
    </xf>
    <xf numFmtId="0" fontId="27" fillId="5" borderId="0" xfId="0" applyFont="1" applyFill="1" applyAlignment="1">
      <alignment horizontal="center" vertical="center"/>
    </xf>
    <xf numFmtId="0" fontId="37" fillId="8" borderId="23" xfId="0" applyFont="1" applyFill="1" applyBorder="1" applyAlignment="1">
      <alignment horizontal="center" vertical="center"/>
    </xf>
    <xf numFmtId="0" fontId="37" fillId="8" borderId="24" xfId="0" applyFont="1" applyFill="1" applyBorder="1" applyAlignment="1">
      <alignment horizontal="center" vertical="center"/>
    </xf>
    <xf numFmtId="0" fontId="37" fillId="8" borderId="25" xfId="0" applyFont="1" applyFill="1" applyBorder="1" applyAlignment="1">
      <alignment horizontal="center" vertical="center"/>
    </xf>
    <xf numFmtId="0" fontId="16" fillId="3" borderId="62" xfId="0" applyFont="1" applyFill="1" applyBorder="1" applyAlignment="1">
      <alignment horizontal="center" vertical="center" wrapText="1"/>
    </xf>
    <xf numFmtId="0" fontId="16" fillId="3" borderId="63" xfId="0" applyFont="1" applyFill="1" applyBorder="1" applyAlignment="1">
      <alignment horizontal="center" vertical="center" wrapText="1"/>
    </xf>
    <xf numFmtId="0" fontId="16" fillId="3" borderId="64" xfId="0" applyFont="1" applyFill="1" applyBorder="1" applyAlignment="1">
      <alignment horizontal="center" vertical="center" wrapText="1"/>
    </xf>
    <xf numFmtId="0" fontId="16" fillId="3" borderId="65" xfId="0" applyFont="1" applyFill="1" applyBorder="1" applyAlignment="1">
      <alignment horizontal="center" vertical="center" wrapText="1"/>
    </xf>
    <xf numFmtId="0" fontId="16" fillId="3" borderId="0" xfId="0" applyFont="1" applyFill="1" applyAlignment="1">
      <alignment horizontal="center" vertical="center" wrapText="1"/>
    </xf>
    <xf numFmtId="0" fontId="16" fillId="3" borderId="66" xfId="0" applyFont="1" applyFill="1" applyBorder="1" applyAlignment="1">
      <alignment horizontal="center" vertical="center" wrapText="1"/>
    </xf>
    <xf numFmtId="0" fontId="16" fillId="3" borderId="67" xfId="0" applyFont="1" applyFill="1" applyBorder="1" applyAlignment="1">
      <alignment horizontal="center" vertical="center" wrapText="1"/>
    </xf>
    <xf numFmtId="0" fontId="16" fillId="3" borderId="68" xfId="0" applyFont="1" applyFill="1" applyBorder="1" applyAlignment="1">
      <alignment horizontal="center" vertical="center" wrapText="1"/>
    </xf>
    <xf numFmtId="0" fontId="16" fillId="3" borderId="69" xfId="0" applyFont="1" applyFill="1" applyBorder="1" applyAlignment="1">
      <alignment horizontal="center" vertical="center" wrapText="1"/>
    </xf>
    <xf numFmtId="0" fontId="34" fillId="3" borderId="21" xfId="0" applyFont="1" applyFill="1" applyBorder="1" applyAlignment="1">
      <alignment horizontal="center" vertical="center"/>
    </xf>
    <xf numFmtId="0" fontId="36" fillId="3" borderId="22" xfId="0" applyFont="1" applyFill="1" applyBorder="1" applyAlignment="1">
      <alignment horizontal="center" vertical="top"/>
    </xf>
    <xf numFmtId="0" fontId="3" fillId="2" borderId="58" xfId="0" applyFont="1" applyFill="1" applyBorder="1" applyAlignment="1" applyProtection="1">
      <alignment horizontal="center"/>
      <protection locked="0"/>
    </xf>
    <xf numFmtId="0" fontId="3" fillId="2" borderId="59" xfId="0" applyFont="1" applyFill="1" applyBorder="1" applyAlignment="1" applyProtection="1">
      <alignment horizontal="center"/>
      <protection locked="0"/>
    </xf>
    <xf numFmtId="0" fontId="0" fillId="3" borderId="0" xfId="0" applyFill="1" applyAlignment="1">
      <alignment vertical="top" wrapText="1"/>
    </xf>
    <xf numFmtId="0" fontId="32" fillId="3" borderId="0" xfId="0" applyFont="1" applyFill="1" applyAlignment="1" applyProtection="1">
      <alignment horizontal="center" vertical="center" wrapText="1"/>
      <protection locked="0"/>
    </xf>
    <xf numFmtId="0" fontId="24" fillId="3" borderId="0" xfId="0" applyFont="1" applyFill="1" applyAlignment="1">
      <alignment horizontal="center" vertical="center"/>
    </xf>
    <xf numFmtId="0" fontId="3" fillId="2" borderId="1" xfId="0" applyFont="1" applyFill="1" applyBorder="1" applyAlignment="1" applyProtection="1">
      <alignment horizontal="center"/>
      <protection locked="0"/>
    </xf>
    <xf numFmtId="0" fontId="3" fillId="2" borderId="2" xfId="0" applyFont="1" applyFill="1" applyBorder="1" applyAlignment="1" applyProtection="1">
      <alignment horizontal="center"/>
      <protection locked="0"/>
    </xf>
    <xf numFmtId="0" fontId="7" fillId="3" borderId="0" xfId="0" applyFont="1" applyFill="1" applyAlignment="1">
      <alignment horizontal="center" vertical="center"/>
    </xf>
    <xf numFmtId="0" fontId="3" fillId="3" borderId="0" xfId="0" applyFont="1" applyFill="1" applyAlignment="1">
      <alignment horizontal="right" wrapText="1"/>
    </xf>
    <xf numFmtId="0" fontId="11" fillId="3" borderId="0" xfId="0" applyFont="1" applyFill="1" applyAlignment="1">
      <alignment horizontal="left" vertical="top" wrapText="1"/>
    </xf>
    <xf numFmtId="0" fontId="22" fillId="7" borderId="52" xfId="0" applyFont="1" applyFill="1" applyBorder="1" applyAlignment="1">
      <alignment horizontal="center" vertical="center"/>
    </xf>
    <xf numFmtId="0" fontId="22" fillId="7" borderId="53" xfId="0" applyFont="1" applyFill="1" applyBorder="1" applyAlignment="1">
      <alignment horizontal="center" vertical="center"/>
    </xf>
    <xf numFmtId="0" fontId="22" fillId="7" borderId="54" xfId="0" applyFont="1" applyFill="1" applyBorder="1" applyAlignment="1">
      <alignment horizontal="center" vertical="center"/>
    </xf>
    <xf numFmtId="0" fontId="16" fillId="3" borderId="12" xfId="0" applyFont="1" applyFill="1" applyBorder="1" applyAlignment="1">
      <alignment horizontal="left" vertical="top" wrapText="1" indent="1"/>
    </xf>
    <xf numFmtId="0" fontId="16" fillId="3" borderId="0" xfId="0" applyFont="1" applyFill="1" applyAlignment="1">
      <alignment horizontal="left" vertical="top" wrapText="1" indent="1"/>
    </xf>
    <xf numFmtId="0" fontId="16" fillId="3" borderId="13" xfId="0" applyFont="1" applyFill="1" applyBorder="1" applyAlignment="1">
      <alignment horizontal="left" vertical="top" wrapText="1" indent="1"/>
    </xf>
    <xf numFmtId="0" fontId="58" fillId="11" borderId="0" xfId="0" applyFont="1" applyFill="1" applyAlignment="1">
      <alignment horizontal="center" vertical="top"/>
    </xf>
    <xf numFmtId="0" fontId="37" fillId="15" borderId="47" xfId="0" applyFont="1" applyFill="1" applyBorder="1" applyAlignment="1">
      <alignment horizontal="center" vertical="center"/>
    </xf>
    <xf numFmtId="0" fontId="34" fillId="11" borderId="0" xfId="0" applyFont="1" applyFill="1" applyAlignment="1">
      <alignment horizontal="center"/>
    </xf>
    <xf numFmtId="0" fontId="53" fillId="14" borderId="0" xfId="0" applyFont="1" applyFill="1" applyAlignment="1">
      <alignment horizontal="right"/>
    </xf>
    <xf numFmtId="44" fontId="3" fillId="2" borderId="0" xfId="1" applyFont="1" applyFill="1" applyBorder="1" applyAlignment="1" applyProtection="1">
      <alignment horizontal="center"/>
      <protection locked="0"/>
    </xf>
    <xf numFmtId="0" fontId="39" fillId="15" borderId="47" xfId="0" applyFont="1" applyFill="1" applyBorder="1" applyAlignment="1">
      <alignment horizontal="right"/>
    </xf>
    <xf numFmtId="0" fontId="62" fillId="14" borderId="29" xfId="0" applyFont="1" applyFill="1" applyBorder="1" applyAlignment="1">
      <alignment horizontal="center" vertical="center"/>
    </xf>
    <xf numFmtId="0" fontId="62" fillId="14" borderId="0" xfId="0" applyFont="1" applyFill="1" applyAlignment="1">
      <alignment horizontal="center" vertical="center"/>
    </xf>
    <xf numFmtId="0" fontId="19" fillId="14" borderId="0" xfId="0" applyFont="1" applyFill="1" applyAlignment="1">
      <alignment horizontal="center"/>
    </xf>
    <xf numFmtId="44" fontId="3" fillId="20" borderId="0" xfId="1" applyFont="1" applyFill="1" applyBorder="1" applyAlignment="1" applyProtection="1">
      <alignment horizontal="center"/>
      <protection locked="0"/>
    </xf>
    <xf numFmtId="0" fontId="0" fillId="11" borderId="47" xfId="0" applyFill="1" applyBorder="1" applyAlignment="1">
      <alignment horizontal="left" vertical="top" wrapText="1" indent="1"/>
    </xf>
    <xf numFmtId="0" fontId="16" fillId="11" borderId="4" xfId="0" applyFont="1" applyFill="1" applyBorder="1" applyAlignment="1">
      <alignment horizontal="left" vertical="top" wrapText="1" indent="1"/>
    </xf>
    <xf numFmtId="0" fontId="16" fillId="11" borderId="5" xfId="0" applyFont="1" applyFill="1" applyBorder="1" applyAlignment="1">
      <alignment horizontal="left" vertical="top" wrapText="1" indent="1"/>
    </xf>
    <xf numFmtId="0" fontId="16" fillId="11" borderId="6" xfId="0" applyFont="1" applyFill="1" applyBorder="1" applyAlignment="1">
      <alignment horizontal="left" vertical="top" wrapText="1" indent="1"/>
    </xf>
    <xf numFmtId="0" fontId="16" fillId="11" borderId="12" xfId="0" applyFont="1" applyFill="1" applyBorder="1" applyAlignment="1">
      <alignment horizontal="left" vertical="top" wrapText="1" indent="1"/>
    </xf>
    <xf numFmtId="0" fontId="16" fillId="11" borderId="0" xfId="0" applyFont="1" applyFill="1" applyAlignment="1">
      <alignment horizontal="left" vertical="top" wrapText="1" indent="1"/>
    </xf>
    <xf numFmtId="0" fontId="16" fillId="11" borderId="13" xfId="0" applyFont="1" applyFill="1" applyBorder="1" applyAlignment="1">
      <alignment horizontal="left" vertical="top" wrapText="1" indent="1"/>
    </xf>
    <xf numFmtId="0" fontId="16" fillId="11" borderId="8" xfId="0" applyFont="1" applyFill="1" applyBorder="1" applyAlignment="1">
      <alignment horizontal="left" vertical="top" wrapText="1" indent="1"/>
    </xf>
    <xf numFmtId="0" fontId="16" fillId="11" borderId="9" xfId="0" applyFont="1" applyFill="1" applyBorder="1" applyAlignment="1">
      <alignment horizontal="left" vertical="top" wrapText="1" indent="1"/>
    </xf>
    <xf numFmtId="0" fontId="16" fillId="11" borderId="10" xfId="0" applyFont="1" applyFill="1" applyBorder="1" applyAlignment="1">
      <alignment horizontal="left" vertical="top" wrapText="1" indent="1"/>
    </xf>
    <xf numFmtId="0" fontId="51" fillId="18" borderId="0" xfId="0" applyFont="1" applyFill="1" applyAlignment="1">
      <alignment horizontal="center" vertical="center"/>
    </xf>
    <xf numFmtId="0" fontId="54" fillId="17" borderId="0" xfId="0" applyFont="1" applyFill="1" applyAlignment="1">
      <alignment horizontal="center" vertical="center"/>
    </xf>
    <xf numFmtId="0" fontId="0" fillId="11" borderId="0" xfId="0" applyFill="1" applyAlignment="1">
      <alignment vertical="top" wrapText="1"/>
    </xf>
    <xf numFmtId="0" fontId="56" fillId="11" borderId="0" xfId="0" applyFont="1" applyFill="1" applyAlignment="1" applyProtection="1">
      <alignment horizontal="center" vertical="center" wrapText="1"/>
      <protection locked="0"/>
    </xf>
    <xf numFmtId="0" fontId="0" fillId="11" borderId="0" xfId="0" applyFill="1" applyAlignment="1">
      <alignment horizontal="left" vertical="top" wrapText="1" indent="1"/>
    </xf>
    <xf numFmtId="0" fontId="24" fillId="11" borderId="0" xfId="0" applyFont="1" applyFill="1" applyAlignment="1">
      <alignment horizontal="center" vertical="center"/>
    </xf>
    <xf numFmtId="0" fontId="46" fillId="11" borderId="0" xfId="0" applyFont="1" applyFill="1" applyAlignment="1">
      <alignment horizontal="center" vertical="center"/>
    </xf>
    <xf numFmtId="0" fontId="47" fillId="11" borderId="0" xfId="0" applyFont="1" applyFill="1" applyAlignment="1">
      <alignment horizontal="left" vertical="top" wrapText="1"/>
    </xf>
    <xf numFmtId="0" fontId="52" fillId="14" borderId="0" xfId="0" applyFont="1" applyFill="1" applyAlignment="1">
      <alignment horizontal="center" vertical="center"/>
    </xf>
    <xf numFmtId="0" fontId="49" fillId="9" borderId="0" xfId="0" applyFont="1" applyFill="1" applyAlignment="1">
      <alignment horizontal="center" vertical="center"/>
    </xf>
    <xf numFmtId="0" fontId="50" fillId="12" borderId="0" xfId="0" applyFont="1" applyFill="1" applyAlignment="1">
      <alignment horizontal="center" vertical="center"/>
    </xf>
    <xf numFmtId="0" fontId="65" fillId="12" borderId="0" xfId="0" applyFont="1" applyFill="1" applyAlignment="1">
      <alignment horizontal="center" vertical="center"/>
    </xf>
  </cellXfs>
  <cellStyles count="3">
    <cellStyle name="Currency" xfId="1" builtinId="4"/>
    <cellStyle name="Normal" xfId="0" builtinId="0"/>
    <cellStyle name="Percent" xfId="2" builtinId="5"/>
  </cellStyles>
  <dxfs count="24">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0"/>
      </font>
      <fill>
        <patternFill>
          <bgColor theme="8" tint="-0.499984740745262"/>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zillow.com/" TargetMode="External"/><Relationship Id="rId2" Type="http://schemas.openxmlformats.org/officeDocument/2006/relationships/image" Target="../media/image1.gif"/><Relationship Id="rId1" Type="http://schemas.openxmlformats.org/officeDocument/2006/relationships/hyperlink" Target="http://www.usamls.net/snakeriver/default.asp?content=results&amp;menu_id=19719&amp;this_format=1&amp;query_id=0&amp;sortby=2" TargetMode="Externa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hyperlink" Target="https://www.zillow.com/" TargetMode="External"/><Relationship Id="rId2" Type="http://schemas.openxmlformats.org/officeDocument/2006/relationships/image" Target="../media/image1.gif"/><Relationship Id="rId1" Type="http://schemas.openxmlformats.org/officeDocument/2006/relationships/hyperlink" Target="http://www.usamls.net/snakeriver/default.asp?content=results&amp;menu_id=19719&amp;this_format=1&amp;query_id=0&amp;sortby=2"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497415</xdr:colOff>
      <xdr:row>25</xdr:row>
      <xdr:rowOff>150284</xdr:rowOff>
    </xdr:from>
    <xdr:to>
      <xdr:col>8</xdr:col>
      <xdr:colOff>863599</xdr:colOff>
      <xdr:row>75</xdr:row>
      <xdr:rowOff>0</xdr:rowOff>
    </xdr:to>
    <xdr:sp macro="" textlink="" fLocksText="0">
      <xdr:nvSpPr>
        <xdr:cNvPr id="2" name="TextBox 1">
          <a:extLst>
            <a:ext uri="{FF2B5EF4-FFF2-40B4-BE49-F238E27FC236}">
              <a16:creationId xmlns:a16="http://schemas.microsoft.com/office/drawing/2014/main" id="{00000000-0008-0000-0000-000002000000}"/>
            </a:ext>
          </a:extLst>
        </xdr:cNvPr>
        <xdr:cNvSpPr txBox="1"/>
      </xdr:nvSpPr>
      <xdr:spPr>
        <a:xfrm>
          <a:off x="772582" y="6733117"/>
          <a:ext cx="5255684" cy="9903883"/>
        </a:xfrm>
        <a:prstGeom prst="rect">
          <a:avLst/>
        </a:prstGeom>
        <a:solidFill>
          <a:schemeClr val="lt1"/>
        </a:solidFill>
        <a:ln w="38100" cmpd="sng">
          <a:solidFill>
            <a:srgbClr val="009CD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accent2"/>
              </a:solidFill>
            </a:rPr>
            <a:t>Summarize your discussion with your friend</a:t>
          </a:r>
          <a:r>
            <a:rPr lang="en-US" sz="1400" baseline="0">
              <a:solidFill>
                <a:schemeClr val="accent2"/>
              </a:solidFill>
            </a:rPr>
            <a:t> or family member here... be sure to write about all four points listed below.</a:t>
          </a:r>
        </a:p>
        <a:p>
          <a:endParaRPr lang="en-US" sz="1400" baseline="0">
            <a:solidFill>
              <a:schemeClr val="accent2"/>
            </a:solidFill>
          </a:endParaRPr>
        </a:p>
        <a:p>
          <a:r>
            <a:rPr lang="en-US" sz="1400" baseline="0">
              <a:solidFill>
                <a:schemeClr val="bg1">
                  <a:lumMod val="65000"/>
                </a:schemeClr>
              </a:solidFill>
            </a:rPr>
            <a:t>1. Explain which loan term (15-year or 30-year) you think is better for you and why. </a:t>
          </a:r>
        </a:p>
        <a:p>
          <a:endParaRPr lang="en-US" sz="1400" baseline="0">
            <a:solidFill>
              <a:schemeClr val="accent2"/>
            </a:solidFill>
          </a:endParaRPr>
        </a:p>
        <a:p>
          <a:r>
            <a:rPr lang="en-US" sz="1400" baseline="0">
              <a:solidFill>
                <a:schemeClr val="accent2"/>
              </a:solidFill>
            </a:rPr>
            <a:t>Type your answer here...</a:t>
          </a: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lumMod val="65000"/>
                </a:prstClr>
              </a:solidFill>
              <a:effectLst/>
              <a:uLnTx/>
              <a:uFillTx/>
              <a:latin typeface="+mn-lt"/>
              <a:ea typeface="+mn-ea"/>
              <a:cs typeface="+mn-cs"/>
            </a:rPr>
            <a:t>2. Summarize your discussion with your friend or family member, including their insights on your project.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rgbClr val="ED7D3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ED7D31"/>
              </a:solidFill>
              <a:effectLst/>
              <a:uLnTx/>
              <a:uFillTx/>
              <a:latin typeface="+mn-lt"/>
              <a:ea typeface="+mn-ea"/>
              <a:cs typeface="+mn-cs"/>
            </a:rPr>
            <a:t>Type your answer here...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rgbClr val="ED7D3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rgbClr val="ED7D3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rgbClr val="ED7D3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rgbClr val="ED7D31"/>
            </a:solidFill>
            <a:effectLst/>
            <a:uLnTx/>
            <a:uFillTx/>
            <a:latin typeface="+mn-lt"/>
            <a:ea typeface="+mn-ea"/>
            <a:cs typeface="+mn-cs"/>
          </a:endParaRPr>
        </a:p>
        <a:p>
          <a:endParaRPr lang="en-US" sz="1400" baseline="0">
            <a:solidFill>
              <a:schemeClr val="bg1">
                <a:lumMod val="65000"/>
              </a:schemeClr>
            </a:solidFill>
          </a:endParaRPr>
        </a:p>
        <a:p>
          <a:r>
            <a:rPr lang="en-US" sz="1400" baseline="0">
              <a:solidFill>
                <a:schemeClr val="bg1">
                  <a:lumMod val="65000"/>
                </a:schemeClr>
              </a:solidFill>
            </a:rPr>
            <a:t>3. Describe lessons you have learned in understanding debt and savings plans.</a:t>
          </a:r>
        </a:p>
        <a:p>
          <a:endParaRPr lang="en-US" sz="1400" baseline="0">
            <a:solidFill>
              <a:schemeClr val="accent2"/>
            </a:solidFill>
          </a:endParaRPr>
        </a:p>
        <a:p>
          <a:pPr marL="0" marR="0" indent="0" defTabSz="914400" eaLnBrk="1" fontAlgn="auto" latinLnBrk="0" hangingPunct="1">
            <a:lnSpc>
              <a:spcPct val="100000"/>
            </a:lnSpc>
            <a:spcBef>
              <a:spcPts val="0"/>
            </a:spcBef>
            <a:spcAft>
              <a:spcPts val="0"/>
            </a:spcAft>
            <a:buClrTx/>
            <a:buSzTx/>
            <a:buFontTx/>
            <a:buNone/>
            <a:tabLst/>
            <a:defRPr/>
          </a:pPr>
          <a:r>
            <a:rPr lang="en-US" sz="1400" baseline="0">
              <a:solidFill>
                <a:schemeClr val="accent2"/>
              </a:solidFill>
            </a:rPr>
            <a:t>Type your answer here...</a:t>
          </a: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r>
            <a:rPr lang="en-US" sz="1400" baseline="0">
              <a:solidFill>
                <a:schemeClr val="bg1">
                  <a:lumMod val="65000"/>
                </a:schemeClr>
              </a:solidFill>
            </a:rPr>
            <a:t>4. How might you apply or teach others about these ideas in your future?</a:t>
          </a:r>
        </a:p>
        <a:p>
          <a:endParaRPr lang="en-US" sz="1400" baseline="0">
            <a:solidFill>
              <a:schemeClr val="accent2"/>
            </a:solidFill>
          </a:endParaRPr>
        </a:p>
        <a:p>
          <a:pPr marL="0" marR="0" indent="0" defTabSz="914400" eaLnBrk="1" fontAlgn="auto" latinLnBrk="0" hangingPunct="1">
            <a:lnSpc>
              <a:spcPct val="100000"/>
            </a:lnSpc>
            <a:spcBef>
              <a:spcPts val="0"/>
            </a:spcBef>
            <a:spcAft>
              <a:spcPts val="0"/>
            </a:spcAft>
            <a:buClrTx/>
            <a:buSzTx/>
            <a:buFontTx/>
            <a:buNone/>
            <a:tabLst/>
            <a:defRPr/>
          </a:pPr>
          <a:r>
            <a:rPr lang="en-US" sz="1400" baseline="0">
              <a:solidFill>
                <a:schemeClr val="accent2"/>
              </a:solidFill>
            </a:rPr>
            <a:t>Type your answer here...</a:t>
          </a: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xdr:txBody>
    </xdr:sp>
    <xdr:clientData fLocksWithSheet="0"/>
  </xdr:twoCellAnchor>
  <xdr:twoCellAnchor editAs="oneCell">
    <xdr:from>
      <xdr:col>26</xdr:col>
      <xdr:colOff>0</xdr:colOff>
      <xdr:row>2</xdr:row>
      <xdr:rowOff>0</xdr:rowOff>
    </xdr:from>
    <xdr:to>
      <xdr:col>26</xdr:col>
      <xdr:colOff>304800</xdr:colOff>
      <xdr:row>2</xdr:row>
      <xdr:rowOff>304800</xdr:rowOff>
    </xdr:to>
    <xdr:sp macro="" textlink="">
      <xdr:nvSpPr>
        <xdr:cNvPr id="3" name="AutoShape 61" descr="mgres.jpg">
          <a:extLst>
            <a:ext uri="{FF2B5EF4-FFF2-40B4-BE49-F238E27FC236}">
              <a16:creationId xmlns:a16="http://schemas.microsoft.com/office/drawing/2014/main" id="{00000000-0008-0000-0000-000003000000}"/>
            </a:ext>
          </a:extLst>
        </xdr:cNvPr>
        <xdr:cNvSpPr>
          <a:spLocks noChangeAspect="1" noChangeArrowheads="1"/>
        </xdr:cNvSpPr>
      </xdr:nvSpPr>
      <xdr:spPr bwMode="auto">
        <a:xfrm>
          <a:off x="21907500" y="9017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30</xdr:col>
      <xdr:colOff>0</xdr:colOff>
      <xdr:row>3</xdr:row>
      <xdr:rowOff>0</xdr:rowOff>
    </xdr:from>
    <xdr:to>
      <xdr:col>30</xdr:col>
      <xdr:colOff>304800</xdr:colOff>
      <xdr:row>4</xdr:row>
      <xdr:rowOff>38100</xdr:rowOff>
    </xdr:to>
    <xdr:sp macro="" textlink="">
      <xdr:nvSpPr>
        <xdr:cNvPr id="4" name="AutoShape 62" descr="mgres.jpg">
          <a:extLst>
            <a:ext uri="{FF2B5EF4-FFF2-40B4-BE49-F238E27FC236}">
              <a16:creationId xmlns:a16="http://schemas.microsoft.com/office/drawing/2014/main" id="{00000000-0008-0000-0000-000004000000}"/>
            </a:ext>
          </a:extLst>
        </xdr:cNvPr>
        <xdr:cNvSpPr>
          <a:spLocks noChangeAspect="1" noChangeArrowheads="1"/>
        </xdr:cNvSpPr>
      </xdr:nvSpPr>
      <xdr:spPr bwMode="auto">
        <a:xfrm>
          <a:off x="239903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24</xdr:col>
      <xdr:colOff>381000</xdr:colOff>
      <xdr:row>1</xdr:row>
      <xdr:rowOff>180975</xdr:rowOff>
    </xdr:from>
    <xdr:to>
      <xdr:col>26</xdr:col>
      <xdr:colOff>124531</xdr:colOff>
      <xdr:row>3</xdr:row>
      <xdr:rowOff>15875</xdr:rowOff>
    </xdr:to>
    <xdr:pic>
      <xdr:nvPicPr>
        <xdr:cNvPr id="5" name="Picture 4" descr="http://www.usamls.net/snakeriver/images/logo.gif">
          <a:hlinkClick xmlns:r="http://schemas.openxmlformats.org/officeDocument/2006/relationships" r:id="rId1"/>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1120100" y="384175"/>
          <a:ext cx="911931" cy="660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256033</xdr:colOff>
      <xdr:row>1</xdr:row>
      <xdr:rowOff>218428</xdr:rowOff>
    </xdr:from>
    <xdr:to>
      <xdr:col>24</xdr:col>
      <xdr:colOff>257176</xdr:colOff>
      <xdr:row>2</xdr:row>
      <xdr:rowOff>375973</xdr:rowOff>
    </xdr:to>
    <xdr:pic>
      <xdr:nvPicPr>
        <xdr:cNvPr id="6" name="Picture 5">
          <a:hlinkClick xmlns:r="http://schemas.openxmlformats.org/officeDocument/2006/relationships" r:id="rId3"/>
          <a:extLst>
            <a:ext uri="{FF2B5EF4-FFF2-40B4-BE49-F238E27FC236}">
              <a16:creationId xmlns:a16="http://schemas.microsoft.com/office/drawing/2014/main" id="{00000000-0008-0000-0000-000006000000}"/>
            </a:ext>
          </a:extLst>
        </xdr:cNvPr>
        <xdr:cNvPicPr>
          <a:picLocks noChangeAspect="1"/>
        </xdr:cNvPicPr>
      </xdr:nvPicPr>
      <xdr:blipFill rotWithShape="1">
        <a:blip xmlns:r="http://schemas.openxmlformats.org/officeDocument/2006/relationships" r:embed="rId4"/>
        <a:srcRect l="23930" r="1057"/>
        <a:stretch/>
      </xdr:blipFill>
      <xdr:spPr>
        <a:xfrm>
          <a:off x="20334733" y="421628"/>
          <a:ext cx="661543" cy="576645"/>
        </a:xfrm>
        <a:prstGeom prst="rect">
          <a:avLst/>
        </a:prstGeom>
        <a:ln w="25400">
          <a:solidFill>
            <a:schemeClr val="accent1"/>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22224</xdr:colOff>
      <xdr:row>25</xdr:row>
      <xdr:rowOff>19050</xdr:rowOff>
    </xdr:from>
    <xdr:to>
      <xdr:col>8</xdr:col>
      <xdr:colOff>771524</xdr:colOff>
      <xdr:row>52</xdr:row>
      <xdr:rowOff>190500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796924" y="6838950"/>
          <a:ext cx="5130800" cy="5657850"/>
        </a:xfrm>
        <a:prstGeom prst="rect">
          <a:avLst/>
        </a:prstGeom>
        <a:solidFill>
          <a:schemeClr val="lt1"/>
        </a:solidFill>
        <a:ln w="38100" cmpd="sng">
          <a:solidFill>
            <a:srgbClr val="009CD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accent2"/>
              </a:solidFill>
            </a:rPr>
            <a:t>Summarize your discussion with your friend</a:t>
          </a:r>
          <a:r>
            <a:rPr lang="en-US" sz="2000" baseline="0">
              <a:solidFill>
                <a:schemeClr val="accent2"/>
              </a:solidFill>
            </a:rPr>
            <a:t> here...</a:t>
          </a:r>
          <a:endParaRPr lang="en-US" sz="2000">
            <a:solidFill>
              <a:schemeClr val="accent2"/>
            </a:solidFill>
          </a:endParaRPr>
        </a:p>
      </xdr:txBody>
    </xdr:sp>
    <xdr:clientData/>
  </xdr:twoCellAnchor>
  <xdr:twoCellAnchor editAs="oneCell">
    <xdr:from>
      <xdr:col>26</xdr:col>
      <xdr:colOff>0</xdr:colOff>
      <xdr:row>2</xdr:row>
      <xdr:rowOff>0</xdr:rowOff>
    </xdr:from>
    <xdr:to>
      <xdr:col>26</xdr:col>
      <xdr:colOff>304800</xdr:colOff>
      <xdr:row>2</xdr:row>
      <xdr:rowOff>304800</xdr:rowOff>
    </xdr:to>
    <xdr:sp macro="" textlink="">
      <xdr:nvSpPr>
        <xdr:cNvPr id="3" name="AutoShape 61" descr="mgres.jpg">
          <a:extLst>
            <a:ext uri="{FF2B5EF4-FFF2-40B4-BE49-F238E27FC236}">
              <a16:creationId xmlns:a16="http://schemas.microsoft.com/office/drawing/2014/main" id="{00000000-0008-0000-0100-000003000000}"/>
            </a:ext>
          </a:extLst>
        </xdr:cNvPr>
        <xdr:cNvSpPr>
          <a:spLocks noChangeAspect="1" noChangeArrowheads="1"/>
        </xdr:cNvSpPr>
      </xdr:nvSpPr>
      <xdr:spPr bwMode="auto">
        <a:xfrm>
          <a:off x="21920200" y="6223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24</xdr:col>
      <xdr:colOff>381000</xdr:colOff>
      <xdr:row>1</xdr:row>
      <xdr:rowOff>180975</xdr:rowOff>
    </xdr:from>
    <xdr:to>
      <xdr:col>26</xdr:col>
      <xdr:colOff>124531</xdr:colOff>
      <xdr:row>3</xdr:row>
      <xdr:rowOff>15875</xdr:rowOff>
    </xdr:to>
    <xdr:pic>
      <xdr:nvPicPr>
        <xdr:cNvPr id="5" name="Picture 4" descr="http://www.usamls.net/snakeriver/images/logo.gif">
          <a:hlinkClick xmlns:r="http://schemas.openxmlformats.org/officeDocument/2006/relationships" r:id="rId1"/>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1132800" y="384175"/>
          <a:ext cx="911931" cy="660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256033</xdr:colOff>
      <xdr:row>1</xdr:row>
      <xdr:rowOff>218428</xdr:rowOff>
    </xdr:from>
    <xdr:to>
      <xdr:col>24</xdr:col>
      <xdr:colOff>257176</xdr:colOff>
      <xdr:row>2</xdr:row>
      <xdr:rowOff>375973</xdr:rowOff>
    </xdr:to>
    <xdr:pic>
      <xdr:nvPicPr>
        <xdr:cNvPr id="6" name="Picture 5">
          <a:hlinkClick xmlns:r="http://schemas.openxmlformats.org/officeDocument/2006/relationships" r:id="rId3"/>
          <a:extLst>
            <a:ext uri="{FF2B5EF4-FFF2-40B4-BE49-F238E27FC236}">
              <a16:creationId xmlns:a16="http://schemas.microsoft.com/office/drawing/2014/main" id="{00000000-0008-0000-0100-000006000000}"/>
            </a:ext>
          </a:extLst>
        </xdr:cNvPr>
        <xdr:cNvPicPr>
          <a:picLocks noChangeAspect="1"/>
        </xdr:cNvPicPr>
      </xdr:nvPicPr>
      <xdr:blipFill rotWithShape="1">
        <a:blip xmlns:r="http://schemas.openxmlformats.org/officeDocument/2006/relationships" r:embed="rId4"/>
        <a:srcRect l="23930" r="1057"/>
        <a:stretch/>
      </xdr:blipFill>
      <xdr:spPr>
        <a:xfrm>
          <a:off x="20347433" y="421628"/>
          <a:ext cx="661543" cy="576645"/>
        </a:xfrm>
        <a:prstGeom prst="rect">
          <a:avLst/>
        </a:prstGeom>
        <a:ln w="25400">
          <a:solidFill>
            <a:schemeClr val="accent1"/>
          </a:solidFill>
        </a:ln>
      </xdr:spPr>
    </xdr:pic>
    <xdr:clientData/>
  </xdr:twoCellAnchor>
  <xdr:twoCellAnchor editAs="oneCell">
    <xdr:from>
      <xdr:col>25</xdr:col>
      <xdr:colOff>0</xdr:colOff>
      <xdr:row>3</xdr:row>
      <xdr:rowOff>0</xdr:rowOff>
    </xdr:from>
    <xdr:to>
      <xdr:col>25</xdr:col>
      <xdr:colOff>304800</xdr:colOff>
      <xdr:row>4</xdr:row>
      <xdr:rowOff>38100</xdr:rowOff>
    </xdr:to>
    <xdr:sp macro="" textlink="">
      <xdr:nvSpPr>
        <xdr:cNvPr id="11" name="AutoShape 60" descr="ww.autotrader.com.png">
          <a:extLst>
            <a:ext uri="{FF2B5EF4-FFF2-40B4-BE49-F238E27FC236}">
              <a16:creationId xmlns:a16="http://schemas.microsoft.com/office/drawing/2014/main" id="{00000000-0008-0000-0100-00000B000000}"/>
            </a:ext>
          </a:extLst>
        </xdr:cNvPr>
        <xdr:cNvSpPr>
          <a:spLocks noChangeAspect="1" noChangeArrowheads="1"/>
        </xdr:cNvSpPr>
      </xdr:nvSpPr>
      <xdr:spPr bwMode="auto">
        <a:xfrm>
          <a:off x="212217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26</xdr:col>
      <xdr:colOff>0</xdr:colOff>
      <xdr:row>2</xdr:row>
      <xdr:rowOff>0</xdr:rowOff>
    </xdr:from>
    <xdr:to>
      <xdr:col>26</xdr:col>
      <xdr:colOff>304800</xdr:colOff>
      <xdr:row>2</xdr:row>
      <xdr:rowOff>304800</xdr:rowOff>
    </xdr:to>
    <xdr:sp macro="" textlink="">
      <xdr:nvSpPr>
        <xdr:cNvPr id="12" name="AutoShape 61" descr="mgres.jpg">
          <a:extLst>
            <a:ext uri="{FF2B5EF4-FFF2-40B4-BE49-F238E27FC236}">
              <a16:creationId xmlns:a16="http://schemas.microsoft.com/office/drawing/2014/main" id="{00000000-0008-0000-0100-00000C000000}"/>
            </a:ext>
          </a:extLst>
        </xdr:cNvPr>
        <xdr:cNvSpPr>
          <a:spLocks noChangeAspect="1" noChangeArrowheads="1"/>
        </xdr:cNvSpPr>
      </xdr:nvSpPr>
      <xdr:spPr bwMode="auto">
        <a:xfrm>
          <a:off x="21996400" y="9017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xdr:from>
      <xdr:col>3</xdr:col>
      <xdr:colOff>22224</xdr:colOff>
      <xdr:row>25</xdr:row>
      <xdr:rowOff>19050</xdr:rowOff>
    </xdr:from>
    <xdr:to>
      <xdr:col>8</xdr:col>
      <xdr:colOff>771524</xdr:colOff>
      <xdr:row>52</xdr:row>
      <xdr:rowOff>190500</xdr:rowOff>
    </xdr:to>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784224" y="7016750"/>
          <a:ext cx="5130800" cy="5645150"/>
        </a:xfrm>
        <a:prstGeom prst="rect">
          <a:avLst/>
        </a:prstGeom>
        <a:solidFill>
          <a:schemeClr val="accent4">
            <a:lumMod val="20000"/>
            <a:lumOff val="80000"/>
          </a:schemeClr>
        </a:solidFill>
        <a:ln w="38100" cmpd="sng">
          <a:solidFill>
            <a:schemeClr val="accent5">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accent2"/>
              </a:solidFill>
            </a:rPr>
            <a:t>Did you summarize your discussion with your friend, making</a:t>
          </a:r>
          <a:r>
            <a:rPr lang="en-US" sz="2000" baseline="0">
              <a:solidFill>
                <a:schemeClr val="accent2"/>
              </a:solidFill>
            </a:rPr>
            <a:t> sure to respond to all three points ... ?</a:t>
          </a:r>
          <a:endParaRPr lang="en-US" sz="2000">
            <a:solidFill>
              <a:schemeClr val="accent2"/>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Z437"/>
  <sheetViews>
    <sheetView tabSelected="1" zoomScale="90" zoomScaleNormal="90" zoomScalePageLayoutView="50" workbookViewId="0"/>
  </sheetViews>
  <sheetFormatPr defaultColWidth="10.75" defaultRowHeight="15.75"/>
  <cols>
    <col min="1" max="2" width="1.75" style="1" customWidth="1"/>
    <col min="3" max="3" width="6.5" style="1" customWidth="1"/>
    <col min="4" max="9" width="11.5" style="1" customWidth="1"/>
    <col min="10" max="11" width="8.75" style="1" customWidth="1"/>
    <col min="12" max="12" width="32.5" style="1" customWidth="1"/>
    <col min="13" max="13" width="20.25" style="1" customWidth="1"/>
    <col min="14" max="15" width="8.75" style="1" customWidth="1"/>
    <col min="16" max="16" width="7" style="1" customWidth="1"/>
    <col min="17" max="17" width="21" style="1" customWidth="1"/>
    <col min="18" max="19" width="16.75" style="1" customWidth="1"/>
    <col min="20" max="20" width="21" style="1" customWidth="1"/>
    <col min="21" max="22" width="2.5" style="1" customWidth="1"/>
    <col min="23" max="24" width="8.75" style="1" customWidth="1"/>
    <col min="25" max="25" width="6.5" style="1" customWidth="1"/>
    <col min="26" max="26" width="8.75" style="1" customWidth="1"/>
    <col min="27" max="28" width="9" style="1" customWidth="1"/>
    <col min="29" max="29" width="2.25" style="1" customWidth="1"/>
    <col min="30" max="30" width="7" style="1" customWidth="1"/>
    <col min="31" max="31" width="21" style="1" customWidth="1"/>
    <col min="32" max="33" width="16.75" style="1" customWidth="1"/>
    <col min="34" max="34" width="21" style="1" customWidth="1"/>
    <col min="35" max="35" width="7" style="1" customWidth="1"/>
    <col min="36" max="37" width="8.75" style="1" customWidth="1"/>
    <col min="38" max="16384" width="10.75" style="1"/>
  </cols>
  <sheetData>
    <row r="1" spans="1:109">
      <c r="A1" s="2"/>
      <c r="B1" s="3"/>
      <c r="C1" s="3"/>
      <c r="D1" s="3"/>
      <c r="E1" s="3"/>
      <c r="F1" s="3"/>
      <c r="G1" s="3"/>
      <c r="H1" s="3"/>
      <c r="I1" s="3"/>
      <c r="J1" s="3"/>
      <c r="K1" s="3"/>
      <c r="L1" s="3"/>
      <c r="M1" s="3"/>
      <c r="N1" s="3"/>
      <c r="O1" s="2"/>
      <c r="P1" s="4"/>
      <c r="Q1" s="4"/>
      <c r="R1" s="4"/>
      <c r="S1" s="4"/>
      <c r="T1" s="4"/>
      <c r="U1" s="4"/>
      <c r="V1" s="4"/>
      <c r="W1" s="4"/>
      <c r="X1" s="4"/>
      <c r="Y1" s="4"/>
      <c r="Z1" s="4"/>
      <c r="AA1" s="4"/>
      <c r="AB1" s="4"/>
      <c r="AC1" s="4"/>
      <c r="AD1" s="4"/>
      <c r="AE1" s="4"/>
      <c r="AF1" s="4"/>
      <c r="AG1" s="4"/>
      <c r="AH1" s="4"/>
      <c r="AI1" s="4"/>
      <c r="AJ1" s="2"/>
      <c r="AK1" s="2"/>
      <c r="AL1" s="2"/>
      <c r="DE1" s="156">
        <v>1</v>
      </c>
    </row>
    <row r="2" spans="1:109" ht="30.75">
      <c r="A2" s="2"/>
      <c r="B2" s="5"/>
      <c r="C2" s="230" t="s">
        <v>72</v>
      </c>
      <c r="D2" s="230"/>
      <c r="E2" s="230"/>
      <c r="F2" s="230"/>
      <c r="G2" s="230"/>
      <c r="H2" s="230"/>
      <c r="I2" s="230"/>
      <c r="J2" s="230"/>
      <c r="K2" s="230"/>
      <c r="L2" s="230"/>
      <c r="M2" s="230"/>
      <c r="N2" s="230"/>
      <c r="O2" s="230"/>
      <c r="P2" s="6"/>
      <c r="Q2" s="7"/>
      <c r="R2" s="231" t="s">
        <v>0</v>
      </c>
      <c r="S2" s="231"/>
      <c r="T2" s="231"/>
      <c r="U2" s="231"/>
      <c r="V2" s="231"/>
      <c r="W2" s="231"/>
      <c r="X2" s="8"/>
      <c r="Y2" s="7"/>
      <c r="Z2" s="7"/>
      <c r="AA2" s="7"/>
      <c r="AB2" s="7"/>
      <c r="AC2" s="7"/>
      <c r="AD2" s="7"/>
      <c r="AE2" s="7"/>
      <c r="AF2" s="7"/>
      <c r="AG2" s="7"/>
      <c r="AH2" s="7"/>
      <c r="AI2" s="7"/>
      <c r="AJ2" s="7"/>
      <c r="AK2" s="7"/>
      <c r="AL2" s="2"/>
      <c r="AM2" s="7"/>
      <c r="AN2" s="7"/>
      <c r="AO2" s="7"/>
      <c r="AP2" s="7"/>
      <c r="AQ2" s="7"/>
      <c r="AR2" s="7"/>
      <c r="AS2" s="7"/>
      <c r="AT2" s="7"/>
    </row>
    <row r="3" spans="1:109" ht="30">
      <c r="A3" s="2"/>
      <c r="B3" s="5"/>
      <c r="C3" s="9"/>
      <c r="D3" s="232" t="s">
        <v>1</v>
      </c>
      <c r="E3" s="232"/>
      <c r="F3" s="232"/>
      <c r="G3" s="232"/>
      <c r="H3" s="232"/>
      <c r="I3" s="232"/>
      <c r="J3" s="9"/>
      <c r="K3" s="9"/>
      <c r="L3" s="9"/>
      <c r="M3" s="9"/>
      <c r="N3" s="9"/>
      <c r="O3" s="7"/>
      <c r="P3" s="7"/>
      <c r="Q3" s="7"/>
      <c r="R3" s="10"/>
      <c r="S3" s="7"/>
      <c r="T3" s="7"/>
      <c r="U3" s="7"/>
      <c r="V3" s="7"/>
      <c r="W3" s="11"/>
      <c r="X3" s="12"/>
      <c r="Y3" s="12"/>
      <c r="Z3" s="12"/>
      <c r="AA3" s="13"/>
      <c r="AB3" s="7"/>
      <c r="AC3" s="7"/>
      <c r="AD3" s="7"/>
      <c r="AE3" s="7"/>
      <c r="AF3" s="7"/>
      <c r="AG3" s="7"/>
      <c r="AH3" s="7"/>
      <c r="AI3" s="7"/>
      <c r="AJ3" s="7"/>
      <c r="AK3" s="7"/>
      <c r="AL3" s="2"/>
      <c r="AM3" s="7"/>
      <c r="AN3" s="7"/>
      <c r="AO3" s="7"/>
      <c r="AP3" s="7"/>
      <c r="AQ3" s="7"/>
      <c r="AR3" s="7"/>
      <c r="AS3" s="7"/>
      <c r="AT3" s="7"/>
    </row>
    <row r="4" spans="1:109" ht="20.25">
      <c r="A4" s="2"/>
      <c r="B4" s="5"/>
      <c r="C4" s="14" t="s">
        <v>2</v>
      </c>
      <c r="D4" s="202" t="s">
        <v>69</v>
      </c>
      <c r="E4" s="203"/>
      <c r="F4" s="203"/>
      <c r="G4" s="203"/>
      <c r="H4" s="203"/>
      <c r="I4" s="204"/>
      <c r="J4" s="5"/>
      <c r="K4" s="5"/>
      <c r="L4" s="5"/>
      <c r="M4" s="5"/>
      <c r="N4" s="5"/>
      <c r="O4" s="7"/>
      <c r="P4" s="15"/>
      <c r="Q4" s="15"/>
      <c r="R4" s="15"/>
      <c r="S4" s="15"/>
      <c r="T4" s="15"/>
      <c r="U4" s="15"/>
      <c r="V4" s="15"/>
      <c r="W4" s="195" t="s">
        <v>2</v>
      </c>
      <c r="X4" s="16"/>
      <c r="Y4" s="16"/>
      <c r="Z4" s="13"/>
      <c r="AA4" s="16"/>
      <c r="AB4" s="16"/>
      <c r="AC4" s="15"/>
      <c r="AD4" s="15"/>
      <c r="AE4" s="13"/>
      <c r="AF4" s="15"/>
      <c r="AG4" s="15"/>
      <c r="AH4" s="15"/>
      <c r="AI4" s="15"/>
      <c r="AL4" s="2"/>
    </row>
    <row r="5" spans="1:109" ht="20.25">
      <c r="A5" s="2"/>
      <c r="B5" s="5"/>
      <c r="C5" s="17"/>
      <c r="D5" s="205"/>
      <c r="E5" s="206"/>
      <c r="F5" s="206"/>
      <c r="G5" s="206"/>
      <c r="H5" s="206"/>
      <c r="I5" s="207"/>
      <c r="J5" s="5"/>
      <c r="K5" s="5"/>
      <c r="L5" s="5"/>
      <c r="M5" s="5"/>
      <c r="N5" s="5"/>
      <c r="O5" s="7"/>
      <c r="R5" s="18"/>
      <c r="W5" s="195"/>
      <c r="X5" s="16"/>
      <c r="Y5" s="16"/>
      <c r="Z5" s="16"/>
      <c r="AA5" s="16"/>
      <c r="AB5" s="16"/>
      <c r="AL5" s="2"/>
    </row>
    <row r="6" spans="1:109" ht="20.25">
      <c r="A6" s="2"/>
      <c r="B6" s="5"/>
      <c r="C6" s="17"/>
      <c r="D6" s="19"/>
      <c r="E6" s="19"/>
      <c r="F6" s="19"/>
      <c r="G6" s="19"/>
      <c r="H6" s="19"/>
      <c r="I6" s="19"/>
      <c r="J6" s="5"/>
      <c r="K6" s="5"/>
      <c r="L6" s="5"/>
      <c r="M6" s="5"/>
      <c r="N6" s="5"/>
      <c r="O6" s="7"/>
      <c r="R6" s="18"/>
      <c r="W6" s="233" t="s">
        <v>4</v>
      </c>
      <c r="X6" s="234"/>
      <c r="Y6" s="234"/>
      <c r="Z6" s="234"/>
      <c r="AA6" s="234"/>
      <c r="AB6" s="234"/>
      <c r="AC6" s="235"/>
      <c r="AL6" s="2"/>
    </row>
    <row r="7" spans="1:109" ht="27" thickBot="1">
      <c r="A7" s="2"/>
      <c r="B7" s="5"/>
      <c r="C7" s="20" t="s">
        <v>5</v>
      </c>
      <c r="D7" s="202" t="s">
        <v>70</v>
      </c>
      <c r="E7" s="203"/>
      <c r="F7" s="203"/>
      <c r="G7" s="203"/>
      <c r="H7" s="203"/>
      <c r="I7" s="204"/>
      <c r="J7" s="5"/>
      <c r="K7" s="5"/>
      <c r="L7" s="5"/>
      <c r="M7" s="5"/>
      <c r="N7" s="5"/>
      <c r="O7" s="7"/>
      <c r="Q7" s="227" t="s">
        <v>7</v>
      </c>
      <c r="R7" s="227"/>
      <c r="S7" s="21"/>
      <c r="W7" s="164" t="s">
        <v>8</v>
      </c>
      <c r="X7" s="228"/>
      <c r="Y7" s="229"/>
      <c r="Z7" s="163" t="s">
        <v>9</v>
      </c>
      <c r="AA7" s="228"/>
      <c r="AB7" s="229"/>
      <c r="AC7" s="165"/>
      <c r="AG7" s="227" t="s">
        <v>10</v>
      </c>
      <c r="AH7" s="227"/>
      <c r="AI7" s="22"/>
      <c r="AL7" s="2"/>
    </row>
    <row r="8" spans="1:109" ht="27" thickTop="1">
      <c r="A8" s="2"/>
      <c r="B8" s="5"/>
      <c r="C8" s="23"/>
      <c r="D8" s="236"/>
      <c r="E8" s="237"/>
      <c r="F8" s="237"/>
      <c r="G8" s="237"/>
      <c r="H8" s="237"/>
      <c r="I8" s="238"/>
      <c r="J8" s="5"/>
      <c r="K8" s="5"/>
      <c r="L8" s="5"/>
      <c r="M8" s="5"/>
      <c r="N8" s="5"/>
      <c r="O8" s="208" t="s">
        <v>11</v>
      </c>
      <c r="Q8" s="227"/>
      <c r="R8" s="227"/>
      <c r="S8" s="24" t="s">
        <v>12</v>
      </c>
      <c r="T8" s="25"/>
      <c r="W8" s="164" t="s">
        <v>13</v>
      </c>
      <c r="X8" s="228"/>
      <c r="Y8" s="229"/>
      <c r="Z8" s="163" t="s">
        <v>14</v>
      </c>
      <c r="AA8" s="228"/>
      <c r="AB8" s="229"/>
      <c r="AC8" s="166"/>
      <c r="AD8" s="26"/>
      <c r="AE8" s="25"/>
      <c r="AF8" s="149" t="s">
        <v>12</v>
      </c>
      <c r="AG8" s="227"/>
      <c r="AH8" s="227"/>
      <c r="AI8" s="22"/>
      <c r="AJ8" s="208" t="s">
        <v>15</v>
      </c>
      <c r="AL8" s="2"/>
    </row>
    <row r="9" spans="1:109" ht="26.25">
      <c r="A9" s="2"/>
      <c r="B9" s="27"/>
      <c r="C9" s="23"/>
      <c r="D9" s="205"/>
      <c r="E9" s="206"/>
      <c r="F9" s="206"/>
      <c r="G9" s="206"/>
      <c r="H9" s="206"/>
      <c r="I9" s="207"/>
      <c r="J9" s="27"/>
      <c r="K9" s="27"/>
      <c r="L9" s="27"/>
      <c r="M9" s="27"/>
      <c r="N9" s="27"/>
      <c r="O9" s="208"/>
      <c r="Q9" s="227"/>
      <c r="R9" s="227"/>
      <c r="S9" s="28" t="s">
        <v>20</v>
      </c>
      <c r="T9" s="29"/>
      <c r="W9" s="167" t="s">
        <v>17</v>
      </c>
      <c r="X9" s="223"/>
      <c r="Y9" s="224"/>
      <c r="Z9" s="168" t="s">
        <v>18</v>
      </c>
      <c r="AA9" s="223"/>
      <c r="AB9" s="224"/>
      <c r="AC9" s="169"/>
      <c r="AD9" s="26"/>
      <c r="AE9" s="29"/>
      <c r="AF9" s="150" t="s">
        <v>20</v>
      </c>
      <c r="AG9" s="227"/>
      <c r="AH9" s="227"/>
      <c r="AI9" s="22"/>
      <c r="AJ9" s="208"/>
      <c r="AL9" s="2"/>
    </row>
    <row r="10" spans="1:109" ht="20.25">
      <c r="A10" s="2"/>
      <c r="B10" s="27"/>
      <c r="C10" s="23"/>
      <c r="D10" s="30"/>
      <c r="E10" s="30"/>
      <c r="F10" s="30"/>
      <c r="G10" s="30"/>
      <c r="H10" s="30"/>
      <c r="I10" s="30"/>
      <c r="J10" s="27"/>
      <c r="K10" s="27"/>
      <c r="L10" s="27"/>
      <c r="M10" s="27"/>
      <c r="N10" s="27"/>
      <c r="O10" s="31"/>
      <c r="Q10" s="225" t="s">
        <v>19</v>
      </c>
      <c r="R10" s="225"/>
      <c r="S10" s="28" t="s">
        <v>16</v>
      </c>
      <c r="T10" s="29"/>
      <c r="W10" s="226"/>
      <c r="X10" s="226"/>
      <c r="Y10" s="226"/>
      <c r="Z10" s="226"/>
      <c r="AA10" s="226"/>
      <c r="AB10" s="226"/>
      <c r="AC10" s="226"/>
      <c r="AD10" s="26"/>
      <c r="AE10" s="29"/>
      <c r="AF10" s="150" t="s">
        <v>16</v>
      </c>
      <c r="AG10" s="187" t="s">
        <v>21</v>
      </c>
      <c r="AH10" s="187"/>
      <c r="AI10" s="32"/>
      <c r="AL10" s="2"/>
    </row>
    <row r="11" spans="1:109" ht="20.25">
      <c r="A11" s="2"/>
      <c r="B11" s="27"/>
      <c r="C11" s="20" t="s">
        <v>11</v>
      </c>
      <c r="D11" s="202" t="s">
        <v>22</v>
      </c>
      <c r="E11" s="203"/>
      <c r="F11" s="203"/>
      <c r="G11" s="203"/>
      <c r="H11" s="203"/>
      <c r="I11" s="204"/>
      <c r="J11" s="27"/>
      <c r="K11" s="27"/>
      <c r="L11" s="27"/>
      <c r="M11" s="27"/>
      <c r="N11" s="27"/>
      <c r="O11" s="31"/>
      <c r="P11" s="33"/>
      <c r="Q11" s="225"/>
      <c r="R11" s="225"/>
      <c r="S11" s="28" t="s">
        <v>67</v>
      </c>
      <c r="T11" s="29"/>
      <c r="W11" s="226"/>
      <c r="X11" s="226"/>
      <c r="Y11" s="226"/>
      <c r="Z11" s="226"/>
      <c r="AA11" s="226"/>
      <c r="AB11" s="226"/>
      <c r="AC11" s="226"/>
      <c r="AD11" s="26"/>
      <c r="AE11" s="29"/>
      <c r="AF11" s="150" t="s">
        <v>67</v>
      </c>
      <c r="AG11" s="187"/>
      <c r="AH11" s="187"/>
      <c r="AI11" s="32"/>
      <c r="AL11" s="2"/>
    </row>
    <row r="12" spans="1:109" ht="20.25">
      <c r="A12" s="2"/>
      <c r="B12" s="27"/>
      <c r="C12" s="34"/>
      <c r="D12" s="205"/>
      <c r="E12" s="206"/>
      <c r="F12" s="206"/>
      <c r="G12" s="206"/>
      <c r="H12" s="206"/>
      <c r="I12" s="207"/>
      <c r="J12" s="27"/>
      <c r="K12" s="27"/>
      <c r="L12" s="27"/>
      <c r="M12" s="27"/>
      <c r="N12" s="27"/>
      <c r="O12" s="31"/>
      <c r="P12" s="33"/>
      <c r="Q12" s="225"/>
      <c r="R12" s="225"/>
      <c r="S12" s="28" t="s">
        <v>24</v>
      </c>
      <c r="T12" s="35"/>
      <c r="W12" s="226"/>
      <c r="X12" s="226"/>
      <c r="Y12" s="226"/>
      <c r="Z12" s="226"/>
      <c r="AA12" s="226"/>
      <c r="AB12" s="226"/>
      <c r="AC12" s="226"/>
      <c r="AD12" s="26"/>
      <c r="AE12" s="35"/>
      <c r="AF12" s="150" t="s">
        <v>24</v>
      </c>
      <c r="AG12" s="187"/>
      <c r="AH12" s="187"/>
      <c r="AI12" s="32"/>
      <c r="AL12" s="2"/>
    </row>
    <row r="13" spans="1:109" ht="20.25">
      <c r="A13" s="2"/>
      <c r="B13" s="27"/>
      <c r="C13" s="23"/>
      <c r="D13" s="36"/>
      <c r="E13" s="36"/>
      <c r="F13" s="36"/>
      <c r="G13" s="36"/>
      <c r="H13" s="36"/>
      <c r="I13" s="36"/>
      <c r="J13" s="27"/>
      <c r="K13" s="27"/>
      <c r="L13" s="27"/>
      <c r="M13" s="27"/>
      <c r="N13" s="27"/>
      <c r="O13" s="31"/>
      <c r="P13" s="33"/>
      <c r="S13" s="28" t="s">
        <v>25</v>
      </c>
      <c r="T13" s="37"/>
      <c r="W13" s="226"/>
      <c r="X13" s="226"/>
      <c r="Y13" s="226"/>
      <c r="Z13" s="226"/>
      <c r="AA13" s="226"/>
      <c r="AB13" s="226"/>
      <c r="AC13" s="226"/>
      <c r="AD13" s="26"/>
      <c r="AE13" s="37"/>
      <c r="AF13" s="150" t="s">
        <v>25</v>
      </c>
      <c r="AG13" s="33"/>
      <c r="AH13" s="33"/>
      <c r="AI13" s="33"/>
      <c r="AL13" s="2"/>
    </row>
    <row r="14" spans="1:109" ht="20.25">
      <c r="A14" s="2"/>
      <c r="B14" s="27"/>
      <c r="C14" s="20" t="s">
        <v>15</v>
      </c>
      <c r="D14" s="202" t="s">
        <v>26</v>
      </c>
      <c r="E14" s="203"/>
      <c r="F14" s="203"/>
      <c r="G14" s="203"/>
      <c r="H14" s="203"/>
      <c r="I14" s="204"/>
      <c r="J14" s="27"/>
      <c r="K14" s="27"/>
      <c r="L14" s="27"/>
      <c r="M14" s="27"/>
      <c r="N14" s="27"/>
      <c r="O14" s="31"/>
      <c r="P14" s="33"/>
      <c r="S14" s="28" t="s">
        <v>27</v>
      </c>
      <c r="T14" s="38"/>
      <c r="U14" s="39"/>
      <c r="V14" s="39"/>
      <c r="W14" s="226"/>
      <c r="X14" s="226"/>
      <c r="Y14" s="226"/>
      <c r="Z14" s="226"/>
      <c r="AA14" s="226"/>
      <c r="AB14" s="226"/>
      <c r="AC14" s="226"/>
      <c r="AD14" s="26"/>
      <c r="AE14" s="38"/>
      <c r="AF14" s="150" t="s">
        <v>27</v>
      </c>
      <c r="AG14" s="33"/>
      <c r="AH14" s="33"/>
      <c r="AI14" s="33"/>
      <c r="AL14" s="2"/>
    </row>
    <row r="15" spans="1:109" ht="20.25">
      <c r="A15" s="2"/>
      <c r="B15" s="27"/>
      <c r="C15" s="40"/>
      <c r="D15" s="205"/>
      <c r="E15" s="206"/>
      <c r="F15" s="206"/>
      <c r="G15" s="206"/>
      <c r="H15" s="206"/>
      <c r="I15" s="207"/>
      <c r="J15" s="27"/>
      <c r="K15" s="27"/>
      <c r="L15" s="27"/>
      <c r="M15" s="27"/>
      <c r="N15" s="27"/>
      <c r="P15" s="33"/>
      <c r="S15" s="28" t="s">
        <v>28</v>
      </c>
      <c r="T15" s="29"/>
      <c r="U15" s="39"/>
      <c r="V15" s="39"/>
      <c r="W15" s="226"/>
      <c r="X15" s="226"/>
      <c r="Y15" s="226"/>
      <c r="Z15" s="226"/>
      <c r="AA15" s="226"/>
      <c r="AB15" s="226"/>
      <c r="AC15" s="226"/>
      <c r="AD15" s="26"/>
      <c r="AE15" s="29"/>
      <c r="AF15" s="150" t="s">
        <v>28</v>
      </c>
      <c r="AG15" s="33"/>
      <c r="AH15" s="33"/>
      <c r="AI15" s="33"/>
      <c r="AL15" s="2"/>
    </row>
    <row r="16" spans="1:109" ht="21" thickBot="1">
      <c r="A16" s="2"/>
      <c r="B16" s="27"/>
      <c r="C16" s="40"/>
      <c r="D16" s="36"/>
      <c r="E16" s="36"/>
      <c r="F16" s="36"/>
      <c r="G16" s="36"/>
      <c r="H16" s="36"/>
      <c r="I16" s="36"/>
      <c r="J16" s="27"/>
      <c r="K16" s="27"/>
      <c r="L16" s="27"/>
      <c r="M16" s="27"/>
      <c r="N16" s="27"/>
      <c r="P16" s="33"/>
      <c r="R16" s="41"/>
      <c r="S16" s="42" t="s">
        <v>29</v>
      </c>
      <c r="T16" s="43"/>
      <c r="W16" s="226"/>
      <c r="X16" s="226"/>
      <c r="Y16" s="226"/>
      <c r="Z16" s="226"/>
      <c r="AA16" s="226"/>
      <c r="AB16" s="226"/>
      <c r="AC16" s="226"/>
      <c r="AD16" s="26"/>
      <c r="AE16" s="43"/>
      <c r="AF16" s="151" t="s">
        <v>29</v>
      </c>
      <c r="AG16" s="33"/>
      <c r="AH16" s="33"/>
      <c r="AI16" s="33"/>
      <c r="AL16" s="2"/>
    </row>
    <row r="17" spans="1:44" ht="21" thickTop="1">
      <c r="A17" s="2"/>
      <c r="B17" s="27"/>
      <c r="C17" s="20" t="s">
        <v>30</v>
      </c>
      <c r="D17" s="202" t="s">
        <v>31</v>
      </c>
      <c r="E17" s="203"/>
      <c r="F17" s="203"/>
      <c r="G17" s="203"/>
      <c r="H17" s="203"/>
      <c r="I17" s="204"/>
      <c r="J17" s="27"/>
      <c r="K17" s="208" t="s">
        <v>30</v>
      </c>
      <c r="L17" s="27"/>
      <c r="M17" s="27"/>
      <c r="N17" s="27"/>
      <c r="P17" s="44"/>
      <c r="Q17" s="44"/>
      <c r="R17" s="45"/>
      <c r="S17" s="221" t="s">
        <v>32</v>
      </c>
      <c r="T17" s="221"/>
      <c r="AC17" s="26"/>
      <c r="AD17" s="26"/>
      <c r="AE17" s="221" t="s">
        <v>32</v>
      </c>
      <c r="AF17" s="221"/>
      <c r="AG17" s="46"/>
      <c r="AH17" s="46"/>
      <c r="AI17" s="33"/>
      <c r="AL17" s="2"/>
    </row>
    <row r="18" spans="1:44" ht="20.25">
      <c r="A18" s="2"/>
      <c r="B18" s="27"/>
      <c r="C18" s="40"/>
      <c r="D18" s="205"/>
      <c r="E18" s="206"/>
      <c r="F18" s="206"/>
      <c r="G18" s="206"/>
      <c r="H18" s="206"/>
      <c r="I18" s="207"/>
      <c r="J18" s="27"/>
      <c r="K18" s="208"/>
      <c r="L18" s="27"/>
      <c r="M18" s="27"/>
      <c r="N18" s="27"/>
      <c r="P18" s="222" t="s">
        <v>33</v>
      </c>
      <c r="Q18" s="222"/>
      <c r="R18" s="47" t="s">
        <v>34</v>
      </c>
      <c r="S18" s="48">
        <f>T14</f>
        <v>0</v>
      </c>
      <c r="X18" s="49"/>
      <c r="Y18" s="49"/>
      <c r="Z18" s="49"/>
      <c r="AA18" s="49"/>
      <c r="AB18" s="49"/>
      <c r="AD18" s="222" t="s">
        <v>33</v>
      </c>
      <c r="AE18" s="222"/>
      <c r="AF18" s="47" t="s">
        <v>34</v>
      </c>
      <c r="AG18" s="48">
        <f>AE14</f>
        <v>0</v>
      </c>
      <c r="AI18" s="33"/>
      <c r="AL18" s="2"/>
    </row>
    <row r="19" spans="1:44" ht="20.25">
      <c r="A19" s="2"/>
      <c r="B19" s="27"/>
      <c r="C19" s="40"/>
      <c r="D19" s="50"/>
      <c r="E19" s="50"/>
      <c r="F19" s="50"/>
      <c r="G19" s="50"/>
      <c r="H19" s="50"/>
      <c r="I19" s="50"/>
      <c r="J19" s="27"/>
      <c r="K19" s="209" t="s">
        <v>35</v>
      </c>
      <c r="L19" s="210"/>
      <c r="M19" s="211"/>
      <c r="N19" s="27"/>
      <c r="P19" s="51" t="s">
        <v>36</v>
      </c>
      <c r="Q19" s="52" t="s">
        <v>37</v>
      </c>
      <c r="R19" s="53" t="s">
        <v>38</v>
      </c>
      <c r="S19" s="54" t="s">
        <v>39</v>
      </c>
      <c r="T19" s="55" t="s">
        <v>40</v>
      </c>
      <c r="X19" s="49"/>
      <c r="Y19" s="49"/>
      <c r="Z19" s="49"/>
      <c r="AA19" s="49"/>
      <c r="AB19" s="49"/>
      <c r="AD19" s="51" t="s">
        <v>36</v>
      </c>
      <c r="AE19" s="52" t="s">
        <v>37</v>
      </c>
      <c r="AF19" s="53" t="s">
        <v>38</v>
      </c>
      <c r="AG19" s="54" t="s">
        <v>39</v>
      </c>
      <c r="AH19" s="55" t="s">
        <v>40</v>
      </c>
      <c r="AI19" s="33"/>
      <c r="AL19" s="2"/>
    </row>
    <row r="20" spans="1:44" ht="21" customHeight="1">
      <c r="A20" s="2"/>
      <c r="B20" s="27"/>
      <c r="C20" s="20" t="s">
        <v>41</v>
      </c>
      <c r="D20" s="212" t="s">
        <v>74</v>
      </c>
      <c r="E20" s="213"/>
      <c r="F20" s="213"/>
      <c r="G20" s="213"/>
      <c r="H20" s="213"/>
      <c r="I20" s="214"/>
      <c r="J20" s="27"/>
      <c r="K20" s="56"/>
      <c r="L20" s="57"/>
      <c r="M20" s="58"/>
      <c r="N20" s="27"/>
      <c r="P20" s="162">
        <v>1</v>
      </c>
      <c r="Q20" s="59"/>
      <c r="R20" s="59"/>
      <c r="S20" s="60"/>
      <c r="T20" s="59"/>
      <c r="W20" s="195" t="s">
        <v>5</v>
      </c>
      <c r="X20" s="49"/>
      <c r="Y20" s="49"/>
      <c r="Z20" s="49"/>
      <c r="AA20" s="49"/>
      <c r="AB20" s="49"/>
      <c r="AD20" s="162">
        <v>1</v>
      </c>
      <c r="AE20" s="59"/>
      <c r="AF20" s="59"/>
      <c r="AG20" s="60"/>
      <c r="AH20" s="59"/>
      <c r="AI20" s="61"/>
      <c r="AL20" s="2"/>
    </row>
    <row r="21" spans="1:44">
      <c r="A21" s="2"/>
      <c r="B21" s="27"/>
      <c r="C21" s="36"/>
      <c r="D21" s="215"/>
      <c r="E21" s="216"/>
      <c r="F21" s="216"/>
      <c r="G21" s="216"/>
      <c r="H21" s="216"/>
      <c r="I21" s="217"/>
      <c r="J21" s="27"/>
      <c r="K21" s="196" t="s">
        <v>42</v>
      </c>
      <c r="L21" s="197"/>
      <c r="M21" s="59"/>
      <c r="N21" s="27"/>
      <c r="P21" s="162">
        <v>2</v>
      </c>
      <c r="Q21" s="59"/>
      <c r="R21" s="59"/>
      <c r="S21" s="60"/>
      <c r="T21" s="59"/>
      <c r="W21" s="195"/>
      <c r="X21" s="49"/>
      <c r="Y21" s="49"/>
      <c r="Z21" s="49"/>
      <c r="AA21" s="49"/>
      <c r="AB21" s="49"/>
      <c r="AD21" s="162">
        <v>2</v>
      </c>
      <c r="AE21" s="59"/>
      <c r="AF21" s="59"/>
      <c r="AG21" s="60"/>
      <c r="AH21" s="59"/>
      <c r="AI21" s="61"/>
      <c r="AL21" s="2"/>
    </row>
    <row r="22" spans="1:44">
      <c r="A22" s="2"/>
      <c r="B22" s="27"/>
      <c r="C22" s="27"/>
      <c r="D22" s="215"/>
      <c r="E22" s="216"/>
      <c r="F22" s="216"/>
      <c r="G22" s="216"/>
      <c r="H22" s="216"/>
      <c r="I22" s="217"/>
      <c r="J22" s="27"/>
      <c r="K22" s="196" t="s">
        <v>43</v>
      </c>
      <c r="L22" s="197"/>
      <c r="M22" s="60"/>
      <c r="N22" s="27"/>
      <c r="P22" s="162">
        <v>3</v>
      </c>
      <c r="Q22" s="59"/>
      <c r="R22" s="59"/>
      <c r="S22" s="60"/>
      <c r="T22" s="59"/>
      <c r="W22" s="194" t="s">
        <v>44</v>
      </c>
      <c r="X22" s="194"/>
      <c r="Y22" s="194"/>
      <c r="Z22" s="194"/>
      <c r="AA22" s="194"/>
      <c r="AB22" s="194"/>
      <c r="AD22" s="162">
        <v>3</v>
      </c>
      <c r="AE22" s="59"/>
      <c r="AF22" s="59"/>
      <c r="AG22" s="60"/>
      <c r="AH22" s="59"/>
      <c r="AI22" s="61"/>
      <c r="AL22" s="2"/>
    </row>
    <row r="23" spans="1:44">
      <c r="A23" s="2"/>
      <c r="B23" s="27"/>
      <c r="C23" s="27"/>
      <c r="D23" s="215"/>
      <c r="E23" s="216"/>
      <c r="F23" s="216"/>
      <c r="G23" s="216"/>
      <c r="H23" s="216"/>
      <c r="I23" s="217"/>
      <c r="J23" s="27"/>
      <c r="K23" s="196" t="s">
        <v>45</v>
      </c>
      <c r="L23" s="197"/>
      <c r="M23" s="59"/>
      <c r="N23" s="27"/>
      <c r="P23" s="162">
        <v>4</v>
      </c>
      <c r="Q23" s="59"/>
      <c r="R23" s="59"/>
      <c r="S23" s="60"/>
      <c r="T23" s="59"/>
      <c r="W23" s="194"/>
      <c r="X23" s="194"/>
      <c r="Y23" s="194"/>
      <c r="Z23" s="194"/>
      <c r="AA23" s="194"/>
      <c r="AB23" s="194"/>
      <c r="AD23" s="162">
        <v>4</v>
      </c>
      <c r="AE23" s="59"/>
      <c r="AF23" s="59"/>
      <c r="AG23" s="60"/>
      <c r="AH23" s="59"/>
      <c r="AI23" s="61"/>
      <c r="AL23" s="2"/>
    </row>
    <row r="24" spans="1:44">
      <c r="A24" s="2"/>
      <c r="B24" s="27"/>
      <c r="C24" s="27"/>
      <c r="D24" s="215"/>
      <c r="E24" s="216"/>
      <c r="F24" s="216"/>
      <c r="G24" s="216"/>
      <c r="H24" s="216"/>
      <c r="I24" s="217"/>
      <c r="J24" s="27"/>
      <c r="K24" s="196" t="s">
        <v>46</v>
      </c>
      <c r="L24" s="197"/>
      <c r="M24" s="158"/>
      <c r="N24" s="27"/>
      <c r="P24" s="162">
        <v>5</v>
      </c>
      <c r="Q24" s="59"/>
      <c r="R24" s="59"/>
      <c r="S24" s="60"/>
      <c r="T24" s="59"/>
      <c r="W24" s="171" t="s">
        <v>47</v>
      </c>
      <c r="X24" s="172"/>
      <c r="Y24" s="172"/>
      <c r="Z24" s="173"/>
      <c r="AA24" s="174"/>
      <c r="AB24" s="175"/>
      <c r="AD24" s="162">
        <v>5</v>
      </c>
      <c r="AE24" s="59"/>
      <c r="AF24" s="59"/>
      <c r="AG24" s="60"/>
      <c r="AH24" s="59"/>
      <c r="AI24" s="61"/>
      <c r="AJ24" s="62"/>
      <c r="AK24" s="62"/>
      <c r="AL24" s="2"/>
    </row>
    <row r="25" spans="1:44">
      <c r="A25" s="2"/>
      <c r="B25" s="27"/>
      <c r="C25" s="27"/>
      <c r="D25" s="218"/>
      <c r="E25" s="219"/>
      <c r="F25" s="219"/>
      <c r="G25" s="219"/>
      <c r="H25" s="219"/>
      <c r="I25" s="220"/>
      <c r="J25" s="27"/>
      <c r="K25" s="198"/>
      <c r="L25" s="199"/>
      <c r="M25" s="63"/>
      <c r="N25" s="27"/>
      <c r="O25" s="64" t="s">
        <v>49</v>
      </c>
      <c r="P25" s="159"/>
      <c r="Q25" s="159"/>
      <c r="R25" s="160"/>
      <c r="S25" s="161"/>
      <c r="T25" s="161"/>
      <c r="W25" s="171" t="s">
        <v>50</v>
      </c>
      <c r="X25" s="172"/>
      <c r="Y25" s="172"/>
      <c r="Z25" s="173"/>
      <c r="AA25" s="181"/>
      <c r="AB25" s="182"/>
      <c r="AD25" s="159"/>
      <c r="AE25" s="159"/>
      <c r="AF25" s="159"/>
      <c r="AG25" s="159"/>
      <c r="AH25" s="159"/>
      <c r="AI25" s="64" t="s">
        <v>49</v>
      </c>
      <c r="AK25" s="62"/>
      <c r="AL25" s="2"/>
      <c r="AP25" s="174"/>
      <c r="AQ25" s="175"/>
      <c r="AR25" s="1" t="s">
        <v>51</v>
      </c>
    </row>
    <row r="26" spans="1:44">
      <c r="A26" s="2"/>
      <c r="B26" s="5"/>
      <c r="C26" s="27"/>
      <c r="D26" s="170"/>
      <c r="E26" s="170"/>
      <c r="F26" s="170"/>
      <c r="G26" s="170"/>
      <c r="H26" s="170"/>
      <c r="I26" s="170"/>
      <c r="J26" s="5"/>
      <c r="K26" s="183" t="str">
        <f>IF(T8&gt;0,CONCATENATE("Suppose you sell your home at year 10 for $",ROUND(1.2*T8,0),". After you repay the remaining balance of your home, any money you have left over is called equity. The following questions help you compare the equity in your home after 10 years."),"Suppose you sell your home at year 10 for... (complete parts #3 and #4 before the remainder of this question will show up.)")</f>
        <v>Suppose you sell your home at year 10 for... (complete parts #3 and #4 before the remainder of this question will show up.)</v>
      </c>
      <c r="L26" s="184"/>
      <c r="M26" s="185"/>
      <c r="N26" s="27"/>
      <c r="P26" s="159"/>
      <c r="Q26" s="159"/>
      <c r="R26" s="160"/>
      <c r="S26" s="161"/>
      <c r="T26" s="161"/>
      <c r="W26" s="171" t="s">
        <v>54</v>
      </c>
      <c r="X26" s="172"/>
      <c r="Y26" s="172"/>
      <c r="Z26" s="173"/>
      <c r="AA26" s="192"/>
      <c r="AB26" s="193"/>
      <c r="AD26" s="159"/>
      <c r="AE26" s="159"/>
      <c r="AF26" s="159"/>
      <c r="AG26" s="159"/>
      <c r="AH26" s="159"/>
      <c r="AI26" s="66"/>
      <c r="AJ26" s="62"/>
      <c r="AK26" s="62"/>
      <c r="AL26" s="2"/>
      <c r="AR26" s="1" t="s">
        <v>53</v>
      </c>
    </row>
    <row r="27" spans="1:44">
      <c r="A27" s="2"/>
      <c r="B27" s="5"/>
      <c r="C27" s="27"/>
      <c r="D27" s="170"/>
      <c r="E27" s="170"/>
      <c r="F27" s="170"/>
      <c r="G27" s="170"/>
      <c r="H27" s="170"/>
      <c r="I27" s="170"/>
      <c r="J27" s="5"/>
      <c r="K27" s="186"/>
      <c r="L27" s="187"/>
      <c r="M27" s="188"/>
      <c r="N27" s="27"/>
      <c r="P27" s="159"/>
      <c r="Q27" s="159"/>
      <c r="R27" s="160"/>
      <c r="S27" s="161"/>
      <c r="T27" s="161"/>
      <c r="W27" s="178"/>
      <c r="X27" s="179"/>
      <c r="Y27" s="179"/>
      <c r="Z27" s="179"/>
      <c r="AA27" s="179"/>
      <c r="AB27" s="180"/>
      <c r="AD27" s="159"/>
      <c r="AE27" s="159"/>
      <c r="AF27" s="159"/>
      <c r="AG27" s="159"/>
      <c r="AH27" s="159"/>
      <c r="AI27" s="66"/>
      <c r="AL27" s="2"/>
      <c r="AP27" s="1" t="s">
        <v>55</v>
      </c>
      <c r="AR27" s="1" t="s">
        <v>56</v>
      </c>
    </row>
    <row r="28" spans="1:44">
      <c r="A28" s="2"/>
      <c r="B28" s="5"/>
      <c r="C28" s="27"/>
      <c r="D28" s="170"/>
      <c r="E28" s="170"/>
      <c r="F28" s="170"/>
      <c r="G28" s="170"/>
      <c r="H28" s="170"/>
      <c r="I28" s="170"/>
      <c r="J28" s="5"/>
      <c r="K28" s="186"/>
      <c r="L28" s="187"/>
      <c r="M28" s="188"/>
      <c r="N28" s="27"/>
      <c r="P28" s="159"/>
      <c r="Q28" s="159"/>
      <c r="R28" s="160"/>
      <c r="S28" s="161"/>
      <c r="T28" s="161"/>
      <c r="AD28" s="159"/>
      <c r="AE28" s="159"/>
      <c r="AF28" s="159"/>
      <c r="AG28" s="159"/>
      <c r="AH28" s="159"/>
      <c r="AI28" s="66"/>
      <c r="AL28" s="2"/>
      <c r="AP28" s="1" t="s">
        <v>57</v>
      </c>
    </row>
    <row r="29" spans="1:44">
      <c r="A29" s="2"/>
      <c r="B29" s="5"/>
      <c r="C29" s="27"/>
      <c r="D29" s="170"/>
      <c r="E29" s="170"/>
      <c r="F29" s="170"/>
      <c r="G29" s="170"/>
      <c r="H29" s="170"/>
      <c r="I29" s="170"/>
      <c r="J29" s="5"/>
      <c r="K29" s="189"/>
      <c r="L29" s="190"/>
      <c r="M29" s="191"/>
      <c r="N29" s="5"/>
      <c r="P29" s="159"/>
      <c r="Q29" s="159"/>
      <c r="R29" s="160"/>
      <c r="S29" s="161"/>
      <c r="T29" s="161"/>
      <c r="W29" s="194" t="s">
        <v>59</v>
      </c>
      <c r="X29" s="194"/>
      <c r="Y29" s="194"/>
      <c r="Z29" s="194"/>
      <c r="AA29" s="194"/>
      <c r="AB29" s="194"/>
      <c r="AD29" s="159"/>
      <c r="AE29" s="159"/>
      <c r="AF29" s="159"/>
      <c r="AG29" s="159"/>
      <c r="AH29" s="159"/>
      <c r="AI29" s="66"/>
      <c r="AL29" s="2"/>
      <c r="AP29" s="1" t="s">
        <v>48</v>
      </c>
    </row>
    <row r="30" spans="1:44">
      <c r="A30" s="2"/>
      <c r="B30" s="27"/>
      <c r="C30" s="5"/>
      <c r="D30" s="170"/>
      <c r="E30" s="170"/>
      <c r="F30" s="170"/>
      <c r="G30" s="170"/>
      <c r="H30" s="170"/>
      <c r="I30" s="170"/>
      <c r="J30" s="27"/>
      <c r="K30" s="200" t="s">
        <v>58</v>
      </c>
      <c r="L30" s="201"/>
      <c r="M30" s="59"/>
      <c r="N30" s="27"/>
      <c r="P30" s="159"/>
      <c r="Q30" s="159"/>
      <c r="R30" s="160"/>
      <c r="S30" s="161"/>
      <c r="T30" s="161"/>
      <c r="W30" s="194"/>
      <c r="X30" s="194"/>
      <c r="Y30" s="194"/>
      <c r="Z30" s="194"/>
      <c r="AA30" s="194"/>
      <c r="AB30" s="194"/>
      <c r="AD30" s="159"/>
      <c r="AE30" s="159"/>
      <c r="AF30" s="159"/>
      <c r="AG30" s="159"/>
      <c r="AH30" s="159"/>
      <c r="AI30" s="66"/>
      <c r="AL30" s="2"/>
      <c r="AP30" s="1" t="s">
        <v>60</v>
      </c>
    </row>
    <row r="31" spans="1:44">
      <c r="A31" s="2"/>
      <c r="B31" s="27"/>
      <c r="C31" s="5"/>
      <c r="D31" s="170"/>
      <c r="E31" s="170"/>
      <c r="F31" s="170"/>
      <c r="G31" s="170"/>
      <c r="H31" s="170"/>
      <c r="I31" s="170"/>
      <c r="J31" s="27"/>
      <c r="K31" s="196" t="s">
        <v>61</v>
      </c>
      <c r="L31" s="197"/>
      <c r="M31" s="59"/>
      <c r="N31" s="27"/>
      <c r="P31" s="159"/>
      <c r="Q31" s="159"/>
      <c r="R31" s="160"/>
      <c r="S31" s="161"/>
      <c r="T31" s="161"/>
      <c r="W31" s="171" t="s">
        <v>47</v>
      </c>
      <c r="X31" s="172"/>
      <c r="Y31" s="172"/>
      <c r="Z31" s="173"/>
      <c r="AA31" s="174"/>
      <c r="AB31" s="175"/>
      <c r="AD31" s="159"/>
      <c r="AE31" s="159"/>
      <c r="AF31" s="159"/>
      <c r="AG31" s="159"/>
      <c r="AH31" s="159"/>
      <c r="AI31" s="66"/>
      <c r="AL31" s="2"/>
    </row>
    <row r="32" spans="1:44">
      <c r="A32" s="2"/>
      <c r="B32" s="27"/>
      <c r="C32" s="5"/>
      <c r="D32" s="170"/>
      <c r="E32" s="170"/>
      <c r="F32" s="170"/>
      <c r="G32" s="170"/>
      <c r="H32" s="170"/>
      <c r="I32" s="170"/>
      <c r="J32" s="27"/>
      <c r="K32" s="196" t="s">
        <v>62</v>
      </c>
      <c r="L32" s="197"/>
      <c r="M32" s="59"/>
      <c r="N32" s="27"/>
      <c r="P32" s="159"/>
      <c r="Q32" s="159"/>
      <c r="R32" s="160"/>
      <c r="S32" s="161"/>
      <c r="T32" s="161"/>
      <c r="W32" s="171" t="s">
        <v>50</v>
      </c>
      <c r="X32" s="172"/>
      <c r="Y32" s="172"/>
      <c r="Z32" s="173"/>
      <c r="AA32" s="181"/>
      <c r="AB32" s="182"/>
      <c r="AD32" s="159"/>
      <c r="AE32" s="159"/>
      <c r="AF32" s="159"/>
      <c r="AG32" s="159"/>
      <c r="AH32" s="159"/>
      <c r="AI32" s="66"/>
      <c r="AL32" s="2"/>
    </row>
    <row r="33" spans="1:38">
      <c r="A33" s="2"/>
      <c r="B33" s="27"/>
      <c r="C33" s="5"/>
      <c r="D33" s="170"/>
      <c r="E33" s="170"/>
      <c r="F33" s="170"/>
      <c r="G33" s="170"/>
      <c r="H33" s="170"/>
      <c r="I33" s="170"/>
      <c r="J33" s="27"/>
      <c r="K33" s="196" t="s">
        <v>63</v>
      </c>
      <c r="L33" s="197"/>
      <c r="M33" s="59"/>
      <c r="N33" s="27"/>
      <c r="P33" s="159"/>
      <c r="Q33" s="159"/>
      <c r="R33" s="160"/>
      <c r="S33" s="161"/>
      <c r="T33" s="161"/>
      <c r="W33" s="171" t="s">
        <v>54</v>
      </c>
      <c r="X33" s="172"/>
      <c r="Y33" s="172"/>
      <c r="Z33" s="173"/>
      <c r="AA33" s="176"/>
      <c r="AB33" s="177"/>
      <c r="AD33" s="159"/>
      <c r="AE33" s="159"/>
      <c r="AF33" s="159"/>
      <c r="AG33" s="159"/>
      <c r="AH33" s="159"/>
      <c r="AI33" s="66"/>
      <c r="AL33" s="2"/>
    </row>
    <row r="34" spans="1:38">
      <c r="A34" s="2"/>
      <c r="B34" s="27"/>
      <c r="C34" s="27"/>
      <c r="D34" s="170"/>
      <c r="E34" s="170"/>
      <c r="F34" s="170"/>
      <c r="G34" s="170"/>
      <c r="H34" s="170"/>
      <c r="I34" s="170"/>
      <c r="J34" s="27"/>
      <c r="K34" s="198"/>
      <c r="L34" s="199"/>
      <c r="M34" s="63"/>
      <c r="N34" s="27"/>
      <c r="P34" s="159"/>
      <c r="Q34" s="159"/>
      <c r="R34" s="160"/>
      <c r="S34" s="161"/>
      <c r="T34" s="161"/>
      <c r="W34" s="178"/>
      <c r="X34" s="179"/>
      <c r="Y34" s="179"/>
      <c r="Z34" s="179"/>
      <c r="AA34" s="179"/>
      <c r="AB34" s="180"/>
      <c r="AD34" s="159"/>
      <c r="AE34" s="159"/>
      <c r="AF34" s="159"/>
      <c r="AG34" s="159"/>
      <c r="AH34" s="159"/>
      <c r="AI34" s="66"/>
      <c r="AL34" s="2"/>
    </row>
    <row r="35" spans="1:38">
      <c r="A35" s="2"/>
      <c r="B35" s="27"/>
      <c r="C35" s="27"/>
      <c r="D35" s="65"/>
      <c r="E35" s="65"/>
      <c r="F35" s="65"/>
      <c r="G35" s="65"/>
      <c r="H35" s="65"/>
      <c r="I35" s="65"/>
      <c r="J35" s="27"/>
      <c r="K35" s="27"/>
      <c r="L35" s="27"/>
      <c r="M35" s="27"/>
      <c r="N35" s="27"/>
      <c r="P35" s="159"/>
      <c r="Q35" s="159"/>
      <c r="R35" s="160"/>
      <c r="S35" s="161"/>
      <c r="T35" s="161"/>
      <c r="W35" s="67"/>
      <c r="X35" s="67"/>
      <c r="Y35" s="67"/>
      <c r="Z35" s="67"/>
      <c r="AA35" s="67"/>
      <c r="AB35" s="67"/>
      <c r="AD35" s="159"/>
      <c r="AE35" s="159"/>
      <c r="AF35" s="159"/>
      <c r="AG35" s="159"/>
      <c r="AH35" s="159"/>
      <c r="AI35" s="66"/>
      <c r="AL35" s="2"/>
    </row>
    <row r="36" spans="1:38">
      <c r="A36" s="2"/>
      <c r="B36" s="27"/>
      <c r="C36" s="27"/>
      <c r="D36" s="65"/>
      <c r="E36" s="65"/>
      <c r="F36" s="65"/>
      <c r="G36" s="65"/>
      <c r="H36" s="65"/>
      <c r="I36" s="65"/>
      <c r="J36" s="27"/>
      <c r="K36" s="27"/>
      <c r="L36" s="27"/>
      <c r="M36" s="27"/>
      <c r="N36" s="27"/>
      <c r="P36" s="159"/>
      <c r="Q36" s="159"/>
      <c r="R36" s="160"/>
      <c r="S36" s="161"/>
      <c r="T36" s="161"/>
      <c r="W36" s="67"/>
      <c r="X36" s="67"/>
      <c r="Y36" s="67"/>
      <c r="Z36" s="67"/>
      <c r="AA36" s="67"/>
      <c r="AB36" s="67"/>
      <c r="AD36" s="159"/>
      <c r="AE36" s="159"/>
      <c r="AF36" s="159"/>
      <c r="AG36" s="159"/>
      <c r="AH36" s="159"/>
      <c r="AI36" s="66"/>
      <c r="AL36" s="2"/>
    </row>
    <row r="37" spans="1:38">
      <c r="A37" s="2"/>
      <c r="B37" s="27"/>
      <c r="C37" s="27"/>
      <c r="D37" s="65"/>
      <c r="E37" s="65"/>
      <c r="F37" s="65"/>
      <c r="G37" s="65"/>
      <c r="H37" s="65"/>
      <c r="I37" s="65"/>
      <c r="J37" s="27"/>
      <c r="K37" s="27"/>
      <c r="L37" s="27"/>
      <c r="M37" s="27"/>
      <c r="N37" s="27"/>
      <c r="P37" s="159"/>
      <c r="Q37" s="159"/>
      <c r="R37" s="160"/>
      <c r="S37" s="161"/>
      <c r="T37" s="161"/>
      <c r="W37" s="67"/>
      <c r="X37" s="67"/>
      <c r="Y37" s="67"/>
      <c r="Z37" s="67"/>
      <c r="AA37" s="67"/>
      <c r="AB37" s="67"/>
      <c r="AD37" s="159"/>
      <c r="AE37" s="159"/>
      <c r="AF37" s="159"/>
      <c r="AG37" s="159"/>
      <c r="AH37" s="159"/>
      <c r="AI37" s="66"/>
      <c r="AL37" s="2"/>
    </row>
    <row r="38" spans="1:38">
      <c r="A38" s="2"/>
      <c r="B38" s="27"/>
      <c r="C38" s="27"/>
      <c r="D38" s="65"/>
      <c r="E38" s="65"/>
      <c r="F38" s="65"/>
      <c r="G38" s="65"/>
      <c r="H38" s="65"/>
      <c r="I38" s="65"/>
      <c r="J38" s="27"/>
      <c r="K38" s="27"/>
      <c r="L38" s="27"/>
      <c r="M38" s="27"/>
      <c r="N38" s="27"/>
      <c r="P38" s="159"/>
      <c r="Q38" s="159"/>
      <c r="R38" s="160"/>
      <c r="S38" s="161"/>
      <c r="T38" s="161"/>
      <c r="W38" s="67"/>
      <c r="X38" s="67"/>
      <c r="Y38" s="67"/>
      <c r="Z38" s="67"/>
      <c r="AA38" s="67"/>
      <c r="AB38" s="67"/>
      <c r="AD38" s="159"/>
      <c r="AE38" s="159"/>
      <c r="AF38" s="159"/>
      <c r="AG38" s="159"/>
      <c r="AH38" s="159"/>
      <c r="AI38" s="66"/>
      <c r="AL38" s="2"/>
    </row>
    <row r="39" spans="1:38">
      <c r="A39" s="2"/>
      <c r="B39" s="27"/>
      <c r="C39" s="27"/>
      <c r="D39" s="65"/>
      <c r="E39" s="65"/>
      <c r="F39" s="65"/>
      <c r="G39" s="65"/>
      <c r="H39" s="65"/>
      <c r="I39" s="65"/>
      <c r="J39" s="27"/>
      <c r="K39" s="27"/>
      <c r="L39" s="27"/>
      <c r="M39" s="27"/>
      <c r="N39" s="27"/>
      <c r="P39" s="159"/>
      <c r="Q39" s="159"/>
      <c r="R39" s="160"/>
      <c r="S39" s="161"/>
      <c r="T39" s="161"/>
      <c r="W39" s="67"/>
      <c r="X39" s="67"/>
      <c r="Y39" s="67"/>
      <c r="Z39" s="67"/>
      <c r="AA39" s="67"/>
      <c r="AB39" s="67"/>
      <c r="AD39" s="159"/>
      <c r="AE39" s="159"/>
      <c r="AF39" s="159"/>
      <c r="AG39" s="159"/>
      <c r="AH39" s="159"/>
      <c r="AI39" s="66"/>
      <c r="AL39" s="2"/>
    </row>
    <row r="40" spans="1:38">
      <c r="A40" s="2"/>
      <c r="B40" s="27"/>
      <c r="C40" s="27"/>
      <c r="D40" s="65"/>
      <c r="E40" s="65"/>
      <c r="F40" s="65"/>
      <c r="G40" s="65"/>
      <c r="H40" s="65"/>
      <c r="I40" s="65"/>
      <c r="J40" s="27"/>
      <c r="K40" s="27"/>
      <c r="L40" s="27"/>
      <c r="M40" s="27"/>
      <c r="N40" s="27"/>
      <c r="P40" s="159"/>
      <c r="Q40" s="159"/>
      <c r="R40" s="160"/>
      <c r="S40" s="161"/>
      <c r="T40" s="161"/>
      <c r="W40" s="67"/>
      <c r="X40" s="67"/>
      <c r="Y40" s="67"/>
      <c r="Z40" s="67"/>
      <c r="AA40" s="67"/>
      <c r="AB40" s="67"/>
      <c r="AD40" s="159"/>
      <c r="AE40" s="159"/>
      <c r="AF40" s="159"/>
      <c r="AG40" s="159"/>
      <c r="AH40" s="159"/>
      <c r="AI40" s="66"/>
      <c r="AL40" s="2"/>
    </row>
    <row r="41" spans="1:38">
      <c r="A41" s="2"/>
      <c r="B41" s="27"/>
      <c r="C41" s="27"/>
      <c r="D41" s="65"/>
      <c r="E41" s="65"/>
      <c r="F41" s="65"/>
      <c r="G41" s="65"/>
      <c r="H41" s="65"/>
      <c r="I41" s="65"/>
      <c r="J41" s="27"/>
      <c r="K41" s="27"/>
      <c r="L41" s="27"/>
      <c r="M41" s="27"/>
      <c r="N41" s="27"/>
      <c r="P41" s="159"/>
      <c r="Q41" s="159"/>
      <c r="R41" s="160"/>
      <c r="S41" s="161"/>
      <c r="T41" s="161"/>
      <c r="W41" s="67"/>
      <c r="X41" s="67"/>
      <c r="Y41" s="67"/>
      <c r="Z41" s="67"/>
      <c r="AA41" s="67"/>
      <c r="AB41" s="67"/>
      <c r="AD41" s="159"/>
      <c r="AE41" s="159"/>
      <c r="AF41" s="159"/>
      <c r="AG41" s="159"/>
      <c r="AH41" s="159"/>
      <c r="AI41" s="66"/>
      <c r="AL41" s="2"/>
    </row>
    <row r="42" spans="1:38">
      <c r="A42" s="2"/>
      <c r="B42" s="27"/>
      <c r="C42" s="27"/>
      <c r="D42" s="65"/>
      <c r="E42" s="65"/>
      <c r="F42" s="65"/>
      <c r="G42" s="65"/>
      <c r="H42" s="65"/>
      <c r="I42" s="65"/>
      <c r="J42" s="27"/>
      <c r="K42" s="27"/>
      <c r="L42" s="27"/>
      <c r="M42" s="27"/>
      <c r="N42" s="27"/>
      <c r="P42" s="159"/>
      <c r="Q42" s="159"/>
      <c r="R42" s="160"/>
      <c r="S42" s="161"/>
      <c r="T42" s="161"/>
      <c r="W42" s="67"/>
      <c r="X42" s="67"/>
      <c r="Y42" s="67"/>
      <c r="Z42" s="67"/>
      <c r="AA42" s="67"/>
      <c r="AB42" s="67"/>
      <c r="AD42" s="159"/>
      <c r="AE42" s="159"/>
      <c r="AF42" s="159"/>
      <c r="AG42" s="159"/>
      <c r="AH42" s="159"/>
      <c r="AI42" s="66"/>
      <c r="AL42" s="2"/>
    </row>
    <row r="43" spans="1:38">
      <c r="A43" s="2"/>
      <c r="B43" s="27"/>
      <c r="C43" s="27"/>
      <c r="D43" s="65"/>
      <c r="E43" s="65"/>
      <c r="F43" s="65"/>
      <c r="G43" s="65"/>
      <c r="H43" s="65"/>
      <c r="I43" s="65"/>
      <c r="J43" s="27"/>
      <c r="K43" s="27"/>
      <c r="L43" s="27"/>
      <c r="M43" s="27"/>
      <c r="N43" s="27"/>
      <c r="P43" s="159"/>
      <c r="Q43" s="159"/>
      <c r="R43" s="160"/>
      <c r="S43" s="161"/>
      <c r="T43" s="161"/>
      <c r="W43" s="67"/>
      <c r="X43" s="67"/>
      <c r="Y43" s="67"/>
      <c r="Z43" s="67"/>
      <c r="AA43" s="67"/>
      <c r="AB43" s="67"/>
      <c r="AD43" s="159"/>
      <c r="AE43" s="159"/>
      <c r="AF43" s="159"/>
      <c r="AG43" s="159"/>
      <c r="AH43" s="159"/>
      <c r="AI43" s="66"/>
      <c r="AL43" s="2"/>
    </row>
    <row r="44" spans="1:38">
      <c r="A44" s="2"/>
      <c r="B44" s="27"/>
      <c r="C44" s="27"/>
      <c r="D44" s="65"/>
      <c r="E44" s="65"/>
      <c r="F44" s="65"/>
      <c r="G44" s="65"/>
      <c r="H44" s="65"/>
      <c r="I44" s="65"/>
      <c r="J44" s="27"/>
      <c r="K44" s="27"/>
      <c r="L44" s="27"/>
      <c r="M44" s="27"/>
      <c r="N44" s="27"/>
      <c r="P44" s="159"/>
      <c r="Q44" s="159"/>
      <c r="R44" s="160"/>
      <c r="S44" s="161"/>
      <c r="T44" s="161"/>
      <c r="W44" s="67"/>
      <c r="X44" s="67"/>
      <c r="Y44" s="67"/>
      <c r="Z44" s="67"/>
      <c r="AA44" s="67"/>
      <c r="AB44" s="67"/>
      <c r="AD44" s="159"/>
      <c r="AE44" s="159"/>
      <c r="AF44" s="159"/>
      <c r="AG44" s="159"/>
      <c r="AH44" s="159"/>
      <c r="AI44" s="66"/>
      <c r="AL44" s="2"/>
    </row>
    <row r="45" spans="1:38">
      <c r="A45" s="2"/>
      <c r="B45" s="27"/>
      <c r="C45" s="27"/>
      <c r="D45" s="65"/>
      <c r="E45" s="65"/>
      <c r="F45" s="65"/>
      <c r="G45" s="65"/>
      <c r="H45" s="65"/>
      <c r="I45" s="65"/>
      <c r="J45" s="27"/>
      <c r="K45" s="27"/>
      <c r="L45" s="27"/>
      <c r="M45" s="27"/>
      <c r="N45" s="27"/>
      <c r="P45" s="159"/>
      <c r="Q45" s="159"/>
      <c r="R45" s="160"/>
      <c r="S45" s="161"/>
      <c r="T45" s="161"/>
      <c r="W45" s="67"/>
      <c r="X45" s="67"/>
      <c r="Y45" s="67"/>
      <c r="Z45" s="67"/>
      <c r="AA45" s="67"/>
      <c r="AB45" s="67"/>
      <c r="AD45" s="159"/>
      <c r="AE45" s="159"/>
      <c r="AF45" s="159"/>
      <c r="AG45" s="159"/>
      <c r="AH45" s="159"/>
      <c r="AI45" s="66"/>
      <c r="AL45" s="2"/>
    </row>
    <row r="46" spans="1:38">
      <c r="A46" s="2"/>
      <c r="B46" s="27"/>
      <c r="C46" s="27"/>
      <c r="D46" s="65"/>
      <c r="E46" s="65"/>
      <c r="F46" s="65"/>
      <c r="G46" s="65"/>
      <c r="H46" s="65"/>
      <c r="I46" s="65"/>
      <c r="J46" s="27"/>
      <c r="K46" s="27"/>
      <c r="L46" s="27"/>
      <c r="M46" s="27"/>
      <c r="N46" s="27"/>
      <c r="P46" s="159"/>
      <c r="Q46" s="159"/>
      <c r="R46" s="160"/>
      <c r="S46" s="161"/>
      <c r="T46" s="161"/>
      <c r="W46" s="67"/>
      <c r="X46" s="67"/>
      <c r="Y46" s="67"/>
      <c r="Z46" s="67"/>
      <c r="AA46" s="67"/>
      <c r="AB46" s="67"/>
      <c r="AD46" s="159"/>
      <c r="AE46" s="159"/>
      <c r="AF46" s="159"/>
      <c r="AG46" s="159"/>
      <c r="AH46" s="159"/>
      <c r="AI46" s="66"/>
      <c r="AL46" s="2"/>
    </row>
    <row r="47" spans="1:38">
      <c r="A47" s="2"/>
      <c r="B47" s="27"/>
      <c r="C47" s="27"/>
      <c r="D47" s="65"/>
      <c r="E47" s="65"/>
      <c r="F47" s="65"/>
      <c r="G47" s="65"/>
      <c r="H47" s="65"/>
      <c r="I47" s="65"/>
      <c r="J47" s="27"/>
      <c r="K47" s="27"/>
      <c r="L47" s="27"/>
      <c r="M47" s="27"/>
      <c r="N47" s="27"/>
      <c r="P47" s="159"/>
      <c r="Q47" s="159"/>
      <c r="R47" s="160"/>
      <c r="S47" s="161"/>
      <c r="T47" s="161"/>
      <c r="W47" s="67"/>
      <c r="X47" s="67"/>
      <c r="Y47" s="67"/>
      <c r="Z47" s="67"/>
      <c r="AA47" s="67"/>
      <c r="AB47" s="67"/>
      <c r="AD47" s="159"/>
      <c r="AE47" s="159"/>
      <c r="AF47" s="159"/>
      <c r="AG47" s="159"/>
      <c r="AH47" s="159"/>
      <c r="AI47" s="66"/>
      <c r="AL47" s="2"/>
    </row>
    <row r="48" spans="1:38">
      <c r="A48" s="2"/>
      <c r="B48" s="27"/>
      <c r="C48" s="27"/>
      <c r="D48" s="65"/>
      <c r="E48" s="65"/>
      <c r="F48" s="65"/>
      <c r="G48" s="65"/>
      <c r="H48" s="65"/>
      <c r="I48" s="65"/>
      <c r="J48" s="27"/>
      <c r="K48" s="27"/>
      <c r="L48" s="27"/>
      <c r="M48" s="27"/>
      <c r="N48" s="27"/>
      <c r="P48" s="159"/>
      <c r="Q48" s="159"/>
      <c r="R48" s="160"/>
      <c r="S48" s="161"/>
      <c r="T48" s="161"/>
      <c r="W48" s="67"/>
      <c r="X48" s="67"/>
      <c r="Y48" s="67"/>
      <c r="Z48" s="67"/>
      <c r="AA48" s="67"/>
      <c r="AB48" s="67"/>
      <c r="AD48" s="159"/>
      <c r="AE48" s="159"/>
      <c r="AF48" s="159"/>
      <c r="AG48" s="159"/>
      <c r="AH48" s="159"/>
      <c r="AI48" s="66"/>
      <c r="AL48" s="2"/>
    </row>
    <row r="49" spans="1:38">
      <c r="A49" s="2"/>
      <c r="B49" s="27"/>
      <c r="C49" s="27"/>
      <c r="D49" s="65"/>
      <c r="E49" s="65"/>
      <c r="F49" s="65"/>
      <c r="G49" s="65"/>
      <c r="H49" s="65"/>
      <c r="I49" s="65"/>
      <c r="J49" s="27"/>
      <c r="K49" s="27"/>
      <c r="L49" s="27"/>
      <c r="M49" s="27"/>
      <c r="N49" s="27"/>
      <c r="P49" s="159"/>
      <c r="Q49" s="159"/>
      <c r="R49" s="160"/>
      <c r="S49" s="161"/>
      <c r="T49" s="161"/>
      <c r="W49" s="67"/>
      <c r="X49" s="67"/>
      <c r="Y49" s="67"/>
      <c r="Z49" s="67"/>
      <c r="AA49" s="67"/>
      <c r="AB49" s="67"/>
      <c r="AD49" s="159"/>
      <c r="AE49" s="159"/>
      <c r="AF49" s="159"/>
      <c r="AG49" s="159"/>
      <c r="AH49" s="159"/>
      <c r="AI49" s="66"/>
      <c r="AL49" s="2"/>
    </row>
    <row r="50" spans="1:38">
      <c r="A50" s="2"/>
      <c r="B50" s="27"/>
      <c r="C50" s="27"/>
      <c r="D50" s="65"/>
      <c r="E50" s="65"/>
      <c r="F50" s="65"/>
      <c r="G50" s="65"/>
      <c r="H50" s="65"/>
      <c r="I50" s="65"/>
      <c r="J50" s="27"/>
      <c r="K50" s="27"/>
      <c r="L50" s="27"/>
      <c r="M50" s="27"/>
      <c r="N50" s="27"/>
      <c r="P50" s="159"/>
      <c r="Q50" s="159"/>
      <c r="R50" s="160"/>
      <c r="S50" s="161"/>
      <c r="T50" s="161"/>
      <c r="W50" s="67"/>
      <c r="X50" s="67"/>
      <c r="Y50" s="67"/>
      <c r="Z50" s="67"/>
      <c r="AA50" s="67"/>
      <c r="AB50" s="67"/>
      <c r="AD50" s="159"/>
      <c r="AE50" s="159"/>
      <c r="AF50" s="159"/>
      <c r="AG50" s="159"/>
      <c r="AH50" s="159"/>
      <c r="AI50" s="66"/>
      <c r="AL50" s="2"/>
    </row>
    <row r="51" spans="1:38">
      <c r="A51" s="2"/>
      <c r="C51" s="27"/>
      <c r="D51" s="65"/>
      <c r="K51" s="27"/>
      <c r="L51" s="27"/>
      <c r="M51" s="27"/>
      <c r="P51" s="159"/>
      <c r="Q51" s="159"/>
      <c r="R51" s="160"/>
      <c r="S51" s="161"/>
      <c r="T51" s="161"/>
      <c r="W51" s="67"/>
      <c r="X51" s="67"/>
      <c r="Y51" s="67"/>
      <c r="Z51" s="67"/>
      <c r="AA51" s="67"/>
      <c r="AB51" s="67"/>
      <c r="AD51" s="159"/>
      <c r="AE51" s="159"/>
      <c r="AF51" s="159"/>
      <c r="AG51" s="159"/>
      <c r="AH51" s="159"/>
      <c r="AI51" s="66"/>
      <c r="AL51" s="2"/>
    </row>
    <row r="52" spans="1:38">
      <c r="A52" s="2"/>
      <c r="C52" s="27"/>
      <c r="D52" s="65"/>
      <c r="K52" s="27"/>
      <c r="L52" s="27"/>
      <c r="M52" s="27"/>
      <c r="P52" s="159"/>
      <c r="Q52" s="159"/>
      <c r="R52" s="160"/>
      <c r="S52" s="161"/>
      <c r="T52" s="161"/>
      <c r="W52" s="67"/>
      <c r="X52" s="67"/>
      <c r="Y52" s="67"/>
      <c r="Z52" s="67"/>
      <c r="AA52" s="67"/>
      <c r="AB52" s="67"/>
      <c r="AD52" s="159"/>
      <c r="AE52" s="159"/>
      <c r="AF52" s="159"/>
      <c r="AG52" s="159"/>
      <c r="AH52" s="159"/>
      <c r="AI52" s="66"/>
      <c r="AL52" s="2"/>
    </row>
    <row r="53" spans="1:38">
      <c r="A53" s="2"/>
      <c r="C53" s="27"/>
      <c r="D53" s="65"/>
      <c r="K53" s="27"/>
      <c r="L53" s="27"/>
      <c r="M53" s="27"/>
      <c r="P53" s="159"/>
      <c r="Q53" s="159"/>
      <c r="R53" s="160"/>
      <c r="S53" s="161"/>
      <c r="T53" s="161"/>
      <c r="W53" s="67"/>
      <c r="X53" s="67"/>
      <c r="Y53" s="67"/>
      <c r="Z53" s="67"/>
      <c r="AA53" s="67"/>
      <c r="AB53" s="67"/>
      <c r="AD53" s="159"/>
      <c r="AE53" s="159"/>
      <c r="AF53" s="159"/>
      <c r="AG53" s="159"/>
      <c r="AH53" s="159"/>
      <c r="AI53" s="66"/>
      <c r="AL53" s="2"/>
    </row>
    <row r="54" spans="1:38">
      <c r="A54" s="2"/>
      <c r="P54" s="159"/>
      <c r="Q54" s="159"/>
      <c r="R54" s="160"/>
      <c r="S54" s="161"/>
      <c r="T54" s="161"/>
      <c r="W54" s="67"/>
      <c r="X54" s="67"/>
      <c r="Y54" s="67"/>
      <c r="Z54" s="67"/>
      <c r="AA54" s="67"/>
      <c r="AB54" s="67"/>
      <c r="AD54" s="159"/>
      <c r="AE54" s="159"/>
      <c r="AF54" s="159"/>
      <c r="AG54" s="159"/>
      <c r="AH54" s="159"/>
      <c r="AI54" s="66"/>
      <c r="AL54" s="2"/>
    </row>
    <row r="55" spans="1:38">
      <c r="A55" s="2"/>
      <c r="P55" s="159"/>
      <c r="Q55" s="159"/>
      <c r="R55" s="160"/>
      <c r="S55" s="161"/>
      <c r="T55" s="161"/>
      <c r="W55" s="67"/>
      <c r="X55" s="67"/>
      <c r="Y55" s="67"/>
      <c r="Z55" s="67"/>
      <c r="AA55" s="67"/>
      <c r="AB55" s="67"/>
      <c r="AD55" s="159"/>
      <c r="AE55" s="159"/>
      <c r="AF55" s="159"/>
      <c r="AG55" s="159"/>
      <c r="AH55" s="159"/>
      <c r="AI55" s="66"/>
      <c r="AL55" s="2"/>
    </row>
    <row r="56" spans="1:38">
      <c r="A56" s="2"/>
      <c r="B56" s="5"/>
      <c r="E56" s="5"/>
      <c r="F56" s="5"/>
      <c r="G56" s="5"/>
      <c r="H56" s="5"/>
      <c r="I56" s="5"/>
      <c r="J56" s="5"/>
      <c r="N56" s="5"/>
      <c r="P56" s="159"/>
      <c r="Q56" s="159"/>
      <c r="R56" s="160"/>
      <c r="S56" s="161"/>
      <c r="T56" s="161"/>
      <c r="W56" s="67"/>
      <c r="X56" s="67"/>
      <c r="Y56" s="67"/>
      <c r="Z56" s="67"/>
      <c r="AA56" s="67"/>
      <c r="AB56" s="67"/>
      <c r="AD56" s="159"/>
      <c r="AE56" s="159"/>
      <c r="AF56" s="159"/>
      <c r="AG56" s="159"/>
      <c r="AH56" s="159"/>
      <c r="AI56" s="66"/>
      <c r="AL56" s="2"/>
    </row>
    <row r="57" spans="1:38">
      <c r="A57" s="2"/>
      <c r="B57" s="5"/>
      <c r="E57" s="5"/>
      <c r="F57" s="5"/>
      <c r="G57" s="5"/>
      <c r="H57" s="5"/>
      <c r="I57" s="5"/>
      <c r="J57" s="5"/>
      <c r="N57" s="5"/>
      <c r="P57" s="159"/>
      <c r="Q57" s="159"/>
      <c r="R57" s="160"/>
      <c r="S57" s="161"/>
      <c r="T57" s="161"/>
      <c r="W57" s="67"/>
      <c r="X57" s="67"/>
      <c r="Y57" s="67"/>
      <c r="Z57" s="67"/>
      <c r="AA57" s="67"/>
      <c r="AB57" s="67"/>
      <c r="AD57" s="159"/>
      <c r="AE57" s="159"/>
      <c r="AF57" s="159"/>
      <c r="AG57" s="159"/>
      <c r="AH57" s="159"/>
      <c r="AI57" s="66"/>
      <c r="AL57" s="2"/>
    </row>
    <row r="58" spans="1:38">
      <c r="A58" s="2"/>
      <c r="B58" s="5"/>
      <c r="E58" s="5"/>
      <c r="F58" s="5"/>
      <c r="G58" s="5"/>
      <c r="H58" s="5"/>
      <c r="I58" s="5"/>
      <c r="J58" s="5"/>
      <c r="N58" s="5"/>
      <c r="P58" s="159"/>
      <c r="Q58" s="159"/>
      <c r="R58" s="160"/>
      <c r="S58" s="161"/>
      <c r="T58" s="161"/>
      <c r="W58" s="67"/>
      <c r="X58" s="67"/>
      <c r="Y58" s="67"/>
      <c r="Z58" s="67"/>
      <c r="AA58" s="67"/>
      <c r="AB58" s="67"/>
      <c r="AD58" s="159"/>
      <c r="AE58" s="159"/>
      <c r="AF58" s="159"/>
      <c r="AG58" s="159"/>
      <c r="AH58" s="159"/>
      <c r="AI58" s="66"/>
      <c r="AL58" s="2"/>
    </row>
    <row r="59" spans="1:38">
      <c r="A59" s="2"/>
      <c r="B59" s="5"/>
      <c r="C59" s="5"/>
      <c r="D59" s="5"/>
      <c r="E59" s="5"/>
      <c r="F59" s="5"/>
      <c r="G59" s="5"/>
      <c r="H59" s="5"/>
      <c r="I59" s="5"/>
      <c r="J59" s="5"/>
      <c r="K59" s="5"/>
      <c r="L59" s="5"/>
      <c r="M59" s="5"/>
      <c r="N59" s="5"/>
      <c r="P59" s="159"/>
      <c r="Q59" s="159"/>
      <c r="R59" s="160"/>
      <c r="S59" s="161"/>
      <c r="T59" s="161"/>
      <c r="W59" s="67"/>
      <c r="X59" s="67"/>
      <c r="Y59" s="67"/>
      <c r="Z59" s="67"/>
      <c r="AA59" s="67"/>
      <c r="AB59" s="67"/>
      <c r="AD59" s="159"/>
      <c r="AE59" s="159"/>
      <c r="AF59" s="159"/>
      <c r="AG59" s="159"/>
      <c r="AH59" s="159"/>
      <c r="AI59" s="66"/>
      <c r="AL59" s="2"/>
    </row>
    <row r="60" spans="1:38">
      <c r="A60" s="2"/>
      <c r="B60" s="5"/>
      <c r="C60" s="5"/>
      <c r="D60" s="5"/>
      <c r="E60" s="5"/>
      <c r="F60" s="5"/>
      <c r="G60" s="5"/>
      <c r="H60" s="5"/>
      <c r="I60" s="5"/>
      <c r="J60" s="5"/>
      <c r="K60" s="5"/>
      <c r="L60" s="5"/>
      <c r="M60" s="5"/>
      <c r="N60" s="5"/>
      <c r="P60" s="159"/>
      <c r="Q60" s="159"/>
      <c r="R60" s="160"/>
      <c r="S60" s="161"/>
      <c r="T60" s="161"/>
      <c r="W60" s="67"/>
      <c r="X60" s="67"/>
      <c r="Y60" s="67"/>
      <c r="Z60" s="67"/>
      <c r="AA60" s="67"/>
      <c r="AB60" s="67"/>
      <c r="AD60" s="159"/>
      <c r="AE60" s="159"/>
      <c r="AF60" s="159"/>
      <c r="AG60" s="159"/>
      <c r="AH60" s="159"/>
      <c r="AI60" s="66"/>
      <c r="AL60" s="2"/>
    </row>
    <row r="61" spans="1:38">
      <c r="A61" s="2"/>
      <c r="B61" s="5"/>
      <c r="C61" s="5"/>
      <c r="D61" s="5"/>
      <c r="E61" s="5"/>
      <c r="F61" s="5"/>
      <c r="G61" s="5"/>
      <c r="H61" s="5"/>
      <c r="I61" s="5"/>
      <c r="J61" s="5"/>
      <c r="K61" s="5"/>
      <c r="L61" s="5"/>
      <c r="M61" s="5"/>
      <c r="N61" s="5"/>
      <c r="P61" s="159"/>
      <c r="Q61" s="159"/>
      <c r="R61" s="160"/>
      <c r="S61" s="161"/>
      <c r="T61" s="161"/>
      <c r="W61" s="67"/>
      <c r="X61" s="67"/>
      <c r="Y61" s="67"/>
      <c r="Z61" s="67"/>
      <c r="AA61" s="67"/>
      <c r="AB61" s="67"/>
      <c r="AD61" s="159"/>
      <c r="AE61" s="159"/>
      <c r="AF61" s="159"/>
      <c r="AG61" s="159"/>
      <c r="AH61" s="159"/>
      <c r="AI61" s="66"/>
      <c r="AL61" s="2"/>
    </row>
    <row r="62" spans="1:38">
      <c r="A62" s="2"/>
      <c r="B62" s="5"/>
      <c r="C62" s="5"/>
      <c r="D62" s="5"/>
      <c r="E62" s="5"/>
      <c r="F62" s="5"/>
      <c r="G62" s="5"/>
      <c r="H62" s="5"/>
      <c r="I62" s="5"/>
      <c r="J62" s="5"/>
      <c r="K62" s="5"/>
      <c r="L62" s="5"/>
      <c r="M62" s="5"/>
      <c r="N62" s="5"/>
      <c r="P62" s="159"/>
      <c r="Q62" s="159"/>
      <c r="R62" s="160"/>
      <c r="S62" s="161"/>
      <c r="T62" s="161"/>
      <c r="W62" s="67"/>
      <c r="X62" s="67"/>
      <c r="Y62" s="67"/>
      <c r="Z62" s="67"/>
      <c r="AA62" s="67"/>
      <c r="AB62" s="67"/>
      <c r="AD62" s="159"/>
      <c r="AE62" s="159"/>
      <c r="AF62" s="159"/>
      <c r="AG62" s="159"/>
      <c r="AH62" s="159"/>
      <c r="AI62" s="66"/>
      <c r="AL62" s="2"/>
    </row>
    <row r="63" spans="1:38">
      <c r="A63" s="2"/>
      <c r="B63" s="5"/>
      <c r="C63" s="5"/>
      <c r="D63" s="5"/>
      <c r="E63" s="5"/>
      <c r="F63" s="5"/>
      <c r="G63" s="5"/>
      <c r="H63" s="5"/>
      <c r="I63" s="5"/>
      <c r="J63" s="5"/>
      <c r="K63" s="5"/>
      <c r="L63" s="5"/>
      <c r="M63" s="5"/>
      <c r="N63" s="5"/>
      <c r="P63" s="159"/>
      <c r="Q63" s="159"/>
      <c r="R63" s="160"/>
      <c r="S63" s="161"/>
      <c r="T63" s="161"/>
      <c r="W63" s="67"/>
      <c r="X63" s="67"/>
      <c r="Y63" s="67"/>
      <c r="Z63" s="67"/>
      <c r="AA63" s="67"/>
      <c r="AB63" s="67"/>
      <c r="AD63" s="159"/>
      <c r="AE63" s="159"/>
      <c r="AF63" s="159"/>
      <c r="AG63" s="159"/>
      <c r="AH63" s="159"/>
      <c r="AI63" s="66"/>
      <c r="AL63" s="2"/>
    </row>
    <row r="64" spans="1:38">
      <c r="A64" s="2"/>
      <c r="B64" s="5"/>
      <c r="C64" s="5"/>
      <c r="D64" s="5"/>
      <c r="E64" s="5"/>
      <c r="F64" s="5"/>
      <c r="G64" s="5"/>
      <c r="H64" s="5"/>
      <c r="I64" s="5"/>
      <c r="J64" s="5"/>
      <c r="K64" s="5"/>
      <c r="L64" s="5"/>
      <c r="M64" s="5"/>
      <c r="N64" s="5"/>
      <c r="P64" s="159"/>
      <c r="Q64" s="159"/>
      <c r="R64" s="160"/>
      <c r="S64" s="161"/>
      <c r="T64" s="161"/>
      <c r="W64" s="67"/>
      <c r="X64" s="67"/>
      <c r="Y64" s="67"/>
      <c r="Z64" s="67"/>
      <c r="AA64" s="67"/>
      <c r="AB64" s="67"/>
      <c r="AD64" s="159"/>
      <c r="AE64" s="159"/>
      <c r="AF64" s="159"/>
      <c r="AG64" s="159"/>
      <c r="AH64" s="159"/>
      <c r="AI64" s="66"/>
      <c r="AL64" s="2"/>
    </row>
    <row r="65" spans="1:38">
      <c r="A65" s="2"/>
      <c r="B65" s="5"/>
      <c r="C65" s="5"/>
      <c r="D65" s="5"/>
      <c r="E65" s="5"/>
      <c r="F65" s="5"/>
      <c r="G65" s="5"/>
      <c r="H65" s="5"/>
      <c r="I65" s="5"/>
      <c r="J65" s="5"/>
      <c r="K65" s="5"/>
      <c r="L65" s="5"/>
      <c r="M65" s="5"/>
      <c r="N65" s="5"/>
      <c r="P65" s="159"/>
      <c r="Q65" s="159"/>
      <c r="R65" s="160"/>
      <c r="S65" s="161"/>
      <c r="T65" s="161"/>
      <c r="W65" s="67"/>
      <c r="X65" s="67"/>
      <c r="Y65" s="67"/>
      <c r="Z65" s="67"/>
      <c r="AA65" s="67"/>
      <c r="AB65" s="67"/>
      <c r="AD65" s="159"/>
      <c r="AE65" s="159"/>
      <c r="AF65" s="159"/>
      <c r="AG65" s="159"/>
      <c r="AH65" s="159"/>
      <c r="AI65" s="66"/>
      <c r="AL65" s="2"/>
    </row>
    <row r="66" spans="1:38">
      <c r="A66" s="2"/>
      <c r="B66" s="5"/>
      <c r="C66" s="5"/>
      <c r="D66" s="5"/>
      <c r="E66" s="5"/>
      <c r="F66" s="5"/>
      <c r="G66" s="5"/>
      <c r="H66" s="5"/>
      <c r="I66" s="5"/>
      <c r="J66" s="5"/>
      <c r="K66" s="5"/>
      <c r="L66" s="5"/>
      <c r="M66" s="5"/>
      <c r="N66" s="5"/>
      <c r="P66" s="159"/>
      <c r="Q66" s="159"/>
      <c r="R66" s="160"/>
      <c r="S66" s="161"/>
      <c r="T66" s="161"/>
      <c r="W66" s="67"/>
      <c r="X66" s="67"/>
      <c r="Y66" s="67"/>
      <c r="Z66" s="67"/>
      <c r="AA66" s="67"/>
      <c r="AB66" s="67"/>
      <c r="AD66" s="159"/>
      <c r="AE66" s="159"/>
      <c r="AF66" s="159"/>
      <c r="AG66" s="159"/>
      <c r="AH66" s="159"/>
      <c r="AI66" s="66"/>
      <c r="AL66" s="2"/>
    </row>
    <row r="67" spans="1:38">
      <c r="A67" s="2"/>
      <c r="B67" s="5"/>
      <c r="C67" s="5"/>
      <c r="D67" s="5"/>
      <c r="E67" s="5"/>
      <c r="F67" s="5"/>
      <c r="G67" s="5"/>
      <c r="H67" s="5"/>
      <c r="I67" s="5"/>
      <c r="J67" s="5"/>
      <c r="K67" s="5"/>
      <c r="L67" s="5"/>
      <c r="M67" s="5"/>
      <c r="N67" s="5"/>
      <c r="P67" s="159"/>
      <c r="Q67" s="159"/>
      <c r="R67" s="160"/>
      <c r="S67" s="161"/>
      <c r="T67" s="161"/>
      <c r="W67" s="67"/>
      <c r="X67" s="67"/>
      <c r="Y67" s="67"/>
      <c r="Z67" s="67"/>
      <c r="AA67" s="67"/>
      <c r="AB67" s="67"/>
      <c r="AD67" s="159"/>
      <c r="AE67" s="159"/>
      <c r="AF67" s="159"/>
      <c r="AG67" s="159"/>
      <c r="AH67" s="159"/>
      <c r="AI67" s="66"/>
      <c r="AL67" s="2"/>
    </row>
    <row r="68" spans="1:38">
      <c r="A68" s="2"/>
      <c r="B68" s="5"/>
      <c r="C68" s="5"/>
      <c r="D68" s="5"/>
      <c r="E68" s="5"/>
      <c r="F68" s="5"/>
      <c r="G68" s="5"/>
      <c r="H68" s="5"/>
      <c r="I68" s="5"/>
      <c r="J68" s="5"/>
      <c r="K68" s="5"/>
      <c r="L68" s="5"/>
      <c r="M68" s="5"/>
      <c r="N68" s="5"/>
      <c r="P68" s="159"/>
      <c r="Q68" s="159"/>
      <c r="R68" s="160"/>
      <c r="S68" s="161"/>
      <c r="T68" s="161"/>
      <c r="W68" s="67"/>
      <c r="X68" s="67"/>
      <c r="Y68" s="67"/>
      <c r="Z68" s="67"/>
      <c r="AA68" s="67"/>
      <c r="AB68" s="67"/>
      <c r="AD68" s="159"/>
      <c r="AE68" s="159"/>
      <c r="AF68" s="159"/>
      <c r="AG68" s="159"/>
      <c r="AH68" s="159"/>
      <c r="AI68" s="66"/>
      <c r="AL68" s="2"/>
    </row>
    <row r="69" spans="1:38">
      <c r="A69" s="2"/>
      <c r="B69" s="5"/>
      <c r="C69" s="5"/>
      <c r="D69" s="5"/>
      <c r="E69" s="5"/>
      <c r="F69" s="5"/>
      <c r="G69" s="5"/>
      <c r="H69" s="5"/>
      <c r="I69" s="5"/>
      <c r="J69" s="5"/>
      <c r="K69" s="5"/>
      <c r="L69" s="5"/>
      <c r="M69" s="5"/>
      <c r="N69" s="5"/>
      <c r="P69" s="159"/>
      <c r="Q69" s="159"/>
      <c r="R69" s="160"/>
      <c r="S69" s="161"/>
      <c r="T69" s="161"/>
      <c r="W69" s="67"/>
      <c r="X69" s="67"/>
      <c r="Y69" s="67"/>
      <c r="Z69" s="67"/>
      <c r="AA69" s="67"/>
      <c r="AB69" s="67"/>
      <c r="AD69" s="159"/>
      <c r="AE69" s="159"/>
      <c r="AF69" s="159"/>
      <c r="AG69" s="159"/>
      <c r="AH69" s="159"/>
      <c r="AI69" s="66"/>
      <c r="AL69" s="2"/>
    </row>
    <row r="70" spans="1:38">
      <c r="A70" s="2"/>
      <c r="B70" s="5"/>
      <c r="C70" s="5"/>
      <c r="D70" s="5"/>
      <c r="E70" s="5"/>
      <c r="F70" s="5"/>
      <c r="G70" s="5"/>
      <c r="H70" s="5"/>
      <c r="I70" s="5"/>
      <c r="J70" s="5"/>
      <c r="K70" s="5"/>
      <c r="L70" s="5"/>
      <c r="M70" s="5"/>
      <c r="N70" s="5"/>
      <c r="P70" s="159"/>
      <c r="Q70" s="159"/>
      <c r="R70" s="160"/>
      <c r="S70" s="161"/>
      <c r="T70" s="161"/>
      <c r="U70" s="68"/>
      <c r="V70" s="68"/>
      <c r="W70" s="67"/>
      <c r="X70" s="67"/>
      <c r="Y70" s="67"/>
      <c r="Z70" s="67"/>
      <c r="AA70" s="67"/>
      <c r="AB70" s="67"/>
      <c r="AD70" s="159"/>
      <c r="AE70" s="159"/>
      <c r="AF70" s="159"/>
      <c r="AG70" s="159"/>
      <c r="AH70" s="159"/>
      <c r="AI70" s="66"/>
      <c r="AL70" s="2"/>
    </row>
    <row r="71" spans="1:38">
      <c r="A71" s="2"/>
      <c r="B71" s="5"/>
      <c r="C71" s="5"/>
      <c r="D71" s="5"/>
      <c r="E71" s="5"/>
      <c r="F71" s="5"/>
      <c r="G71" s="5"/>
      <c r="H71" s="5"/>
      <c r="I71" s="5"/>
      <c r="J71" s="5"/>
      <c r="K71" s="5"/>
      <c r="L71" s="5"/>
      <c r="M71" s="5"/>
      <c r="N71" s="5"/>
      <c r="P71" s="159"/>
      <c r="Q71" s="159"/>
      <c r="R71" s="160"/>
      <c r="S71" s="161"/>
      <c r="T71" s="161"/>
      <c r="U71" s="68"/>
      <c r="V71" s="68"/>
      <c r="W71" s="67"/>
      <c r="X71" s="67"/>
      <c r="Y71" s="67"/>
      <c r="Z71" s="67"/>
      <c r="AA71" s="67"/>
      <c r="AB71" s="67"/>
      <c r="AD71" s="159"/>
      <c r="AE71" s="159"/>
      <c r="AF71" s="159"/>
      <c r="AG71" s="159"/>
      <c r="AH71" s="159"/>
      <c r="AI71" s="66"/>
      <c r="AL71" s="2"/>
    </row>
    <row r="72" spans="1:38">
      <c r="A72" s="2"/>
      <c r="B72" s="5"/>
      <c r="C72" s="5"/>
      <c r="D72" s="5"/>
      <c r="E72" s="5"/>
      <c r="F72" s="5"/>
      <c r="G72" s="5"/>
      <c r="H72" s="5"/>
      <c r="I72" s="5"/>
      <c r="J72" s="5"/>
      <c r="K72" s="5"/>
      <c r="L72" s="5"/>
      <c r="M72" s="5"/>
      <c r="N72" s="5"/>
      <c r="P72" s="159"/>
      <c r="Q72" s="159"/>
      <c r="R72" s="160"/>
      <c r="S72" s="161"/>
      <c r="T72" s="161"/>
      <c r="U72" s="68"/>
      <c r="V72" s="68"/>
      <c r="W72" s="67"/>
      <c r="X72" s="67"/>
      <c r="Y72" s="67"/>
      <c r="Z72" s="67"/>
      <c r="AA72" s="67"/>
      <c r="AB72" s="67"/>
      <c r="AD72" s="159"/>
      <c r="AE72" s="159"/>
      <c r="AF72" s="159"/>
      <c r="AG72" s="159"/>
      <c r="AH72" s="159"/>
      <c r="AI72" s="66"/>
      <c r="AL72" s="2"/>
    </row>
    <row r="73" spans="1:38">
      <c r="A73" s="2"/>
      <c r="B73" s="5"/>
      <c r="C73" s="5"/>
      <c r="D73" s="5"/>
      <c r="E73" s="5"/>
      <c r="F73" s="5"/>
      <c r="G73" s="5"/>
      <c r="H73" s="5"/>
      <c r="I73" s="5"/>
      <c r="J73" s="5"/>
      <c r="K73" s="5"/>
      <c r="L73" s="5"/>
      <c r="M73" s="5"/>
      <c r="N73" s="5"/>
      <c r="P73" s="159"/>
      <c r="Q73" s="159"/>
      <c r="R73" s="160"/>
      <c r="S73" s="161"/>
      <c r="T73" s="161"/>
      <c r="U73" s="68"/>
      <c r="V73" s="68"/>
      <c r="W73" s="67"/>
      <c r="X73" s="67"/>
      <c r="Y73" s="67"/>
      <c r="Z73" s="67"/>
      <c r="AA73" s="67"/>
      <c r="AB73" s="67"/>
      <c r="AD73" s="159"/>
      <c r="AE73" s="159"/>
      <c r="AF73" s="159"/>
      <c r="AG73" s="159"/>
      <c r="AH73" s="159"/>
      <c r="AI73" s="66"/>
      <c r="AL73" s="2"/>
    </row>
    <row r="74" spans="1:38">
      <c r="A74" s="2"/>
      <c r="B74" s="5"/>
      <c r="C74" s="5"/>
      <c r="D74" s="5"/>
      <c r="E74" s="5"/>
      <c r="F74" s="5"/>
      <c r="G74" s="5"/>
      <c r="H74" s="5"/>
      <c r="I74" s="5"/>
      <c r="J74" s="5"/>
      <c r="K74" s="5"/>
      <c r="L74" s="5"/>
      <c r="M74" s="5"/>
      <c r="N74" s="5"/>
      <c r="P74" s="159"/>
      <c r="Q74" s="159"/>
      <c r="R74" s="160"/>
      <c r="S74" s="161"/>
      <c r="T74" s="161"/>
      <c r="U74" s="68"/>
      <c r="V74" s="68"/>
      <c r="W74" s="67"/>
      <c r="X74" s="67"/>
      <c r="Y74" s="67"/>
      <c r="Z74" s="67"/>
      <c r="AA74" s="67"/>
      <c r="AB74" s="67"/>
      <c r="AD74" s="159"/>
      <c r="AE74" s="159"/>
      <c r="AF74" s="159"/>
      <c r="AG74" s="159"/>
      <c r="AH74" s="159"/>
      <c r="AI74" s="66"/>
      <c r="AL74" s="2"/>
    </row>
    <row r="75" spans="1:38">
      <c r="A75" s="2"/>
      <c r="B75" s="5"/>
      <c r="C75" s="5"/>
      <c r="D75" s="5"/>
      <c r="E75" s="5"/>
      <c r="F75" s="5"/>
      <c r="G75" s="5"/>
      <c r="H75" s="5"/>
      <c r="I75" s="5"/>
      <c r="J75" s="5"/>
      <c r="K75" s="5"/>
      <c r="L75" s="5"/>
      <c r="M75" s="5"/>
      <c r="N75" s="5"/>
      <c r="P75" s="159"/>
      <c r="Q75" s="159"/>
      <c r="R75" s="160"/>
      <c r="S75" s="161"/>
      <c r="T75" s="161"/>
      <c r="U75" s="68"/>
      <c r="V75" s="68"/>
      <c r="W75" s="67"/>
      <c r="X75" s="67"/>
      <c r="Y75" s="67"/>
      <c r="Z75" s="67"/>
      <c r="AA75" s="67"/>
      <c r="AB75" s="67"/>
      <c r="AD75" s="159"/>
      <c r="AE75" s="159"/>
      <c r="AF75" s="159"/>
      <c r="AG75" s="159"/>
      <c r="AH75" s="159"/>
      <c r="AI75" s="66"/>
      <c r="AL75" s="2"/>
    </row>
    <row r="76" spans="1:38">
      <c r="A76" s="2"/>
      <c r="B76" s="5"/>
      <c r="C76" s="5"/>
      <c r="D76" s="5"/>
      <c r="E76" s="5"/>
      <c r="F76" s="5"/>
      <c r="G76" s="5"/>
      <c r="H76" s="5"/>
      <c r="I76" s="5"/>
      <c r="J76" s="5"/>
      <c r="K76" s="5"/>
      <c r="L76" s="5"/>
      <c r="M76" s="5"/>
      <c r="N76" s="5"/>
      <c r="P76" s="159"/>
      <c r="Q76" s="159"/>
      <c r="R76" s="160"/>
      <c r="S76" s="161"/>
      <c r="T76" s="161"/>
      <c r="U76" s="68"/>
      <c r="V76" s="68"/>
      <c r="W76" s="67"/>
      <c r="X76" s="67"/>
      <c r="Y76" s="67"/>
      <c r="Z76" s="67"/>
      <c r="AA76" s="67"/>
      <c r="AB76" s="67"/>
      <c r="AD76" s="159"/>
      <c r="AE76" s="159"/>
      <c r="AF76" s="159"/>
      <c r="AG76" s="159"/>
      <c r="AH76" s="159"/>
      <c r="AI76" s="66"/>
      <c r="AL76" s="2"/>
    </row>
    <row r="77" spans="1:38">
      <c r="A77" s="2"/>
      <c r="B77" s="5"/>
      <c r="C77" s="5"/>
      <c r="D77" s="5"/>
      <c r="E77" s="5"/>
      <c r="F77" s="5"/>
      <c r="G77" s="5"/>
      <c r="H77" s="5"/>
      <c r="I77" s="5"/>
      <c r="J77" s="5"/>
      <c r="K77" s="5"/>
      <c r="L77" s="5"/>
      <c r="M77" s="5"/>
      <c r="N77" s="5"/>
      <c r="P77" s="159"/>
      <c r="Q77" s="159"/>
      <c r="R77" s="160"/>
      <c r="S77" s="161"/>
      <c r="T77" s="161"/>
      <c r="U77" s="68"/>
      <c r="V77" s="68"/>
      <c r="W77" s="67"/>
      <c r="X77" s="67"/>
      <c r="Y77" s="67"/>
      <c r="Z77" s="67"/>
      <c r="AA77" s="67"/>
      <c r="AB77" s="67"/>
      <c r="AD77" s="159"/>
      <c r="AE77" s="159"/>
      <c r="AF77" s="159"/>
      <c r="AG77" s="159"/>
      <c r="AH77" s="159"/>
      <c r="AI77" s="66"/>
      <c r="AL77" s="2"/>
    </row>
    <row r="78" spans="1:38">
      <c r="A78" s="2"/>
      <c r="B78" s="5"/>
      <c r="C78" s="5"/>
      <c r="D78" s="5"/>
      <c r="E78" s="5"/>
      <c r="F78" s="5"/>
      <c r="G78" s="5"/>
      <c r="H78" s="5"/>
      <c r="I78" s="5"/>
      <c r="J78" s="5"/>
      <c r="K78" s="5"/>
      <c r="L78" s="5"/>
      <c r="M78" s="5"/>
      <c r="N78" s="5"/>
      <c r="P78" s="159"/>
      <c r="Q78" s="159"/>
      <c r="R78" s="160"/>
      <c r="S78" s="161"/>
      <c r="T78" s="161"/>
      <c r="U78" s="68"/>
      <c r="V78" s="68"/>
      <c r="W78" s="67"/>
      <c r="X78" s="67"/>
      <c r="Y78" s="67"/>
      <c r="Z78" s="67"/>
      <c r="AA78" s="67"/>
      <c r="AB78" s="67"/>
      <c r="AD78" s="159"/>
      <c r="AE78" s="159"/>
      <c r="AF78" s="159"/>
      <c r="AG78" s="159"/>
      <c r="AH78" s="159"/>
      <c r="AI78" s="66"/>
      <c r="AL78" s="2"/>
    </row>
    <row r="79" spans="1:38">
      <c r="A79" s="2"/>
      <c r="B79" s="5"/>
      <c r="C79" s="5"/>
      <c r="D79" s="5"/>
      <c r="E79" s="5"/>
      <c r="F79" s="5"/>
      <c r="G79" s="5"/>
      <c r="H79" s="5"/>
      <c r="I79" s="5"/>
      <c r="J79" s="5"/>
      <c r="K79" s="5"/>
      <c r="L79" s="5"/>
      <c r="M79" s="5"/>
      <c r="N79" s="5"/>
      <c r="P79" s="159"/>
      <c r="Q79" s="159"/>
      <c r="R79" s="160"/>
      <c r="S79" s="161"/>
      <c r="T79" s="161"/>
      <c r="U79" s="68"/>
      <c r="V79" s="68"/>
      <c r="W79" s="67"/>
      <c r="X79" s="67"/>
      <c r="Y79" s="67"/>
      <c r="Z79" s="67"/>
      <c r="AA79" s="67"/>
      <c r="AB79" s="67"/>
      <c r="AD79" s="159"/>
      <c r="AE79" s="159"/>
      <c r="AF79" s="159"/>
      <c r="AG79" s="159"/>
      <c r="AH79" s="159"/>
      <c r="AI79" s="66"/>
      <c r="AL79" s="2"/>
    </row>
    <row r="80" spans="1:38">
      <c r="A80" s="2"/>
      <c r="B80" s="5"/>
      <c r="C80" s="5"/>
      <c r="D80" s="5"/>
      <c r="E80" s="5"/>
      <c r="F80" s="5"/>
      <c r="G80" s="5"/>
      <c r="H80" s="5"/>
      <c r="I80" s="5"/>
      <c r="J80" s="5"/>
      <c r="K80" s="5"/>
      <c r="L80" s="5"/>
      <c r="M80" s="5"/>
      <c r="N80" s="5"/>
      <c r="P80" s="159"/>
      <c r="Q80" s="159"/>
      <c r="R80" s="160"/>
      <c r="S80" s="161"/>
      <c r="T80" s="161"/>
      <c r="U80" s="68"/>
      <c r="V80" s="68"/>
      <c r="W80" s="67"/>
      <c r="X80" s="67"/>
      <c r="Y80" s="67"/>
      <c r="Z80" s="67"/>
      <c r="AA80" s="67"/>
      <c r="AB80" s="67"/>
      <c r="AD80" s="159"/>
      <c r="AE80" s="159"/>
      <c r="AF80" s="159"/>
      <c r="AG80" s="159"/>
      <c r="AH80" s="159"/>
      <c r="AI80" s="66"/>
      <c r="AL80" s="2"/>
    </row>
    <row r="81" spans="1:38">
      <c r="A81" s="2"/>
      <c r="B81" s="5"/>
      <c r="C81" s="5"/>
      <c r="D81" s="5"/>
      <c r="E81" s="5"/>
      <c r="F81" s="5"/>
      <c r="G81" s="5"/>
      <c r="H81" s="5"/>
      <c r="I81" s="5"/>
      <c r="J81" s="5"/>
      <c r="K81" s="5"/>
      <c r="L81" s="5"/>
      <c r="M81" s="5"/>
      <c r="N81" s="5"/>
      <c r="P81" s="159"/>
      <c r="Q81" s="159"/>
      <c r="R81" s="160"/>
      <c r="S81" s="161"/>
      <c r="T81" s="161"/>
      <c r="U81" s="68"/>
      <c r="V81" s="68"/>
      <c r="W81" s="67"/>
      <c r="X81" s="67"/>
      <c r="Y81" s="67"/>
      <c r="Z81" s="67"/>
      <c r="AA81" s="67"/>
      <c r="AB81" s="67"/>
      <c r="AD81" s="159"/>
      <c r="AE81" s="159"/>
      <c r="AF81" s="159"/>
      <c r="AG81" s="159"/>
      <c r="AH81" s="159"/>
      <c r="AI81" s="66"/>
      <c r="AL81" s="2"/>
    </row>
    <row r="82" spans="1:38">
      <c r="A82" s="2"/>
      <c r="B82" s="5"/>
      <c r="C82" s="5"/>
      <c r="D82" s="5"/>
      <c r="E82" s="5"/>
      <c r="F82" s="5"/>
      <c r="G82" s="5"/>
      <c r="H82" s="5"/>
      <c r="I82" s="5"/>
      <c r="J82" s="5"/>
      <c r="K82" s="5"/>
      <c r="L82" s="5"/>
      <c r="M82" s="5"/>
      <c r="N82" s="5"/>
      <c r="P82" s="159"/>
      <c r="Q82" s="159"/>
      <c r="R82" s="160"/>
      <c r="S82" s="161"/>
      <c r="T82" s="161"/>
      <c r="U82" s="68"/>
      <c r="V82" s="68"/>
      <c r="W82" s="67"/>
      <c r="X82" s="67"/>
      <c r="Y82" s="67"/>
      <c r="Z82" s="67"/>
      <c r="AA82" s="67"/>
      <c r="AB82" s="67"/>
      <c r="AD82" s="159"/>
      <c r="AE82" s="159"/>
      <c r="AF82" s="159"/>
      <c r="AG82" s="159"/>
      <c r="AH82" s="159"/>
      <c r="AL82" s="2"/>
    </row>
    <row r="83" spans="1:38">
      <c r="A83" s="2"/>
      <c r="B83" s="5"/>
      <c r="C83" s="5"/>
      <c r="D83" s="5"/>
      <c r="E83" s="5"/>
      <c r="F83" s="5"/>
      <c r="G83" s="5"/>
      <c r="H83" s="5"/>
      <c r="I83" s="5"/>
      <c r="J83" s="5"/>
      <c r="K83" s="5"/>
      <c r="L83" s="5"/>
      <c r="M83" s="5"/>
      <c r="N83" s="5"/>
      <c r="P83" s="159"/>
      <c r="Q83" s="159"/>
      <c r="R83" s="160"/>
      <c r="S83" s="161"/>
      <c r="T83" s="161"/>
      <c r="U83" s="68"/>
      <c r="V83" s="68"/>
      <c r="W83" s="67"/>
      <c r="X83" s="67"/>
      <c r="Y83" s="67"/>
      <c r="Z83" s="67"/>
      <c r="AA83" s="67"/>
      <c r="AB83" s="67"/>
      <c r="AD83" s="159"/>
      <c r="AE83" s="159"/>
      <c r="AF83" s="159"/>
      <c r="AG83" s="159"/>
      <c r="AH83" s="159"/>
      <c r="AL83" s="2"/>
    </row>
    <row r="84" spans="1:38">
      <c r="A84" s="2"/>
      <c r="B84" s="5"/>
      <c r="C84" s="5"/>
      <c r="D84" s="5"/>
      <c r="E84" s="5"/>
      <c r="F84" s="5"/>
      <c r="G84" s="5"/>
      <c r="H84" s="5"/>
      <c r="I84" s="5"/>
      <c r="J84" s="5"/>
      <c r="K84" s="5"/>
      <c r="L84" s="5"/>
      <c r="M84" s="5"/>
      <c r="N84" s="5"/>
      <c r="P84" s="159"/>
      <c r="Q84" s="159"/>
      <c r="R84" s="160"/>
      <c r="S84" s="161"/>
      <c r="T84" s="161"/>
      <c r="U84" s="68"/>
      <c r="V84" s="68"/>
      <c r="W84" s="67"/>
      <c r="X84" s="67"/>
      <c r="Y84" s="67"/>
      <c r="Z84" s="67"/>
      <c r="AA84" s="67"/>
      <c r="AB84" s="67"/>
      <c r="AD84" s="159"/>
      <c r="AE84" s="159"/>
      <c r="AF84" s="159"/>
      <c r="AG84" s="159"/>
      <c r="AH84" s="159"/>
      <c r="AL84" s="2"/>
    </row>
    <row r="85" spans="1:38">
      <c r="A85" s="2"/>
      <c r="B85" s="5"/>
      <c r="C85" s="5"/>
      <c r="D85" s="5"/>
      <c r="E85" s="5"/>
      <c r="F85" s="5"/>
      <c r="G85" s="5"/>
      <c r="H85" s="5"/>
      <c r="I85" s="5"/>
      <c r="J85" s="5"/>
      <c r="K85" s="5"/>
      <c r="L85" s="5"/>
      <c r="M85" s="5"/>
      <c r="N85" s="5"/>
      <c r="P85" s="159"/>
      <c r="Q85" s="159"/>
      <c r="R85" s="160"/>
      <c r="S85" s="161"/>
      <c r="T85" s="161"/>
      <c r="U85" s="68"/>
      <c r="V85" s="68"/>
      <c r="W85" s="67"/>
      <c r="X85" s="67"/>
      <c r="Y85" s="67"/>
      <c r="Z85" s="67"/>
      <c r="AA85" s="67"/>
      <c r="AB85" s="67"/>
      <c r="AD85" s="159"/>
      <c r="AE85" s="159"/>
      <c r="AF85" s="159"/>
      <c r="AG85" s="159"/>
      <c r="AH85" s="159"/>
      <c r="AL85" s="2"/>
    </row>
    <row r="86" spans="1:38">
      <c r="A86" s="2"/>
      <c r="B86" s="5"/>
      <c r="C86" s="5"/>
      <c r="D86" s="5"/>
      <c r="E86" s="5"/>
      <c r="F86" s="5"/>
      <c r="G86" s="5"/>
      <c r="H86" s="5"/>
      <c r="I86" s="5"/>
      <c r="J86" s="5"/>
      <c r="K86" s="5"/>
      <c r="L86" s="5"/>
      <c r="M86" s="5"/>
      <c r="N86" s="5"/>
      <c r="P86" s="159"/>
      <c r="Q86" s="159"/>
      <c r="R86" s="160"/>
      <c r="S86" s="161"/>
      <c r="T86" s="161"/>
      <c r="U86" s="68"/>
      <c r="V86" s="68"/>
      <c r="W86" s="67"/>
      <c r="X86" s="67"/>
      <c r="Y86" s="67"/>
      <c r="Z86" s="67"/>
      <c r="AA86" s="67"/>
      <c r="AB86" s="67"/>
      <c r="AD86" s="159"/>
      <c r="AE86" s="159"/>
      <c r="AF86" s="159"/>
      <c r="AG86" s="159"/>
      <c r="AH86" s="159"/>
      <c r="AL86" s="2"/>
    </row>
    <row r="87" spans="1:38">
      <c r="A87" s="2"/>
      <c r="B87" s="5"/>
      <c r="C87" s="5"/>
      <c r="D87" s="5"/>
      <c r="E87" s="5"/>
      <c r="F87" s="5"/>
      <c r="G87" s="5"/>
      <c r="H87" s="5"/>
      <c r="I87" s="5"/>
      <c r="J87" s="5"/>
      <c r="K87" s="5"/>
      <c r="L87" s="5"/>
      <c r="M87" s="5"/>
      <c r="N87" s="5"/>
      <c r="P87" s="159"/>
      <c r="Q87" s="159"/>
      <c r="R87" s="160"/>
      <c r="S87" s="161"/>
      <c r="T87" s="161"/>
      <c r="U87" s="68"/>
      <c r="V87" s="68"/>
      <c r="W87" s="67"/>
      <c r="X87" s="67"/>
      <c r="Y87" s="67"/>
      <c r="Z87" s="67"/>
      <c r="AA87" s="67"/>
      <c r="AB87" s="67"/>
      <c r="AD87" s="159"/>
      <c r="AE87" s="159"/>
      <c r="AF87" s="159"/>
      <c r="AG87" s="159"/>
      <c r="AH87" s="159"/>
      <c r="AL87" s="2"/>
    </row>
    <row r="88" spans="1:38">
      <c r="A88" s="2"/>
      <c r="B88" s="5"/>
      <c r="C88" s="5"/>
      <c r="D88" s="5"/>
      <c r="E88" s="5"/>
      <c r="F88" s="5"/>
      <c r="G88" s="5"/>
      <c r="H88" s="5"/>
      <c r="I88" s="5"/>
      <c r="J88" s="5"/>
      <c r="K88" s="5"/>
      <c r="L88" s="5"/>
      <c r="M88" s="5"/>
      <c r="N88" s="5"/>
      <c r="P88" s="159"/>
      <c r="Q88" s="159"/>
      <c r="R88" s="160"/>
      <c r="S88" s="161"/>
      <c r="T88" s="161"/>
      <c r="U88" s="68"/>
      <c r="V88" s="68"/>
      <c r="W88" s="67"/>
      <c r="X88" s="67"/>
      <c r="Y88" s="67"/>
      <c r="Z88" s="67"/>
      <c r="AA88" s="67"/>
      <c r="AB88" s="67"/>
      <c r="AD88" s="159"/>
      <c r="AE88" s="159"/>
      <c r="AF88" s="159"/>
      <c r="AG88" s="159"/>
      <c r="AH88" s="159"/>
      <c r="AL88" s="2"/>
    </row>
    <row r="89" spans="1:38">
      <c r="A89" s="2"/>
      <c r="B89" s="5"/>
      <c r="C89" s="5"/>
      <c r="D89" s="5"/>
      <c r="E89" s="5"/>
      <c r="F89" s="5"/>
      <c r="G89" s="5"/>
      <c r="H89" s="5"/>
      <c r="I89" s="5"/>
      <c r="J89" s="5"/>
      <c r="K89" s="5"/>
      <c r="L89" s="5"/>
      <c r="M89" s="5"/>
      <c r="N89" s="5"/>
      <c r="P89" s="159"/>
      <c r="Q89" s="159"/>
      <c r="R89" s="160"/>
      <c r="S89" s="161"/>
      <c r="T89" s="161"/>
      <c r="U89" s="68"/>
      <c r="V89" s="68"/>
      <c r="W89" s="67"/>
      <c r="X89" s="67"/>
      <c r="Y89" s="67"/>
      <c r="Z89" s="67"/>
      <c r="AA89" s="67"/>
      <c r="AB89" s="67"/>
      <c r="AD89" s="159"/>
      <c r="AE89" s="159"/>
      <c r="AF89" s="159"/>
      <c r="AG89" s="159"/>
      <c r="AH89" s="159"/>
      <c r="AL89" s="2"/>
    </row>
    <row r="90" spans="1:38">
      <c r="A90" s="2"/>
      <c r="B90" s="5"/>
      <c r="C90" s="5"/>
      <c r="D90" s="5"/>
      <c r="E90" s="5"/>
      <c r="F90" s="5"/>
      <c r="G90" s="5"/>
      <c r="H90" s="5"/>
      <c r="I90" s="5"/>
      <c r="J90" s="5"/>
      <c r="K90" s="5"/>
      <c r="L90" s="5"/>
      <c r="M90" s="5"/>
      <c r="N90" s="5"/>
      <c r="P90" s="159"/>
      <c r="Q90" s="159"/>
      <c r="R90" s="160"/>
      <c r="S90" s="161"/>
      <c r="T90" s="161"/>
      <c r="U90" s="68"/>
      <c r="V90" s="68"/>
      <c r="W90" s="67"/>
      <c r="X90" s="67"/>
      <c r="Y90" s="67"/>
      <c r="Z90" s="67"/>
      <c r="AA90" s="67"/>
      <c r="AB90" s="67"/>
      <c r="AD90" s="159"/>
      <c r="AE90" s="159"/>
      <c r="AF90" s="159"/>
      <c r="AG90" s="159"/>
      <c r="AH90" s="159"/>
      <c r="AL90" s="2"/>
    </row>
    <row r="91" spans="1:38">
      <c r="A91" s="2"/>
      <c r="B91" s="5"/>
      <c r="C91" s="5"/>
      <c r="D91" s="5"/>
      <c r="E91" s="5"/>
      <c r="F91" s="5"/>
      <c r="G91" s="5"/>
      <c r="H91" s="5"/>
      <c r="I91" s="5"/>
      <c r="J91" s="5"/>
      <c r="K91" s="5"/>
      <c r="L91" s="5"/>
      <c r="M91" s="5"/>
      <c r="N91" s="5"/>
      <c r="P91" s="159"/>
      <c r="Q91" s="159"/>
      <c r="R91" s="160"/>
      <c r="S91" s="161"/>
      <c r="T91" s="161"/>
      <c r="U91" s="68"/>
      <c r="V91" s="68"/>
      <c r="W91" s="67"/>
      <c r="X91" s="67"/>
      <c r="Y91" s="67"/>
      <c r="Z91" s="67"/>
      <c r="AA91" s="67"/>
      <c r="AB91" s="67"/>
      <c r="AD91" s="159"/>
      <c r="AE91" s="159"/>
      <c r="AF91" s="159"/>
      <c r="AG91" s="159"/>
      <c r="AH91" s="159"/>
      <c r="AL91" s="2"/>
    </row>
    <row r="92" spans="1:38">
      <c r="A92" s="2"/>
      <c r="B92" s="5"/>
      <c r="C92" s="5"/>
      <c r="D92" s="5"/>
      <c r="E92" s="5"/>
      <c r="F92" s="5"/>
      <c r="G92" s="5"/>
      <c r="H92" s="5"/>
      <c r="I92" s="5"/>
      <c r="J92" s="5"/>
      <c r="K92" s="5"/>
      <c r="L92" s="5"/>
      <c r="M92" s="5"/>
      <c r="N92" s="5"/>
      <c r="P92" s="159"/>
      <c r="Q92" s="159"/>
      <c r="R92" s="160"/>
      <c r="S92" s="161"/>
      <c r="T92" s="161"/>
      <c r="U92" s="68"/>
      <c r="V92" s="68"/>
      <c r="W92" s="67"/>
      <c r="X92" s="67"/>
      <c r="Y92" s="67"/>
      <c r="Z92" s="67"/>
      <c r="AA92" s="67"/>
      <c r="AB92" s="67"/>
      <c r="AD92" s="159"/>
      <c r="AE92" s="159"/>
      <c r="AF92" s="159"/>
      <c r="AG92" s="159"/>
      <c r="AH92" s="159"/>
      <c r="AL92" s="2"/>
    </row>
    <row r="93" spans="1:38">
      <c r="A93" s="2"/>
      <c r="B93" s="5"/>
      <c r="C93" s="5"/>
      <c r="D93" s="5"/>
      <c r="E93" s="5"/>
      <c r="F93" s="5"/>
      <c r="G93" s="5"/>
      <c r="H93" s="5"/>
      <c r="I93" s="5"/>
      <c r="J93" s="5"/>
      <c r="K93" s="5"/>
      <c r="L93" s="5"/>
      <c r="M93" s="5"/>
      <c r="N93" s="5"/>
      <c r="P93" s="159"/>
      <c r="Q93" s="159"/>
      <c r="R93" s="160"/>
      <c r="S93" s="161"/>
      <c r="T93" s="161"/>
      <c r="U93" s="68"/>
      <c r="V93" s="68"/>
      <c r="W93" s="67"/>
      <c r="X93" s="67"/>
      <c r="Y93" s="67"/>
      <c r="Z93" s="67"/>
      <c r="AA93" s="67"/>
      <c r="AB93" s="67"/>
      <c r="AD93" s="159"/>
      <c r="AE93" s="159"/>
      <c r="AF93" s="159"/>
      <c r="AG93" s="159"/>
      <c r="AH93" s="159"/>
      <c r="AL93" s="2"/>
    </row>
    <row r="94" spans="1:38">
      <c r="A94" s="2"/>
      <c r="B94" s="5"/>
      <c r="C94" s="5"/>
      <c r="D94" s="5"/>
      <c r="E94" s="5"/>
      <c r="F94" s="5"/>
      <c r="G94" s="5"/>
      <c r="H94" s="5"/>
      <c r="I94" s="5"/>
      <c r="J94" s="5"/>
      <c r="K94" s="5"/>
      <c r="L94" s="5"/>
      <c r="M94" s="5"/>
      <c r="N94" s="5"/>
      <c r="P94" s="159"/>
      <c r="Q94" s="159"/>
      <c r="R94" s="160"/>
      <c r="S94" s="161"/>
      <c r="T94" s="161"/>
      <c r="U94" s="68"/>
      <c r="V94" s="68"/>
      <c r="W94" s="67"/>
      <c r="X94" s="67"/>
      <c r="Y94" s="67"/>
      <c r="Z94" s="67"/>
      <c r="AA94" s="67"/>
      <c r="AB94" s="67"/>
      <c r="AD94" s="159"/>
      <c r="AE94" s="159"/>
      <c r="AF94" s="159"/>
      <c r="AG94" s="159"/>
      <c r="AH94" s="159"/>
      <c r="AL94" s="2"/>
    </row>
    <row r="95" spans="1:38">
      <c r="A95" s="2"/>
      <c r="B95" s="5"/>
      <c r="C95" s="5"/>
      <c r="D95" s="5"/>
      <c r="E95" s="5"/>
      <c r="F95" s="5"/>
      <c r="G95" s="5"/>
      <c r="H95" s="5"/>
      <c r="I95" s="5"/>
      <c r="J95" s="5"/>
      <c r="K95" s="5"/>
      <c r="L95" s="5"/>
      <c r="M95" s="5"/>
      <c r="N95" s="5"/>
      <c r="P95" s="159"/>
      <c r="Q95" s="159"/>
      <c r="R95" s="160"/>
      <c r="S95" s="161"/>
      <c r="T95" s="161"/>
      <c r="U95" s="68"/>
      <c r="V95" s="68"/>
      <c r="AD95" s="159"/>
      <c r="AE95" s="159"/>
      <c r="AF95" s="159"/>
      <c r="AG95" s="159"/>
      <c r="AH95" s="159"/>
      <c r="AL95" s="2"/>
    </row>
    <row r="96" spans="1:38">
      <c r="A96" s="2"/>
      <c r="B96" s="5"/>
      <c r="C96" s="5"/>
      <c r="D96" s="5"/>
      <c r="E96" s="5"/>
      <c r="F96" s="5"/>
      <c r="G96" s="5"/>
      <c r="H96" s="5"/>
      <c r="I96" s="5"/>
      <c r="J96" s="5"/>
      <c r="K96" s="5"/>
      <c r="L96" s="5"/>
      <c r="M96" s="5"/>
      <c r="N96" s="5"/>
      <c r="P96" s="159"/>
      <c r="Q96" s="159"/>
      <c r="R96" s="160"/>
      <c r="S96" s="161"/>
      <c r="T96" s="161"/>
      <c r="U96" s="68"/>
      <c r="V96" s="68"/>
      <c r="AD96" s="159"/>
      <c r="AE96" s="159"/>
      <c r="AF96" s="159"/>
      <c r="AG96" s="159"/>
      <c r="AH96" s="159"/>
      <c r="AL96" s="2"/>
    </row>
    <row r="97" spans="1:702">
      <c r="A97" s="2"/>
      <c r="B97" s="5"/>
      <c r="C97" s="5"/>
      <c r="D97" s="5"/>
      <c r="E97" s="5"/>
      <c r="F97" s="5"/>
      <c r="G97" s="5"/>
      <c r="H97" s="5"/>
      <c r="I97" s="5"/>
      <c r="J97" s="5"/>
      <c r="K97" s="5"/>
      <c r="L97" s="5"/>
      <c r="M97" s="5"/>
      <c r="N97" s="5"/>
      <c r="P97" s="159"/>
      <c r="Q97" s="159"/>
      <c r="R97" s="160"/>
      <c r="S97" s="161"/>
      <c r="T97" s="161"/>
      <c r="U97" s="68"/>
      <c r="V97" s="68"/>
      <c r="AD97" s="159"/>
      <c r="AE97" s="159"/>
      <c r="AF97" s="159"/>
      <c r="AG97" s="159"/>
      <c r="AH97" s="159"/>
      <c r="AL97" s="2"/>
    </row>
    <row r="98" spans="1:702">
      <c r="A98" s="2"/>
      <c r="B98" s="5"/>
      <c r="C98" s="5"/>
      <c r="D98" s="5"/>
      <c r="E98" s="5"/>
      <c r="F98" s="5"/>
      <c r="G98" s="5"/>
      <c r="H98" s="5"/>
      <c r="I98" s="5"/>
      <c r="J98" s="5"/>
      <c r="K98" s="5"/>
      <c r="L98" s="5"/>
      <c r="M98" s="5"/>
      <c r="N98" s="5"/>
      <c r="P98" s="159"/>
      <c r="Q98" s="159"/>
      <c r="R98" s="160"/>
      <c r="S98" s="161"/>
      <c r="T98" s="161"/>
      <c r="U98" s="68"/>
      <c r="V98" s="68"/>
      <c r="Z98" s="156" t="s">
        <v>73</v>
      </c>
      <c r="AD98" s="159"/>
      <c r="AE98" s="159"/>
      <c r="AF98" s="159"/>
      <c r="AG98" s="159"/>
      <c r="AH98" s="159"/>
      <c r="AL98" s="2"/>
    </row>
    <row r="99" spans="1:702">
      <c r="A99" s="2"/>
      <c r="B99" s="5"/>
      <c r="C99" s="5"/>
      <c r="D99" s="5"/>
      <c r="E99" s="5"/>
      <c r="F99" s="5"/>
      <c r="G99" s="5"/>
      <c r="H99" s="5"/>
      <c r="I99" s="5"/>
      <c r="J99" s="5"/>
      <c r="K99" s="5"/>
      <c r="L99" s="5"/>
      <c r="M99" s="5"/>
      <c r="N99" s="5"/>
      <c r="P99" s="159"/>
      <c r="Q99" s="159"/>
      <c r="R99" s="160"/>
      <c r="S99" s="161"/>
      <c r="T99" s="161"/>
      <c r="U99" s="68"/>
      <c r="V99" s="68"/>
      <c r="AD99" s="159"/>
      <c r="AE99" s="159"/>
      <c r="AF99" s="159"/>
      <c r="AG99" s="159"/>
      <c r="AH99" s="159"/>
      <c r="AL99" s="2"/>
    </row>
    <row r="100" spans="1:702">
      <c r="A100" s="2"/>
      <c r="B100" s="5"/>
      <c r="C100" s="5"/>
      <c r="D100" s="5"/>
      <c r="E100" s="5"/>
      <c r="F100" s="5"/>
      <c r="G100" s="5"/>
      <c r="H100" s="5"/>
      <c r="I100" s="5"/>
      <c r="J100" s="5"/>
      <c r="K100" s="5"/>
      <c r="L100" s="5"/>
      <c r="M100" s="5"/>
      <c r="N100" s="5"/>
      <c r="P100" s="159"/>
      <c r="Q100" s="159"/>
      <c r="R100" s="160"/>
      <c r="S100" s="161"/>
      <c r="T100" s="161"/>
      <c r="U100" s="68"/>
      <c r="V100" s="68"/>
      <c r="Z100" s="156" t="s">
        <v>75</v>
      </c>
      <c r="AD100" s="159"/>
      <c r="AE100" s="159"/>
      <c r="AF100" s="159"/>
      <c r="AG100" s="159"/>
      <c r="AH100" s="159"/>
      <c r="AL100" s="2"/>
      <c r="ZZ100" s="156"/>
    </row>
    <row r="101" spans="1:702">
      <c r="A101" s="2"/>
      <c r="B101" s="5"/>
      <c r="C101" s="5"/>
      <c r="D101" s="5"/>
      <c r="E101" s="5"/>
      <c r="F101" s="5"/>
      <c r="G101" s="5"/>
      <c r="H101" s="5"/>
      <c r="I101" s="5"/>
      <c r="J101" s="5"/>
      <c r="K101" s="5"/>
      <c r="L101" s="5"/>
      <c r="M101" s="5"/>
      <c r="N101" s="5"/>
      <c r="P101" s="159"/>
      <c r="Q101" s="159"/>
      <c r="R101" s="160"/>
      <c r="S101" s="161"/>
      <c r="T101" s="161"/>
      <c r="U101" s="68"/>
      <c r="V101" s="68"/>
      <c r="AD101" s="159"/>
      <c r="AE101" s="159"/>
      <c r="AF101" s="159"/>
      <c r="AG101" s="159"/>
      <c r="AH101" s="159"/>
      <c r="AL101" s="2"/>
    </row>
    <row r="102" spans="1:702">
      <c r="A102" s="2"/>
      <c r="B102" s="5"/>
      <c r="C102" s="5"/>
      <c r="D102" s="5"/>
      <c r="E102" s="5"/>
      <c r="F102" s="5"/>
      <c r="G102" s="5"/>
      <c r="H102" s="5"/>
      <c r="I102" s="5"/>
      <c r="J102" s="5"/>
      <c r="K102" s="5"/>
      <c r="L102" s="5"/>
      <c r="M102" s="5"/>
      <c r="N102" s="5"/>
      <c r="P102" s="159"/>
      <c r="Q102" s="159"/>
      <c r="R102" s="160"/>
      <c r="S102" s="161"/>
      <c r="T102" s="161"/>
      <c r="U102" s="68"/>
      <c r="V102" s="68"/>
      <c r="AD102" s="159"/>
      <c r="AE102" s="159"/>
      <c r="AF102" s="159"/>
      <c r="AG102" s="159"/>
      <c r="AH102" s="159"/>
      <c r="AL102" s="2"/>
    </row>
    <row r="103" spans="1:702">
      <c r="A103" s="2"/>
      <c r="B103" s="5"/>
      <c r="C103" s="5"/>
      <c r="D103" s="5"/>
      <c r="E103" s="5"/>
      <c r="F103" s="5"/>
      <c r="G103" s="5"/>
      <c r="H103" s="5"/>
      <c r="I103" s="5"/>
      <c r="J103" s="5"/>
      <c r="K103" s="5"/>
      <c r="L103" s="5"/>
      <c r="M103" s="5"/>
      <c r="N103" s="5"/>
      <c r="P103" s="159"/>
      <c r="Q103" s="159"/>
      <c r="R103" s="160"/>
      <c r="S103" s="161"/>
      <c r="T103" s="161"/>
      <c r="U103" s="68"/>
      <c r="V103" s="68"/>
      <c r="AD103" s="159"/>
      <c r="AE103" s="159"/>
      <c r="AF103" s="159"/>
      <c r="AG103" s="159"/>
      <c r="AH103" s="159"/>
      <c r="AL103" s="2"/>
    </row>
    <row r="104" spans="1:702">
      <c r="A104" s="2"/>
      <c r="B104" s="5"/>
      <c r="C104" s="5"/>
      <c r="D104" s="5"/>
      <c r="E104" s="5"/>
      <c r="F104" s="5"/>
      <c r="G104" s="5"/>
      <c r="H104" s="5"/>
      <c r="I104" s="5"/>
      <c r="J104" s="5"/>
      <c r="K104" s="5"/>
      <c r="L104" s="5"/>
      <c r="M104" s="5"/>
      <c r="N104" s="5"/>
      <c r="P104" s="159"/>
      <c r="Q104" s="159"/>
      <c r="R104" s="160"/>
      <c r="S104" s="161"/>
      <c r="T104" s="161"/>
      <c r="U104" s="68"/>
      <c r="V104" s="68"/>
      <c r="AD104" s="159"/>
      <c r="AE104" s="159"/>
      <c r="AF104" s="159"/>
      <c r="AG104" s="159"/>
      <c r="AH104" s="159"/>
      <c r="AL104" s="2"/>
    </row>
    <row r="105" spans="1:702">
      <c r="A105" s="2"/>
      <c r="B105" s="5"/>
      <c r="C105" s="5"/>
      <c r="D105" s="5"/>
      <c r="E105" s="5"/>
      <c r="F105" s="5"/>
      <c r="G105" s="5"/>
      <c r="H105" s="5"/>
      <c r="I105" s="5"/>
      <c r="J105" s="5"/>
      <c r="K105" s="5"/>
      <c r="L105" s="5"/>
      <c r="M105" s="5"/>
      <c r="N105" s="5"/>
      <c r="P105" s="159"/>
      <c r="Q105" s="159"/>
      <c r="R105" s="160"/>
      <c r="S105" s="161"/>
      <c r="T105" s="161"/>
      <c r="U105" s="68"/>
      <c r="V105" s="68"/>
      <c r="AD105" s="159"/>
      <c r="AE105" s="159"/>
      <c r="AF105" s="159"/>
      <c r="AG105" s="159"/>
      <c r="AH105" s="159"/>
      <c r="AL105" s="2"/>
    </row>
    <row r="106" spans="1:702">
      <c r="A106" s="2"/>
      <c r="B106" s="5"/>
      <c r="C106" s="5"/>
      <c r="D106" s="5"/>
      <c r="E106" s="5"/>
      <c r="F106" s="5"/>
      <c r="G106" s="5"/>
      <c r="H106" s="5"/>
      <c r="I106" s="5"/>
      <c r="J106" s="5"/>
      <c r="K106" s="5"/>
      <c r="L106" s="5"/>
      <c r="M106" s="5"/>
      <c r="N106" s="5"/>
      <c r="P106" s="159"/>
      <c r="Q106" s="159"/>
      <c r="R106" s="160"/>
      <c r="S106" s="161"/>
      <c r="T106" s="161"/>
      <c r="U106" s="68"/>
      <c r="V106" s="68"/>
      <c r="AD106" s="159"/>
      <c r="AE106" s="159"/>
      <c r="AF106" s="159"/>
      <c r="AG106" s="159"/>
      <c r="AH106" s="159"/>
      <c r="AL106" s="2"/>
    </row>
    <row r="107" spans="1:702">
      <c r="A107" s="2"/>
      <c r="B107" s="5"/>
      <c r="C107" s="5"/>
      <c r="D107" s="5"/>
      <c r="E107" s="5"/>
      <c r="F107" s="5"/>
      <c r="G107" s="5"/>
      <c r="H107" s="5"/>
      <c r="I107" s="5"/>
      <c r="J107" s="5"/>
      <c r="K107" s="5"/>
      <c r="L107" s="5"/>
      <c r="M107" s="5"/>
      <c r="N107" s="5"/>
      <c r="P107" s="159"/>
      <c r="Q107" s="159"/>
      <c r="R107" s="160"/>
      <c r="S107" s="161"/>
      <c r="T107" s="161"/>
      <c r="U107" s="68"/>
      <c r="V107" s="68"/>
      <c r="AD107" s="159"/>
      <c r="AE107" s="159"/>
      <c r="AF107" s="159"/>
      <c r="AG107" s="159"/>
      <c r="AH107" s="159"/>
      <c r="AL107" s="2"/>
    </row>
    <row r="108" spans="1:702">
      <c r="A108" s="2"/>
      <c r="B108" s="5"/>
      <c r="C108" s="5"/>
      <c r="D108" s="5"/>
      <c r="E108" s="5"/>
      <c r="F108" s="5"/>
      <c r="G108" s="5"/>
      <c r="H108" s="5"/>
      <c r="I108" s="5"/>
      <c r="J108" s="5"/>
      <c r="K108" s="5"/>
      <c r="L108" s="5"/>
      <c r="M108" s="5"/>
      <c r="N108" s="5"/>
      <c r="P108" s="159"/>
      <c r="Q108" s="159"/>
      <c r="R108" s="160"/>
      <c r="S108" s="161"/>
      <c r="T108" s="161"/>
      <c r="U108" s="68"/>
      <c r="V108" s="68"/>
      <c r="AD108" s="159"/>
      <c r="AE108" s="159"/>
      <c r="AF108" s="159"/>
      <c r="AG108" s="159"/>
      <c r="AH108" s="159"/>
      <c r="AL108" s="2"/>
    </row>
    <row r="109" spans="1:702">
      <c r="A109" s="2"/>
      <c r="B109" s="5"/>
      <c r="C109" s="5"/>
      <c r="D109" s="5"/>
      <c r="E109" s="5"/>
      <c r="F109" s="5"/>
      <c r="G109" s="5"/>
      <c r="H109" s="5"/>
      <c r="I109" s="5"/>
      <c r="J109" s="5"/>
      <c r="K109" s="5"/>
      <c r="L109" s="5"/>
      <c r="M109" s="5"/>
      <c r="N109" s="5"/>
      <c r="P109" s="159"/>
      <c r="Q109" s="159"/>
      <c r="R109" s="160"/>
      <c r="S109" s="161"/>
      <c r="T109" s="161"/>
      <c r="U109" s="68"/>
      <c r="V109" s="68"/>
      <c r="AD109" s="159"/>
      <c r="AE109" s="159"/>
      <c r="AF109" s="159"/>
      <c r="AG109" s="159"/>
      <c r="AH109" s="159"/>
      <c r="AL109" s="2"/>
    </row>
    <row r="110" spans="1:702">
      <c r="A110" s="2"/>
      <c r="B110" s="5"/>
      <c r="C110" s="5"/>
      <c r="D110" s="5"/>
      <c r="E110" s="5"/>
      <c r="F110" s="5"/>
      <c r="G110" s="5"/>
      <c r="H110" s="5"/>
      <c r="I110" s="5"/>
      <c r="J110" s="5"/>
      <c r="K110" s="5"/>
      <c r="L110" s="5"/>
      <c r="M110" s="5"/>
      <c r="N110" s="5"/>
      <c r="P110" s="159"/>
      <c r="Q110" s="159"/>
      <c r="R110" s="160"/>
      <c r="S110" s="161"/>
      <c r="T110" s="161"/>
      <c r="U110" s="68"/>
      <c r="V110" s="68"/>
      <c r="AD110" s="159"/>
      <c r="AE110" s="159"/>
      <c r="AF110" s="159"/>
      <c r="AG110" s="159"/>
      <c r="AH110" s="159"/>
      <c r="AL110" s="2"/>
    </row>
    <row r="111" spans="1:702">
      <c r="A111" s="2"/>
      <c r="B111" s="5"/>
      <c r="C111" s="5"/>
      <c r="D111" s="5"/>
      <c r="E111" s="5"/>
      <c r="F111" s="5"/>
      <c r="G111" s="5"/>
      <c r="H111" s="5"/>
      <c r="I111" s="5"/>
      <c r="J111" s="5"/>
      <c r="K111" s="5"/>
      <c r="L111" s="5"/>
      <c r="M111" s="5"/>
      <c r="N111" s="5"/>
      <c r="P111" s="159"/>
      <c r="Q111" s="159"/>
      <c r="R111" s="160"/>
      <c r="S111" s="161"/>
      <c r="T111" s="161"/>
      <c r="U111" s="68"/>
      <c r="V111" s="68"/>
      <c r="AD111" s="159"/>
      <c r="AE111" s="159"/>
      <c r="AF111" s="159"/>
      <c r="AG111" s="159"/>
      <c r="AH111" s="159"/>
      <c r="AL111" s="2"/>
    </row>
    <row r="112" spans="1:702">
      <c r="A112" s="2"/>
      <c r="B112" s="5"/>
      <c r="C112" s="5"/>
      <c r="D112" s="5"/>
      <c r="E112" s="5"/>
      <c r="F112" s="5"/>
      <c r="G112" s="5"/>
      <c r="H112" s="5"/>
      <c r="I112" s="5"/>
      <c r="J112" s="5"/>
      <c r="K112" s="5"/>
      <c r="L112" s="5"/>
      <c r="M112" s="5"/>
      <c r="N112" s="5"/>
      <c r="P112" s="159"/>
      <c r="Q112" s="159"/>
      <c r="R112" s="160"/>
      <c r="S112" s="161"/>
      <c r="T112" s="161"/>
      <c r="U112" s="68"/>
      <c r="V112" s="68"/>
      <c r="AD112" s="159"/>
      <c r="AE112" s="159"/>
      <c r="AF112" s="159"/>
      <c r="AG112" s="159"/>
      <c r="AH112" s="159"/>
      <c r="AL112" s="2"/>
    </row>
    <row r="113" spans="1:38">
      <c r="A113" s="2"/>
      <c r="B113" s="5"/>
      <c r="C113" s="5"/>
      <c r="D113" s="5"/>
      <c r="E113" s="5"/>
      <c r="F113" s="5"/>
      <c r="G113" s="5"/>
      <c r="H113" s="5"/>
      <c r="I113" s="5"/>
      <c r="J113" s="5"/>
      <c r="K113" s="5"/>
      <c r="L113" s="5"/>
      <c r="M113" s="5"/>
      <c r="N113" s="5"/>
      <c r="P113" s="159"/>
      <c r="Q113" s="159"/>
      <c r="R113" s="160"/>
      <c r="S113" s="161"/>
      <c r="T113" s="161"/>
      <c r="U113" s="68"/>
      <c r="V113" s="68"/>
      <c r="AD113" s="159"/>
      <c r="AE113" s="159"/>
      <c r="AF113" s="159"/>
      <c r="AG113" s="159"/>
      <c r="AH113" s="159"/>
      <c r="AL113" s="2"/>
    </row>
    <row r="114" spans="1:38">
      <c r="A114" s="2"/>
      <c r="B114" s="5"/>
      <c r="C114" s="5"/>
      <c r="D114" s="5"/>
      <c r="E114" s="5"/>
      <c r="F114" s="5"/>
      <c r="G114" s="5"/>
      <c r="H114" s="5"/>
      <c r="I114" s="5"/>
      <c r="J114" s="5"/>
      <c r="K114" s="5"/>
      <c r="L114" s="5"/>
      <c r="M114" s="5"/>
      <c r="N114" s="5"/>
      <c r="P114" s="159"/>
      <c r="Q114" s="159"/>
      <c r="R114" s="160"/>
      <c r="S114" s="161"/>
      <c r="T114" s="161"/>
      <c r="U114" s="68"/>
      <c r="V114" s="68"/>
      <c r="AD114" s="159"/>
      <c r="AE114" s="159"/>
      <c r="AF114" s="159"/>
      <c r="AG114" s="159"/>
      <c r="AH114" s="159"/>
      <c r="AL114" s="2"/>
    </row>
    <row r="115" spans="1:38">
      <c r="A115" s="2"/>
      <c r="B115" s="5"/>
      <c r="C115" s="5"/>
      <c r="D115" s="5"/>
      <c r="E115" s="5"/>
      <c r="F115" s="5"/>
      <c r="G115" s="5"/>
      <c r="H115" s="5"/>
      <c r="I115" s="5"/>
      <c r="J115" s="5"/>
      <c r="K115" s="5"/>
      <c r="L115" s="5"/>
      <c r="M115" s="5"/>
      <c r="N115" s="5"/>
      <c r="P115" s="159"/>
      <c r="Q115" s="159"/>
      <c r="R115" s="160"/>
      <c r="S115" s="161"/>
      <c r="T115" s="161"/>
      <c r="U115" s="68"/>
      <c r="V115" s="68"/>
      <c r="AD115" s="159"/>
      <c r="AE115" s="159"/>
      <c r="AF115" s="159"/>
      <c r="AG115" s="159"/>
      <c r="AH115" s="159"/>
      <c r="AL115" s="2"/>
    </row>
    <row r="116" spans="1:38">
      <c r="A116" s="2"/>
      <c r="B116" s="5"/>
      <c r="C116" s="5"/>
      <c r="D116" s="5"/>
      <c r="E116" s="5"/>
      <c r="F116" s="5"/>
      <c r="G116" s="5"/>
      <c r="H116" s="5"/>
      <c r="I116" s="5"/>
      <c r="J116" s="5"/>
      <c r="K116" s="5"/>
      <c r="L116" s="5"/>
      <c r="M116" s="5"/>
      <c r="N116" s="5"/>
      <c r="P116" s="159"/>
      <c r="Q116" s="159"/>
      <c r="R116" s="160"/>
      <c r="S116" s="161"/>
      <c r="T116" s="161"/>
      <c r="U116" s="68"/>
      <c r="V116" s="68"/>
      <c r="AD116" s="159"/>
      <c r="AE116" s="159"/>
      <c r="AF116" s="159"/>
      <c r="AG116" s="159"/>
      <c r="AH116" s="159"/>
      <c r="AL116" s="2"/>
    </row>
    <row r="117" spans="1:38">
      <c r="A117" s="2"/>
      <c r="B117" s="5"/>
      <c r="C117" s="5"/>
      <c r="D117" s="5"/>
      <c r="E117" s="5"/>
      <c r="F117" s="5"/>
      <c r="G117" s="5"/>
      <c r="H117" s="5"/>
      <c r="I117" s="5"/>
      <c r="J117" s="5"/>
      <c r="K117" s="5"/>
      <c r="L117" s="5"/>
      <c r="M117" s="5"/>
      <c r="N117" s="5"/>
      <c r="P117" s="159"/>
      <c r="Q117" s="159"/>
      <c r="R117" s="160"/>
      <c r="S117" s="161"/>
      <c r="T117" s="161"/>
      <c r="U117" s="68"/>
      <c r="V117" s="68"/>
      <c r="AD117" s="159"/>
      <c r="AE117" s="159"/>
      <c r="AF117" s="159"/>
      <c r="AG117" s="159"/>
      <c r="AH117" s="159"/>
      <c r="AL117" s="2"/>
    </row>
    <row r="118" spans="1:38">
      <c r="A118" s="2"/>
      <c r="B118" s="5"/>
      <c r="C118" s="5"/>
      <c r="D118" s="5"/>
      <c r="E118" s="5"/>
      <c r="F118" s="5"/>
      <c r="G118" s="5"/>
      <c r="H118" s="5"/>
      <c r="I118" s="5"/>
      <c r="J118" s="5"/>
      <c r="K118" s="5"/>
      <c r="L118" s="5"/>
      <c r="M118" s="5"/>
      <c r="N118" s="5"/>
      <c r="P118" s="159"/>
      <c r="Q118" s="159"/>
      <c r="R118" s="160"/>
      <c r="S118" s="161"/>
      <c r="T118" s="161"/>
      <c r="U118" s="68"/>
      <c r="V118" s="68"/>
      <c r="AD118" s="159"/>
      <c r="AE118" s="159"/>
      <c r="AF118" s="159"/>
      <c r="AG118" s="159"/>
      <c r="AH118" s="159"/>
      <c r="AL118" s="2"/>
    </row>
    <row r="119" spans="1:38">
      <c r="A119" s="2"/>
      <c r="B119" s="5"/>
      <c r="C119" s="5"/>
      <c r="D119" s="5"/>
      <c r="E119" s="5"/>
      <c r="F119" s="5"/>
      <c r="G119" s="5"/>
      <c r="H119" s="5"/>
      <c r="I119" s="5"/>
      <c r="J119" s="5"/>
      <c r="K119" s="5"/>
      <c r="L119" s="5"/>
      <c r="M119" s="5"/>
      <c r="N119" s="5"/>
      <c r="P119" s="159"/>
      <c r="Q119" s="159"/>
      <c r="R119" s="160"/>
      <c r="S119" s="161"/>
      <c r="T119" s="161"/>
      <c r="U119" s="68"/>
      <c r="V119" s="68"/>
      <c r="AD119" s="159"/>
      <c r="AE119" s="159"/>
      <c r="AF119" s="159"/>
      <c r="AG119" s="159"/>
      <c r="AH119" s="159"/>
      <c r="AL119" s="2"/>
    </row>
    <row r="120" spans="1:38">
      <c r="A120" s="2"/>
      <c r="B120" s="5"/>
      <c r="C120" s="5"/>
      <c r="D120" s="5"/>
      <c r="E120" s="5"/>
      <c r="F120" s="5"/>
      <c r="G120" s="5"/>
      <c r="H120" s="5"/>
      <c r="I120" s="5"/>
      <c r="J120" s="5"/>
      <c r="K120" s="5"/>
      <c r="L120" s="5"/>
      <c r="M120" s="5"/>
      <c r="N120" s="5"/>
      <c r="P120" s="159"/>
      <c r="Q120" s="159"/>
      <c r="R120" s="160"/>
      <c r="S120" s="161"/>
      <c r="T120" s="161"/>
      <c r="U120" s="68"/>
      <c r="V120" s="68"/>
      <c r="AD120" s="159"/>
      <c r="AE120" s="159"/>
      <c r="AF120" s="159"/>
      <c r="AG120" s="159"/>
      <c r="AH120" s="159"/>
      <c r="AL120" s="2"/>
    </row>
    <row r="121" spans="1:38">
      <c r="A121" s="2"/>
      <c r="B121" s="5"/>
      <c r="C121" s="5"/>
      <c r="D121" s="5"/>
      <c r="E121" s="5"/>
      <c r="F121" s="5"/>
      <c r="G121" s="5"/>
      <c r="H121" s="5"/>
      <c r="I121" s="5"/>
      <c r="J121" s="5"/>
      <c r="K121" s="5"/>
      <c r="L121" s="5"/>
      <c r="M121" s="5"/>
      <c r="N121" s="5"/>
      <c r="P121" s="159"/>
      <c r="Q121" s="159"/>
      <c r="R121" s="160"/>
      <c r="S121" s="161"/>
      <c r="T121" s="161"/>
      <c r="U121" s="68"/>
      <c r="V121" s="68"/>
      <c r="AD121" s="159"/>
      <c r="AE121" s="159"/>
      <c r="AF121" s="159"/>
      <c r="AG121" s="159"/>
      <c r="AH121" s="159"/>
      <c r="AL121" s="2"/>
    </row>
    <row r="122" spans="1:38">
      <c r="A122" s="2"/>
      <c r="B122" s="5"/>
      <c r="C122" s="5"/>
      <c r="D122" s="5"/>
      <c r="E122" s="5"/>
      <c r="F122" s="5"/>
      <c r="G122" s="5"/>
      <c r="H122" s="5"/>
      <c r="I122" s="5"/>
      <c r="J122" s="5"/>
      <c r="K122" s="5"/>
      <c r="L122" s="5"/>
      <c r="M122" s="5"/>
      <c r="N122" s="5"/>
      <c r="P122" s="159"/>
      <c r="Q122" s="159"/>
      <c r="R122" s="160"/>
      <c r="S122" s="161"/>
      <c r="T122" s="161"/>
      <c r="U122" s="68"/>
      <c r="V122" s="68"/>
      <c r="AD122" s="159"/>
      <c r="AE122" s="159"/>
      <c r="AF122" s="159"/>
      <c r="AG122" s="159"/>
      <c r="AH122" s="159"/>
      <c r="AL122" s="2"/>
    </row>
    <row r="123" spans="1:38">
      <c r="A123" s="2"/>
      <c r="B123" s="5"/>
      <c r="C123" s="5"/>
      <c r="D123" s="5"/>
      <c r="E123" s="5"/>
      <c r="F123" s="5"/>
      <c r="G123" s="5"/>
      <c r="H123" s="5"/>
      <c r="I123" s="5"/>
      <c r="J123" s="5"/>
      <c r="K123" s="5"/>
      <c r="L123" s="5"/>
      <c r="M123" s="5"/>
      <c r="N123" s="5"/>
      <c r="P123" s="159"/>
      <c r="Q123" s="159"/>
      <c r="R123" s="160"/>
      <c r="S123" s="161"/>
      <c r="T123" s="161"/>
      <c r="U123" s="68"/>
      <c r="V123" s="68"/>
      <c r="AD123" s="159"/>
      <c r="AE123" s="159"/>
      <c r="AF123" s="159"/>
      <c r="AG123" s="159"/>
      <c r="AH123" s="159"/>
      <c r="AL123" s="2"/>
    </row>
    <row r="124" spans="1:38">
      <c r="A124" s="2"/>
      <c r="B124" s="5"/>
      <c r="C124" s="5"/>
      <c r="D124" s="5"/>
      <c r="E124" s="5"/>
      <c r="F124" s="5"/>
      <c r="G124" s="5"/>
      <c r="H124" s="5"/>
      <c r="I124" s="5"/>
      <c r="J124" s="5"/>
      <c r="K124" s="5"/>
      <c r="L124" s="5"/>
      <c r="M124" s="5"/>
      <c r="N124" s="5"/>
      <c r="P124" s="159"/>
      <c r="Q124" s="159"/>
      <c r="R124" s="160"/>
      <c r="S124" s="161"/>
      <c r="T124" s="161"/>
      <c r="U124" s="68"/>
      <c r="V124" s="68"/>
      <c r="AD124" s="159"/>
      <c r="AE124" s="159"/>
      <c r="AF124" s="159"/>
      <c r="AG124" s="159"/>
      <c r="AH124" s="159"/>
      <c r="AL124" s="2"/>
    </row>
    <row r="125" spans="1:38">
      <c r="A125" s="2"/>
      <c r="B125" s="5"/>
      <c r="C125" s="5"/>
      <c r="D125" s="5"/>
      <c r="E125" s="5"/>
      <c r="F125" s="5"/>
      <c r="G125" s="5"/>
      <c r="H125" s="5"/>
      <c r="I125" s="5"/>
      <c r="J125" s="5"/>
      <c r="K125" s="5"/>
      <c r="L125" s="5"/>
      <c r="M125" s="5"/>
      <c r="N125" s="5"/>
      <c r="P125" s="159"/>
      <c r="Q125" s="159"/>
      <c r="R125" s="160"/>
      <c r="S125" s="161"/>
      <c r="T125" s="161"/>
      <c r="U125" s="68"/>
      <c r="V125" s="68"/>
      <c r="AD125" s="159"/>
      <c r="AE125" s="159"/>
      <c r="AF125" s="159"/>
      <c r="AG125" s="159"/>
      <c r="AH125" s="159"/>
      <c r="AL125" s="2"/>
    </row>
    <row r="126" spans="1:38">
      <c r="A126" s="2"/>
      <c r="B126" s="5"/>
      <c r="C126" s="5"/>
      <c r="D126" s="5"/>
      <c r="E126" s="5"/>
      <c r="F126" s="5"/>
      <c r="G126" s="5"/>
      <c r="H126" s="5"/>
      <c r="I126" s="5"/>
      <c r="J126" s="5"/>
      <c r="K126" s="5"/>
      <c r="L126" s="5"/>
      <c r="M126" s="5"/>
      <c r="N126" s="5"/>
      <c r="P126" s="159"/>
      <c r="Q126" s="159"/>
      <c r="R126" s="160"/>
      <c r="S126" s="161"/>
      <c r="T126" s="161"/>
      <c r="U126" s="68"/>
      <c r="V126" s="68"/>
      <c r="AD126" s="159"/>
      <c r="AE126" s="159"/>
      <c r="AF126" s="159"/>
      <c r="AG126" s="159"/>
      <c r="AH126" s="159"/>
      <c r="AL126" s="2"/>
    </row>
    <row r="127" spans="1:38">
      <c r="A127" s="2"/>
      <c r="B127" s="5"/>
      <c r="C127" s="5"/>
      <c r="D127" s="5"/>
      <c r="E127" s="5"/>
      <c r="F127" s="5"/>
      <c r="G127" s="5"/>
      <c r="H127" s="5"/>
      <c r="I127" s="5"/>
      <c r="J127" s="5"/>
      <c r="K127" s="5"/>
      <c r="L127" s="5"/>
      <c r="M127" s="5"/>
      <c r="N127" s="5"/>
      <c r="P127" s="159"/>
      <c r="Q127" s="159"/>
      <c r="R127" s="160"/>
      <c r="S127" s="161"/>
      <c r="T127" s="161"/>
      <c r="U127" s="68"/>
      <c r="V127" s="68"/>
      <c r="AD127" s="159"/>
      <c r="AE127" s="159"/>
      <c r="AF127" s="159"/>
      <c r="AG127" s="159"/>
      <c r="AH127" s="159"/>
      <c r="AL127" s="2"/>
    </row>
    <row r="128" spans="1:38">
      <c r="A128" s="2"/>
      <c r="B128" s="5"/>
      <c r="C128" s="5"/>
      <c r="D128" s="5"/>
      <c r="E128" s="5"/>
      <c r="F128" s="5"/>
      <c r="G128" s="5"/>
      <c r="H128" s="5"/>
      <c r="I128" s="5"/>
      <c r="J128" s="5"/>
      <c r="K128" s="5"/>
      <c r="L128" s="5"/>
      <c r="M128" s="5"/>
      <c r="N128" s="5"/>
      <c r="P128" s="159"/>
      <c r="Q128" s="159"/>
      <c r="R128" s="160"/>
      <c r="S128" s="161"/>
      <c r="T128" s="161"/>
      <c r="U128" s="68"/>
      <c r="V128" s="68"/>
      <c r="AD128" s="159"/>
      <c r="AE128" s="159"/>
      <c r="AF128" s="159"/>
      <c r="AG128" s="159"/>
      <c r="AH128" s="159"/>
      <c r="AL128" s="2"/>
    </row>
    <row r="129" spans="1:38">
      <c r="A129" s="2"/>
      <c r="B129" s="5"/>
      <c r="C129" s="5"/>
      <c r="D129" s="5"/>
      <c r="E129" s="5"/>
      <c r="F129" s="5"/>
      <c r="G129" s="5"/>
      <c r="H129" s="5"/>
      <c r="I129" s="5"/>
      <c r="J129" s="5"/>
      <c r="K129" s="5"/>
      <c r="L129" s="5"/>
      <c r="M129" s="5"/>
      <c r="N129" s="5"/>
      <c r="P129" s="159"/>
      <c r="Q129" s="159"/>
      <c r="R129" s="160"/>
      <c r="S129" s="161"/>
      <c r="T129" s="161"/>
      <c r="U129" s="68"/>
      <c r="V129" s="68"/>
      <c r="AD129" s="159"/>
      <c r="AE129" s="159"/>
      <c r="AF129" s="159"/>
      <c r="AG129" s="159"/>
      <c r="AH129" s="159"/>
      <c r="AL129" s="2"/>
    </row>
    <row r="130" spans="1:38">
      <c r="A130" s="2"/>
      <c r="B130" s="5"/>
      <c r="C130" s="5"/>
      <c r="D130" s="5"/>
      <c r="E130" s="5"/>
      <c r="F130" s="5"/>
      <c r="G130" s="5"/>
      <c r="H130" s="5"/>
      <c r="I130" s="5"/>
      <c r="J130" s="5"/>
      <c r="K130" s="5"/>
      <c r="L130" s="5"/>
      <c r="M130" s="5"/>
      <c r="N130" s="5"/>
      <c r="P130" s="159"/>
      <c r="Q130" s="159"/>
      <c r="R130" s="160"/>
      <c r="S130" s="161"/>
      <c r="T130" s="161"/>
      <c r="U130" s="68"/>
      <c r="V130" s="68"/>
      <c r="AD130" s="159"/>
      <c r="AE130" s="159"/>
      <c r="AF130" s="159"/>
      <c r="AG130" s="159"/>
      <c r="AH130" s="159"/>
      <c r="AL130" s="2"/>
    </row>
    <row r="131" spans="1:38">
      <c r="A131" s="2"/>
      <c r="B131" s="5"/>
      <c r="C131" s="5"/>
      <c r="D131" s="5"/>
      <c r="E131" s="5"/>
      <c r="F131" s="5"/>
      <c r="G131" s="5"/>
      <c r="H131" s="5"/>
      <c r="I131" s="5"/>
      <c r="J131" s="5"/>
      <c r="K131" s="5"/>
      <c r="L131" s="5"/>
      <c r="M131" s="5"/>
      <c r="N131" s="5"/>
      <c r="P131" s="159"/>
      <c r="Q131" s="159"/>
      <c r="R131" s="160"/>
      <c r="S131" s="161"/>
      <c r="T131" s="161"/>
      <c r="U131" s="68"/>
      <c r="V131" s="68"/>
      <c r="AD131" s="159"/>
      <c r="AE131" s="159"/>
      <c r="AF131" s="159"/>
      <c r="AG131" s="159"/>
      <c r="AH131" s="159"/>
      <c r="AL131" s="2"/>
    </row>
    <row r="132" spans="1:38">
      <c r="A132" s="2"/>
      <c r="B132" s="5"/>
      <c r="C132" s="5"/>
      <c r="D132" s="5"/>
      <c r="E132" s="5"/>
      <c r="F132" s="5"/>
      <c r="G132" s="5"/>
      <c r="H132" s="5"/>
      <c r="I132" s="5"/>
      <c r="J132" s="5"/>
      <c r="K132" s="5"/>
      <c r="L132" s="5"/>
      <c r="M132" s="5"/>
      <c r="N132" s="5"/>
      <c r="P132" s="159"/>
      <c r="Q132" s="159"/>
      <c r="R132" s="160"/>
      <c r="S132" s="161"/>
      <c r="T132" s="161"/>
      <c r="U132" s="68"/>
      <c r="V132" s="68"/>
      <c r="AD132" s="159"/>
      <c r="AE132" s="159"/>
      <c r="AF132" s="159"/>
      <c r="AG132" s="159"/>
      <c r="AH132" s="159"/>
      <c r="AL132" s="2"/>
    </row>
    <row r="133" spans="1:38">
      <c r="A133" s="2"/>
      <c r="B133" s="5"/>
      <c r="C133" s="5"/>
      <c r="D133" s="5"/>
      <c r="E133" s="5"/>
      <c r="F133" s="5"/>
      <c r="G133" s="5"/>
      <c r="H133" s="5"/>
      <c r="I133" s="5"/>
      <c r="J133" s="5"/>
      <c r="K133" s="5"/>
      <c r="L133" s="5"/>
      <c r="M133" s="5"/>
      <c r="N133" s="5"/>
      <c r="P133" s="159"/>
      <c r="Q133" s="159"/>
      <c r="R133" s="160"/>
      <c r="S133" s="161"/>
      <c r="T133" s="161"/>
      <c r="U133" s="68"/>
      <c r="V133" s="68"/>
      <c r="AD133" s="159"/>
      <c r="AE133" s="159"/>
      <c r="AF133" s="159"/>
      <c r="AG133" s="159"/>
      <c r="AH133" s="159"/>
      <c r="AL133" s="2"/>
    </row>
    <row r="134" spans="1:38">
      <c r="A134" s="2"/>
      <c r="B134" s="5"/>
      <c r="C134" s="5"/>
      <c r="D134" s="5"/>
      <c r="E134" s="5"/>
      <c r="F134" s="5"/>
      <c r="G134" s="5"/>
      <c r="H134" s="5"/>
      <c r="I134" s="5"/>
      <c r="J134" s="5"/>
      <c r="K134" s="5"/>
      <c r="L134" s="5"/>
      <c r="M134" s="5"/>
      <c r="N134" s="5"/>
      <c r="P134" s="159"/>
      <c r="Q134" s="159"/>
      <c r="R134" s="160"/>
      <c r="S134" s="161"/>
      <c r="T134" s="161"/>
      <c r="U134" s="68"/>
      <c r="V134" s="68"/>
      <c r="AD134" s="159"/>
      <c r="AE134" s="159"/>
      <c r="AF134" s="159"/>
      <c r="AG134" s="159"/>
      <c r="AH134" s="159"/>
      <c r="AL134" s="2"/>
    </row>
    <row r="135" spans="1:38">
      <c r="A135" s="2"/>
      <c r="B135" s="5"/>
      <c r="C135" s="5"/>
      <c r="D135" s="5"/>
      <c r="E135" s="5"/>
      <c r="F135" s="5"/>
      <c r="G135" s="5"/>
      <c r="H135" s="5"/>
      <c r="I135" s="5"/>
      <c r="J135" s="5"/>
      <c r="K135" s="5"/>
      <c r="L135" s="5"/>
      <c r="M135" s="5"/>
      <c r="N135" s="5"/>
      <c r="P135" s="159"/>
      <c r="Q135" s="159"/>
      <c r="R135" s="160"/>
      <c r="S135" s="161"/>
      <c r="T135" s="161"/>
      <c r="U135" s="68"/>
      <c r="V135" s="68"/>
      <c r="AD135" s="159"/>
      <c r="AE135" s="159"/>
      <c r="AF135" s="159"/>
      <c r="AG135" s="159"/>
      <c r="AH135" s="159"/>
      <c r="AL135" s="2"/>
    </row>
    <row r="136" spans="1:38">
      <c r="A136" s="2"/>
      <c r="B136" s="5"/>
      <c r="C136" s="5"/>
      <c r="D136" s="5"/>
      <c r="E136" s="5"/>
      <c r="F136" s="5"/>
      <c r="G136" s="5"/>
      <c r="H136" s="5"/>
      <c r="I136" s="5"/>
      <c r="J136" s="5"/>
      <c r="K136" s="5"/>
      <c r="L136" s="5"/>
      <c r="M136" s="5"/>
      <c r="N136" s="5"/>
      <c r="P136" s="159"/>
      <c r="Q136" s="159"/>
      <c r="R136" s="160"/>
      <c r="S136" s="161"/>
      <c r="T136" s="161"/>
      <c r="U136" s="68"/>
      <c r="V136" s="68"/>
      <c r="AD136" s="159"/>
      <c r="AE136" s="159"/>
      <c r="AF136" s="159"/>
      <c r="AG136" s="159"/>
      <c r="AH136" s="159"/>
      <c r="AL136" s="2"/>
    </row>
    <row r="137" spans="1:38">
      <c r="A137" s="2"/>
      <c r="B137" s="5"/>
      <c r="C137" s="5"/>
      <c r="D137" s="5"/>
      <c r="E137" s="5"/>
      <c r="F137" s="5"/>
      <c r="G137" s="5"/>
      <c r="H137" s="5"/>
      <c r="I137" s="5"/>
      <c r="J137" s="5"/>
      <c r="K137" s="5"/>
      <c r="L137" s="5"/>
      <c r="M137" s="5"/>
      <c r="N137" s="5"/>
      <c r="P137" s="159"/>
      <c r="Q137" s="159"/>
      <c r="R137" s="160"/>
      <c r="S137" s="161"/>
      <c r="T137" s="161"/>
      <c r="U137" s="68"/>
      <c r="V137" s="68"/>
      <c r="AD137" s="159"/>
      <c r="AE137" s="159"/>
      <c r="AF137" s="159"/>
      <c r="AG137" s="159"/>
      <c r="AH137" s="159"/>
      <c r="AL137" s="2"/>
    </row>
    <row r="138" spans="1:38">
      <c r="A138" s="2"/>
      <c r="B138" s="5"/>
      <c r="C138" s="5"/>
      <c r="D138" s="5"/>
      <c r="E138" s="5"/>
      <c r="F138" s="5"/>
      <c r="G138" s="5"/>
      <c r="H138" s="5"/>
      <c r="I138" s="5"/>
      <c r="J138" s="5"/>
      <c r="K138" s="5"/>
      <c r="L138" s="5"/>
      <c r="M138" s="5"/>
      <c r="N138" s="5"/>
      <c r="P138" s="159"/>
      <c r="Q138" s="159"/>
      <c r="R138" s="160"/>
      <c r="S138" s="161"/>
      <c r="T138" s="161"/>
      <c r="U138" s="68"/>
      <c r="V138" s="68"/>
      <c r="AD138" s="159"/>
      <c r="AE138" s="159"/>
      <c r="AF138" s="159"/>
      <c r="AG138" s="159"/>
      <c r="AH138" s="159"/>
      <c r="AL138" s="2"/>
    </row>
    <row r="139" spans="1:38">
      <c r="A139" s="2"/>
      <c r="B139" s="5"/>
      <c r="C139" s="5"/>
      <c r="D139" s="5"/>
      <c r="E139" s="5"/>
      <c r="F139" s="5"/>
      <c r="G139" s="5"/>
      <c r="H139" s="5"/>
      <c r="I139" s="5"/>
      <c r="J139" s="5"/>
      <c r="K139" s="5"/>
      <c r="L139" s="5"/>
      <c r="M139" s="5"/>
      <c r="N139" s="5"/>
      <c r="P139" s="159"/>
      <c r="Q139" s="159"/>
      <c r="R139" s="160"/>
      <c r="S139" s="161"/>
      <c r="T139" s="161"/>
      <c r="U139" s="68"/>
      <c r="V139" s="68"/>
      <c r="AD139" s="159"/>
      <c r="AE139" s="159"/>
      <c r="AF139" s="159"/>
      <c r="AG139" s="159"/>
      <c r="AH139" s="159"/>
      <c r="AL139" s="2"/>
    </row>
    <row r="140" spans="1:38">
      <c r="A140" s="2"/>
      <c r="B140" s="5"/>
      <c r="C140" s="5"/>
      <c r="D140" s="5"/>
      <c r="E140" s="5"/>
      <c r="F140" s="5"/>
      <c r="G140" s="5"/>
      <c r="H140" s="5"/>
      <c r="I140" s="5"/>
      <c r="J140" s="5"/>
      <c r="K140" s="5"/>
      <c r="L140" s="5"/>
      <c r="M140" s="5"/>
      <c r="N140" s="5"/>
      <c r="P140" s="159"/>
      <c r="Q140" s="159"/>
      <c r="R140" s="160"/>
      <c r="S140" s="161"/>
      <c r="T140" s="161"/>
      <c r="U140" s="68"/>
      <c r="V140" s="68"/>
      <c r="AD140" s="159"/>
      <c r="AE140" s="159"/>
      <c r="AF140" s="159"/>
      <c r="AG140" s="159"/>
      <c r="AH140" s="159"/>
      <c r="AL140" s="2"/>
    </row>
    <row r="141" spans="1:38">
      <c r="A141" s="2"/>
      <c r="B141" s="5"/>
      <c r="C141" s="5"/>
      <c r="D141" s="5"/>
      <c r="E141" s="5"/>
      <c r="F141" s="5"/>
      <c r="G141" s="5"/>
      <c r="H141" s="5"/>
      <c r="I141" s="5"/>
      <c r="J141" s="5"/>
      <c r="K141" s="5"/>
      <c r="L141" s="5"/>
      <c r="M141" s="5"/>
      <c r="N141" s="5"/>
      <c r="P141" s="159"/>
      <c r="Q141" s="159"/>
      <c r="R141" s="160"/>
      <c r="S141" s="161"/>
      <c r="T141" s="161"/>
      <c r="U141" s="68"/>
      <c r="V141" s="68"/>
      <c r="AD141" s="159"/>
      <c r="AE141" s="159"/>
      <c r="AF141" s="159"/>
      <c r="AG141" s="159"/>
      <c r="AH141" s="159"/>
      <c r="AL141" s="2"/>
    </row>
    <row r="142" spans="1:38">
      <c r="A142" s="2"/>
      <c r="B142" s="5"/>
      <c r="C142" s="5"/>
      <c r="D142" s="5"/>
      <c r="E142" s="5"/>
      <c r="F142" s="5"/>
      <c r="G142" s="5"/>
      <c r="H142" s="5"/>
      <c r="I142" s="5"/>
      <c r="J142" s="5"/>
      <c r="K142" s="5"/>
      <c r="L142" s="5"/>
      <c r="M142" s="5"/>
      <c r="N142" s="5"/>
      <c r="P142" s="159"/>
      <c r="Q142" s="159"/>
      <c r="R142" s="160"/>
      <c r="S142" s="161"/>
      <c r="T142" s="161"/>
      <c r="U142" s="68"/>
      <c r="V142" s="68"/>
      <c r="AC142" s="68"/>
      <c r="AD142" s="159"/>
      <c r="AE142" s="159"/>
      <c r="AF142" s="159"/>
      <c r="AG142" s="159"/>
      <c r="AH142" s="159"/>
      <c r="AL142" s="2"/>
    </row>
    <row r="143" spans="1:38">
      <c r="A143" s="2"/>
      <c r="B143" s="5"/>
      <c r="C143" s="5"/>
      <c r="D143" s="5"/>
      <c r="E143" s="5"/>
      <c r="F143" s="5"/>
      <c r="G143" s="5"/>
      <c r="H143" s="5"/>
      <c r="I143" s="5"/>
      <c r="J143" s="5"/>
      <c r="K143" s="5"/>
      <c r="L143" s="5"/>
      <c r="M143" s="5"/>
      <c r="N143" s="5"/>
      <c r="P143" s="159"/>
      <c r="Q143" s="159"/>
      <c r="R143" s="160"/>
      <c r="S143" s="161"/>
      <c r="T143" s="161"/>
      <c r="U143" s="68"/>
      <c r="V143" s="68"/>
      <c r="AC143" s="68"/>
      <c r="AD143" s="159"/>
      <c r="AE143" s="159"/>
      <c r="AF143" s="159"/>
      <c r="AG143" s="159"/>
      <c r="AH143" s="159"/>
      <c r="AL143" s="2"/>
    </row>
    <row r="144" spans="1:38">
      <c r="A144" s="2"/>
      <c r="B144" s="5"/>
      <c r="C144" s="5"/>
      <c r="D144" s="5"/>
      <c r="E144" s="5"/>
      <c r="F144" s="5"/>
      <c r="G144" s="5"/>
      <c r="H144" s="5"/>
      <c r="I144" s="5"/>
      <c r="J144" s="5"/>
      <c r="K144" s="5"/>
      <c r="L144" s="5"/>
      <c r="M144" s="5"/>
      <c r="N144" s="5"/>
      <c r="P144" s="159"/>
      <c r="Q144" s="159"/>
      <c r="R144" s="160"/>
      <c r="S144" s="161"/>
      <c r="T144" s="161"/>
      <c r="U144" s="68"/>
      <c r="V144" s="68"/>
      <c r="AC144" s="68"/>
      <c r="AD144" s="159"/>
      <c r="AE144" s="159"/>
      <c r="AF144" s="159"/>
      <c r="AG144" s="159"/>
      <c r="AH144" s="159"/>
      <c r="AL144" s="2"/>
    </row>
    <row r="145" spans="1:38">
      <c r="A145" s="2"/>
      <c r="B145" s="5"/>
      <c r="C145" s="5"/>
      <c r="D145" s="5"/>
      <c r="E145" s="5"/>
      <c r="F145" s="5"/>
      <c r="G145" s="5"/>
      <c r="H145" s="5"/>
      <c r="I145" s="5"/>
      <c r="J145" s="5"/>
      <c r="K145" s="5"/>
      <c r="L145" s="5"/>
      <c r="M145" s="5"/>
      <c r="N145" s="5"/>
      <c r="P145" s="159"/>
      <c r="Q145" s="159"/>
      <c r="R145" s="160"/>
      <c r="S145" s="161"/>
      <c r="T145" s="161"/>
      <c r="U145" s="68"/>
      <c r="V145" s="68"/>
      <c r="AC145" s="68"/>
      <c r="AD145" s="159"/>
      <c r="AE145" s="159"/>
      <c r="AF145" s="159"/>
      <c r="AG145" s="159"/>
      <c r="AH145" s="159"/>
      <c r="AL145" s="2"/>
    </row>
    <row r="146" spans="1:38">
      <c r="A146" s="2"/>
      <c r="B146" s="5"/>
      <c r="C146" s="5"/>
      <c r="D146" s="5"/>
      <c r="E146" s="5"/>
      <c r="F146" s="5"/>
      <c r="G146" s="5"/>
      <c r="H146" s="5"/>
      <c r="I146" s="5"/>
      <c r="J146" s="5"/>
      <c r="K146" s="5"/>
      <c r="L146" s="5"/>
      <c r="M146" s="5"/>
      <c r="N146" s="5"/>
      <c r="P146" s="159"/>
      <c r="Q146" s="159"/>
      <c r="R146" s="160"/>
      <c r="S146" s="161"/>
      <c r="T146" s="161"/>
      <c r="U146" s="68"/>
      <c r="V146" s="68"/>
      <c r="AC146" s="68"/>
      <c r="AD146" s="159"/>
      <c r="AE146" s="159"/>
      <c r="AF146" s="159"/>
      <c r="AG146" s="159"/>
      <c r="AH146" s="159"/>
      <c r="AL146" s="2"/>
    </row>
    <row r="147" spans="1:38">
      <c r="A147" s="2"/>
      <c r="B147" s="5"/>
      <c r="C147" s="5"/>
      <c r="D147" s="5"/>
      <c r="E147" s="5"/>
      <c r="F147" s="5"/>
      <c r="G147" s="5"/>
      <c r="H147" s="5"/>
      <c r="I147" s="5"/>
      <c r="J147" s="5"/>
      <c r="K147" s="5"/>
      <c r="L147" s="5"/>
      <c r="M147" s="5"/>
      <c r="N147" s="5"/>
      <c r="P147" s="159"/>
      <c r="Q147" s="159"/>
      <c r="R147" s="160"/>
      <c r="S147" s="161"/>
      <c r="T147" s="161"/>
      <c r="U147" s="68"/>
      <c r="V147" s="68"/>
      <c r="AC147" s="68"/>
      <c r="AD147" s="159"/>
      <c r="AE147" s="159"/>
      <c r="AF147" s="159"/>
      <c r="AG147" s="159"/>
      <c r="AH147" s="159"/>
      <c r="AL147" s="2"/>
    </row>
    <row r="148" spans="1:38">
      <c r="A148" s="2"/>
      <c r="B148" s="5"/>
      <c r="C148" s="5"/>
      <c r="D148" s="5"/>
      <c r="E148" s="5"/>
      <c r="F148" s="5"/>
      <c r="G148" s="5"/>
      <c r="H148" s="5"/>
      <c r="I148" s="5"/>
      <c r="J148" s="5"/>
      <c r="K148" s="5"/>
      <c r="L148" s="5"/>
      <c r="M148" s="5"/>
      <c r="N148" s="5"/>
      <c r="P148" s="159"/>
      <c r="Q148" s="159"/>
      <c r="R148" s="160"/>
      <c r="S148" s="161"/>
      <c r="T148" s="161"/>
      <c r="U148" s="68"/>
      <c r="V148" s="68"/>
      <c r="AC148" s="68"/>
      <c r="AD148" s="159"/>
      <c r="AE148" s="159"/>
      <c r="AF148" s="159"/>
      <c r="AG148" s="159"/>
      <c r="AH148" s="159"/>
      <c r="AL148" s="2"/>
    </row>
    <row r="149" spans="1:38">
      <c r="A149" s="2"/>
      <c r="B149" s="5"/>
      <c r="C149" s="5"/>
      <c r="D149" s="5"/>
      <c r="E149" s="5"/>
      <c r="F149" s="5"/>
      <c r="G149" s="5"/>
      <c r="H149" s="5"/>
      <c r="I149" s="5"/>
      <c r="J149" s="5"/>
      <c r="K149" s="5"/>
      <c r="L149" s="5"/>
      <c r="M149" s="5"/>
      <c r="N149" s="5"/>
      <c r="P149" s="159"/>
      <c r="Q149" s="159"/>
      <c r="R149" s="160"/>
      <c r="S149" s="161"/>
      <c r="T149" s="161"/>
      <c r="U149" s="68"/>
      <c r="V149" s="68"/>
      <c r="AC149" s="68"/>
      <c r="AD149" s="159"/>
      <c r="AE149" s="159"/>
      <c r="AF149" s="159"/>
      <c r="AG149" s="159"/>
      <c r="AH149" s="159"/>
      <c r="AL149" s="2"/>
    </row>
    <row r="150" spans="1:38">
      <c r="A150" s="2"/>
      <c r="B150" s="5"/>
      <c r="C150" s="5"/>
      <c r="D150" s="5"/>
      <c r="E150" s="5"/>
      <c r="F150" s="5"/>
      <c r="G150" s="5"/>
      <c r="H150" s="5"/>
      <c r="I150" s="5"/>
      <c r="J150" s="5"/>
      <c r="K150" s="5"/>
      <c r="L150" s="5"/>
      <c r="M150" s="5"/>
      <c r="N150" s="5"/>
      <c r="P150" s="159"/>
      <c r="Q150" s="159"/>
      <c r="R150" s="160"/>
      <c r="S150" s="161"/>
      <c r="T150" s="161"/>
      <c r="U150" s="68"/>
      <c r="V150" s="68"/>
      <c r="AC150" s="68"/>
      <c r="AD150" s="159"/>
      <c r="AE150" s="159"/>
      <c r="AF150" s="159"/>
      <c r="AG150" s="159"/>
      <c r="AH150" s="159"/>
      <c r="AL150" s="2"/>
    </row>
    <row r="151" spans="1:38">
      <c r="A151" s="2"/>
      <c r="B151" s="5"/>
      <c r="C151" s="5"/>
      <c r="D151" s="5"/>
      <c r="E151" s="5"/>
      <c r="F151" s="5"/>
      <c r="G151" s="5"/>
      <c r="H151" s="5"/>
      <c r="I151" s="5"/>
      <c r="J151" s="5"/>
      <c r="K151" s="5"/>
      <c r="L151" s="5"/>
      <c r="M151" s="5"/>
      <c r="N151" s="5"/>
      <c r="P151" s="159"/>
      <c r="Q151" s="159"/>
      <c r="R151" s="160"/>
      <c r="S151" s="161"/>
      <c r="T151" s="161"/>
      <c r="U151" s="68"/>
      <c r="V151" s="68"/>
      <c r="AC151" s="68"/>
      <c r="AD151" s="159"/>
      <c r="AE151" s="159"/>
      <c r="AF151" s="159"/>
      <c r="AG151" s="159"/>
      <c r="AH151" s="159"/>
      <c r="AL151" s="2"/>
    </row>
    <row r="152" spans="1:38">
      <c r="A152" s="2"/>
      <c r="B152" s="5"/>
      <c r="C152" s="5"/>
      <c r="D152" s="5"/>
      <c r="E152" s="5"/>
      <c r="F152" s="5"/>
      <c r="G152" s="5"/>
      <c r="H152" s="5"/>
      <c r="I152" s="5"/>
      <c r="J152" s="5"/>
      <c r="K152" s="5"/>
      <c r="L152" s="5"/>
      <c r="M152" s="5"/>
      <c r="N152" s="5"/>
      <c r="P152" s="159"/>
      <c r="Q152" s="159"/>
      <c r="R152" s="160"/>
      <c r="S152" s="161"/>
      <c r="T152" s="161"/>
      <c r="U152" s="68"/>
      <c r="V152" s="68"/>
      <c r="AC152" s="68"/>
      <c r="AD152" s="159"/>
      <c r="AE152" s="159"/>
      <c r="AF152" s="159"/>
      <c r="AG152" s="159"/>
      <c r="AH152" s="159"/>
      <c r="AL152" s="2"/>
    </row>
    <row r="153" spans="1:38">
      <c r="A153" s="2"/>
      <c r="B153" s="5"/>
      <c r="C153" s="5"/>
      <c r="D153" s="5"/>
      <c r="E153" s="5"/>
      <c r="F153" s="5"/>
      <c r="G153" s="5"/>
      <c r="H153" s="5"/>
      <c r="I153" s="5"/>
      <c r="J153" s="5"/>
      <c r="K153" s="5"/>
      <c r="L153" s="5"/>
      <c r="M153" s="5"/>
      <c r="N153" s="5"/>
      <c r="P153" s="159"/>
      <c r="Q153" s="159"/>
      <c r="R153" s="160"/>
      <c r="S153" s="161"/>
      <c r="T153" s="161"/>
      <c r="U153" s="68"/>
      <c r="V153" s="68"/>
      <c r="AC153" s="68"/>
      <c r="AD153" s="159"/>
      <c r="AE153" s="159"/>
      <c r="AF153" s="159"/>
      <c r="AG153" s="159"/>
      <c r="AH153" s="159"/>
      <c r="AL153" s="2"/>
    </row>
    <row r="154" spans="1:38">
      <c r="A154" s="2"/>
      <c r="B154" s="5"/>
      <c r="C154" s="5"/>
      <c r="D154" s="5"/>
      <c r="E154" s="5"/>
      <c r="F154" s="5"/>
      <c r="G154" s="5"/>
      <c r="H154" s="5"/>
      <c r="I154" s="5"/>
      <c r="J154" s="5"/>
      <c r="K154" s="5"/>
      <c r="L154" s="5"/>
      <c r="M154" s="5"/>
      <c r="N154" s="5"/>
      <c r="P154" s="159"/>
      <c r="Q154" s="159"/>
      <c r="R154" s="160"/>
      <c r="S154" s="161"/>
      <c r="T154" s="161"/>
      <c r="U154" s="68"/>
      <c r="V154" s="68"/>
      <c r="AC154" s="68"/>
      <c r="AD154" s="159"/>
      <c r="AE154" s="159"/>
      <c r="AF154" s="159"/>
      <c r="AG154" s="159"/>
      <c r="AH154" s="159"/>
      <c r="AL154" s="2"/>
    </row>
    <row r="155" spans="1:38">
      <c r="A155" s="2"/>
      <c r="B155" s="5"/>
      <c r="C155" s="5"/>
      <c r="D155" s="5"/>
      <c r="E155" s="5"/>
      <c r="F155" s="5"/>
      <c r="G155" s="5"/>
      <c r="H155" s="5"/>
      <c r="I155" s="5"/>
      <c r="J155" s="5"/>
      <c r="K155" s="5"/>
      <c r="L155" s="5"/>
      <c r="M155" s="5"/>
      <c r="N155" s="5"/>
      <c r="P155" s="159"/>
      <c r="Q155" s="159"/>
      <c r="R155" s="160"/>
      <c r="S155" s="161"/>
      <c r="T155" s="161"/>
      <c r="U155" s="68"/>
      <c r="V155" s="68"/>
      <c r="AC155" s="68"/>
      <c r="AD155" s="159"/>
      <c r="AE155" s="159"/>
      <c r="AF155" s="159"/>
      <c r="AG155" s="159"/>
      <c r="AH155" s="159"/>
      <c r="AL155" s="2"/>
    </row>
    <row r="156" spans="1:38">
      <c r="A156" s="2"/>
      <c r="B156" s="5"/>
      <c r="C156" s="5"/>
      <c r="D156" s="5"/>
      <c r="E156" s="5"/>
      <c r="F156" s="5"/>
      <c r="G156" s="5"/>
      <c r="H156" s="5"/>
      <c r="I156" s="5"/>
      <c r="J156" s="5"/>
      <c r="K156" s="5"/>
      <c r="L156" s="5"/>
      <c r="M156" s="5"/>
      <c r="N156" s="5"/>
      <c r="P156" s="159"/>
      <c r="Q156" s="159"/>
      <c r="R156" s="160"/>
      <c r="S156" s="161"/>
      <c r="T156" s="161"/>
      <c r="U156" s="68"/>
      <c r="V156" s="68"/>
      <c r="AC156" s="68"/>
      <c r="AD156" s="159"/>
      <c r="AE156" s="159"/>
      <c r="AF156" s="159"/>
      <c r="AG156" s="159"/>
      <c r="AH156" s="159"/>
      <c r="AL156" s="2"/>
    </row>
    <row r="157" spans="1:38">
      <c r="A157" s="2"/>
      <c r="B157" s="5"/>
      <c r="C157" s="5"/>
      <c r="D157" s="5"/>
      <c r="E157" s="5"/>
      <c r="F157" s="5"/>
      <c r="G157" s="5"/>
      <c r="H157" s="5"/>
      <c r="I157" s="5"/>
      <c r="J157" s="5"/>
      <c r="K157" s="5"/>
      <c r="L157" s="5"/>
      <c r="M157" s="5"/>
      <c r="N157" s="5"/>
      <c r="P157" s="159"/>
      <c r="Q157" s="159"/>
      <c r="R157" s="160"/>
      <c r="S157" s="161"/>
      <c r="T157" s="161"/>
      <c r="U157" s="68"/>
      <c r="V157" s="68"/>
      <c r="AC157" s="68"/>
      <c r="AD157" s="159"/>
      <c r="AE157" s="159"/>
      <c r="AF157" s="159"/>
      <c r="AG157" s="159"/>
      <c r="AH157" s="159"/>
      <c r="AL157" s="2"/>
    </row>
    <row r="158" spans="1:38">
      <c r="A158" s="2"/>
      <c r="B158" s="5"/>
      <c r="C158" s="5"/>
      <c r="D158" s="5"/>
      <c r="E158" s="5"/>
      <c r="F158" s="5"/>
      <c r="G158" s="5"/>
      <c r="H158" s="5"/>
      <c r="I158" s="5"/>
      <c r="J158" s="5"/>
      <c r="K158" s="5"/>
      <c r="L158" s="5"/>
      <c r="M158" s="5"/>
      <c r="N158" s="5"/>
      <c r="P158" s="159"/>
      <c r="Q158" s="159"/>
      <c r="R158" s="160"/>
      <c r="S158" s="161"/>
      <c r="T158" s="161"/>
      <c r="U158" s="68"/>
      <c r="V158" s="68"/>
      <c r="AC158" s="68"/>
      <c r="AD158" s="159"/>
      <c r="AE158" s="159"/>
      <c r="AF158" s="159"/>
      <c r="AG158" s="159"/>
      <c r="AH158" s="159"/>
      <c r="AL158" s="2"/>
    </row>
    <row r="159" spans="1:38">
      <c r="A159" s="2"/>
      <c r="B159" s="5"/>
      <c r="C159" s="5"/>
      <c r="D159" s="5"/>
      <c r="E159" s="5"/>
      <c r="F159" s="5"/>
      <c r="G159" s="5"/>
      <c r="H159" s="5"/>
      <c r="I159" s="5"/>
      <c r="J159" s="5"/>
      <c r="K159" s="5"/>
      <c r="L159" s="5"/>
      <c r="M159" s="5"/>
      <c r="N159" s="5"/>
      <c r="P159" s="159"/>
      <c r="Q159" s="159"/>
      <c r="R159" s="160"/>
      <c r="S159" s="161"/>
      <c r="T159" s="161"/>
      <c r="U159" s="68"/>
      <c r="V159" s="68"/>
      <c r="AC159" s="68"/>
      <c r="AD159" s="159"/>
      <c r="AE159" s="159"/>
      <c r="AF159" s="159"/>
      <c r="AG159" s="159"/>
      <c r="AH159" s="159"/>
      <c r="AL159" s="2"/>
    </row>
    <row r="160" spans="1:38">
      <c r="A160" s="2"/>
      <c r="B160" s="5"/>
      <c r="C160" s="5"/>
      <c r="D160" s="5"/>
      <c r="E160" s="5"/>
      <c r="F160" s="5"/>
      <c r="G160" s="5"/>
      <c r="H160" s="5"/>
      <c r="I160" s="5"/>
      <c r="J160" s="5"/>
      <c r="K160" s="5"/>
      <c r="L160" s="5"/>
      <c r="M160" s="5"/>
      <c r="N160" s="5"/>
      <c r="P160" s="159"/>
      <c r="Q160" s="159"/>
      <c r="R160" s="160"/>
      <c r="S160" s="161"/>
      <c r="T160" s="161"/>
      <c r="U160" s="68"/>
      <c r="V160" s="68"/>
      <c r="AC160" s="68"/>
      <c r="AD160" s="159"/>
      <c r="AE160" s="159"/>
      <c r="AF160" s="159"/>
      <c r="AG160" s="159"/>
      <c r="AH160" s="159"/>
      <c r="AL160" s="2"/>
    </row>
    <row r="161" spans="1:38">
      <c r="A161" s="2"/>
      <c r="B161" s="5"/>
      <c r="C161" s="5"/>
      <c r="D161" s="5"/>
      <c r="E161" s="5"/>
      <c r="F161" s="5"/>
      <c r="G161" s="5"/>
      <c r="H161" s="5"/>
      <c r="I161" s="5"/>
      <c r="J161" s="5"/>
      <c r="K161" s="5"/>
      <c r="L161" s="5"/>
      <c r="M161" s="5"/>
      <c r="N161" s="5"/>
      <c r="P161" s="159"/>
      <c r="Q161" s="159"/>
      <c r="R161" s="160"/>
      <c r="S161" s="161"/>
      <c r="T161" s="161"/>
      <c r="U161" s="68"/>
      <c r="V161" s="68"/>
      <c r="AC161" s="68"/>
      <c r="AD161" s="159"/>
      <c r="AE161" s="159"/>
      <c r="AF161" s="159"/>
      <c r="AG161" s="159"/>
      <c r="AH161" s="159"/>
      <c r="AL161" s="2"/>
    </row>
    <row r="162" spans="1:38">
      <c r="A162" s="2"/>
      <c r="B162" s="5"/>
      <c r="C162" s="5"/>
      <c r="D162" s="5"/>
      <c r="E162" s="5"/>
      <c r="F162" s="5"/>
      <c r="G162" s="5"/>
      <c r="H162" s="5"/>
      <c r="I162" s="5"/>
      <c r="J162" s="5"/>
      <c r="K162" s="5"/>
      <c r="L162" s="5"/>
      <c r="M162" s="5"/>
      <c r="N162" s="5"/>
      <c r="P162" s="159"/>
      <c r="Q162" s="159"/>
      <c r="R162" s="160"/>
      <c r="S162" s="161"/>
      <c r="T162" s="161"/>
      <c r="U162" s="68"/>
      <c r="V162" s="68"/>
      <c r="AC162" s="68"/>
      <c r="AD162" s="159"/>
      <c r="AE162" s="159"/>
      <c r="AF162" s="159"/>
      <c r="AG162" s="159"/>
      <c r="AH162" s="159"/>
      <c r="AL162" s="2"/>
    </row>
    <row r="163" spans="1:38">
      <c r="A163" s="2"/>
      <c r="B163" s="5"/>
      <c r="C163" s="5"/>
      <c r="D163" s="5"/>
      <c r="E163" s="5"/>
      <c r="F163" s="5"/>
      <c r="G163" s="5"/>
      <c r="H163" s="5"/>
      <c r="I163" s="5"/>
      <c r="J163" s="5"/>
      <c r="K163" s="5"/>
      <c r="L163" s="5"/>
      <c r="M163" s="5"/>
      <c r="N163" s="5"/>
      <c r="P163" s="159"/>
      <c r="Q163" s="159"/>
      <c r="R163" s="160"/>
      <c r="S163" s="161"/>
      <c r="T163" s="161"/>
      <c r="U163" s="68"/>
      <c r="V163" s="68"/>
      <c r="AC163" s="68"/>
      <c r="AD163" s="159"/>
      <c r="AE163" s="159"/>
      <c r="AF163" s="159"/>
      <c r="AG163" s="159"/>
      <c r="AH163" s="159"/>
      <c r="AL163" s="2"/>
    </row>
    <row r="164" spans="1:38">
      <c r="A164" s="2"/>
      <c r="B164" s="5"/>
      <c r="C164" s="5"/>
      <c r="D164" s="5"/>
      <c r="E164" s="5"/>
      <c r="F164" s="5"/>
      <c r="G164" s="5"/>
      <c r="H164" s="5"/>
      <c r="I164" s="5"/>
      <c r="J164" s="5"/>
      <c r="K164" s="5"/>
      <c r="L164" s="5"/>
      <c r="M164" s="5"/>
      <c r="N164" s="5"/>
      <c r="P164" s="159"/>
      <c r="Q164" s="159"/>
      <c r="R164" s="160"/>
      <c r="S164" s="161"/>
      <c r="T164" s="161"/>
      <c r="U164" s="68"/>
      <c r="V164" s="68"/>
      <c r="AC164" s="68"/>
      <c r="AD164" s="159"/>
      <c r="AE164" s="159"/>
      <c r="AF164" s="159"/>
      <c r="AG164" s="159"/>
      <c r="AH164" s="159"/>
      <c r="AL164" s="2"/>
    </row>
    <row r="165" spans="1:38">
      <c r="A165" s="2"/>
      <c r="B165" s="5"/>
      <c r="C165" s="5"/>
      <c r="D165" s="5"/>
      <c r="E165" s="5"/>
      <c r="F165" s="5"/>
      <c r="G165" s="5"/>
      <c r="H165" s="5"/>
      <c r="I165" s="5"/>
      <c r="J165" s="5"/>
      <c r="K165" s="5"/>
      <c r="L165" s="5"/>
      <c r="M165" s="5"/>
      <c r="N165" s="5"/>
      <c r="P165" s="159"/>
      <c r="Q165" s="159"/>
      <c r="R165" s="160"/>
      <c r="S165" s="161"/>
      <c r="T165" s="161"/>
      <c r="U165" s="68"/>
      <c r="V165" s="68"/>
      <c r="AC165" s="68"/>
      <c r="AD165" s="159"/>
      <c r="AE165" s="159"/>
      <c r="AF165" s="159"/>
      <c r="AG165" s="159"/>
      <c r="AH165" s="159"/>
      <c r="AL165" s="2"/>
    </row>
    <row r="166" spans="1:38">
      <c r="A166" s="2"/>
      <c r="B166" s="5"/>
      <c r="C166" s="5"/>
      <c r="D166" s="5"/>
      <c r="E166" s="5"/>
      <c r="F166" s="5"/>
      <c r="G166" s="5"/>
      <c r="H166" s="5"/>
      <c r="I166" s="5"/>
      <c r="J166" s="5"/>
      <c r="K166" s="5"/>
      <c r="L166" s="5"/>
      <c r="M166" s="5"/>
      <c r="N166" s="5"/>
      <c r="P166" s="159"/>
      <c r="Q166" s="159"/>
      <c r="R166" s="160"/>
      <c r="S166" s="161"/>
      <c r="T166" s="161"/>
      <c r="U166" s="68"/>
      <c r="V166" s="68"/>
      <c r="AC166" s="68"/>
      <c r="AD166" s="159"/>
      <c r="AE166" s="159"/>
      <c r="AF166" s="159"/>
      <c r="AG166" s="159"/>
      <c r="AH166" s="159"/>
      <c r="AL166" s="2"/>
    </row>
    <row r="167" spans="1:38">
      <c r="A167" s="2"/>
      <c r="B167" s="5"/>
      <c r="C167" s="5"/>
      <c r="D167" s="5"/>
      <c r="E167" s="5"/>
      <c r="F167" s="5"/>
      <c r="G167" s="5"/>
      <c r="H167" s="5"/>
      <c r="I167" s="5"/>
      <c r="J167" s="5"/>
      <c r="K167" s="5"/>
      <c r="L167" s="5"/>
      <c r="M167" s="5"/>
      <c r="N167" s="5"/>
      <c r="P167" s="159"/>
      <c r="Q167" s="159"/>
      <c r="R167" s="160"/>
      <c r="S167" s="161"/>
      <c r="T167" s="161"/>
      <c r="U167" s="68"/>
      <c r="V167" s="68"/>
      <c r="AC167" s="68"/>
      <c r="AD167" s="159"/>
      <c r="AE167" s="159"/>
      <c r="AF167" s="159"/>
      <c r="AG167" s="159"/>
      <c r="AH167" s="159"/>
      <c r="AL167" s="2"/>
    </row>
    <row r="168" spans="1:38">
      <c r="A168" s="2"/>
      <c r="B168" s="5"/>
      <c r="C168" s="5"/>
      <c r="D168" s="5"/>
      <c r="E168" s="5"/>
      <c r="F168" s="5"/>
      <c r="G168" s="5"/>
      <c r="H168" s="5"/>
      <c r="I168" s="5"/>
      <c r="J168" s="5"/>
      <c r="K168" s="5"/>
      <c r="L168" s="5"/>
      <c r="M168" s="5"/>
      <c r="N168" s="5"/>
      <c r="P168" s="159"/>
      <c r="Q168" s="159"/>
      <c r="R168" s="160"/>
      <c r="S168" s="161"/>
      <c r="T168" s="161"/>
      <c r="U168" s="68"/>
      <c r="V168" s="68"/>
      <c r="AC168" s="68"/>
      <c r="AD168" s="159"/>
      <c r="AE168" s="159"/>
      <c r="AF168" s="159"/>
      <c r="AG168" s="159"/>
      <c r="AH168" s="159"/>
      <c r="AL168" s="2"/>
    </row>
    <row r="169" spans="1:38">
      <c r="A169" s="2"/>
      <c r="B169" s="5"/>
      <c r="C169" s="5"/>
      <c r="D169" s="5"/>
      <c r="E169" s="5"/>
      <c r="F169" s="5"/>
      <c r="G169" s="5"/>
      <c r="H169" s="5"/>
      <c r="I169" s="5"/>
      <c r="J169" s="5"/>
      <c r="K169" s="5"/>
      <c r="L169" s="5"/>
      <c r="M169" s="5"/>
      <c r="N169" s="5"/>
      <c r="P169" s="159"/>
      <c r="Q169" s="159"/>
      <c r="R169" s="160"/>
      <c r="S169" s="161"/>
      <c r="T169" s="161"/>
      <c r="U169" s="68"/>
      <c r="V169" s="68"/>
      <c r="AC169" s="68"/>
      <c r="AD169" s="159"/>
      <c r="AE169" s="159"/>
      <c r="AF169" s="159"/>
      <c r="AG169" s="159"/>
      <c r="AH169" s="159"/>
      <c r="AL169" s="2"/>
    </row>
    <row r="170" spans="1:38">
      <c r="A170" s="2"/>
      <c r="B170" s="5"/>
      <c r="C170" s="5"/>
      <c r="D170" s="5"/>
      <c r="E170" s="5"/>
      <c r="F170" s="5"/>
      <c r="G170" s="5"/>
      <c r="H170" s="5"/>
      <c r="I170" s="5"/>
      <c r="J170" s="5"/>
      <c r="K170" s="5"/>
      <c r="L170" s="5"/>
      <c r="M170" s="5"/>
      <c r="N170" s="5"/>
      <c r="P170" s="159"/>
      <c r="Q170" s="159"/>
      <c r="R170" s="160"/>
      <c r="S170" s="161"/>
      <c r="T170" s="161"/>
      <c r="U170" s="68"/>
      <c r="V170" s="68"/>
      <c r="AC170" s="68"/>
      <c r="AD170" s="159"/>
      <c r="AE170" s="159"/>
      <c r="AF170" s="159"/>
      <c r="AG170" s="159"/>
      <c r="AH170" s="159"/>
      <c r="AL170" s="2"/>
    </row>
    <row r="171" spans="1:38">
      <c r="A171" s="2"/>
      <c r="B171" s="5"/>
      <c r="C171" s="5"/>
      <c r="D171" s="5"/>
      <c r="E171" s="5"/>
      <c r="F171" s="5"/>
      <c r="G171" s="5"/>
      <c r="H171" s="5"/>
      <c r="I171" s="5"/>
      <c r="J171" s="5"/>
      <c r="K171" s="5"/>
      <c r="L171" s="5"/>
      <c r="M171" s="5"/>
      <c r="N171" s="5"/>
      <c r="P171" s="159"/>
      <c r="Q171" s="159"/>
      <c r="R171" s="160"/>
      <c r="S171" s="161"/>
      <c r="T171" s="161"/>
      <c r="U171" s="68"/>
      <c r="V171" s="68"/>
      <c r="AC171" s="68"/>
      <c r="AD171" s="159"/>
      <c r="AE171" s="159"/>
      <c r="AF171" s="159"/>
      <c r="AG171" s="159"/>
      <c r="AH171" s="159"/>
      <c r="AL171" s="2"/>
    </row>
    <row r="172" spans="1:38">
      <c r="A172" s="2"/>
      <c r="B172" s="5"/>
      <c r="C172" s="5"/>
      <c r="D172" s="5"/>
      <c r="E172" s="5"/>
      <c r="F172" s="5"/>
      <c r="G172" s="5"/>
      <c r="H172" s="5"/>
      <c r="I172" s="5"/>
      <c r="J172" s="5"/>
      <c r="K172" s="5"/>
      <c r="L172" s="5"/>
      <c r="M172" s="5"/>
      <c r="N172" s="5"/>
      <c r="P172" s="159"/>
      <c r="Q172" s="159"/>
      <c r="R172" s="160"/>
      <c r="S172" s="161"/>
      <c r="T172" s="161"/>
      <c r="U172" s="68"/>
      <c r="V172" s="68"/>
      <c r="AC172" s="68"/>
      <c r="AD172" s="159"/>
      <c r="AE172" s="159"/>
      <c r="AF172" s="159"/>
      <c r="AG172" s="159"/>
      <c r="AH172" s="159"/>
      <c r="AL172" s="2"/>
    </row>
    <row r="173" spans="1:38">
      <c r="A173" s="2"/>
      <c r="B173" s="5"/>
      <c r="C173" s="5"/>
      <c r="D173" s="5"/>
      <c r="E173" s="5"/>
      <c r="F173" s="5"/>
      <c r="G173" s="5"/>
      <c r="H173" s="5"/>
      <c r="I173" s="5"/>
      <c r="J173" s="5"/>
      <c r="K173" s="5"/>
      <c r="L173" s="5"/>
      <c r="M173" s="5"/>
      <c r="N173" s="5"/>
      <c r="P173" s="159"/>
      <c r="Q173" s="159"/>
      <c r="R173" s="160"/>
      <c r="S173" s="161"/>
      <c r="T173" s="161"/>
      <c r="U173" s="68"/>
      <c r="V173" s="68"/>
      <c r="AC173" s="68"/>
      <c r="AD173" s="159"/>
      <c r="AE173" s="159"/>
      <c r="AF173" s="159"/>
      <c r="AG173" s="159"/>
      <c r="AH173" s="159"/>
      <c r="AL173" s="2"/>
    </row>
    <row r="174" spans="1:38">
      <c r="A174" s="2"/>
      <c r="B174" s="5"/>
      <c r="C174" s="5"/>
      <c r="D174" s="5"/>
      <c r="E174" s="5"/>
      <c r="F174" s="5"/>
      <c r="G174" s="5"/>
      <c r="H174" s="5"/>
      <c r="I174" s="5"/>
      <c r="J174" s="5"/>
      <c r="K174" s="5"/>
      <c r="L174" s="5"/>
      <c r="M174" s="5"/>
      <c r="N174" s="5"/>
      <c r="P174" s="159"/>
      <c r="Q174" s="159"/>
      <c r="R174" s="160"/>
      <c r="S174" s="161"/>
      <c r="T174" s="161"/>
      <c r="U174" s="68"/>
      <c r="V174" s="68"/>
      <c r="AC174" s="68"/>
      <c r="AD174" s="159"/>
      <c r="AE174" s="159"/>
      <c r="AF174" s="159"/>
      <c r="AG174" s="159"/>
      <c r="AH174" s="159"/>
      <c r="AL174" s="2"/>
    </row>
    <row r="175" spans="1:38">
      <c r="A175" s="2"/>
      <c r="B175" s="5"/>
      <c r="C175" s="5"/>
      <c r="D175" s="5"/>
      <c r="E175" s="5"/>
      <c r="F175" s="5"/>
      <c r="G175" s="5"/>
      <c r="H175" s="5"/>
      <c r="I175" s="5"/>
      <c r="J175" s="5"/>
      <c r="K175" s="5"/>
      <c r="L175" s="5"/>
      <c r="M175" s="5"/>
      <c r="N175" s="5"/>
      <c r="P175" s="159"/>
      <c r="Q175" s="159"/>
      <c r="R175" s="160"/>
      <c r="S175" s="161"/>
      <c r="T175" s="161"/>
      <c r="U175" s="68"/>
      <c r="V175" s="68"/>
      <c r="AC175" s="68"/>
      <c r="AD175" s="159"/>
      <c r="AE175" s="159"/>
      <c r="AF175" s="159"/>
      <c r="AG175" s="159"/>
      <c r="AH175" s="159"/>
      <c r="AL175" s="2"/>
    </row>
    <row r="176" spans="1:38">
      <c r="A176" s="2"/>
      <c r="B176" s="5"/>
      <c r="C176" s="5"/>
      <c r="D176" s="5"/>
      <c r="E176" s="5"/>
      <c r="F176" s="5"/>
      <c r="G176" s="5"/>
      <c r="H176" s="5"/>
      <c r="I176" s="5"/>
      <c r="J176" s="5"/>
      <c r="K176" s="5"/>
      <c r="L176" s="5"/>
      <c r="M176" s="5"/>
      <c r="N176" s="5"/>
      <c r="P176" s="159"/>
      <c r="Q176" s="159"/>
      <c r="R176" s="160"/>
      <c r="S176" s="161"/>
      <c r="T176" s="161"/>
      <c r="U176" s="68"/>
      <c r="V176" s="68"/>
      <c r="AC176" s="68"/>
      <c r="AD176" s="159"/>
      <c r="AE176" s="159"/>
      <c r="AF176" s="159"/>
      <c r="AG176" s="159"/>
      <c r="AH176" s="159"/>
      <c r="AL176" s="2"/>
    </row>
    <row r="177" spans="1:38">
      <c r="A177" s="2"/>
      <c r="B177" s="5"/>
      <c r="C177" s="5"/>
      <c r="D177" s="5"/>
      <c r="E177" s="5"/>
      <c r="F177" s="5"/>
      <c r="G177" s="5"/>
      <c r="H177" s="5"/>
      <c r="I177" s="5"/>
      <c r="J177" s="5"/>
      <c r="K177" s="5"/>
      <c r="L177" s="5"/>
      <c r="M177" s="5"/>
      <c r="N177" s="5"/>
      <c r="P177" s="159"/>
      <c r="Q177" s="159"/>
      <c r="R177" s="160"/>
      <c r="S177" s="161"/>
      <c r="T177" s="161"/>
      <c r="U177" s="68"/>
      <c r="V177" s="68"/>
      <c r="AC177" s="68"/>
      <c r="AD177" s="159"/>
      <c r="AE177" s="159"/>
      <c r="AF177" s="159"/>
      <c r="AG177" s="159"/>
      <c r="AH177" s="159"/>
      <c r="AL177" s="2"/>
    </row>
    <row r="178" spans="1:38">
      <c r="A178" s="2"/>
      <c r="B178" s="5"/>
      <c r="C178" s="5"/>
      <c r="D178" s="5"/>
      <c r="E178" s="5"/>
      <c r="F178" s="5"/>
      <c r="G178" s="5"/>
      <c r="H178" s="5"/>
      <c r="I178" s="5"/>
      <c r="J178" s="5"/>
      <c r="K178" s="5"/>
      <c r="L178" s="5"/>
      <c r="M178" s="5"/>
      <c r="N178" s="5"/>
      <c r="P178" s="159"/>
      <c r="Q178" s="159"/>
      <c r="R178" s="160"/>
      <c r="S178" s="161"/>
      <c r="T178" s="161"/>
      <c r="U178" s="68"/>
      <c r="V178" s="68"/>
      <c r="AC178" s="68"/>
      <c r="AD178" s="159"/>
      <c r="AE178" s="159"/>
      <c r="AF178" s="159"/>
      <c r="AG178" s="159"/>
      <c r="AH178" s="159"/>
      <c r="AL178" s="2"/>
    </row>
    <row r="179" spans="1:38">
      <c r="A179" s="2"/>
      <c r="B179" s="5"/>
      <c r="C179" s="5"/>
      <c r="D179" s="5"/>
      <c r="E179" s="5"/>
      <c r="F179" s="5"/>
      <c r="G179" s="5"/>
      <c r="H179" s="5"/>
      <c r="I179" s="5"/>
      <c r="J179" s="5"/>
      <c r="K179" s="5"/>
      <c r="L179" s="5"/>
      <c r="M179" s="5"/>
      <c r="N179" s="5"/>
      <c r="P179" s="159"/>
      <c r="Q179" s="159"/>
      <c r="R179" s="160"/>
      <c r="S179" s="161"/>
      <c r="T179" s="161"/>
      <c r="U179" s="68"/>
      <c r="V179" s="68"/>
      <c r="AC179" s="68"/>
      <c r="AD179" s="159"/>
      <c r="AE179" s="159"/>
      <c r="AF179" s="159"/>
      <c r="AG179" s="159"/>
      <c r="AH179" s="159"/>
      <c r="AL179" s="2"/>
    </row>
    <row r="180" spans="1:38">
      <c r="A180" s="2"/>
      <c r="B180" s="5"/>
      <c r="C180" s="5"/>
      <c r="D180" s="5"/>
      <c r="E180" s="5"/>
      <c r="F180" s="5"/>
      <c r="G180" s="5"/>
      <c r="H180" s="5"/>
      <c r="I180" s="5"/>
      <c r="J180" s="5"/>
      <c r="K180" s="5"/>
      <c r="L180" s="5"/>
      <c r="M180" s="5"/>
      <c r="N180" s="5"/>
      <c r="P180" s="159"/>
      <c r="Q180" s="159"/>
      <c r="R180" s="160"/>
      <c r="S180" s="161"/>
      <c r="T180" s="161"/>
      <c r="U180" s="68"/>
      <c r="V180" s="68"/>
      <c r="AC180" s="68"/>
      <c r="AD180" s="159"/>
      <c r="AE180" s="159"/>
      <c r="AF180" s="159"/>
      <c r="AG180" s="159"/>
      <c r="AH180" s="159"/>
      <c r="AL180" s="2"/>
    </row>
    <row r="181" spans="1:38">
      <c r="A181" s="2"/>
      <c r="B181" s="5"/>
      <c r="C181" s="5"/>
      <c r="D181" s="5"/>
      <c r="E181" s="5"/>
      <c r="F181" s="5"/>
      <c r="G181" s="5"/>
      <c r="H181" s="5"/>
      <c r="I181" s="5"/>
      <c r="J181" s="5"/>
      <c r="K181" s="5"/>
      <c r="L181" s="5"/>
      <c r="M181" s="5"/>
      <c r="N181" s="5"/>
      <c r="P181" s="159"/>
      <c r="Q181" s="159"/>
      <c r="R181" s="160"/>
      <c r="S181" s="161"/>
      <c r="T181" s="161"/>
      <c r="U181" s="68"/>
      <c r="V181" s="68"/>
      <c r="AC181" s="68"/>
      <c r="AD181" s="159"/>
      <c r="AE181" s="159"/>
      <c r="AF181" s="159"/>
      <c r="AG181" s="159"/>
      <c r="AH181" s="159"/>
      <c r="AL181" s="2"/>
    </row>
    <row r="182" spans="1:38">
      <c r="A182" s="2"/>
      <c r="B182" s="5"/>
      <c r="C182" s="5"/>
      <c r="D182" s="5"/>
      <c r="E182" s="5"/>
      <c r="F182" s="5"/>
      <c r="G182" s="5"/>
      <c r="H182" s="5"/>
      <c r="I182" s="5"/>
      <c r="J182" s="5"/>
      <c r="K182" s="5"/>
      <c r="L182" s="5"/>
      <c r="M182" s="5"/>
      <c r="N182" s="5"/>
      <c r="P182" s="159"/>
      <c r="Q182" s="159"/>
      <c r="R182" s="160"/>
      <c r="S182" s="161"/>
      <c r="T182" s="161"/>
      <c r="U182" s="68"/>
      <c r="V182" s="68"/>
      <c r="AC182" s="68"/>
      <c r="AD182" s="159"/>
      <c r="AE182" s="159"/>
      <c r="AF182" s="159"/>
      <c r="AG182" s="159"/>
      <c r="AH182" s="159"/>
      <c r="AL182" s="2"/>
    </row>
    <row r="183" spans="1:38">
      <c r="A183" s="2"/>
      <c r="B183" s="5"/>
      <c r="C183" s="5"/>
      <c r="D183" s="5"/>
      <c r="E183" s="5"/>
      <c r="F183" s="5"/>
      <c r="G183" s="5"/>
      <c r="H183" s="5"/>
      <c r="I183" s="5"/>
      <c r="J183" s="5"/>
      <c r="K183" s="5"/>
      <c r="L183" s="5"/>
      <c r="M183" s="5"/>
      <c r="N183" s="5"/>
      <c r="P183" s="159"/>
      <c r="Q183" s="159"/>
      <c r="R183" s="160"/>
      <c r="S183" s="161"/>
      <c r="T183" s="161"/>
      <c r="U183" s="68"/>
      <c r="V183" s="68"/>
      <c r="AC183" s="68"/>
      <c r="AD183" s="159"/>
      <c r="AE183" s="159"/>
      <c r="AF183" s="159"/>
      <c r="AG183" s="159"/>
      <c r="AH183" s="159"/>
      <c r="AL183" s="2"/>
    </row>
    <row r="184" spans="1:38">
      <c r="A184" s="2"/>
      <c r="B184" s="5"/>
      <c r="C184" s="5"/>
      <c r="D184" s="5"/>
      <c r="E184" s="5"/>
      <c r="F184" s="5"/>
      <c r="G184" s="5"/>
      <c r="H184" s="5"/>
      <c r="I184" s="5"/>
      <c r="J184" s="5"/>
      <c r="K184" s="5"/>
      <c r="L184" s="5"/>
      <c r="M184" s="5"/>
      <c r="N184" s="5"/>
      <c r="P184" s="159"/>
      <c r="Q184" s="159"/>
      <c r="R184" s="160"/>
      <c r="S184" s="161"/>
      <c r="T184" s="161"/>
      <c r="U184" s="68"/>
      <c r="V184" s="68"/>
      <c r="AC184" s="68"/>
      <c r="AD184" s="159"/>
      <c r="AE184" s="159"/>
      <c r="AF184" s="159"/>
      <c r="AG184" s="159"/>
      <c r="AH184" s="159"/>
      <c r="AL184" s="2"/>
    </row>
    <row r="185" spans="1:38">
      <c r="A185" s="2"/>
      <c r="B185" s="5"/>
      <c r="C185" s="5"/>
      <c r="D185" s="5"/>
      <c r="E185" s="5"/>
      <c r="F185" s="5"/>
      <c r="G185" s="5"/>
      <c r="H185" s="5"/>
      <c r="I185" s="5"/>
      <c r="J185" s="5"/>
      <c r="K185" s="5"/>
      <c r="L185" s="5"/>
      <c r="M185" s="5"/>
      <c r="N185" s="5"/>
      <c r="P185" s="159"/>
      <c r="Q185" s="159"/>
      <c r="R185" s="160"/>
      <c r="S185" s="161"/>
      <c r="T185" s="161"/>
      <c r="U185" s="68"/>
      <c r="V185" s="68"/>
      <c r="AC185" s="68"/>
      <c r="AD185" s="159"/>
      <c r="AE185" s="159"/>
      <c r="AF185" s="159"/>
      <c r="AG185" s="159"/>
      <c r="AH185" s="159"/>
      <c r="AL185" s="2"/>
    </row>
    <row r="186" spans="1:38">
      <c r="A186" s="2"/>
      <c r="B186" s="5"/>
      <c r="C186" s="5"/>
      <c r="D186" s="5"/>
      <c r="E186" s="5"/>
      <c r="F186" s="5"/>
      <c r="G186" s="5"/>
      <c r="H186" s="5"/>
      <c r="I186" s="5"/>
      <c r="J186" s="5"/>
      <c r="K186" s="5"/>
      <c r="L186" s="5"/>
      <c r="M186" s="5"/>
      <c r="N186" s="5"/>
      <c r="P186" s="159"/>
      <c r="Q186" s="159"/>
      <c r="R186" s="160"/>
      <c r="S186" s="161"/>
      <c r="T186" s="161"/>
      <c r="U186" s="68"/>
      <c r="V186" s="68"/>
      <c r="AC186" s="68"/>
      <c r="AD186" s="159"/>
      <c r="AE186" s="159"/>
      <c r="AF186" s="159"/>
      <c r="AG186" s="159"/>
      <c r="AH186" s="159"/>
      <c r="AL186" s="2"/>
    </row>
    <row r="187" spans="1:38">
      <c r="A187" s="2"/>
      <c r="B187" s="5"/>
      <c r="C187" s="5"/>
      <c r="D187" s="5"/>
      <c r="E187" s="5"/>
      <c r="F187" s="5"/>
      <c r="G187" s="5"/>
      <c r="H187" s="5"/>
      <c r="I187" s="5"/>
      <c r="J187" s="5"/>
      <c r="K187" s="5"/>
      <c r="L187" s="5"/>
      <c r="M187" s="5"/>
      <c r="N187" s="5"/>
      <c r="P187" s="159"/>
      <c r="Q187" s="159"/>
      <c r="R187" s="160"/>
      <c r="S187" s="161"/>
      <c r="T187" s="161"/>
      <c r="U187" s="68"/>
      <c r="V187" s="68"/>
      <c r="AC187" s="68"/>
      <c r="AD187" s="159"/>
      <c r="AE187" s="159"/>
      <c r="AF187" s="159"/>
      <c r="AG187" s="159"/>
      <c r="AH187" s="159"/>
      <c r="AL187" s="2"/>
    </row>
    <row r="188" spans="1:38">
      <c r="A188" s="2"/>
      <c r="B188" s="5"/>
      <c r="C188" s="5"/>
      <c r="D188" s="5"/>
      <c r="E188" s="5"/>
      <c r="F188" s="5"/>
      <c r="G188" s="5"/>
      <c r="H188" s="5"/>
      <c r="I188" s="5"/>
      <c r="J188" s="5"/>
      <c r="K188" s="5"/>
      <c r="L188" s="5"/>
      <c r="M188" s="5"/>
      <c r="N188" s="5"/>
      <c r="P188" s="159"/>
      <c r="Q188" s="159"/>
      <c r="R188" s="160"/>
      <c r="S188" s="161"/>
      <c r="T188" s="161"/>
      <c r="U188" s="68"/>
      <c r="V188" s="68"/>
      <c r="AC188" s="68"/>
      <c r="AD188" s="159"/>
      <c r="AE188" s="159"/>
      <c r="AF188" s="159"/>
      <c r="AG188" s="159"/>
      <c r="AH188" s="159"/>
      <c r="AL188" s="2"/>
    </row>
    <row r="189" spans="1:38">
      <c r="A189" s="2"/>
      <c r="B189" s="5"/>
      <c r="C189" s="5"/>
      <c r="D189" s="5"/>
      <c r="E189" s="5"/>
      <c r="F189" s="5"/>
      <c r="G189" s="5"/>
      <c r="H189" s="5"/>
      <c r="I189" s="5"/>
      <c r="J189" s="5"/>
      <c r="K189" s="5"/>
      <c r="L189" s="5"/>
      <c r="M189" s="5"/>
      <c r="N189" s="5"/>
      <c r="P189" s="159"/>
      <c r="Q189" s="159"/>
      <c r="R189" s="160"/>
      <c r="S189" s="161"/>
      <c r="T189" s="161"/>
      <c r="U189" s="68"/>
      <c r="V189" s="68"/>
      <c r="AC189" s="68"/>
      <c r="AD189" s="159"/>
      <c r="AE189" s="159"/>
      <c r="AF189" s="159"/>
      <c r="AG189" s="159"/>
      <c r="AH189" s="159"/>
      <c r="AL189" s="2"/>
    </row>
    <row r="190" spans="1:38">
      <c r="A190" s="2"/>
      <c r="B190" s="5"/>
      <c r="C190" s="5"/>
      <c r="D190" s="5"/>
      <c r="E190" s="5"/>
      <c r="F190" s="5"/>
      <c r="G190" s="5"/>
      <c r="H190" s="5"/>
      <c r="I190" s="5"/>
      <c r="J190" s="5"/>
      <c r="K190" s="5"/>
      <c r="L190" s="5"/>
      <c r="M190" s="5"/>
      <c r="N190" s="5"/>
      <c r="P190" s="159"/>
      <c r="Q190" s="159"/>
      <c r="R190" s="160"/>
      <c r="S190" s="161"/>
      <c r="T190" s="161"/>
      <c r="U190" s="68"/>
      <c r="V190" s="68"/>
      <c r="AC190" s="68"/>
      <c r="AD190" s="159"/>
      <c r="AE190" s="159"/>
      <c r="AF190" s="159"/>
      <c r="AG190" s="159"/>
      <c r="AH190" s="159"/>
      <c r="AL190" s="2"/>
    </row>
    <row r="191" spans="1:38">
      <c r="A191" s="2"/>
      <c r="B191" s="5"/>
      <c r="C191" s="5"/>
      <c r="D191" s="5"/>
      <c r="E191" s="5"/>
      <c r="F191" s="5"/>
      <c r="G191" s="5"/>
      <c r="H191" s="5"/>
      <c r="I191" s="5"/>
      <c r="J191" s="5"/>
      <c r="K191" s="5"/>
      <c r="L191" s="5"/>
      <c r="M191" s="5"/>
      <c r="N191" s="5"/>
      <c r="P191" s="159"/>
      <c r="Q191" s="159"/>
      <c r="R191" s="160"/>
      <c r="S191" s="161"/>
      <c r="T191" s="161"/>
      <c r="U191" s="68"/>
      <c r="V191" s="68"/>
      <c r="AC191" s="68"/>
      <c r="AD191" s="159"/>
      <c r="AE191" s="159"/>
      <c r="AF191" s="159"/>
      <c r="AG191" s="159"/>
      <c r="AH191" s="159"/>
      <c r="AL191" s="2"/>
    </row>
    <row r="192" spans="1:38">
      <c r="A192" s="2"/>
      <c r="B192" s="5"/>
      <c r="C192" s="5"/>
      <c r="D192" s="5"/>
      <c r="E192" s="5"/>
      <c r="F192" s="5"/>
      <c r="G192" s="5"/>
      <c r="H192" s="5"/>
      <c r="I192" s="5"/>
      <c r="J192" s="5"/>
      <c r="K192" s="5"/>
      <c r="L192" s="5"/>
      <c r="M192" s="5"/>
      <c r="N192" s="5"/>
      <c r="P192" s="159"/>
      <c r="Q192" s="159"/>
      <c r="R192" s="160"/>
      <c r="S192" s="161"/>
      <c r="T192" s="161"/>
      <c r="U192" s="68"/>
      <c r="V192" s="68"/>
      <c r="AC192" s="68"/>
      <c r="AD192" s="159"/>
      <c r="AE192" s="159"/>
      <c r="AF192" s="159"/>
      <c r="AG192" s="159"/>
      <c r="AH192" s="159"/>
      <c r="AL192" s="2"/>
    </row>
    <row r="193" spans="1:38">
      <c r="A193" s="2"/>
      <c r="B193" s="5"/>
      <c r="C193" s="5"/>
      <c r="D193" s="5"/>
      <c r="E193" s="5"/>
      <c r="F193" s="5"/>
      <c r="G193" s="5"/>
      <c r="H193" s="5"/>
      <c r="I193" s="5"/>
      <c r="J193" s="5"/>
      <c r="K193" s="5"/>
      <c r="L193" s="5"/>
      <c r="M193" s="5"/>
      <c r="N193" s="5"/>
      <c r="P193" s="159"/>
      <c r="Q193" s="159"/>
      <c r="R193" s="160"/>
      <c r="S193" s="161"/>
      <c r="T193" s="161"/>
      <c r="U193" s="68"/>
      <c r="V193" s="68"/>
      <c r="AC193" s="68"/>
      <c r="AD193" s="159"/>
      <c r="AE193" s="159"/>
      <c r="AF193" s="159"/>
      <c r="AG193" s="159"/>
      <c r="AH193" s="159"/>
      <c r="AL193" s="2"/>
    </row>
    <row r="194" spans="1:38">
      <c r="A194" s="2"/>
      <c r="B194" s="5"/>
      <c r="C194" s="5"/>
      <c r="D194" s="5"/>
      <c r="E194" s="5"/>
      <c r="F194" s="5"/>
      <c r="G194" s="5"/>
      <c r="H194" s="5"/>
      <c r="I194" s="5"/>
      <c r="J194" s="5"/>
      <c r="K194" s="5"/>
      <c r="L194" s="5"/>
      <c r="M194" s="5"/>
      <c r="N194" s="5"/>
      <c r="P194" s="159"/>
      <c r="Q194" s="159"/>
      <c r="R194" s="160"/>
      <c r="S194" s="161"/>
      <c r="T194" s="161"/>
      <c r="U194" s="68"/>
      <c r="V194" s="68"/>
      <c r="AC194" s="68"/>
      <c r="AD194" s="159"/>
      <c r="AE194" s="159"/>
      <c r="AF194" s="159"/>
      <c r="AG194" s="159"/>
      <c r="AH194" s="159"/>
      <c r="AL194" s="2"/>
    </row>
    <row r="195" spans="1:38">
      <c r="A195" s="2"/>
      <c r="B195" s="5"/>
      <c r="C195" s="5"/>
      <c r="D195" s="5"/>
      <c r="E195" s="5"/>
      <c r="F195" s="5"/>
      <c r="G195" s="5"/>
      <c r="H195" s="5"/>
      <c r="I195" s="5"/>
      <c r="J195" s="5"/>
      <c r="K195" s="5"/>
      <c r="L195" s="5"/>
      <c r="M195" s="5"/>
      <c r="N195" s="5"/>
      <c r="P195" s="159"/>
      <c r="Q195" s="159"/>
      <c r="R195" s="160"/>
      <c r="S195" s="161"/>
      <c r="T195" s="161"/>
      <c r="U195" s="68"/>
      <c r="V195" s="68"/>
      <c r="AC195" s="68"/>
      <c r="AD195" s="159"/>
      <c r="AE195" s="159"/>
      <c r="AF195" s="159"/>
      <c r="AG195" s="159"/>
      <c r="AH195" s="159"/>
      <c r="AL195" s="2"/>
    </row>
    <row r="196" spans="1:38">
      <c r="A196" s="2"/>
      <c r="B196" s="5"/>
      <c r="C196" s="5"/>
      <c r="D196" s="5"/>
      <c r="E196" s="5"/>
      <c r="F196" s="5"/>
      <c r="G196" s="5"/>
      <c r="H196" s="5"/>
      <c r="I196" s="5"/>
      <c r="J196" s="5"/>
      <c r="K196" s="5"/>
      <c r="L196" s="5"/>
      <c r="M196" s="5"/>
      <c r="N196" s="5"/>
      <c r="P196" s="159"/>
      <c r="Q196" s="159"/>
      <c r="R196" s="160"/>
      <c r="S196" s="161"/>
      <c r="T196" s="161"/>
      <c r="U196" s="68"/>
      <c r="V196" s="68"/>
      <c r="AC196" s="68"/>
      <c r="AD196" s="159"/>
      <c r="AE196" s="159"/>
      <c r="AF196" s="159"/>
      <c r="AG196" s="159"/>
      <c r="AH196" s="159"/>
      <c r="AL196" s="2"/>
    </row>
    <row r="197" spans="1:38">
      <c r="A197" s="2"/>
      <c r="B197" s="5"/>
      <c r="C197" s="5"/>
      <c r="D197" s="5"/>
      <c r="E197" s="5"/>
      <c r="F197" s="5"/>
      <c r="G197" s="5"/>
      <c r="H197" s="5"/>
      <c r="I197" s="5"/>
      <c r="J197" s="5"/>
      <c r="K197" s="5"/>
      <c r="L197" s="5"/>
      <c r="M197" s="5"/>
      <c r="N197" s="5"/>
      <c r="P197" s="159"/>
      <c r="Q197" s="159"/>
      <c r="R197" s="160"/>
      <c r="S197" s="161"/>
      <c r="T197" s="161"/>
      <c r="U197" s="68"/>
      <c r="V197" s="68"/>
      <c r="AC197" s="68"/>
      <c r="AD197" s="159"/>
      <c r="AE197" s="159"/>
      <c r="AF197" s="159"/>
      <c r="AG197" s="159"/>
      <c r="AH197" s="159"/>
      <c r="AL197" s="2"/>
    </row>
    <row r="198" spans="1:38">
      <c r="A198" s="2"/>
      <c r="B198" s="5"/>
      <c r="C198" s="5"/>
      <c r="D198" s="5"/>
      <c r="E198" s="5"/>
      <c r="F198" s="5"/>
      <c r="G198" s="5"/>
      <c r="H198" s="5"/>
      <c r="I198" s="5"/>
      <c r="J198" s="5"/>
      <c r="K198" s="5"/>
      <c r="L198" s="5"/>
      <c r="M198" s="5"/>
      <c r="N198" s="5"/>
      <c r="P198" s="159"/>
      <c r="Q198" s="159"/>
      <c r="R198" s="160"/>
      <c r="S198" s="161"/>
      <c r="T198" s="161"/>
      <c r="U198" s="68"/>
      <c r="V198" s="68"/>
      <c r="AC198" s="68"/>
      <c r="AD198" s="159"/>
      <c r="AE198" s="159"/>
      <c r="AF198" s="159"/>
      <c r="AG198" s="159"/>
      <c r="AH198" s="159"/>
      <c r="AL198" s="2"/>
    </row>
    <row r="199" spans="1:38">
      <c r="A199" s="2"/>
      <c r="B199" s="5"/>
      <c r="C199" s="5"/>
      <c r="D199" s="5"/>
      <c r="E199" s="5"/>
      <c r="F199" s="5"/>
      <c r="G199" s="5"/>
      <c r="H199" s="5"/>
      <c r="I199" s="5"/>
      <c r="J199" s="5"/>
      <c r="K199" s="5"/>
      <c r="L199" s="5"/>
      <c r="M199" s="5"/>
      <c r="N199" s="5"/>
      <c r="P199" s="159"/>
      <c r="Q199" s="159"/>
      <c r="R199" s="160"/>
      <c r="S199" s="161"/>
      <c r="T199" s="161"/>
      <c r="U199" s="68"/>
      <c r="V199" s="68"/>
      <c r="AC199" s="68"/>
      <c r="AD199" s="159"/>
      <c r="AE199" s="159"/>
      <c r="AF199" s="159"/>
      <c r="AG199" s="159"/>
      <c r="AH199" s="159"/>
      <c r="AL199" s="2"/>
    </row>
    <row r="200" spans="1:38">
      <c r="A200" s="2"/>
      <c r="B200" s="5"/>
      <c r="C200" s="5"/>
      <c r="D200" s="5"/>
      <c r="E200" s="5"/>
      <c r="F200" s="5"/>
      <c r="G200" s="5"/>
      <c r="H200" s="5"/>
      <c r="I200" s="5"/>
      <c r="J200" s="5"/>
      <c r="K200" s="5"/>
      <c r="L200" s="5"/>
      <c r="M200" s="5"/>
      <c r="N200" s="5"/>
      <c r="P200" s="159"/>
      <c r="Q200" s="159"/>
      <c r="R200" s="160"/>
      <c r="S200" s="161"/>
      <c r="T200" s="161"/>
      <c r="U200" s="68"/>
      <c r="V200" s="68"/>
      <c r="AC200" s="68"/>
      <c r="AD200" s="159"/>
      <c r="AE200" s="159"/>
      <c r="AF200" s="159"/>
      <c r="AG200" s="159"/>
      <c r="AH200" s="159"/>
      <c r="AL200" s="2"/>
    </row>
    <row r="201" spans="1:38">
      <c r="A201" s="2"/>
      <c r="B201" s="5"/>
      <c r="C201" s="5"/>
      <c r="D201" s="5"/>
      <c r="E201" s="5"/>
      <c r="F201" s="5"/>
      <c r="G201" s="5"/>
      <c r="H201" s="5"/>
      <c r="I201" s="5"/>
      <c r="J201" s="5"/>
      <c r="K201" s="5"/>
      <c r="L201" s="5"/>
      <c r="M201" s="5"/>
      <c r="N201" s="5"/>
      <c r="P201" s="159"/>
      <c r="Q201" s="159"/>
      <c r="R201" s="160"/>
      <c r="S201" s="161"/>
      <c r="T201" s="161"/>
      <c r="U201" s="68"/>
      <c r="V201" s="68"/>
      <c r="AC201" s="68"/>
      <c r="AD201" s="159"/>
      <c r="AE201" s="159"/>
      <c r="AF201" s="159"/>
      <c r="AG201" s="159"/>
      <c r="AH201" s="159"/>
      <c r="AL201" s="2"/>
    </row>
    <row r="202" spans="1:38">
      <c r="A202" s="2"/>
      <c r="B202" s="5"/>
      <c r="C202" s="5"/>
      <c r="D202" s="5"/>
      <c r="E202" s="5"/>
      <c r="F202" s="5"/>
      <c r="G202" s="5"/>
      <c r="H202" s="5"/>
      <c r="I202" s="5"/>
      <c r="J202" s="5"/>
      <c r="K202" s="5"/>
      <c r="L202" s="5"/>
      <c r="M202" s="5"/>
      <c r="N202" s="5"/>
      <c r="P202" s="159"/>
      <c r="Q202" s="159"/>
      <c r="R202" s="160"/>
      <c r="S202" s="161"/>
      <c r="T202" s="161"/>
      <c r="U202" s="68"/>
      <c r="V202" s="68"/>
      <c r="AC202" s="68"/>
      <c r="AD202" s="159"/>
      <c r="AE202" s="159"/>
      <c r="AF202" s="159"/>
      <c r="AG202" s="159"/>
      <c r="AH202" s="159"/>
      <c r="AL202" s="2"/>
    </row>
    <row r="203" spans="1:38">
      <c r="A203" s="2"/>
      <c r="B203" s="5"/>
      <c r="C203" s="5"/>
      <c r="D203" s="5"/>
      <c r="E203" s="5"/>
      <c r="F203" s="5"/>
      <c r="G203" s="5"/>
      <c r="H203" s="5"/>
      <c r="I203" s="5"/>
      <c r="J203" s="5"/>
      <c r="K203" s="5"/>
      <c r="L203" s="5"/>
      <c r="M203" s="5"/>
      <c r="N203" s="5"/>
      <c r="P203" s="159"/>
      <c r="Q203" s="159"/>
      <c r="R203" s="160"/>
      <c r="S203" s="161"/>
      <c r="T203" s="161"/>
      <c r="U203" s="68"/>
      <c r="V203" s="68"/>
      <c r="AC203" s="68"/>
      <c r="AD203" s="159"/>
      <c r="AE203" s="159"/>
      <c r="AF203" s="159"/>
      <c r="AG203" s="159"/>
      <c r="AH203" s="159"/>
      <c r="AL203" s="2"/>
    </row>
    <row r="204" spans="1:38">
      <c r="A204" s="2"/>
      <c r="B204" s="5"/>
      <c r="C204" s="5"/>
      <c r="D204" s="5"/>
      <c r="E204" s="5"/>
      <c r="F204" s="5"/>
      <c r="G204" s="5"/>
      <c r="H204" s="5"/>
      <c r="I204" s="5"/>
      <c r="J204" s="5"/>
      <c r="K204" s="5"/>
      <c r="L204" s="5"/>
      <c r="M204" s="5"/>
      <c r="N204" s="5"/>
      <c r="P204" s="159"/>
      <c r="Q204" s="159"/>
      <c r="R204" s="160"/>
      <c r="S204" s="161"/>
      <c r="T204" s="161"/>
      <c r="U204" s="68"/>
      <c r="V204" s="68"/>
      <c r="AC204" s="68"/>
      <c r="AD204" s="159"/>
      <c r="AE204" s="159"/>
      <c r="AF204" s="159"/>
      <c r="AG204" s="159"/>
      <c r="AH204" s="159"/>
      <c r="AL204" s="2"/>
    </row>
    <row r="205" spans="1:38">
      <c r="A205" s="2"/>
      <c r="B205" s="5"/>
      <c r="C205" s="5"/>
      <c r="D205" s="5"/>
      <c r="E205" s="5"/>
      <c r="F205" s="5"/>
      <c r="G205" s="5"/>
      <c r="H205" s="5"/>
      <c r="I205" s="5"/>
      <c r="J205" s="5"/>
      <c r="K205" s="5"/>
      <c r="L205" s="5"/>
      <c r="M205" s="5"/>
      <c r="N205" s="5"/>
      <c r="P205" s="159"/>
      <c r="Q205" s="159"/>
      <c r="R205" s="160"/>
      <c r="S205" s="161"/>
      <c r="T205" s="161"/>
      <c r="U205" s="68"/>
      <c r="V205" s="68"/>
      <c r="AC205" s="68"/>
      <c r="AD205" s="159"/>
      <c r="AE205" s="159"/>
      <c r="AF205" s="159"/>
      <c r="AG205" s="159"/>
      <c r="AH205" s="159"/>
      <c r="AL205" s="2"/>
    </row>
    <row r="206" spans="1:38">
      <c r="A206" s="2"/>
      <c r="B206" s="5"/>
      <c r="C206" s="5"/>
      <c r="D206" s="5"/>
      <c r="E206" s="5"/>
      <c r="F206" s="5"/>
      <c r="G206" s="5"/>
      <c r="H206" s="5"/>
      <c r="I206" s="5"/>
      <c r="J206" s="5"/>
      <c r="K206" s="5"/>
      <c r="L206" s="5"/>
      <c r="M206" s="5"/>
      <c r="N206" s="5"/>
      <c r="P206" s="159"/>
      <c r="Q206" s="159"/>
      <c r="R206" s="160"/>
      <c r="S206" s="161"/>
      <c r="T206" s="161"/>
      <c r="U206" s="68"/>
      <c r="V206" s="68"/>
      <c r="AC206" s="68"/>
      <c r="AD206" s="159"/>
      <c r="AE206" s="159"/>
      <c r="AF206" s="159"/>
      <c r="AG206" s="159"/>
      <c r="AH206" s="159"/>
      <c r="AL206" s="2"/>
    </row>
    <row r="207" spans="1:38">
      <c r="A207" s="2"/>
      <c r="B207" s="5"/>
      <c r="C207" s="5"/>
      <c r="D207" s="5"/>
      <c r="E207" s="5"/>
      <c r="F207" s="5"/>
      <c r="G207" s="5"/>
      <c r="H207" s="5"/>
      <c r="I207" s="5"/>
      <c r="J207" s="5"/>
      <c r="K207" s="5"/>
      <c r="L207" s="5"/>
      <c r="M207" s="5"/>
      <c r="N207" s="5"/>
      <c r="P207" s="159"/>
      <c r="Q207" s="159"/>
      <c r="R207" s="160"/>
      <c r="S207" s="161"/>
      <c r="T207" s="161"/>
      <c r="U207" s="68"/>
      <c r="V207" s="68"/>
      <c r="AC207" s="68"/>
      <c r="AD207" s="159"/>
      <c r="AE207" s="159"/>
      <c r="AF207" s="159"/>
      <c r="AG207" s="159"/>
      <c r="AH207" s="159"/>
      <c r="AL207" s="2"/>
    </row>
    <row r="208" spans="1:38">
      <c r="A208" s="2"/>
      <c r="B208" s="5"/>
      <c r="C208" s="5"/>
      <c r="D208" s="5"/>
      <c r="E208" s="5"/>
      <c r="F208" s="5"/>
      <c r="G208" s="5"/>
      <c r="H208" s="5"/>
      <c r="I208" s="5"/>
      <c r="J208" s="5"/>
      <c r="K208" s="5"/>
      <c r="L208" s="5"/>
      <c r="M208" s="5"/>
      <c r="N208" s="5"/>
      <c r="P208" s="159"/>
      <c r="Q208" s="159"/>
      <c r="R208" s="160"/>
      <c r="S208" s="161"/>
      <c r="T208" s="161"/>
      <c r="U208" s="68"/>
      <c r="V208" s="68"/>
      <c r="AC208" s="68"/>
      <c r="AD208" s="159"/>
      <c r="AE208" s="159"/>
      <c r="AF208" s="159"/>
      <c r="AG208" s="159"/>
      <c r="AH208" s="159"/>
      <c r="AL208" s="2"/>
    </row>
    <row r="209" spans="1:38">
      <c r="A209" s="2"/>
      <c r="B209" s="5"/>
      <c r="C209" s="5"/>
      <c r="D209" s="5"/>
      <c r="E209" s="5"/>
      <c r="F209" s="5"/>
      <c r="G209" s="5"/>
      <c r="H209" s="5"/>
      <c r="I209" s="5"/>
      <c r="J209" s="5"/>
      <c r="K209" s="5"/>
      <c r="L209" s="5"/>
      <c r="M209" s="5"/>
      <c r="N209" s="5"/>
      <c r="P209" s="159"/>
      <c r="Q209" s="159"/>
      <c r="R209" s="160"/>
      <c r="S209" s="161"/>
      <c r="T209" s="161"/>
      <c r="U209" s="68"/>
      <c r="V209" s="68"/>
      <c r="AC209" s="68"/>
      <c r="AD209" s="159"/>
      <c r="AE209" s="159"/>
      <c r="AF209" s="159"/>
      <c r="AG209" s="159"/>
      <c r="AH209" s="159"/>
      <c r="AL209" s="2"/>
    </row>
    <row r="210" spans="1:38">
      <c r="A210" s="2"/>
      <c r="B210" s="5"/>
      <c r="C210" s="5"/>
      <c r="D210" s="5"/>
      <c r="E210" s="5"/>
      <c r="F210" s="5"/>
      <c r="G210" s="5"/>
      <c r="H210" s="5"/>
      <c r="I210" s="5"/>
      <c r="J210" s="5"/>
      <c r="K210" s="5"/>
      <c r="L210" s="5"/>
      <c r="M210" s="5"/>
      <c r="N210" s="5"/>
      <c r="P210" s="159"/>
      <c r="Q210" s="159"/>
      <c r="R210" s="160"/>
      <c r="S210" s="161"/>
      <c r="T210" s="161"/>
      <c r="U210" s="68"/>
      <c r="V210" s="68"/>
      <c r="AC210" s="68"/>
      <c r="AD210" s="159"/>
      <c r="AE210" s="159"/>
      <c r="AF210" s="159"/>
      <c r="AG210" s="159"/>
      <c r="AH210" s="159"/>
      <c r="AL210" s="2"/>
    </row>
    <row r="211" spans="1:38">
      <c r="A211" s="2"/>
      <c r="B211" s="5"/>
      <c r="C211" s="5"/>
      <c r="D211" s="5"/>
      <c r="E211" s="5"/>
      <c r="F211" s="5"/>
      <c r="G211" s="5"/>
      <c r="H211" s="5"/>
      <c r="I211" s="5"/>
      <c r="J211" s="5"/>
      <c r="K211" s="5"/>
      <c r="L211" s="5"/>
      <c r="M211" s="5"/>
      <c r="N211" s="5"/>
      <c r="P211" s="159"/>
      <c r="Q211" s="159"/>
      <c r="R211" s="160"/>
      <c r="S211" s="161"/>
      <c r="T211" s="161"/>
      <c r="U211" s="68"/>
      <c r="V211" s="68"/>
      <c r="AC211" s="68"/>
      <c r="AD211" s="159"/>
      <c r="AE211" s="159"/>
      <c r="AF211" s="159"/>
      <c r="AG211" s="159"/>
      <c r="AH211" s="159"/>
      <c r="AL211" s="2"/>
    </row>
    <row r="212" spans="1:38">
      <c r="A212" s="2"/>
      <c r="B212" s="5"/>
      <c r="C212" s="5"/>
      <c r="D212" s="5"/>
      <c r="E212" s="5"/>
      <c r="F212" s="5"/>
      <c r="G212" s="5"/>
      <c r="H212" s="5"/>
      <c r="I212" s="5"/>
      <c r="J212" s="5"/>
      <c r="K212" s="5"/>
      <c r="L212" s="5"/>
      <c r="M212" s="5"/>
      <c r="N212" s="5"/>
      <c r="P212" s="159"/>
      <c r="Q212" s="159"/>
      <c r="R212" s="160"/>
      <c r="S212" s="161"/>
      <c r="T212" s="161"/>
      <c r="U212" s="68"/>
      <c r="V212" s="68"/>
      <c r="AC212" s="68"/>
      <c r="AD212" s="159"/>
      <c r="AE212" s="159"/>
      <c r="AF212" s="159"/>
      <c r="AG212" s="159"/>
      <c r="AH212" s="159"/>
      <c r="AL212" s="2"/>
    </row>
    <row r="213" spans="1:38">
      <c r="A213" s="2"/>
      <c r="B213" s="5"/>
      <c r="C213" s="5"/>
      <c r="D213" s="5"/>
      <c r="E213" s="5"/>
      <c r="F213" s="5"/>
      <c r="G213" s="5"/>
      <c r="H213" s="5"/>
      <c r="I213" s="5"/>
      <c r="J213" s="5"/>
      <c r="K213" s="5"/>
      <c r="L213" s="5"/>
      <c r="M213" s="5"/>
      <c r="N213" s="5"/>
      <c r="P213" s="159"/>
      <c r="Q213" s="159"/>
      <c r="R213" s="160"/>
      <c r="S213" s="161"/>
      <c r="T213" s="161"/>
      <c r="U213" s="68"/>
      <c r="V213" s="68"/>
      <c r="AC213" s="68"/>
      <c r="AD213" s="159"/>
      <c r="AE213" s="159"/>
      <c r="AF213" s="159"/>
      <c r="AG213" s="159"/>
      <c r="AH213" s="159"/>
      <c r="AL213" s="2"/>
    </row>
    <row r="214" spans="1:38">
      <c r="A214" s="2"/>
      <c r="B214" s="5"/>
      <c r="C214" s="5"/>
      <c r="D214" s="5"/>
      <c r="E214" s="5"/>
      <c r="F214" s="5"/>
      <c r="G214" s="5"/>
      <c r="H214" s="5"/>
      <c r="I214" s="5"/>
      <c r="J214" s="5"/>
      <c r="K214" s="5"/>
      <c r="L214" s="5"/>
      <c r="M214" s="5"/>
      <c r="N214" s="5"/>
      <c r="P214" s="159"/>
      <c r="Q214" s="159"/>
      <c r="R214" s="160"/>
      <c r="S214" s="161"/>
      <c r="T214" s="161"/>
      <c r="U214" s="68"/>
      <c r="V214" s="68"/>
      <c r="AC214" s="68"/>
      <c r="AD214" s="159"/>
      <c r="AE214" s="159"/>
      <c r="AF214" s="159"/>
      <c r="AG214" s="159"/>
      <c r="AH214" s="159"/>
      <c r="AL214" s="2"/>
    </row>
    <row r="215" spans="1:38">
      <c r="A215" s="2"/>
      <c r="B215" s="5"/>
      <c r="C215" s="5"/>
      <c r="D215" s="5"/>
      <c r="E215" s="5"/>
      <c r="F215" s="5"/>
      <c r="G215" s="5"/>
      <c r="H215" s="5"/>
      <c r="I215" s="5"/>
      <c r="J215" s="5"/>
      <c r="K215" s="5"/>
      <c r="L215" s="5"/>
      <c r="M215" s="5"/>
      <c r="N215" s="5"/>
      <c r="P215" s="159"/>
      <c r="Q215" s="159"/>
      <c r="R215" s="160"/>
      <c r="S215" s="161"/>
      <c r="T215" s="161"/>
      <c r="U215" s="68"/>
      <c r="V215" s="68"/>
      <c r="AC215" s="68"/>
      <c r="AD215" s="159"/>
      <c r="AE215" s="159"/>
      <c r="AF215" s="159"/>
      <c r="AG215" s="159"/>
      <c r="AH215" s="159"/>
      <c r="AL215" s="2"/>
    </row>
    <row r="216" spans="1:38">
      <c r="A216" s="2"/>
      <c r="B216" s="5"/>
      <c r="C216" s="5"/>
      <c r="D216" s="5"/>
      <c r="E216" s="5"/>
      <c r="F216" s="5"/>
      <c r="G216" s="5"/>
      <c r="H216" s="5"/>
      <c r="I216" s="5"/>
      <c r="J216" s="5"/>
      <c r="K216" s="5"/>
      <c r="L216" s="5"/>
      <c r="M216" s="5"/>
      <c r="N216" s="5"/>
      <c r="P216" s="159"/>
      <c r="Q216" s="159"/>
      <c r="R216" s="160"/>
      <c r="S216" s="161"/>
      <c r="T216" s="161"/>
      <c r="U216" s="68"/>
      <c r="V216" s="68"/>
      <c r="AC216" s="68"/>
      <c r="AD216" s="159"/>
      <c r="AE216" s="159"/>
      <c r="AF216" s="159"/>
      <c r="AG216" s="159"/>
      <c r="AH216" s="159"/>
      <c r="AL216" s="2"/>
    </row>
    <row r="217" spans="1:38">
      <c r="A217" s="2"/>
      <c r="B217" s="5"/>
      <c r="C217" s="5"/>
      <c r="D217" s="5"/>
      <c r="E217" s="5"/>
      <c r="F217" s="5"/>
      <c r="G217" s="5"/>
      <c r="H217" s="5"/>
      <c r="I217" s="5"/>
      <c r="J217" s="5"/>
      <c r="K217" s="5"/>
      <c r="L217" s="5"/>
      <c r="M217" s="5"/>
      <c r="N217" s="5"/>
      <c r="P217" s="159"/>
      <c r="Q217" s="159"/>
      <c r="R217" s="160"/>
      <c r="S217" s="161"/>
      <c r="T217" s="161"/>
      <c r="U217" s="68"/>
      <c r="V217" s="68"/>
      <c r="AC217" s="68"/>
      <c r="AD217" s="159"/>
      <c r="AE217" s="159"/>
      <c r="AF217" s="159"/>
      <c r="AG217" s="159"/>
      <c r="AH217" s="159"/>
      <c r="AL217" s="2"/>
    </row>
    <row r="218" spans="1:38">
      <c r="A218" s="2"/>
      <c r="B218" s="5"/>
      <c r="C218" s="5"/>
      <c r="D218" s="5"/>
      <c r="E218" s="5"/>
      <c r="F218" s="5"/>
      <c r="G218" s="5"/>
      <c r="H218" s="5"/>
      <c r="I218" s="5"/>
      <c r="J218" s="5"/>
      <c r="K218" s="5"/>
      <c r="L218" s="5"/>
      <c r="M218" s="5"/>
      <c r="N218" s="5"/>
      <c r="P218" s="159"/>
      <c r="Q218" s="159"/>
      <c r="R218" s="160"/>
      <c r="S218" s="161"/>
      <c r="T218" s="161"/>
      <c r="U218" s="68"/>
      <c r="V218" s="68"/>
      <c r="AC218" s="68"/>
      <c r="AD218" s="159"/>
      <c r="AE218" s="159"/>
      <c r="AF218" s="159"/>
      <c r="AG218" s="159"/>
      <c r="AH218" s="159"/>
      <c r="AL218" s="2"/>
    </row>
    <row r="219" spans="1:38">
      <c r="A219" s="2"/>
      <c r="B219" s="5"/>
      <c r="C219" s="5"/>
      <c r="D219" s="5"/>
      <c r="E219" s="5"/>
      <c r="F219" s="5"/>
      <c r="G219" s="5"/>
      <c r="H219" s="5"/>
      <c r="I219" s="5"/>
      <c r="J219" s="5"/>
      <c r="K219" s="5"/>
      <c r="L219" s="5"/>
      <c r="M219" s="5"/>
      <c r="N219" s="5"/>
      <c r="P219" s="159"/>
      <c r="Q219" s="159"/>
      <c r="R219" s="160"/>
      <c r="S219" s="161"/>
      <c r="T219" s="161"/>
      <c r="U219" s="68"/>
      <c r="V219" s="68"/>
      <c r="AC219" s="68"/>
      <c r="AD219" s="159"/>
      <c r="AE219" s="159"/>
      <c r="AF219" s="159"/>
      <c r="AG219" s="159"/>
      <c r="AH219" s="159"/>
      <c r="AL219" s="2"/>
    </row>
    <row r="220" spans="1:38">
      <c r="A220" s="2"/>
      <c r="B220" s="5"/>
      <c r="C220" s="5"/>
      <c r="D220" s="5"/>
      <c r="E220" s="5"/>
      <c r="F220" s="5"/>
      <c r="G220" s="5"/>
      <c r="H220" s="5"/>
      <c r="I220" s="5"/>
      <c r="J220" s="5"/>
      <c r="K220" s="5"/>
      <c r="L220" s="5"/>
      <c r="M220" s="5"/>
      <c r="N220" s="5"/>
      <c r="P220" s="159"/>
      <c r="Q220" s="159"/>
      <c r="R220" s="160"/>
      <c r="S220" s="161"/>
      <c r="T220" s="161"/>
      <c r="U220" s="68"/>
      <c r="V220" s="68"/>
      <c r="AC220" s="68"/>
      <c r="AD220" s="159"/>
      <c r="AE220" s="159"/>
      <c r="AF220" s="159"/>
      <c r="AG220" s="159"/>
      <c r="AH220" s="159"/>
      <c r="AL220" s="2"/>
    </row>
    <row r="221" spans="1:38">
      <c r="A221" s="2"/>
      <c r="B221" s="5"/>
      <c r="C221" s="5"/>
      <c r="D221" s="5"/>
      <c r="E221" s="5"/>
      <c r="F221" s="5"/>
      <c r="G221" s="5"/>
      <c r="H221" s="5"/>
      <c r="I221" s="5"/>
      <c r="J221" s="5"/>
      <c r="K221" s="5"/>
      <c r="L221" s="5"/>
      <c r="M221" s="5"/>
      <c r="N221" s="5"/>
      <c r="P221" s="159"/>
      <c r="Q221" s="159"/>
      <c r="R221" s="160"/>
      <c r="S221" s="161"/>
      <c r="T221" s="161"/>
      <c r="U221" s="68"/>
      <c r="V221" s="68"/>
      <c r="AC221" s="68"/>
      <c r="AD221" s="159"/>
      <c r="AE221" s="159"/>
      <c r="AF221" s="159"/>
      <c r="AG221" s="159"/>
      <c r="AH221" s="159"/>
      <c r="AL221" s="2"/>
    </row>
    <row r="222" spans="1:38">
      <c r="A222" s="2"/>
      <c r="B222" s="5"/>
      <c r="C222" s="5"/>
      <c r="D222" s="5"/>
      <c r="E222" s="5"/>
      <c r="F222" s="5"/>
      <c r="G222" s="5"/>
      <c r="H222" s="5"/>
      <c r="I222" s="5"/>
      <c r="J222" s="5"/>
      <c r="K222" s="5"/>
      <c r="L222" s="5"/>
      <c r="M222" s="5"/>
      <c r="N222" s="5"/>
      <c r="P222" s="159"/>
      <c r="Q222" s="159"/>
      <c r="R222" s="160"/>
      <c r="S222" s="161"/>
      <c r="T222" s="161"/>
      <c r="U222" s="68"/>
      <c r="V222" s="68"/>
      <c r="AC222" s="68"/>
      <c r="AD222" s="159"/>
      <c r="AE222" s="159"/>
      <c r="AF222" s="159"/>
      <c r="AG222" s="159"/>
      <c r="AH222" s="159"/>
      <c r="AL222" s="2"/>
    </row>
    <row r="223" spans="1:38">
      <c r="A223" s="2"/>
      <c r="B223" s="5"/>
      <c r="C223" s="5"/>
      <c r="D223" s="5"/>
      <c r="E223" s="5"/>
      <c r="F223" s="5"/>
      <c r="G223" s="5"/>
      <c r="H223" s="5"/>
      <c r="I223" s="5"/>
      <c r="J223" s="5"/>
      <c r="K223" s="5"/>
      <c r="L223" s="5"/>
      <c r="M223" s="5"/>
      <c r="N223" s="5"/>
      <c r="P223" s="159"/>
      <c r="Q223" s="159"/>
      <c r="R223" s="160"/>
      <c r="S223" s="161"/>
      <c r="T223" s="161"/>
      <c r="U223" s="68"/>
      <c r="V223" s="68"/>
      <c r="AC223" s="68"/>
      <c r="AD223" s="159"/>
      <c r="AE223" s="159"/>
      <c r="AF223" s="159"/>
      <c r="AG223" s="159"/>
      <c r="AH223" s="159"/>
      <c r="AL223" s="2"/>
    </row>
    <row r="224" spans="1:38">
      <c r="A224" s="2"/>
      <c r="B224" s="5"/>
      <c r="C224" s="5"/>
      <c r="D224" s="5"/>
      <c r="E224" s="5"/>
      <c r="F224" s="5"/>
      <c r="G224" s="5"/>
      <c r="H224" s="5"/>
      <c r="I224" s="5"/>
      <c r="J224" s="5"/>
      <c r="K224" s="5"/>
      <c r="L224" s="5"/>
      <c r="M224" s="5"/>
      <c r="N224" s="5"/>
      <c r="P224" s="159"/>
      <c r="Q224" s="159"/>
      <c r="R224" s="160"/>
      <c r="S224" s="161"/>
      <c r="T224" s="161"/>
      <c r="U224" s="68"/>
      <c r="V224" s="68"/>
      <c r="AC224" s="68"/>
      <c r="AD224" s="159"/>
      <c r="AE224" s="159"/>
      <c r="AF224" s="159"/>
      <c r="AG224" s="159"/>
      <c r="AH224" s="159"/>
      <c r="AL224" s="2"/>
    </row>
    <row r="225" spans="1:38">
      <c r="A225" s="2"/>
      <c r="B225" s="5"/>
      <c r="C225" s="5"/>
      <c r="D225" s="5"/>
      <c r="E225" s="5"/>
      <c r="F225" s="5"/>
      <c r="G225" s="5"/>
      <c r="H225" s="5"/>
      <c r="I225" s="5"/>
      <c r="J225" s="5"/>
      <c r="K225" s="5"/>
      <c r="L225" s="5"/>
      <c r="M225" s="5"/>
      <c r="N225" s="5"/>
      <c r="P225" s="159"/>
      <c r="Q225" s="159"/>
      <c r="R225" s="160"/>
      <c r="S225" s="161"/>
      <c r="T225" s="161"/>
      <c r="U225" s="68"/>
      <c r="V225" s="68"/>
      <c r="AC225" s="68"/>
      <c r="AD225" s="159"/>
      <c r="AE225" s="159"/>
      <c r="AF225" s="159"/>
      <c r="AG225" s="159"/>
      <c r="AH225" s="159"/>
      <c r="AL225" s="2"/>
    </row>
    <row r="226" spans="1:38">
      <c r="A226" s="2"/>
      <c r="B226" s="5"/>
      <c r="C226" s="5"/>
      <c r="D226" s="5"/>
      <c r="E226" s="5"/>
      <c r="F226" s="5"/>
      <c r="G226" s="5"/>
      <c r="H226" s="5"/>
      <c r="I226" s="5"/>
      <c r="J226" s="5"/>
      <c r="K226" s="5"/>
      <c r="L226" s="5"/>
      <c r="M226" s="5"/>
      <c r="N226" s="5"/>
      <c r="P226" s="159"/>
      <c r="Q226" s="159"/>
      <c r="R226" s="160"/>
      <c r="S226" s="161"/>
      <c r="T226" s="161"/>
      <c r="U226" s="68"/>
      <c r="V226" s="68"/>
      <c r="AC226" s="68"/>
      <c r="AD226" s="159"/>
      <c r="AE226" s="159"/>
      <c r="AF226" s="159"/>
      <c r="AG226" s="159"/>
      <c r="AH226" s="159"/>
      <c r="AL226" s="2"/>
    </row>
    <row r="227" spans="1:38">
      <c r="A227" s="2"/>
      <c r="B227" s="5"/>
      <c r="C227" s="5"/>
      <c r="D227" s="5"/>
      <c r="E227" s="5"/>
      <c r="F227" s="5"/>
      <c r="G227" s="5"/>
      <c r="H227" s="5"/>
      <c r="I227" s="5"/>
      <c r="J227" s="5"/>
      <c r="K227" s="5"/>
      <c r="L227" s="5"/>
      <c r="M227" s="5"/>
      <c r="N227" s="5"/>
      <c r="P227" s="159"/>
      <c r="Q227" s="159"/>
      <c r="R227" s="160"/>
      <c r="S227" s="161"/>
      <c r="T227" s="161"/>
      <c r="U227" s="68"/>
      <c r="V227" s="68"/>
      <c r="AC227" s="68"/>
      <c r="AD227" s="159"/>
      <c r="AE227" s="159"/>
      <c r="AF227" s="159"/>
      <c r="AG227" s="159"/>
      <c r="AH227" s="159"/>
      <c r="AL227" s="2"/>
    </row>
    <row r="228" spans="1:38">
      <c r="A228" s="2"/>
      <c r="B228" s="5"/>
      <c r="C228" s="5"/>
      <c r="D228" s="5"/>
      <c r="E228" s="5"/>
      <c r="F228" s="5"/>
      <c r="G228" s="5"/>
      <c r="H228" s="5"/>
      <c r="I228" s="5"/>
      <c r="J228" s="5"/>
      <c r="K228" s="5"/>
      <c r="L228" s="5"/>
      <c r="M228" s="5"/>
      <c r="N228" s="5"/>
      <c r="P228" s="159"/>
      <c r="Q228" s="159"/>
      <c r="R228" s="160"/>
      <c r="S228" s="161"/>
      <c r="T228" s="161"/>
      <c r="U228" s="68"/>
      <c r="V228" s="68"/>
      <c r="AC228" s="68"/>
      <c r="AD228" s="159"/>
      <c r="AE228" s="159"/>
      <c r="AF228" s="159"/>
      <c r="AG228" s="159"/>
      <c r="AH228" s="159"/>
      <c r="AL228" s="2"/>
    </row>
    <row r="229" spans="1:38">
      <c r="A229" s="2"/>
      <c r="B229" s="5"/>
      <c r="C229" s="5"/>
      <c r="D229" s="5"/>
      <c r="E229" s="5"/>
      <c r="F229" s="5"/>
      <c r="G229" s="5"/>
      <c r="H229" s="5"/>
      <c r="I229" s="5"/>
      <c r="J229" s="5"/>
      <c r="K229" s="5"/>
      <c r="L229" s="5"/>
      <c r="M229" s="5"/>
      <c r="N229" s="5"/>
      <c r="P229" s="159"/>
      <c r="Q229" s="159"/>
      <c r="R229" s="160"/>
      <c r="S229" s="161"/>
      <c r="T229" s="161"/>
      <c r="U229" s="68"/>
      <c r="V229" s="68"/>
      <c r="AC229" s="68"/>
      <c r="AD229" s="159"/>
      <c r="AE229" s="159"/>
      <c r="AF229" s="159"/>
      <c r="AG229" s="159"/>
      <c r="AH229" s="159"/>
      <c r="AL229" s="2"/>
    </row>
    <row r="230" spans="1:38">
      <c r="A230" s="2"/>
      <c r="B230" s="5"/>
      <c r="C230" s="5"/>
      <c r="D230" s="5"/>
      <c r="E230" s="5"/>
      <c r="F230" s="5"/>
      <c r="G230" s="5"/>
      <c r="H230" s="5"/>
      <c r="I230" s="5"/>
      <c r="J230" s="5"/>
      <c r="K230" s="5"/>
      <c r="L230" s="5"/>
      <c r="M230" s="5"/>
      <c r="N230" s="5"/>
      <c r="P230" s="159"/>
      <c r="Q230" s="159"/>
      <c r="R230" s="160"/>
      <c r="S230" s="161"/>
      <c r="T230" s="161"/>
      <c r="U230" s="68"/>
      <c r="V230" s="68"/>
      <c r="AC230" s="68"/>
      <c r="AD230" s="159"/>
      <c r="AE230" s="159"/>
      <c r="AF230" s="159"/>
      <c r="AG230" s="159"/>
      <c r="AH230" s="159"/>
      <c r="AL230" s="2"/>
    </row>
    <row r="231" spans="1:38">
      <c r="A231" s="2"/>
      <c r="B231" s="5"/>
      <c r="C231" s="5"/>
      <c r="D231" s="5"/>
      <c r="E231" s="5"/>
      <c r="F231" s="5"/>
      <c r="G231" s="5"/>
      <c r="H231" s="5"/>
      <c r="I231" s="5"/>
      <c r="J231" s="5"/>
      <c r="K231" s="5"/>
      <c r="L231" s="5"/>
      <c r="M231" s="5"/>
      <c r="N231" s="5"/>
      <c r="P231" s="159"/>
      <c r="Q231" s="159"/>
      <c r="R231" s="160"/>
      <c r="S231" s="161"/>
      <c r="T231" s="161"/>
      <c r="U231" s="68"/>
      <c r="V231" s="68"/>
      <c r="AC231" s="68"/>
      <c r="AD231" s="159"/>
      <c r="AE231" s="159"/>
      <c r="AF231" s="159"/>
      <c r="AG231" s="159"/>
      <c r="AH231" s="159"/>
      <c r="AL231" s="2"/>
    </row>
    <row r="232" spans="1:38">
      <c r="A232" s="2"/>
      <c r="B232" s="5"/>
      <c r="C232" s="5"/>
      <c r="D232" s="5"/>
      <c r="E232" s="5"/>
      <c r="F232" s="5"/>
      <c r="G232" s="5"/>
      <c r="H232" s="5"/>
      <c r="I232" s="5"/>
      <c r="J232" s="5"/>
      <c r="K232" s="5"/>
      <c r="L232" s="5"/>
      <c r="M232" s="5"/>
      <c r="N232" s="5"/>
      <c r="P232" s="159"/>
      <c r="Q232" s="159"/>
      <c r="R232" s="160"/>
      <c r="S232" s="161"/>
      <c r="T232" s="161"/>
      <c r="U232" s="68"/>
      <c r="V232" s="68"/>
      <c r="AC232" s="68"/>
      <c r="AD232" s="159"/>
      <c r="AE232" s="159"/>
      <c r="AF232" s="159"/>
      <c r="AG232" s="159"/>
      <c r="AH232" s="159"/>
      <c r="AL232" s="2"/>
    </row>
    <row r="233" spans="1:38">
      <c r="A233" s="2"/>
      <c r="B233" s="5"/>
      <c r="C233" s="5"/>
      <c r="D233" s="5"/>
      <c r="E233" s="5"/>
      <c r="F233" s="5"/>
      <c r="G233" s="5"/>
      <c r="H233" s="5"/>
      <c r="I233" s="5"/>
      <c r="J233" s="5"/>
      <c r="K233" s="5"/>
      <c r="L233" s="5"/>
      <c r="M233" s="5"/>
      <c r="N233" s="5"/>
      <c r="P233" s="159"/>
      <c r="Q233" s="159"/>
      <c r="R233" s="160"/>
      <c r="S233" s="161"/>
      <c r="T233" s="161"/>
      <c r="U233" s="68"/>
      <c r="V233" s="68"/>
      <c r="AC233" s="68"/>
      <c r="AD233" s="159"/>
      <c r="AE233" s="159"/>
      <c r="AF233" s="159"/>
      <c r="AG233" s="159"/>
      <c r="AH233" s="159"/>
      <c r="AL233" s="2"/>
    </row>
    <row r="234" spans="1:38">
      <c r="A234" s="2"/>
      <c r="B234" s="5"/>
      <c r="C234" s="5"/>
      <c r="D234" s="5"/>
      <c r="E234" s="5"/>
      <c r="F234" s="5"/>
      <c r="G234" s="5"/>
      <c r="H234" s="5"/>
      <c r="I234" s="5"/>
      <c r="J234" s="5"/>
      <c r="K234" s="5"/>
      <c r="L234" s="5"/>
      <c r="M234" s="5"/>
      <c r="N234" s="5"/>
      <c r="P234" s="159"/>
      <c r="Q234" s="159"/>
      <c r="R234" s="160"/>
      <c r="S234" s="161"/>
      <c r="T234" s="161"/>
      <c r="U234" s="68"/>
      <c r="V234" s="68"/>
      <c r="AC234" s="68"/>
      <c r="AD234" s="159"/>
      <c r="AE234" s="159"/>
      <c r="AF234" s="159"/>
      <c r="AG234" s="159"/>
      <c r="AH234" s="159"/>
      <c r="AL234" s="2"/>
    </row>
    <row r="235" spans="1:38">
      <c r="A235" s="2"/>
      <c r="B235" s="5"/>
      <c r="C235" s="5"/>
      <c r="D235" s="5"/>
      <c r="E235" s="5"/>
      <c r="F235" s="5"/>
      <c r="G235" s="5"/>
      <c r="H235" s="5"/>
      <c r="I235" s="5"/>
      <c r="J235" s="5"/>
      <c r="K235" s="5"/>
      <c r="L235" s="5"/>
      <c r="M235" s="5"/>
      <c r="N235" s="5"/>
      <c r="P235" s="159"/>
      <c r="Q235" s="159"/>
      <c r="R235" s="160"/>
      <c r="S235" s="161"/>
      <c r="T235" s="161"/>
      <c r="U235" s="68"/>
      <c r="V235" s="68"/>
      <c r="AC235" s="68"/>
      <c r="AD235" s="159"/>
      <c r="AE235" s="159"/>
      <c r="AF235" s="159"/>
      <c r="AG235" s="159"/>
      <c r="AH235" s="159"/>
      <c r="AL235" s="2"/>
    </row>
    <row r="236" spans="1:38">
      <c r="A236" s="2"/>
      <c r="B236" s="5"/>
      <c r="C236" s="5"/>
      <c r="D236" s="5"/>
      <c r="E236" s="5"/>
      <c r="F236" s="5"/>
      <c r="G236" s="5"/>
      <c r="H236" s="5"/>
      <c r="I236" s="5"/>
      <c r="J236" s="5"/>
      <c r="K236" s="5"/>
      <c r="L236" s="5"/>
      <c r="M236" s="5"/>
      <c r="N236" s="5"/>
      <c r="P236" s="159"/>
      <c r="Q236" s="159"/>
      <c r="R236" s="160"/>
      <c r="S236" s="161"/>
      <c r="T236" s="161"/>
      <c r="U236" s="68"/>
      <c r="V236" s="68"/>
      <c r="AC236" s="68"/>
      <c r="AD236" s="159"/>
      <c r="AE236" s="159"/>
      <c r="AF236" s="159"/>
      <c r="AG236" s="159"/>
      <c r="AH236" s="159"/>
      <c r="AL236" s="2"/>
    </row>
    <row r="237" spans="1:38">
      <c r="A237" s="2"/>
      <c r="B237" s="5"/>
      <c r="C237" s="5"/>
      <c r="D237" s="5"/>
      <c r="E237" s="5"/>
      <c r="F237" s="5"/>
      <c r="G237" s="5"/>
      <c r="H237" s="5"/>
      <c r="I237" s="5"/>
      <c r="J237" s="5"/>
      <c r="K237" s="5"/>
      <c r="L237" s="5"/>
      <c r="M237" s="5"/>
      <c r="N237" s="5"/>
      <c r="P237" s="159"/>
      <c r="Q237" s="159"/>
      <c r="R237" s="160"/>
      <c r="S237" s="161"/>
      <c r="T237" s="161"/>
      <c r="U237" s="68"/>
      <c r="V237" s="68"/>
      <c r="AC237" s="68"/>
      <c r="AD237" s="159"/>
      <c r="AE237" s="159"/>
      <c r="AF237" s="159"/>
      <c r="AG237" s="159"/>
      <c r="AH237" s="159"/>
      <c r="AL237" s="2"/>
    </row>
    <row r="238" spans="1:38">
      <c r="A238" s="2"/>
      <c r="B238" s="5"/>
      <c r="C238" s="5"/>
      <c r="D238" s="5"/>
      <c r="E238" s="5"/>
      <c r="F238" s="5"/>
      <c r="G238" s="5"/>
      <c r="H238" s="5"/>
      <c r="I238" s="5"/>
      <c r="J238" s="5"/>
      <c r="K238" s="5"/>
      <c r="L238" s="5"/>
      <c r="M238" s="5"/>
      <c r="N238" s="5"/>
      <c r="P238" s="159"/>
      <c r="Q238" s="159"/>
      <c r="R238" s="160"/>
      <c r="S238" s="161"/>
      <c r="T238" s="161"/>
      <c r="U238" s="68"/>
      <c r="V238" s="68"/>
      <c r="AC238" s="68"/>
      <c r="AD238" s="159"/>
      <c r="AE238" s="159"/>
      <c r="AF238" s="159"/>
      <c r="AG238" s="159"/>
      <c r="AH238" s="159"/>
      <c r="AL238" s="2"/>
    </row>
    <row r="239" spans="1:38">
      <c r="A239" s="2"/>
      <c r="B239" s="5"/>
      <c r="C239" s="5"/>
      <c r="D239" s="5"/>
      <c r="E239" s="5"/>
      <c r="F239" s="5"/>
      <c r="G239" s="5"/>
      <c r="H239" s="5"/>
      <c r="I239" s="5"/>
      <c r="J239" s="5"/>
      <c r="K239" s="5"/>
      <c r="L239" s="5"/>
      <c r="M239" s="5"/>
      <c r="N239" s="5"/>
      <c r="P239" s="159"/>
      <c r="Q239" s="159"/>
      <c r="R239" s="160"/>
      <c r="S239" s="161"/>
      <c r="T239" s="161"/>
      <c r="U239" s="68"/>
      <c r="V239" s="68"/>
      <c r="AC239" s="68"/>
      <c r="AD239" s="159"/>
      <c r="AE239" s="159"/>
      <c r="AF239" s="159"/>
      <c r="AG239" s="159"/>
      <c r="AH239" s="159"/>
      <c r="AL239" s="2"/>
    </row>
    <row r="240" spans="1:38">
      <c r="A240" s="2"/>
      <c r="B240" s="5"/>
      <c r="C240" s="5"/>
      <c r="D240" s="5"/>
      <c r="E240" s="5"/>
      <c r="F240" s="5"/>
      <c r="G240" s="5"/>
      <c r="H240" s="5"/>
      <c r="I240" s="5"/>
      <c r="J240" s="5"/>
      <c r="K240" s="5"/>
      <c r="L240" s="5"/>
      <c r="M240" s="5"/>
      <c r="N240" s="5"/>
      <c r="P240" s="159"/>
      <c r="Q240" s="159"/>
      <c r="R240" s="160"/>
      <c r="S240" s="161"/>
      <c r="T240" s="161"/>
      <c r="U240" s="68"/>
      <c r="V240" s="68"/>
      <c r="AC240" s="68"/>
      <c r="AD240" s="159"/>
      <c r="AE240" s="159"/>
      <c r="AF240" s="159"/>
      <c r="AG240" s="159"/>
      <c r="AH240" s="159"/>
      <c r="AL240" s="2"/>
    </row>
    <row r="241" spans="1:38">
      <c r="A241" s="2"/>
      <c r="B241" s="5"/>
      <c r="C241" s="5"/>
      <c r="D241" s="5"/>
      <c r="E241" s="5"/>
      <c r="F241" s="5"/>
      <c r="G241" s="5"/>
      <c r="H241" s="5"/>
      <c r="I241" s="5"/>
      <c r="J241" s="5"/>
      <c r="K241" s="5"/>
      <c r="L241" s="5"/>
      <c r="M241" s="5"/>
      <c r="N241" s="5"/>
      <c r="P241" s="159"/>
      <c r="Q241" s="159"/>
      <c r="R241" s="160"/>
      <c r="S241" s="161"/>
      <c r="T241" s="161"/>
      <c r="U241" s="68"/>
      <c r="V241" s="68"/>
      <c r="AC241" s="68"/>
      <c r="AD241" s="159"/>
      <c r="AE241" s="159"/>
      <c r="AF241" s="159"/>
      <c r="AG241" s="159"/>
      <c r="AH241" s="159"/>
      <c r="AL241" s="2"/>
    </row>
    <row r="242" spans="1:38">
      <c r="A242" s="2"/>
      <c r="B242" s="5"/>
      <c r="C242" s="5"/>
      <c r="D242" s="5"/>
      <c r="E242" s="5"/>
      <c r="F242" s="5"/>
      <c r="G242" s="5"/>
      <c r="H242" s="5"/>
      <c r="I242" s="5"/>
      <c r="J242" s="5"/>
      <c r="K242" s="5"/>
      <c r="L242" s="5"/>
      <c r="M242" s="5"/>
      <c r="N242" s="5"/>
      <c r="P242" s="159"/>
      <c r="Q242" s="159"/>
      <c r="R242" s="160"/>
      <c r="S242" s="161"/>
      <c r="T242" s="161"/>
      <c r="U242" s="68"/>
      <c r="V242" s="68"/>
      <c r="AC242" s="68"/>
      <c r="AD242" s="159"/>
      <c r="AE242" s="159"/>
      <c r="AF242" s="159"/>
      <c r="AG242" s="159"/>
      <c r="AH242" s="159"/>
      <c r="AL242" s="2"/>
    </row>
    <row r="243" spans="1:38">
      <c r="A243" s="2"/>
      <c r="B243" s="5"/>
      <c r="C243" s="5"/>
      <c r="D243" s="5"/>
      <c r="E243" s="5"/>
      <c r="F243" s="5"/>
      <c r="G243" s="5"/>
      <c r="H243" s="5"/>
      <c r="I243" s="5"/>
      <c r="J243" s="5"/>
      <c r="K243" s="5"/>
      <c r="L243" s="5"/>
      <c r="M243" s="5"/>
      <c r="N243" s="5"/>
      <c r="P243" s="159"/>
      <c r="Q243" s="159"/>
      <c r="R243" s="160"/>
      <c r="S243" s="161"/>
      <c r="T243" s="161"/>
      <c r="U243" s="68"/>
      <c r="V243" s="68"/>
      <c r="AC243" s="68"/>
      <c r="AD243" s="159"/>
      <c r="AE243" s="159"/>
      <c r="AF243" s="159"/>
      <c r="AG243" s="159"/>
      <c r="AH243" s="159"/>
      <c r="AL243" s="2"/>
    </row>
    <row r="244" spans="1:38">
      <c r="A244" s="2"/>
      <c r="B244" s="5"/>
      <c r="C244" s="5"/>
      <c r="D244" s="5"/>
      <c r="E244" s="5"/>
      <c r="F244" s="5"/>
      <c r="G244" s="5"/>
      <c r="H244" s="5"/>
      <c r="I244" s="5"/>
      <c r="J244" s="5"/>
      <c r="K244" s="5"/>
      <c r="L244" s="5"/>
      <c r="M244" s="5"/>
      <c r="N244" s="5"/>
      <c r="P244" s="159"/>
      <c r="Q244" s="159"/>
      <c r="R244" s="160"/>
      <c r="S244" s="161"/>
      <c r="T244" s="161"/>
      <c r="U244" s="68"/>
      <c r="V244" s="68"/>
      <c r="AC244" s="68"/>
      <c r="AD244" s="159"/>
      <c r="AE244" s="159"/>
      <c r="AF244" s="159"/>
      <c r="AG244" s="159"/>
      <c r="AH244" s="159"/>
      <c r="AL244" s="2"/>
    </row>
    <row r="245" spans="1:38">
      <c r="A245" s="2"/>
      <c r="B245" s="5"/>
      <c r="C245" s="5"/>
      <c r="D245" s="5"/>
      <c r="E245" s="5"/>
      <c r="F245" s="5"/>
      <c r="G245" s="5"/>
      <c r="H245" s="5"/>
      <c r="I245" s="5"/>
      <c r="J245" s="5"/>
      <c r="K245" s="5"/>
      <c r="L245" s="5"/>
      <c r="M245" s="5"/>
      <c r="N245" s="5"/>
      <c r="P245" s="159"/>
      <c r="Q245" s="159"/>
      <c r="R245" s="160"/>
      <c r="S245" s="161"/>
      <c r="T245" s="161"/>
      <c r="U245" s="68"/>
      <c r="V245" s="68"/>
      <c r="AC245" s="68"/>
      <c r="AD245" s="159"/>
      <c r="AE245" s="159"/>
      <c r="AF245" s="159"/>
      <c r="AG245" s="159"/>
      <c r="AH245" s="159"/>
      <c r="AL245" s="2"/>
    </row>
    <row r="246" spans="1:38">
      <c r="A246" s="2"/>
      <c r="B246" s="5"/>
      <c r="C246" s="5"/>
      <c r="D246" s="5"/>
      <c r="E246" s="5"/>
      <c r="F246" s="5"/>
      <c r="G246" s="5"/>
      <c r="H246" s="5"/>
      <c r="I246" s="5"/>
      <c r="J246" s="5"/>
      <c r="K246" s="5"/>
      <c r="L246" s="5"/>
      <c r="M246" s="5"/>
      <c r="N246" s="5"/>
      <c r="P246" s="159"/>
      <c r="Q246" s="159"/>
      <c r="R246" s="160"/>
      <c r="S246" s="161"/>
      <c r="T246" s="161"/>
      <c r="U246" s="68"/>
      <c r="V246" s="68"/>
      <c r="AC246" s="68"/>
      <c r="AD246" s="159"/>
      <c r="AE246" s="159"/>
      <c r="AF246" s="159"/>
      <c r="AG246" s="159"/>
      <c r="AH246" s="159"/>
      <c r="AL246" s="2"/>
    </row>
    <row r="247" spans="1:38">
      <c r="A247" s="2"/>
      <c r="B247" s="5"/>
      <c r="C247" s="5"/>
      <c r="D247" s="5"/>
      <c r="E247" s="5"/>
      <c r="F247" s="5"/>
      <c r="G247" s="5"/>
      <c r="H247" s="5"/>
      <c r="I247" s="5"/>
      <c r="J247" s="5"/>
      <c r="K247" s="5"/>
      <c r="L247" s="5"/>
      <c r="M247" s="5"/>
      <c r="N247" s="5"/>
      <c r="P247" s="159"/>
      <c r="Q247" s="159"/>
      <c r="R247" s="160"/>
      <c r="S247" s="161"/>
      <c r="T247" s="161"/>
      <c r="U247" s="68"/>
      <c r="V247" s="68"/>
      <c r="AC247" s="68"/>
      <c r="AD247" s="159"/>
      <c r="AE247" s="159"/>
      <c r="AF247" s="159"/>
      <c r="AG247" s="159"/>
      <c r="AH247" s="159"/>
      <c r="AL247" s="2"/>
    </row>
    <row r="248" spans="1:38">
      <c r="A248" s="2"/>
      <c r="B248" s="5"/>
      <c r="C248" s="5"/>
      <c r="D248" s="5"/>
      <c r="E248" s="5"/>
      <c r="F248" s="5"/>
      <c r="G248" s="5"/>
      <c r="H248" s="5"/>
      <c r="I248" s="5"/>
      <c r="J248" s="5"/>
      <c r="K248" s="5"/>
      <c r="L248" s="5"/>
      <c r="M248" s="5"/>
      <c r="N248" s="5"/>
      <c r="P248" s="159"/>
      <c r="Q248" s="159"/>
      <c r="R248" s="160"/>
      <c r="S248" s="161"/>
      <c r="T248" s="161"/>
      <c r="U248" s="68"/>
      <c r="V248" s="68"/>
      <c r="AC248" s="68"/>
      <c r="AD248" s="159"/>
      <c r="AE248" s="159"/>
      <c r="AF248" s="159"/>
      <c r="AG248" s="159"/>
      <c r="AH248" s="159"/>
      <c r="AL248" s="2"/>
    </row>
    <row r="249" spans="1:38">
      <c r="A249" s="2"/>
      <c r="B249" s="5"/>
      <c r="C249" s="5"/>
      <c r="D249" s="5"/>
      <c r="E249" s="5"/>
      <c r="F249" s="5"/>
      <c r="G249" s="5"/>
      <c r="H249" s="5"/>
      <c r="I249" s="5"/>
      <c r="J249" s="5"/>
      <c r="K249" s="5"/>
      <c r="L249" s="5"/>
      <c r="M249" s="5"/>
      <c r="N249" s="5"/>
      <c r="P249" s="159"/>
      <c r="Q249" s="159"/>
      <c r="R249" s="160"/>
      <c r="S249" s="161"/>
      <c r="T249" s="161"/>
      <c r="U249" s="68"/>
      <c r="V249" s="68"/>
      <c r="AC249" s="68"/>
      <c r="AD249" s="159"/>
      <c r="AE249" s="159"/>
      <c r="AF249" s="159"/>
      <c r="AG249" s="159"/>
      <c r="AH249" s="159"/>
      <c r="AL249" s="2"/>
    </row>
    <row r="250" spans="1:38">
      <c r="A250" s="2"/>
      <c r="B250" s="5"/>
      <c r="C250" s="5"/>
      <c r="D250" s="5"/>
      <c r="E250" s="5"/>
      <c r="F250" s="5"/>
      <c r="G250" s="5"/>
      <c r="H250" s="5"/>
      <c r="I250" s="5"/>
      <c r="J250" s="5"/>
      <c r="K250" s="5"/>
      <c r="L250" s="5"/>
      <c r="M250" s="5"/>
      <c r="N250" s="5"/>
      <c r="P250" s="159"/>
      <c r="Q250" s="159"/>
      <c r="R250" s="160"/>
      <c r="S250" s="161"/>
      <c r="T250" s="161"/>
      <c r="U250" s="68"/>
      <c r="V250" s="68"/>
      <c r="AC250" s="68"/>
      <c r="AD250" s="159"/>
      <c r="AE250" s="159"/>
      <c r="AF250" s="159"/>
      <c r="AG250" s="159"/>
      <c r="AH250" s="159"/>
      <c r="AL250" s="2"/>
    </row>
    <row r="251" spans="1:38">
      <c r="A251" s="2"/>
      <c r="B251" s="5"/>
      <c r="C251" s="5"/>
      <c r="D251" s="5"/>
      <c r="E251" s="5"/>
      <c r="F251" s="5"/>
      <c r="G251" s="5"/>
      <c r="H251" s="5"/>
      <c r="I251" s="5"/>
      <c r="J251" s="5"/>
      <c r="K251" s="5"/>
      <c r="L251" s="5"/>
      <c r="M251" s="5"/>
      <c r="N251" s="5"/>
      <c r="P251" s="159"/>
      <c r="Q251" s="159"/>
      <c r="R251" s="160"/>
      <c r="S251" s="161"/>
      <c r="T251" s="161"/>
      <c r="U251" s="68"/>
      <c r="V251" s="68"/>
      <c r="AC251" s="68"/>
      <c r="AD251" s="159"/>
      <c r="AE251" s="159"/>
      <c r="AF251" s="159"/>
      <c r="AG251" s="159"/>
      <c r="AH251" s="159"/>
      <c r="AL251" s="2"/>
    </row>
    <row r="252" spans="1:38">
      <c r="A252" s="2"/>
      <c r="B252" s="5"/>
      <c r="C252" s="5"/>
      <c r="D252" s="5"/>
      <c r="E252" s="5"/>
      <c r="F252" s="5"/>
      <c r="G252" s="5"/>
      <c r="H252" s="5"/>
      <c r="I252" s="5"/>
      <c r="J252" s="5"/>
      <c r="K252" s="5"/>
      <c r="L252" s="5"/>
      <c r="M252" s="5"/>
      <c r="N252" s="5"/>
      <c r="P252" s="159"/>
      <c r="Q252" s="159"/>
      <c r="R252" s="160"/>
      <c r="S252" s="161"/>
      <c r="T252" s="161"/>
      <c r="U252" s="68"/>
      <c r="V252" s="68"/>
      <c r="AC252" s="68"/>
      <c r="AD252" s="159"/>
      <c r="AE252" s="159"/>
      <c r="AF252" s="159"/>
      <c r="AG252" s="159"/>
      <c r="AH252" s="159"/>
      <c r="AL252" s="2"/>
    </row>
    <row r="253" spans="1:38">
      <c r="A253" s="2"/>
      <c r="B253" s="5"/>
      <c r="C253" s="5"/>
      <c r="D253" s="5"/>
      <c r="E253" s="5"/>
      <c r="F253" s="5"/>
      <c r="G253" s="5"/>
      <c r="H253" s="5"/>
      <c r="I253" s="5"/>
      <c r="J253" s="5"/>
      <c r="K253" s="5"/>
      <c r="L253" s="5"/>
      <c r="M253" s="5"/>
      <c r="N253" s="5"/>
      <c r="P253" s="159"/>
      <c r="Q253" s="159"/>
      <c r="R253" s="160"/>
      <c r="S253" s="161"/>
      <c r="T253" s="161"/>
      <c r="U253" s="68"/>
      <c r="V253" s="68"/>
      <c r="AC253" s="68"/>
      <c r="AD253" s="159"/>
      <c r="AE253" s="159"/>
      <c r="AF253" s="159"/>
      <c r="AG253" s="159"/>
      <c r="AH253" s="159"/>
      <c r="AL253" s="2"/>
    </row>
    <row r="254" spans="1:38">
      <c r="A254" s="2"/>
      <c r="B254" s="5"/>
      <c r="C254" s="5"/>
      <c r="D254" s="5"/>
      <c r="E254" s="5"/>
      <c r="F254" s="5"/>
      <c r="G254" s="5"/>
      <c r="H254" s="5"/>
      <c r="I254" s="5"/>
      <c r="J254" s="5"/>
      <c r="K254" s="5"/>
      <c r="L254" s="5"/>
      <c r="M254" s="5"/>
      <c r="N254" s="5"/>
      <c r="P254" s="159"/>
      <c r="Q254" s="159"/>
      <c r="R254" s="160"/>
      <c r="S254" s="161"/>
      <c r="T254" s="161"/>
      <c r="U254" s="68"/>
      <c r="V254" s="68"/>
      <c r="AC254" s="68"/>
      <c r="AD254" s="159"/>
      <c r="AE254" s="159"/>
      <c r="AF254" s="159"/>
      <c r="AG254" s="159"/>
      <c r="AH254" s="159"/>
      <c r="AL254" s="2"/>
    </row>
    <row r="255" spans="1:38">
      <c r="A255" s="2"/>
      <c r="B255" s="5"/>
      <c r="C255" s="5"/>
      <c r="D255" s="5"/>
      <c r="E255" s="5"/>
      <c r="F255" s="5"/>
      <c r="G255" s="5"/>
      <c r="H255" s="5"/>
      <c r="I255" s="5"/>
      <c r="J255" s="5"/>
      <c r="K255" s="5"/>
      <c r="L255" s="5"/>
      <c r="M255" s="5"/>
      <c r="N255" s="5"/>
      <c r="P255" s="159"/>
      <c r="Q255" s="159"/>
      <c r="R255" s="160"/>
      <c r="S255" s="161"/>
      <c r="T255" s="161"/>
      <c r="U255" s="68"/>
      <c r="V255" s="68"/>
      <c r="AC255" s="68"/>
      <c r="AD255" s="159"/>
      <c r="AE255" s="159"/>
      <c r="AF255" s="159"/>
      <c r="AG255" s="159"/>
      <c r="AH255" s="159"/>
      <c r="AL255" s="2"/>
    </row>
    <row r="256" spans="1:38">
      <c r="A256" s="2"/>
      <c r="B256" s="5"/>
      <c r="C256" s="5"/>
      <c r="D256" s="5"/>
      <c r="E256" s="5"/>
      <c r="F256" s="5"/>
      <c r="G256" s="5"/>
      <c r="H256" s="5"/>
      <c r="I256" s="5"/>
      <c r="J256" s="5"/>
      <c r="K256" s="5"/>
      <c r="L256" s="5"/>
      <c r="M256" s="5"/>
      <c r="N256" s="5"/>
      <c r="P256" s="159"/>
      <c r="Q256" s="159"/>
      <c r="R256" s="160"/>
      <c r="S256" s="161"/>
      <c r="T256" s="161"/>
      <c r="U256" s="68"/>
      <c r="V256" s="68"/>
      <c r="AC256" s="68"/>
      <c r="AD256" s="159"/>
      <c r="AE256" s="159"/>
      <c r="AF256" s="159"/>
      <c r="AG256" s="159"/>
      <c r="AH256" s="159"/>
      <c r="AL256" s="2"/>
    </row>
    <row r="257" spans="1:38">
      <c r="A257" s="2"/>
      <c r="B257" s="5"/>
      <c r="C257" s="5"/>
      <c r="D257" s="5"/>
      <c r="E257" s="5"/>
      <c r="F257" s="5"/>
      <c r="G257" s="5"/>
      <c r="H257" s="5"/>
      <c r="I257" s="5"/>
      <c r="J257" s="5"/>
      <c r="K257" s="5"/>
      <c r="L257" s="5"/>
      <c r="M257" s="5"/>
      <c r="N257" s="5"/>
      <c r="P257" s="159"/>
      <c r="Q257" s="159"/>
      <c r="R257" s="160"/>
      <c r="S257" s="161"/>
      <c r="T257" s="161"/>
      <c r="U257" s="68"/>
      <c r="V257" s="68"/>
      <c r="AC257" s="68"/>
      <c r="AD257" s="159"/>
      <c r="AE257" s="159"/>
      <c r="AF257" s="159"/>
      <c r="AG257" s="159"/>
      <c r="AH257" s="159"/>
      <c r="AL257" s="2"/>
    </row>
    <row r="258" spans="1:38">
      <c r="A258" s="2"/>
      <c r="B258" s="5"/>
      <c r="C258" s="5"/>
      <c r="D258" s="5"/>
      <c r="E258" s="5"/>
      <c r="F258" s="5"/>
      <c r="G258" s="5"/>
      <c r="H258" s="5"/>
      <c r="I258" s="5"/>
      <c r="J258" s="5"/>
      <c r="K258" s="5"/>
      <c r="L258" s="5"/>
      <c r="M258" s="5"/>
      <c r="N258" s="5"/>
      <c r="P258" s="159"/>
      <c r="Q258" s="159"/>
      <c r="R258" s="160"/>
      <c r="S258" s="161"/>
      <c r="T258" s="161"/>
      <c r="U258" s="68"/>
      <c r="V258" s="68"/>
      <c r="AC258" s="68"/>
      <c r="AD258" s="159"/>
      <c r="AE258" s="159"/>
      <c r="AF258" s="159"/>
      <c r="AG258" s="159"/>
      <c r="AH258" s="159"/>
      <c r="AL258" s="2"/>
    </row>
    <row r="259" spans="1:38">
      <c r="A259" s="2"/>
      <c r="B259" s="5"/>
      <c r="C259" s="5"/>
      <c r="D259" s="5"/>
      <c r="E259" s="5"/>
      <c r="F259" s="5"/>
      <c r="G259" s="5"/>
      <c r="H259" s="5"/>
      <c r="I259" s="5"/>
      <c r="J259" s="5"/>
      <c r="K259" s="5"/>
      <c r="L259" s="5"/>
      <c r="M259" s="5"/>
      <c r="N259" s="5"/>
      <c r="P259" s="159"/>
      <c r="Q259" s="159"/>
      <c r="R259" s="160"/>
      <c r="S259" s="161"/>
      <c r="T259" s="161"/>
      <c r="U259" s="68"/>
      <c r="V259" s="68"/>
      <c r="AC259" s="68"/>
      <c r="AD259" s="159"/>
      <c r="AE259" s="159"/>
      <c r="AF259" s="159"/>
      <c r="AG259" s="159"/>
      <c r="AH259" s="159"/>
      <c r="AL259" s="2"/>
    </row>
    <row r="260" spans="1:38">
      <c r="A260" s="2"/>
      <c r="B260" s="5"/>
      <c r="C260" s="5"/>
      <c r="D260" s="5"/>
      <c r="E260" s="5"/>
      <c r="F260" s="5"/>
      <c r="G260" s="5"/>
      <c r="H260" s="5"/>
      <c r="I260" s="5"/>
      <c r="J260" s="5"/>
      <c r="K260" s="5"/>
      <c r="L260" s="5"/>
      <c r="M260" s="5"/>
      <c r="N260" s="5"/>
      <c r="P260" s="159"/>
      <c r="Q260" s="159"/>
      <c r="R260" s="160"/>
      <c r="S260" s="161"/>
      <c r="T260" s="161"/>
      <c r="U260" s="68"/>
      <c r="V260" s="68"/>
      <c r="AC260" s="68"/>
      <c r="AD260" s="159"/>
      <c r="AE260" s="159"/>
      <c r="AF260" s="159"/>
      <c r="AG260" s="159"/>
      <c r="AH260" s="159"/>
      <c r="AL260" s="2"/>
    </row>
    <row r="261" spans="1:38">
      <c r="A261" s="2"/>
      <c r="B261" s="5"/>
      <c r="C261" s="5"/>
      <c r="D261" s="5"/>
      <c r="E261" s="5"/>
      <c r="F261" s="5"/>
      <c r="G261" s="5"/>
      <c r="H261" s="5"/>
      <c r="I261" s="5"/>
      <c r="J261" s="5"/>
      <c r="K261" s="5"/>
      <c r="L261" s="5"/>
      <c r="M261" s="5"/>
      <c r="N261" s="5"/>
      <c r="P261" s="159"/>
      <c r="Q261" s="159"/>
      <c r="R261" s="160"/>
      <c r="S261" s="161"/>
      <c r="T261" s="161"/>
      <c r="U261" s="68"/>
      <c r="V261" s="68"/>
      <c r="AC261" s="68"/>
      <c r="AD261" s="159"/>
      <c r="AE261" s="159"/>
      <c r="AF261" s="159"/>
      <c r="AG261" s="159"/>
      <c r="AH261" s="159"/>
      <c r="AL261" s="2"/>
    </row>
    <row r="262" spans="1:38">
      <c r="A262" s="2"/>
      <c r="B262" s="5"/>
      <c r="C262" s="5"/>
      <c r="D262" s="5"/>
      <c r="E262" s="5"/>
      <c r="F262" s="5"/>
      <c r="G262" s="5"/>
      <c r="H262" s="5"/>
      <c r="I262" s="5"/>
      <c r="J262" s="5"/>
      <c r="K262" s="5"/>
      <c r="L262" s="5"/>
      <c r="M262" s="5"/>
      <c r="N262" s="5"/>
      <c r="P262" s="159"/>
      <c r="Q262" s="159"/>
      <c r="R262" s="160"/>
      <c r="S262" s="161"/>
      <c r="T262" s="161"/>
      <c r="U262" s="68"/>
      <c r="V262" s="68"/>
      <c r="AC262" s="68"/>
      <c r="AD262" s="159"/>
      <c r="AE262" s="159"/>
      <c r="AF262" s="159"/>
      <c r="AG262" s="159"/>
      <c r="AH262" s="159"/>
      <c r="AL262" s="2"/>
    </row>
    <row r="263" spans="1:38">
      <c r="A263" s="2"/>
      <c r="B263" s="5"/>
      <c r="C263" s="5"/>
      <c r="D263" s="5"/>
      <c r="E263" s="5"/>
      <c r="F263" s="5"/>
      <c r="G263" s="5"/>
      <c r="H263" s="5"/>
      <c r="I263" s="5"/>
      <c r="J263" s="5"/>
      <c r="K263" s="5"/>
      <c r="L263" s="5"/>
      <c r="M263" s="5"/>
      <c r="N263" s="5"/>
      <c r="P263" s="159"/>
      <c r="Q263" s="159"/>
      <c r="R263" s="160"/>
      <c r="S263" s="161"/>
      <c r="T263" s="161"/>
      <c r="U263" s="68"/>
      <c r="V263" s="68"/>
      <c r="AC263" s="68"/>
      <c r="AD263" s="159"/>
      <c r="AE263" s="159"/>
      <c r="AF263" s="159"/>
      <c r="AG263" s="159"/>
      <c r="AH263" s="159"/>
      <c r="AL263" s="2"/>
    </row>
    <row r="264" spans="1:38">
      <c r="A264" s="2"/>
      <c r="B264" s="5"/>
      <c r="C264" s="5"/>
      <c r="D264" s="5"/>
      <c r="E264" s="5"/>
      <c r="F264" s="5"/>
      <c r="G264" s="5"/>
      <c r="H264" s="5"/>
      <c r="I264" s="5"/>
      <c r="J264" s="5"/>
      <c r="K264" s="5"/>
      <c r="L264" s="5"/>
      <c r="M264" s="5"/>
      <c r="N264" s="5"/>
      <c r="P264" s="159"/>
      <c r="Q264" s="159"/>
      <c r="R264" s="160"/>
      <c r="S264" s="161"/>
      <c r="T264" s="161"/>
      <c r="U264" s="68"/>
      <c r="V264" s="68"/>
      <c r="AC264" s="68"/>
      <c r="AD264" s="159"/>
      <c r="AE264" s="159"/>
      <c r="AF264" s="159"/>
      <c r="AG264" s="159"/>
      <c r="AH264" s="159"/>
      <c r="AL264" s="2"/>
    </row>
    <row r="265" spans="1:38">
      <c r="A265" s="2"/>
      <c r="B265" s="5"/>
      <c r="C265" s="5"/>
      <c r="D265" s="5"/>
      <c r="E265" s="5"/>
      <c r="F265" s="5"/>
      <c r="G265" s="5"/>
      <c r="H265" s="5"/>
      <c r="I265" s="5"/>
      <c r="J265" s="5"/>
      <c r="K265" s="5"/>
      <c r="L265" s="5"/>
      <c r="M265" s="5"/>
      <c r="N265" s="5"/>
      <c r="P265" s="159"/>
      <c r="Q265" s="159"/>
      <c r="R265" s="160"/>
      <c r="S265" s="161"/>
      <c r="T265" s="161"/>
      <c r="U265" s="68"/>
      <c r="V265" s="68"/>
      <c r="AC265" s="68"/>
      <c r="AD265" s="159"/>
      <c r="AE265" s="159"/>
      <c r="AF265" s="159"/>
      <c r="AG265" s="159"/>
      <c r="AH265" s="159"/>
      <c r="AL265" s="2"/>
    </row>
    <row r="266" spans="1:38">
      <c r="A266" s="2"/>
      <c r="B266" s="5"/>
      <c r="C266" s="5"/>
      <c r="D266" s="5"/>
      <c r="E266" s="5"/>
      <c r="F266" s="5"/>
      <c r="G266" s="5"/>
      <c r="H266" s="5"/>
      <c r="I266" s="5"/>
      <c r="J266" s="5"/>
      <c r="K266" s="5"/>
      <c r="L266" s="5"/>
      <c r="M266" s="5"/>
      <c r="N266" s="5"/>
      <c r="P266" s="159"/>
      <c r="Q266" s="159"/>
      <c r="R266" s="160"/>
      <c r="S266" s="161"/>
      <c r="T266" s="161"/>
      <c r="U266" s="68"/>
      <c r="V266" s="68"/>
      <c r="AC266" s="68"/>
      <c r="AD266" s="159"/>
      <c r="AE266" s="159"/>
      <c r="AF266" s="159"/>
      <c r="AG266" s="159"/>
      <c r="AH266" s="159"/>
      <c r="AL266" s="2"/>
    </row>
    <row r="267" spans="1:38">
      <c r="A267" s="2"/>
      <c r="B267" s="5"/>
      <c r="C267" s="5"/>
      <c r="D267" s="5"/>
      <c r="E267" s="5"/>
      <c r="F267" s="5"/>
      <c r="G267" s="5"/>
      <c r="H267" s="5"/>
      <c r="I267" s="5"/>
      <c r="J267" s="5"/>
      <c r="K267" s="5"/>
      <c r="L267" s="5"/>
      <c r="M267" s="5"/>
      <c r="N267" s="5"/>
      <c r="P267" s="159"/>
      <c r="Q267" s="159"/>
      <c r="R267" s="160"/>
      <c r="S267" s="161"/>
      <c r="T267" s="161"/>
      <c r="U267" s="68"/>
      <c r="V267" s="68"/>
      <c r="AC267" s="68"/>
      <c r="AD267" s="159"/>
      <c r="AE267" s="159"/>
      <c r="AF267" s="159"/>
      <c r="AG267" s="159"/>
      <c r="AH267" s="159"/>
      <c r="AL267" s="2"/>
    </row>
    <row r="268" spans="1:38">
      <c r="A268" s="2"/>
      <c r="B268" s="5"/>
      <c r="C268" s="5"/>
      <c r="D268" s="5"/>
      <c r="E268" s="5"/>
      <c r="F268" s="5"/>
      <c r="G268" s="5"/>
      <c r="H268" s="5"/>
      <c r="I268" s="5"/>
      <c r="J268" s="5"/>
      <c r="K268" s="5"/>
      <c r="L268" s="5"/>
      <c r="M268" s="5"/>
      <c r="N268" s="5"/>
      <c r="P268" s="159"/>
      <c r="Q268" s="159"/>
      <c r="R268" s="160"/>
      <c r="S268" s="161"/>
      <c r="T268" s="161"/>
      <c r="U268" s="68"/>
      <c r="V268" s="68"/>
      <c r="AC268" s="68"/>
      <c r="AD268" s="159"/>
      <c r="AE268" s="159"/>
      <c r="AF268" s="159"/>
      <c r="AG268" s="159"/>
      <c r="AH268" s="159"/>
      <c r="AL268" s="2"/>
    </row>
    <row r="269" spans="1:38">
      <c r="A269" s="2"/>
      <c r="B269" s="5"/>
      <c r="C269" s="5"/>
      <c r="D269" s="5"/>
      <c r="E269" s="5"/>
      <c r="F269" s="5"/>
      <c r="G269" s="5"/>
      <c r="H269" s="5"/>
      <c r="I269" s="5"/>
      <c r="J269" s="5"/>
      <c r="K269" s="5"/>
      <c r="L269" s="5"/>
      <c r="M269" s="5"/>
      <c r="N269" s="5"/>
      <c r="P269" s="159"/>
      <c r="Q269" s="159"/>
      <c r="R269" s="160"/>
      <c r="S269" s="161"/>
      <c r="T269" s="161"/>
      <c r="U269" s="68"/>
      <c r="V269" s="68"/>
      <c r="AC269" s="68"/>
      <c r="AD269" s="159"/>
      <c r="AE269" s="159"/>
      <c r="AF269" s="159"/>
      <c r="AG269" s="159"/>
      <c r="AH269" s="159"/>
      <c r="AL269" s="2"/>
    </row>
    <row r="270" spans="1:38">
      <c r="A270" s="2"/>
      <c r="B270" s="5"/>
      <c r="C270" s="5"/>
      <c r="D270" s="5"/>
      <c r="E270" s="5"/>
      <c r="F270" s="5"/>
      <c r="G270" s="5"/>
      <c r="H270" s="5"/>
      <c r="I270" s="5"/>
      <c r="J270" s="5"/>
      <c r="K270" s="5"/>
      <c r="L270" s="5"/>
      <c r="M270" s="5"/>
      <c r="N270" s="5"/>
      <c r="P270" s="159"/>
      <c r="Q270" s="159"/>
      <c r="R270" s="160"/>
      <c r="S270" s="161"/>
      <c r="T270" s="161"/>
      <c r="U270" s="68"/>
      <c r="V270" s="68"/>
      <c r="AC270" s="68"/>
      <c r="AD270" s="159"/>
      <c r="AE270" s="159"/>
      <c r="AF270" s="159"/>
      <c r="AG270" s="159"/>
      <c r="AH270" s="159"/>
      <c r="AL270" s="2"/>
    </row>
    <row r="271" spans="1:38">
      <c r="A271" s="2"/>
      <c r="B271" s="5"/>
      <c r="C271" s="5"/>
      <c r="D271" s="5"/>
      <c r="E271" s="5"/>
      <c r="F271" s="5"/>
      <c r="G271" s="5"/>
      <c r="H271" s="5"/>
      <c r="I271" s="5"/>
      <c r="J271" s="5"/>
      <c r="K271" s="5"/>
      <c r="L271" s="5"/>
      <c r="M271" s="5"/>
      <c r="N271" s="5"/>
      <c r="P271" s="159"/>
      <c r="Q271" s="159"/>
      <c r="R271" s="160"/>
      <c r="S271" s="161"/>
      <c r="T271" s="161"/>
      <c r="U271" s="68"/>
      <c r="V271" s="68"/>
      <c r="AC271" s="68"/>
      <c r="AD271" s="159"/>
      <c r="AE271" s="159"/>
      <c r="AF271" s="159"/>
      <c r="AG271" s="159"/>
      <c r="AH271" s="159"/>
      <c r="AL271" s="2"/>
    </row>
    <row r="272" spans="1:38">
      <c r="A272" s="2"/>
      <c r="B272" s="5"/>
      <c r="C272" s="5"/>
      <c r="D272" s="5"/>
      <c r="E272" s="5"/>
      <c r="F272" s="5"/>
      <c r="G272" s="5"/>
      <c r="H272" s="5"/>
      <c r="I272" s="5"/>
      <c r="J272" s="5"/>
      <c r="K272" s="5"/>
      <c r="L272" s="5"/>
      <c r="M272" s="5"/>
      <c r="N272" s="5"/>
      <c r="P272" s="159"/>
      <c r="Q272" s="159"/>
      <c r="R272" s="160"/>
      <c r="S272" s="161"/>
      <c r="T272" s="161"/>
      <c r="U272" s="68"/>
      <c r="V272" s="68"/>
      <c r="AC272" s="68"/>
      <c r="AD272" s="159"/>
      <c r="AE272" s="159"/>
      <c r="AF272" s="159"/>
      <c r="AG272" s="159"/>
      <c r="AH272" s="159"/>
      <c r="AL272" s="2"/>
    </row>
    <row r="273" spans="1:38">
      <c r="A273" s="2"/>
      <c r="B273" s="5"/>
      <c r="C273" s="5"/>
      <c r="D273" s="5"/>
      <c r="E273" s="5"/>
      <c r="F273" s="5"/>
      <c r="G273" s="5"/>
      <c r="H273" s="5"/>
      <c r="I273" s="5"/>
      <c r="J273" s="5"/>
      <c r="K273" s="5"/>
      <c r="L273" s="5"/>
      <c r="M273" s="5"/>
      <c r="N273" s="5"/>
      <c r="P273" s="159"/>
      <c r="Q273" s="159"/>
      <c r="R273" s="160"/>
      <c r="S273" s="161"/>
      <c r="T273" s="161"/>
      <c r="U273" s="68"/>
      <c r="V273" s="68"/>
      <c r="AC273" s="68"/>
      <c r="AD273" s="159"/>
      <c r="AE273" s="159"/>
      <c r="AF273" s="159"/>
      <c r="AG273" s="159"/>
      <c r="AH273" s="159"/>
      <c r="AL273" s="2"/>
    </row>
    <row r="274" spans="1:38">
      <c r="A274" s="2"/>
      <c r="B274" s="5"/>
      <c r="C274" s="5"/>
      <c r="D274" s="5"/>
      <c r="E274" s="5"/>
      <c r="F274" s="5"/>
      <c r="G274" s="5"/>
      <c r="H274" s="5"/>
      <c r="I274" s="5"/>
      <c r="J274" s="5"/>
      <c r="K274" s="5"/>
      <c r="L274" s="5"/>
      <c r="M274" s="5"/>
      <c r="N274" s="5"/>
      <c r="P274" s="159"/>
      <c r="Q274" s="159"/>
      <c r="R274" s="160"/>
      <c r="S274" s="161"/>
      <c r="T274" s="161"/>
      <c r="U274" s="68"/>
      <c r="V274" s="68"/>
      <c r="AC274" s="68"/>
      <c r="AD274" s="159"/>
      <c r="AE274" s="159"/>
      <c r="AF274" s="159"/>
      <c r="AG274" s="159"/>
      <c r="AH274" s="159"/>
      <c r="AL274" s="2"/>
    </row>
    <row r="275" spans="1:38">
      <c r="A275" s="2"/>
      <c r="B275" s="5"/>
      <c r="C275" s="5"/>
      <c r="D275" s="5"/>
      <c r="E275" s="5"/>
      <c r="F275" s="5"/>
      <c r="G275" s="5"/>
      <c r="H275" s="5"/>
      <c r="I275" s="5"/>
      <c r="J275" s="5"/>
      <c r="K275" s="5"/>
      <c r="L275" s="5"/>
      <c r="M275" s="5"/>
      <c r="N275" s="5"/>
      <c r="P275" s="159"/>
      <c r="Q275" s="159"/>
      <c r="R275" s="160"/>
      <c r="S275" s="161"/>
      <c r="T275" s="161"/>
      <c r="U275" s="68"/>
      <c r="V275" s="68"/>
      <c r="AC275" s="68"/>
      <c r="AD275" s="159"/>
      <c r="AE275" s="159"/>
      <c r="AF275" s="159"/>
      <c r="AG275" s="159"/>
      <c r="AH275" s="159"/>
      <c r="AL275" s="2"/>
    </row>
    <row r="276" spans="1:38">
      <c r="A276" s="2"/>
      <c r="B276" s="5"/>
      <c r="C276" s="5"/>
      <c r="D276" s="5"/>
      <c r="E276" s="5"/>
      <c r="F276" s="5"/>
      <c r="G276" s="5"/>
      <c r="H276" s="5"/>
      <c r="I276" s="5"/>
      <c r="J276" s="5"/>
      <c r="K276" s="5"/>
      <c r="L276" s="5"/>
      <c r="M276" s="5"/>
      <c r="N276" s="5"/>
      <c r="P276" s="159"/>
      <c r="Q276" s="159"/>
      <c r="R276" s="160"/>
      <c r="S276" s="161"/>
      <c r="T276" s="161"/>
      <c r="U276" s="68"/>
      <c r="V276" s="68"/>
      <c r="AC276" s="68"/>
      <c r="AD276" s="159"/>
      <c r="AE276" s="159"/>
      <c r="AF276" s="159"/>
      <c r="AG276" s="159"/>
      <c r="AH276" s="159"/>
      <c r="AL276" s="2"/>
    </row>
    <row r="277" spans="1:38">
      <c r="A277" s="2"/>
      <c r="B277" s="5"/>
      <c r="C277" s="5"/>
      <c r="D277" s="5"/>
      <c r="E277" s="5"/>
      <c r="F277" s="5"/>
      <c r="G277" s="5"/>
      <c r="H277" s="5"/>
      <c r="I277" s="5"/>
      <c r="J277" s="5"/>
      <c r="K277" s="5"/>
      <c r="L277" s="5"/>
      <c r="M277" s="5"/>
      <c r="N277" s="5"/>
      <c r="P277" s="159"/>
      <c r="Q277" s="159"/>
      <c r="R277" s="160"/>
      <c r="S277" s="161"/>
      <c r="T277" s="161"/>
      <c r="U277" s="68"/>
      <c r="V277" s="68"/>
      <c r="AC277" s="68"/>
      <c r="AD277" s="159"/>
      <c r="AE277" s="159"/>
      <c r="AF277" s="159"/>
      <c r="AG277" s="159"/>
      <c r="AH277" s="159"/>
      <c r="AL277" s="2"/>
    </row>
    <row r="278" spans="1:38">
      <c r="A278" s="2"/>
      <c r="B278" s="5"/>
      <c r="C278" s="5"/>
      <c r="D278" s="5"/>
      <c r="E278" s="5"/>
      <c r="F278" s="5"/>
      <c r="G278" s="5"/>
      <c r="H278" s="5"/>
      <c r="I278" s="5"/>
      <c r="J278" s="5"/>
      <c r="K278" s="5"/>
      <c r="L278" s="5"/>
      <c r="M278" s="5"/>
      <c r="N278" s="5"/>
      <c r="P278" s="159"/>
      <c r="Q278" s="159"/>
      <c r="R278" s="160"/>
      <c r="S278" s="161"/>
      <c r="T278" s="161"/>
      <c r="U278" s="68"/>
      <c r="V278" s="68"/>
      <c r="AC278" s="68"/>
      <c r="AD278" s="159"/>
      <c r="AE278" s="159"/>
      <c r="AF278" s="159"/>
      <c r="AG278" s="159"/>
      <c r="AH278" s="159"/>
      <c r="AL278" s="2"/>
    </row>
    <row r="279" spans="1:38">
      <c r="A279" s="2"/>
      <c r="B279" s="5"/>
      <c r="C279" s="5"/>
      <c r="D279" s="5"/>
      <c r="E279" s="5"/>
      <c r="F279" s="5"/>
      <c r="G279" s="5"/>
      <c r="H279" s="5"/>
      <c r="I279" s="5"/>
      <c r="J279" s="5"/>
      <c r="K279" s="5"/>
      <c r="L279" s="5"/>
      <c r="M279" s="5"/>
      <c r="N279" s="5"/>
      <c r="P279" s="159"/>
      <c r="Q279" s="159"/>
      <c r="R279" s="160"/>
      <c r="S279" s="161"/>
      <c r="T279" s="161"/>
      <c r="U279" s="68"/>
      <c r="V279" s="68"/>
      <c r="AC279" s="68"/>
      <c r="AD279" s="159"/>
      <c r="AE279" s="159"/>
      <c r="AF279" s="159"/>
      <c r="AG279" s="159"/>
      <c r="AH279" s="159"/>
      <c r="AL279" s="2"/>
    </row>
    <row r="280" spans="1:38">
      <c r="A280" s="2"/>
      <c r="B280" s="5"/>
      <c r="C280" s="5"/>
      <c r="D280" s="5"/>
      <c r="E280" s="5"/>
      <c r="F280" s="5"/>
      <c r="G280" s="5"/>
      <c r="H280" s="5"/>
      <c r="I280" s="5"/>
      <c r="J280" s="5"/>
      <c r="K280" s="5"/>
      <c r="L280" s="5"/>
      <c r="M280" s="5"/>
      <c r="N280" s="5"/>
      <c r="P280" s="159"/>
      <c r="Q280" s="159"/>
      <c r="R280" s="160"/>
      <c r="S280" s="161"/>
      <c r="T280" s="161"/>
      <c r="U280" s="68"/>
      <c r="V280" s="68"/>
      <c r="AC280" s="68"/>
      <c r="AD280" s="159"/>
      <c r="AE280" s="159"/>
      <c r="AF280" s="159"/>
      <c r="AG280" s="159"/>
      <c r="AH280" s="159"/>
      <c r="AL280" s="2"/>
    </row>
    <row r="281" spans="1:38">
      <c r="A281" s="2"/>
      <c r="B281" s="5"/>
      <c r="C281" s="5"/>
      <c r="D281" s="5"/>
      <c r="E281" s="5"/>
      <c r="F281" s="5"/>
      <c r="G281" s="5"/>
      <c r="H281" s="5"/>
      <c r="I281" s="5"/>
      <c r="J281" s="5"/>
      <c r="K281" s="5"/>
      <c r="L281" s="5"/>
      <c r="M281" s="5"/>
      <c r="N281" s="5"/>
      <c r="P281" s="159"/>
      <c r="Q281" s="159"/>
      <c r="R281" s="160"/>
      <c r="S281" s="161"/>
      <c r="T281" s="161"/>
      <c r="U281" s="68"/>
      <c r="V281" s="68"/>
      <c r="AC281" s="68"/>
      <c r="AD281" s="159"/>
      <c r="AE281" s="159"/>
      <c r="AF281" s="159"/>
      <c r="AG281" s="159"/>
      <c r="AH281" s="159"/>
      <c r="AL281" s="2"/>
    </row>
    <row r="282" spans="1:38">
      <c r="A282" s="2"/>
      <c r="B282" s="5"/>
      <c r="C282" s="5"/>
      <c r="D282" s="5"/>
      <c r="E282" s="5"/>
      <c r="F282" s="5"/>
      <c r="G282" s="5"/>
      <c r="H282" s="5"/>
      <c r="I282" s="5"/>
      <c r="J282" s="5"/>
      <c r="K282" s="5"/>
      <c r="L282" s="5"/>
      <c r="M282" s="5"/>
      <c r="N282" s="5"/>
      <c r="P282" s="159"/>
      <c r="Q282" s="159"/>
      <c r="R282" s="160"/>
      <c r="S282" s="161"/>
      <c r="T282" s="161"/>
      <c r="U282" s="68"/>
      <c r="V282" s="68"/>
      <c r="AC282" s="68"/>
      <c r="AD282" s="159"/>
      <c r="AE282" s="159"/>
      <c r="AF282" s="159"/>
      <c r="AG282" s="159"/>
      <c r="AH282" s="159"/>
      <c r="AL282" s="2"/>
    </row>
    <row r="283" spans="1:38">
      <c r="A283" s="2"/>
      <c r="B283" s="5"/>
      <c r="C283" s="5"/>
      <c r="D283" s="5"/>
      <c r="E283" s="5"/>
      <c r="F283" s="5"/>
      <c r="G283" s="5"/>
      <c r="H283" s="5"/>
      <c r="I283" s="5"/>
      <c r="J283" s="5"/>
      <c r="K283" s="5"/>
      <c r="L283" s="5"/>
      <c r="M283" s="5"/>
      <c r="N283" s="5"/>
      <c r="P283" s="159"/>
      <c r="Q283" s="159"/>
      <c r="R283" s="160"/>
      <c r="S283" s="161"/>
      <c r="T283" s="161"/>
      <c r="U283" s="68"/>
      <c r="V283" s="68"/>
      <c r="AC283" s="68"/>
      <c r="AD283" s="159"/>
      <c r="AE283" s="159"/>
      <c r="AF283" s="159"/>
      <c r="AG283" s="159"/>
      <c r="AH283" s="159"/>
      <c r="AL283" s="2"/>
    </row>
    <row r="284" spans="1:38">
      <c r="A284" s="2"/>
      <c r="B284" s="5"/>
      <c r="C284" s="5"/>
      <c r="D284" s="5"/>
      <c r="E284" s="5"/>
      <c r="F284" s="5"/>
      <c r="G284" s="5"/>
      <c r="H284" s="5"/>
      <c r="I284" s="5"/>
      <c r="J284" s="5"/>
      <c r="K284" s="5"/>
      <c r="L284" s="5"/>
      <c r="M284" s="5"/>
      <c r="N284" s="5"/>
      <c r="P284" s="159"/>
      <c r="Q284" s="159"/>
      <c r="R284" s="160"/>
      <c r="S284" s="161"/>
      <c r="T284" s="161"/>
      <c r="U284" s="68"/>
      <c r="V284" s="68"/>
      <c r="AC284" s="68"/>
      <c r="AD284" s="159"/>
      <c r="AE284" s="159"/>
      <c r="AF284" s="159"/>
      <c r="AG284" s="159"/>
      <c r="AH284" s="159"/>
      <c r="AL284" s="2"/>
    </row>
    <row r="285" spans="1:38">
      <c r="A285" s="2"/>
      <c r="B285" s="5"/>
      <c r="C285" s="5"/>
      <c r="D285" s="5"/>
      <c r="E285" s="5"/>
      <c r="F285" s="5"/>
      <c r="G285" s="5"/>
      <c r="H285" s="5"/>
      <c r="I285" s="5"/>
      <c r="J285" s="5"/>
      <c r="K285" s="5"/>
      <c r="L285" s="5"/>
      <c r="M285" s="5"/>
      <c r="N285" s="5"/>
      <c r="P285" s="159"/>
      <c r="Q285" s="159"/>
      <c r="R285" s="160"/>
      <c r="S285" s="161"/>
      <c r="T285" s="161"/>
      <c r="U285" s="68"/>
      <c r="V285" s="68"/>
      <c r="AC285" s="68"/>
      <c r="AD285" s="159"/>
      <c r="AE285" s="159"/>
      <c r="AF285" s="159"/>
      <c r="AG285" s="159"/>
      <c r="AH285" s="159"/>
      <c r="AL285" s="2"/>
    </row>
    <row r="286" spans="1:38">
      <c r="A286" s="2"/>
      <c r="B286" s="5"/>
      <c r="C286" s="5"/>
      <c r="D286" s="5"/>
      <c r="E286" s="5"/>
      <c r="F286" s="5"/>
      <c r="G286" s="5"/>
      <c r="H286" s="5"/>
      <c r="I286" s="5"/>
      <c r="J286" s="5"/>
      <c r="K286" s="5"/>
      <c r="L286" s="5"/>
      <c r="M286" s="5"/>
      <c r="N286" s="5"/>
      <c r="P286" s="159"/>
      <c r="Q286" s="159"/>
      <c r="R286" s="160"/>
      <c r="S286" s="161"/>
      <c r="T286" s="161"/>
      <c r="U286" s="68"/>
      <c r="V286" s="68"/>
      <c r="AC286" s="68"/>
      <c r="AD286" s="159"/>
      <c r="AE286" s="159"/>
      <c r="AF286" s="159"/>
      <c r="AG286" s="159"/>
      <c r="AH286" s="159"/>
      <c r="AL286" s="2"/>
    </row>
    <row r="287" spans="1:38">
      <c r="A287" s="2"/>
      <c r="B287" s="5"/>
      <c r="C287" s="5"/>
      <c r="D287" s="5"/>
      <c r="E287" s="5"/>
      <c r="F287" s="5"/>
      <c r="G287" s="5"/>
      <c r="H287" s="5"/>
      <c r="I287" s="5"/>
      <c r="J287" s="5"/>
      <c r="K287" s="5"/>
      <c r="L287" s="5"/>
      <c r="M287" s="5"/>
      <c r="N287" s="5"/>
      <c r="P287" s="159"/>
      <c r="Q287" s="159"/>
      <c r="R287" s="160"/>
      <c r="S287" s="161"/>
      <c r="T287" s="161"/>
      <c r="U287" s="68"/>
      <c r="V287" s="68"/>
      <c r="AC287" s="68"/>
      <c r="AD287" s="159"/>
      <c r="AE287" s="159"/>
      <c r="AF287" s="159"/>
      <c r="AG287" s="159"/>
      <c r="AH287" s="159"/>
      <c r="AL287" s="2"/>
    </row>
    <row r="288" spans="1:38">
      <c r="A288" s="2"/>
      <c r="B288" s="5"/>
      <c r="C288" s="5"/>
      <c r="D288" s="5"/>
      <c r="E288" s="5"/>
      <c r="F288" s="5"/>
      <c r="G288" s="5"/>
      <c r="H288" s="5"/>
      <c r="I288" s="5"/>
      <c r="J288" s="5"/>
      <c r="K288" s="5"/>
      <c r="L288" s="5"/>
      <c r="M288" s="5"/>
      <c r="N288" s="5"/>
      <c r="P288" s="159"/>
      <c r="Q288" s="159"/>
      <c r="R288" s="160"/>
      <c r="S288" s="161"/>
      <c r="T288" s="161"/>
      <c r="U288" s="68"/>
      <c r="V288" s="68"/>
      <c r="AC288" s="68"/>
      <c r="AD288" s="159"/>
      <c r="AE288" s="159"/>
      <c r="AF288" s="159"/>
      <c r="AG288" s="159"/>
      <c r="AH288" s="159"/>
      <c r="AL288" s="2"/>
    </row>
    <row r="289" spans="1:38">
      <c r="A289" s="2"/>
      <c r="B289" s="5"/>
      <c r="C289" s="5"/>
      <c r="D289" s="5"/>
      <c r="E289" s="5"/>
      <c r="F289" s="5"/>
      <c r="G289" s="5"/>
      <c r="H289" s="5"/>
      <c r="I289" s="5"/>
      <c r="J289" s="5"/>
      <c r="K289" s="5"/>
      <c r="L289" s="5"/>
      <c r="M289" s="5"/>
      <c r="N289" s="5"/>
      <c r="P289" s="159"/>
      <c r="Q289" s="159"/>
      <c r="R289" s="160"/>
      <c r="S289" s="161"/>
      <c r="T289" s="161"/>
      <c r="U289" s="68"/>
      <c r="V289" s="68"/>
      <c r="AC289" s="68"/>
      <c r="AD289" s="159"/>
      <c r="AE289" s="159"/>
      <c r="AF289" s="159"/>
      <c r="AG289" s="159"/>
      <c r="AH289" s="159"/>
      <c r="AL289" s="2"/>
    </row>
    <row r="290" spans="1:38">
      <c r="A290" s="2"/>
      <c r="B290" s="5"/>
      <c r="C290" s="5"/>
      <c r="D290" s="5"/>
      <c r="E290" s="5"/>
      <c r="F290" s="5"/>
      <c r="G290" s="5"/>
      <c r="H290" s="5"/>
      <c r="I290" s="5"/>
      <c r="J290" s="5"/>
      <c r="K290" s="5"/>
      <c r="L290" s="5"/>
      <c r="M290" s="5"/>
      <c r="N290" s="5"/>
      <c r="P290" s="159"/>
      <c r="Q290" s="159"/>
      <c r="R290" s="160"/>
      <c r="S290" s="161"/>
      <c r="T290" s="161"/>
      <c r="U290" s="68"/>
      <c r="V290" s="68"/>
      <c r="AC290" s="68"/>
      <c r="AD290" s="159"/>
      <c r="AE290" s="159"/>
      <c r="AF290" s="159"/>
      <c r="AG290" s="159"/>
      <c r="AH290" s="159"/>
      <c r="AL290" s="2"/>
    </row>
    <row r="291" spans="1:38">
      <c r="A291" s="2"/>
      <c r="B291" s="5"/>
      <c r="C291" s="5"/>
      <c r="D291" s="5"/>
      <c r="E291" s="5"/>
      <c r="F291" s="5"/>
      <c r="G291" s="5"/>
      <c r="H291" s="5"/>
      <c r="I291" s="5"/>
      <c r="J291" s="5"/>
      <c r="K291" s="5"/>
      <c r="L291" s="5"/>
      <c r="M291" s="5"/>
      <c r="N291" s="5"/>
      <c r="P291" s="159"/>
      <c r="Q291" s="159"/>
      <c r="R291" s="160"/>
      <c r="S291" s="161"/>
      <c r="T291" s="161"/>
      <c r="U291" s="68"/>
      <c r="V291" s="68"/>
      <c r="AC291" s="68"/>
      <c r="AD291" s="159"/>
      <c r="AE291" s="159"/>
      <c r="AF291" s="159"/>
      <c r="AG291" s="159"/>
      <c r="AH291" s="159"/>
      <c r="AL291" s="2"/>
    </row>
    <row r="292" spans="1:38">
      <c r="A292" s="2"/>
      <c r="B292" s="5"/>
      <c r="C292" s="5"/>
      <c r="D292" s="5"/>
      <c r="E292" s="5"/>
      <c r="F292" s="5"/>
      <c r="G292" s="5"/>
      <c r="H292" s="5"/>
      <c r="I292" s="5"/>
      <c r="J292" s="5"/>
      <c r="K292" s="5"/>
      <c r="L292" s="5"/>
      <c r="M292" s="5"/>
      <c r="N292" s="5"/>
      <c r="P292" s="159"/>
      <c r="Q292" s="159"/>
      <c r="R292" s="160"/>
      <c r="S292" s="161"/>
      <c r="T292" s="161"/>
      <c r="U292" s="68"/>
      <c r="V292" s="68"/>
      <c r="AC292" s="68"/>
      <c r="AD292" s="159"/>
      <c r="AE292" s="159"/>
      <c r="AF292" s="159"/>
      <c r="AG292" s="159"/>
      <c r="AH292" s="159"/>
      <c r="AL292" s="2"/>
    </row>
    <row r="293" spans="1:38">
      <c r="A293" s="2"/>
      <c r="B293" s="5"/>
      <c r="C293" s="5"/>
      <c r="D293" s="5"/>
      <c r="E293" s="5"/>
      <c r="F293" s="5"/>
      <c r="G293" s="5"/>
      <c r="H293" s="5"/>
      <c r="I293" s="5"/>
      <c r="J293" s="5"/>
      <c r="K293" s="5"/>
      <c r="L293" s="5"/>
      <c r="M293" s="5"/>
      <c r="N293" s="5"/>
      <c r="P293" s="159"/>
      <c r="Q293" s="159"/>
      <c r="R293" s="160"/>
      <c r="S293" s="161"/>
      <c r="T293" s="161"/>
      <c r="U293" s="68"/>
      <c r="V293" s="68"/>
      <c r="AC293" s="68"/>
      <c r="AD293" s="159"/>
      <c r="AE293" s="159"/>
      <c r="AF293" s="159"/>
      <c r="AG293" s="159"/>
      <c r="AH293" s="159"/>
      <c r="AL293" s="2"/>
    </row>
    <row r="294" spans="1:38">
      <c r="A294" s="2"/>
      <c r="B294" s="5"/>
      <c r="C294" s="5"/>
      <c r="D294" s="5"/>
      <c r="E294" s="5"/>
      <c r="F294" s="5"/>
      <c r="G294" s="5"/>
      <c r="H294" s="5"/>
      <c r="I294" s="5"/>
      <c r="J294" s="5"/>
      <c r="K294" s="5"/>
      <c r="L294" s="5"/>
      <c r="M294" s="5"/>
      <c r="N294" s="5"/>
      <c r="P294" s="159"/>
      <c r="Q294" s="159"/>
      <c r="R294" s="160"/>
      <c r="S294" s="161"/>
      <c r="T294" s="161"/>
      <c r="U294" s="68"/>
      <c r="V294" s="68"/>
      <c r="AC294" s="68"/>
      <c r="AD294" s="159"/>
      <c r="AE294" s="159"/>
      <c r="AF294" s="159"/>
      <c r="AG294" s="159"/>
      <c r="AH294" s="159"/>
      <c r="AL294" s="2"/>
    </row>
    <row r="295" spans="1:38">
      <c r="A295" s="2"/>
      <c r="B295" s="5"/>
      <c r="C295" s="5"/>
      <c r="D295" s="5"/>
      <c r="E295" s="5"/>
      <c r="F295" s="5"/>
      <c r="G295" s="5"/>
      <c r="H295" s="5"/>
      <c r="I295" s="5"/>
      <c r="J295" s="5"/>
      <c r="K295" s="5"/>
      <c r="L295" s="5"/>
      <c r="M295" s="5"/>
      <c r="N295" s="5"/>
      <c r="P295" s="159"/>
      <c r="Q295" s="159"/>
      <c r="R295" s="160"/>
      <c r="S295" s="161"/>
      <c r="T295" s="161"/>
      <c r="U295" s="68"/>
      <c r="V295" s="68"/>
      <c r="AC295" s="68"/>
      <c r="AD295" s="159"/>
      <c r="AE295" s="159"/>
      <c r="AF295" s="159"/>
      <c r="AG295" s="159"/>
      <c r="AH295" s="159"/>
      <c r="AL295" s="2"/>
    </row>
    <row r="296" spans="1:38">
      <c r="A296" s="2"/>
      <c r="B296" s="5"/>
      <c r="C296" s="5"/>
      <c r="D296" s="5"/>
      <c r="E296" s="5"/>
      <c r="F296" s="5"/>
      <c r="G296" s="5"/>
      <c r="H296" s="5"/>
      <c r="I296" s="5"/>
      <c r="J296" s="5"/>
      <c r="K296" s="5"/>
      <c r="L296" s="5"/>
      <c r="M296" s="5"/>
      <c r="N296" s="5"/>
      <c r="P296" s="159"/>
      <c r="Q296" s="159"/>
      <c r="R296" s="160"/>
      <c r="S296" s="161"/>
      <c r="T296" s="161"/>
      <c r="U296" s="68"/>
      <c r="V296" s="68"/>
      <c r="AC296" s="68"/>
      <c r="AD296" s="159"/>
      <c r="AE296" s="159"/>
      <c r="AF296" s="159"/>
      <c r="AG296" s="159"/>
      <c r="AH296" s="159"/>
      <c r="AL296" s="2"/>
    </row>
    <row r="297" spans="1:38">
      <c r="A297" s="2"/>
      <c r="B297" s="5"/>
      <c r="C297" s="5"/>
      <c r="D297" s="5"/>
      <c r="E297" s="5"/>
      <c r="F297" s="5"/>
      <c r="G297" s="5"/>
      <c r="H297" s="5"/>
      <c r="I297" s="5"/>
      <c r="J297" s="5"/>
      <c r="K297" s="5"/>
      <c r="L297" s="5"/>
      <c r="M297" s="5"/>
      <c r="N297" s="5"/>
      <c r="P297" s="159"/>
      <c r="Q297" s="159"/>
      <c r="R297" s="160"/>
      <c r="S297" s="161"/>
      <c r="T297" s="161"/>
      <c r="U297" s="68"/>
      <c r="V297" s="68"/>
      <c r="AC297" s="68"/>
      <c r="AD297" s="159"/>
      <c r="AE297" s="159"/>
      <c r="AF297" s="159"/>
      <c r="AG297" s="159"/>
      <c r="AH297" s="159"/>
      <c r="AL297" s="2"/>
    </row>
    <row r="298" spans="1:38">
      <c r="A298" s="2"/>
      <c r="B298" s="5"/>
      <c r="C298" s="5"/>
      <c r="D298" s="5"/>
      <c r="E298" s="5"/>
      <c r="F298" s="5"/>
      <c r="G298" s="5"/>
      <c r="H298" s="5"/>
      <c r="I298" s="5"/>
      <c r="J298" s="5"/>
      <c r="K298" s="5"/>
      <c r="L298" s="5"/>
      <c r="M298" s="5"/>
      <c r="N298" s="5"/>
      <c r="P298" s="159"/>
      <c r="Q298" s="159"/>
      <c r="R298" s="160"/>
      <c r="S298" s="161"/>
      <c r="T298" s="161"/>
      <c r="U298" s="68"/>
      <c r="V298" s="68"/>
      <c r="AC298" s="68"/>
      <c r="AD298" s="159"/>
      <c r="AE298" s="159"/>
      <c r="AF298" s="159"/>
      <c r="AG298" s="159"/>
      <c r="AH298" s="159"/>
      <c r="AL298" s="2"/>
    </row>
    <row r="299" spans="1:38">
      <c r="A299" s="2"/>
      <c r="B299" s="5"/>
      <c r="C299" s="5"/>
      <c r="D299" s="5"/>
      <c r="E299" s="5"/>
      <c r="F299" s="5"/>
      <c r="G299" s="5"/>
      <c r="H299" s="5"/>
      <c r="I299" s="5"/>
      <c r="J299" s="5"/>
      <c r="K299" s="5"/>
      <c r="L299" s="5"/>
      <c r="M299" s="5"/>
      <c r="N299" s="5"/>
      <c r="P299" s="159"/>
      <c r="Q299" s="159"/>
      <c r="R299" s="160"/>
      <c r="S299" s="161"/>
      <c r="T299" s="161"/>
      <c r="U299" s="68"/>
      <c r="V299" s="68"/>
      <c r="AC299" s="68"/>
      <c r="AD299" s="159"/>
      <c r="AE299" s="159"/>
      <c r="AF299" s="159"/>
      <c r="AG299" s="159"/>
      <c r="AH299" s="159"/>
      <c r="AL299" s="2"/>
    </row>
    <row r="300" spans="1:38">
      <c r="A300" s="2"/>
      <c r="B300" s="5"/>
      <c r="C300" s="5"/>
      <c r="D300" s="5"/>
      <c r="E300" s="5"/>
      <c r="F300" s="5"/>
      <c r="G300" s="5"/>
      <c r="H300" s="5"/>
      <c r="I300" s="5"/>
      <c r="J300" s="5"/>
      <c r="K300" s="5"/>
      <c r="L300" s="5"/>
      <c r="M300" s="5"/>
      <c r="N300" s="5"/>
      <c r="P300" s="159"/>
      <c r="Q300" s="159"/>
      <c r="R300" s="160"/>
      <c r="S300" s="161"/>
      <c r="T300" s="161"/>
      <c r="U300" s="68"/>
      <c r="V300" s="68"/>
      <c r="AC300" s="68"/>
      <c r="AD300" s="159"/>
      <c r="AE300" s="159"/>
      <c r="AF300" s="159"/>
      <c r="AG300" s="159"/>
      <c r="AH300" s="159"/>
      <c r="AL300" s="2"/>
    </row>
    <row r="301" spans="1:38">
      <c r="A301" s="2"/>
      <c r="B301" s="5"/>
      <c r="C301" s="5"/>
      <c r="D301" s="5"/>
      <c r="E301" s="5"/>
      <c r="F301" s="5"/>
      <c r="G301" s="5"/>
      <c r="H301" s="5"/>
      <c r="I301" s="5"/>
      <c r="J301" s="5"/>
      <c r="K301" s="5"/>
      <c r="L301" s="5"/>
      <c r="M301" s="5"/>
      <c r="N301" s="5"/>
      <c r="P301" s="159"/>
      <c r="Q301" s="159"/>
      <c r="R301" s="160"/>
      <c r="S301" s="161"/>
      <c r="T301" s="161"/>
      <c r="U301" s="68"/>
      <c r="V301" s="68"/>
      <c r="AC301" s="68"/>
      <c r="AD301" s="159"/>
      <c r="AE301" s="159"/>
      <c r="AF301" s="159"/>
      <c r="AG301" s="159"/>
      <c r="AH301" s="159"/>
      <c r="AL301" s="2"/>
    </row>
    <row r="302" spans="1:38">
      <c r="A302" s="2"/>
      <c r="B302" s="5"/>
      <c r="C302" s="5"/>
      <c r="D302" s="5"/>
      <c r="E302" s="5"/>
      <c r="F302" s="5"/>
      <c r="G302" s="5"/>
      <c r="H302" s="5"/>
      <c r="I302" s="5"/>
      <c r="J302" s="5"/>
      <c r="K302" s="5"/>
      <c r="L302" s="5"/>
      <c r="M302" s="5"/>
      <c r="N302" s="5"/>
      <c r="P302" s="159"/>
      <c r="Q302" s="159"/>
      <c r="R302" s="160"/>
      <c r="S302" s="161"/>
      <c r="T302" s="161"/>
      <c r="U302" s="68"/>
      <c r="V302" s="68"/>
      <c r="AC302" s="68"/>
      <c r="AD302" s="159"/>
      <c r="AE302" s="159"/>
      <c r="AF302" s="159"/>
      <c r="AG302" s="159"/>
      <c r="AH302" s="159"/>
      <c r="AL302" s="2"/>
    </row>
    <row r="303" spans="1:38">
      <c r="A303" s="2"/>
      <c r="B303" s="5"/>
      <c r="C303" s="5"/>
      <c r="D303" s="5"/>
      <c r="E303" s="5"/>
      <c r="F303" s="5"/>
      <c r="G303" s="5"/>
      <c r="H303" s="5"/>
      <c r="I303" s="5"/>
      <c r="J303" s="5"/>
      <c r="K303" s="5"/>
      <c r="L303" s="5"/>
      <c r="M303" s="5"/>
      <c r="N303" s="5"/>
      <c r="P303" s="159"/>
      <c r="Q303" s="159"/>
      <c r="R303" s="160"/>
      <c r="S303" s="161"/>
      <c r="T303" s="161"/>
      <c r="U303" s="68"/>
      <c r="V303" s="68"/>
      <c r="AC303" s="68"/>
      <c r="AD303" s="159"/>
      <c r="AE303" s="159"/>
      <c r="AF303" s="159"/>
      <c r="AG303" s="159"/>
      <c r="AH303" s="159"/>
      <c r="AL303" s="2"/>
    </row>
    <row r="304" spans="1:38">
      <c r="A304" s="2"/>
      <c r="B304" s="5"/>
      <c r="C304" s="5"/>
      <c r="D304" s="5"/>
      <c r="E304" s="5"/>
      <c r="F304" s="5"/>
      <c r="G304" s="5"/>
      <c r="H304" s="5"/>
      <c r="I304" s="5"/>
      <c r="J304" s="5"/>
      <c r="K304" s="5"/>
      <c r="L304" s="5"/>
      <c r="M304" s="5"/>
      <c r="N304" s="5"/>
      <c r="P304" s="159"/>
      <c r="Q304" s="159"/>
      <c r="R304" s="160"/>
      <c r="S304" s="161"/>
      <c r="T304" s="161"/>
      <c r="U304" s="68"/>
      <c r="V304" s="68"/>
      <c r="AC304" s="68"/>
      <c r="AD304" s="159"/>
      <c r="AE304" s="159"/>
      <c r="AF304" s="159"/>
      <c r="AG304" s="159"/>
      <c r="AH304" s="159"/>
      <c r="AL304" s="2"/>
    </row>
    <row r="305" spans="1:38">
      <c r="A305" s="2"/>
      <c r="B305" s="5"/>
      <c r="C305" s="5"/>
      <c r="D305" s="5"/>
      <c r="E305" s="5"/>
      <c r="F305" s="5"/>
      <c r="G305" s="5"/>
      <c r="H305" s="5"/>
      <c r="I305" s="5"/>
      <c r="J305" s="5"/>
      <c r="K305" s="5"/>
      <c r="L305" s="5"/>
      <c r="M305" s="5"/>
      <c r="N305" s="5"/>
      <c r="P305" s="159"/>
      <c r="Q305" s="159"/>
      <c r="R305" s="160"/>
      <c r="S305" s="161"/>
      <c r="T305" s="161"/>
      <c r="U305" s="68"/>
      <c r="V305" s="68"/>
      <c r="AC305" s="68"/>
      <c r="AD305" s="159"/>
      <c r="AE305" s="159"/>
      <c r="AF305" s="159"/>
      <c r="AG305" s="159"/>
      <c r="AH305" s="159"/>
      <c r="AL305" s="2"/>
    </row>
    <row r="306" spans="1:38">
      <c r="A306" s="2"/>
      <c r="B306" s="5"/>
      <c r="C306" s="5"/>
      <c r="D306" s="5"/>
      <c r="E306" s="5"/>
      <c r="F306" s="5"/>
      <c r="G306" s="5"/>
      <c r="H306" s="5"/>
      <c r="I306" s="5"/>
      <c r="J306" s="5"/>
      <c r="K306" s="5"/>
      <c r="L306" s="5"/>
      <c r="M306" s="5"/>
      <c r="N306" s="5"/>
      <c r="P306" s="159"/>
      <c r="Q306" s="159"/>
      <c r="R306" s="160"/>
      <c r="S306" s="161"/>
      <c r="T306" s="161"/>
      <c r="U306" s="68"/>
      <c r="V306" s="68"/>
      <c r="AC306" s="68"/>
      <c r="AD306" s="159"/>
      <c r="AE306" s="159"/>
      <c r="AF306" s="159"/>
      <c r="AG306" s="159"/>
      <c r="AH306" s="159"/>
      <c r="AL306" s="2"/>
    </row>
    <row r="307" spans="1:38">
      <c r="A307" s="2"/>
      <c r="B307" s="5"/>
      <c r="C307" s="5"/>
      <c r="D307" s="5"/>
      <c r="E307" s="5"/>
      <c r="F307" s="5"/>
      <c r="G307" s="5"/>
      <c r="H307" s="5"/>
      <c r="I307" s="5"/>
      <c r="J307" s="5"/>
      <c r="K307" s="5"/>
      <c r="L307" s="5"/>
      <c r="M307" s="5"/>
      <c r="N307" s="5"/>
      <c r="P307" s="159"/>
      <c r="Q307" s="159"/>
      <c r="R307" s="160"/>
      <c r="S307" s="161"/>
      <c r="T307" s="161"/>
      <c r="U307" s="68"/>
      <c r="V307" s="68"/>
      <c r="AC307" s="68"/>
      <c r="AD307" s="159"/>
      <c r="AE307" s="159"/>
      <c r="AF307" s="159"/>
      <c r="AG307" s="159"/>
      <c r="AH307" s="159"/>
      <c r="AL307" s="2"/>
    </row>
    <row r="308" spans="1:38">
      <c r="A308" s="2"/>
      <c r="B308" s="5"/>
      <c r="C308" s="5"/>
      <c r="D308" s="5"/>
      <c r="E308" s="5"/>
      <c r="F308" s="5"/>
      <c r="G308" s="5"/>
      <c r="H308" s="5"/>
      <c r="I308" s="5"/>
      <c r="J308" s="5"/>
      <c r="K308" s="5"/>
      <c r="L308" s="5"/>
      <c r="M308" s="5"/>
      <c r="N308" s="5"/>
      <c r="P308" s="159"/>
      <c r="Q308" s="159"/>
      <c r="R308" s="160"/>
      <c r="S308" s="161"/>
      <c r="T308" s="161"/>
      <c r="U308" s="68"/>
      <c r="V308" s="68"/>
      <c r="AC308" s="68"/>
      <c r="AD308" s="159"/>
      <c r="AE308" s="159"/>
      <c r="AF308" s="159"/>
      <c r="AG308" s="159"/>
      <c r="AH308" s="159"/>
      <c r="AL308" s="2"/>
    </row>
    <row r="309" spans="1:38">
      <c r="A309" s="2"/>
      <c r="B309" s="5"/>
      <c r="C309" s="5"/>
      <c r="D309" s="5"/>
      <c r="E309" s="5"/>
      <c r="F309" s="5"/>
      <c r="G309" s="5"/>
      <c r="H309" s="5"/>
      <c r="I309" s="5"/>
      <c r="J309" s="5"/>
      <c r="K309" s="5"/>
      <c r="L309" s="5"/>
      <c r="M309" s="5"/>
      <c r="N309" s="5"/>
      <c r="P309" s="159"/>
      <c r="Q309" s="159"/>
      <c r="R309" s="160"/>
      <c r="S309" s="161"/>
      <c r="T309" s="161"/>
      <c r="U309" s="68"/>
      <c r="V309" s="68"/>
      <c r="AC309" s="68"/>
      <c r="AD309" s="159"/>
      <c r="AE309" s="159"/>
      <c r="AF309" s="159"/>
      <c r="AG309" s="159"/>
      <c r="AH309" s="159"/>
      <c r="AL309" s="2"/>
    </row>
    <row r="310" spans="1:38">
      <c r="A310" s="2"/>
      <c r="B310" s="5"/>
      <c r="C310" s="5"/>
      <c r="D310" s="5"/>
      <c r="E310" s="5"/>
      <c r="F310" s="5"/>
      <c r="G310" s="5"/>
      <c r="H310" s="5"/>
      <c r="I310" s="5"/>
      <c r="J310" s="5"/>
      <c r="K310" s="5"/>
      <c r="L310" s="5"/>
      <c r="M310" s="5"/>
      <c r="N310" s="5"/>
      <c r="P310" s="159"/>
      <c r="Q310" s="159"/>
      <c r="R310" s="160"/>
      <c r="S310" s="161"/>
      <c r="T310" s="161"/>
      <c r="U310" s="68"/>
      <c r="V310" s="68"/>
      <c r="AC310" s="68"/>
      <c r="AD310" s="159"/>
      <c r="AE310" s="159"/>
      <c r="AF310" s="159"/>
      <c r="AG310" s="159"/>
      <c r="AH310" s="159"/>
      <c r="AL310" s="2"/>
    </row>
    <row r="311" spans="1:38">
      <c r="A311" s="2"/>
      <c r="B311" s="5"/>
      <c r="C311" s="5"/>
      <c r="D311" s="5"/>
      <c r="E311" s="5"/>
      <c r="F311" s="5"/>
      <c r="G311" s="5"/>
      <c r="H311" s="5"/>
      <c r="I311" s="5"/>
      <c r="J311" s="5"/>
      <c r="K311" s="5"/>
      <c r="L311" s="5"/>
      <c r="M311" s="5"/>
      <c r="N311" s="5"/>
      <c r="P311" s="159"/>
      <c r="Q311" s="159"/>
      <c r="R311" s="160"/>
      <c r="S311" s="161"/>
      <c r="T311" s="161"/>
      <c r="U311" s="68"/>
      <c r="V311" s="68"/>
      <c r="AC311" s="68"/>
      <c r="AD311" s="159"/>
      <c r="AE311" s="159"/>
      <c r="AF311" s="159"/>
      <c r="AG311" s="159"/>
      <c r="AH311" s="159"/>
      <c r="AL311" s="2"/>
    </row>
    <row r="312" spans="1:38">
      <c r="A312" s="2"/>
      <c r="B312" s="5"/>
      <c r="C312" s="5"/>
      <c r="D312" s="5"/>
      <c r="E312" s="5"/>
      <c r="F312" s="5"/>
      <c r="G312" s="5"/>
      <c r="H312" s="5"/>
      <c r="I312" s="5"/>
      <c r="J312" s="5"/>
      <c r="K312" s="5"/>
      <c r="L312" s="5"/>
      <c r="M312" s="5"/>
      <c r="N312" s="5"/>
      <c r="P312" s="159"/>
      <c r="Q312" s="159"/>
      <c r="R312" s="160"/>
      <c r="S312" s="161"/>
      <c r="T312" s="161"/>
      <c r="U312" s="68"/>
      <c r="V312" s="68"/>
      <c r="AC312" s="68"/>
      <c r="AD312" s="159"/>
      <c r="AE312" s="159"/>
      <c r="AF312" s="159"/>
      <c r="AG312" s="159"/>
      <c r="AH312" s="159"/>
      <c r="AL312" s="2"/>
    </row>
    <row r="313" spans="1:38">
      <c r="A313" s="2"/>
      <c r="B313" s="5"/>
      <c r="C313" s="5"/>
      <c r="D313" s="5"/>
      <c r="E313" s="5"/>
      <c r="F313" s="5"/>
      <c r="G313" s="5"/>
      <c r="H313" s="5"/>
      <c r="I313" s="5"/>
      <c r="J313" s="5"/>
      <c r="K313" s="5"/>
      <c r="L313" s="5"/>
      <c r="M313" s="5"/>
      <c r="N313" s="5"/>
      <c r="P313" s="159"/>
      <c r="Q313" s="159"/>
      <c r="R313" s="160"/>
      <c r="S313" s="161"/>
      <c r="T313" s="161"/>
      <c r="U313" s="68"/>
      <c r="V313" s="68"/>
      <c r="AC313" s="68"/>
      <c r="AD313" s="159"/>
      <c r="AE313" s="159"/>
      <c r="AF313" s="159"/>
      <c r="AG313" s="159"/>
      <c r="AH313" s="159"/>
      <c r="AL313" s="2"/>
    </row>
    <row r="314" spans="1:38">
      <c r="A314" s="2"/>
      <c r="B314" s="5"/>
      <c r="C314" s="5"/>
      <c r="D314" s="5"/>
      <c r="E314" s="5"/>
      <c r="F314" s="5"/>
      <c r="G314" s="5"/>
      <c r="H314" s="5"/>
      <c r="I314" s="5"/>
      <c r="J314" s="5"/>
      <c r="K314" s="5"/>
      <c r="L314" s="5"/>
      <c r="M314" s="5"/>
      <c r="N314" s="5"/>
      <c r="P314" s="159"/>
      <c r="Q314" s="159"/>
      <c r="R314" s="160"/>
      <c r="S314" s="161"/>
      <c r="T314" s="161"/>
      <c r="U314" s="68"/>
      <c r="V314" s="68"/>
      <c r="AC314" s="68"/>
      <c r="AD314" s="159"/>
      <c r="AE314" s="159"/>
      <c r="AF314" s="159"/>
      <c r="AG314" s="159"/>
      <c r="AH314" s="159"/>
      <c r="AL314" s="2"/>
    </row>
    <row r="315" spans="1:38">
      <c r="A315" s="2"/>
      <c r="B315" s="5"/>
      <c r="C315" s="5"/>
      <c r="D315" s="5"/>
      <c r="E315" s="5"/>
      <c r="F315" s="5"/>
      <c r="G315" s="5"/>
      <c r="H315" s="5"/>
      <c r="I315" s="5"/>
      <c r="J315" s="5"/>
      <c r="K315" s="5"/>
      <c r="L315" s="5"/>
      <c r="M315" s="5"/>
      <c r="N315" s="5"/>
      <c r="P315" s="159"/>
      <c r="Q315" s="159"/>
      <c r="R315" s="160"/>
      <c r="S315" s="161"/>
      <c r="T315" s="161"/>
      <c r="U315" s="68"/>
      <c r="V315" s="68"/>
      <c r="AC315" s="68"/>
      <c r="AD315" s="159"/>
      <c r="AE315" s="159"/>
      <c r="AF315" s="159"/>
      <c r="AG315" s="159"/>
      <c r="AH315" s="159"/>
      <c r="AL315" s="2"/>
    </row>
    <row r="316" spans="1:38">
      <c r="A316" s="2"/>
      <c r="B316" s="5"/>
      <c r="C316" s="5"/>
      <c r="D316" s="5"/>
      <c r="E316" s="5"/>
      <c r="F316" s="5"/>
      <c r="G316" s="5"/>
      <c r="H316" s="5"/>
      <c r="I316" s="5"/>
      <c r="J316" s="5"/>
      <c r="K316" s="5"/>
      <c r="L316" s="5"/>
      <c r="M316" s="5"/>
      <c r="N316" s="5"/>
      <c r="P316" s="159"/>
      <c r="Q316" s="159"/>
      <c r="R316" s="160"/>
      <c r="S316" s="161"/>
      <c r="T316" s="161"/>
      <c r="U316" s="68"/>
      <c r="V316" s="68"/>
      <c r="AC316" s="68"/>
      <c r="AD316" s="159"/>
      <c r="AE316" s="159"/>
      <c r="AF316" s="159"/>
      <c r="AG316" s="159"/>
      <c r="AH316" s="159"/>
      <c r="AL316" s="2"/>
    </row>
    <row r="317" spans="1:38">
      <c r="A317" s="2"/>
      <c r="B317" s="5"/>
      <c r="C317" s="5"/>
      <c r="D317" s="5"/>
      <c r="E317" s="5"/>
      <c r="F317" s="5"/>
      <c r="G317" s="5"/>
      <c r="H317" s="5"/>
      <c r="I317" s="5"/>
      <c r="J317" s="5"/>
      <c r="K317" s="5"/>
      <c r="L317" s="5"/>
      <c r="M317" s="5"/>
      <c r="N317" s="5"/>
      <c r="P317" s="159"/>
      <c r="Q317" s="159"/>
      <c r="R317" s="160"/>
      <c r="S317" s="161"/>
      <c r="T317" s="161"/>
      <c r="U317" s="68"/>
      <c r="V317" s="68"/>
      <c r="AC317" s="68"/>
      <c r="AD317" s="159"/>
      <c r="AE317" s="159"/>
      <c r="AF317" s="159"/>
      <c r="AG317" s="159"/>
      <c r="AH317" s="159"/>
      <c r="AL317" s="2"/>
    </row>
    <row r="318" spans="1:38">
      <c r="A318" s="2"/>
      <c r="B318" s="5"/>
      <c r="C318" s="5"/>
      <c r="D318" s="5"/>
      <c r="E318" s="5"/>
      <c r="F318" s="5"/>
      <c r="G318" s="5"/>
      <c r="H318" s="5"/>
      <c r="I318" s="5"/>
      <c r="J318" s="5"/>
      <c r="K318" s="5"/>
      <c r="L318" s="5"/>
      <c r="M318" s="5"/>
      <c r="N318" s="5"/>
      <c r="P318" s="159"/>
      <c r="Q318" s="159"/>
      <c r="R318" s="160"/>
      <c r="S318" s="161"/>
      <c r="T318" s="161"/>
      <c r="U318" s="68"/>
      <c r="V318" s="68"/>
      <c r="AC318" s="68"/>
      <c r="AD318" s="159"/>
      <c r="AE318" s="159"/>
      <c r="AF318" s="159"/>
      <c r="AG318" s="159"/>
      <c r="AH318" s="159"/>
      <c r="AL318" s="2"/>
    </row>
    <row r="319" spans="1:38">
      <c r="A319" s="2"/>
      <c r="B319" s="5"/>
      <c r="C319" s="5"/>
      <c r="D319" s="5"/>
      <c r="E319" s="5"/>
      <c r="F319" s="5"/>
      <c r="G319" s="5"/>
      <c r="H319" s="5"/>
      <c r="I319" s="5"/>
      <c r="J319" s="5"/>
      <c r="K319" s="5"/>
      <c r="L319" s="5"/>
      <c r="M319" s="5"/>
      <c r="N319" s="5"/>
      <c r="P319" s="159"/>
      <c r="Q319" s="159"/>
      <c r="R319" s="160"/>
      <c r="S319" s="161"/>
      <c r="T319" s="161"/>
      <c r="U319" s="68"/>
      <c r="V319" s="68"/>
      <c r="AC319" s="68"/>
      <c r="AD319" s="159"/>
      <c r="AE319" s="159"/>
      <c r="AF319" s="159"/>
      <c r="AG319" s="159"/>
      <c r="AH319" s="159"/>
      <c r="AL319" s="2"/>
    </row>
    <row r="320" spans="1:38">
      <c r="A320" s="2"/>
      <c r="B320" s="5"/>
      <c r="C320" s="5"/>
      <c r="D320" s="5"/>
      <c r="E320" s="5"/>
      <c r="F320" s="5"/>
      <c r="G320" s="5"/>
      <c r="H320" s="5"/>
      <c r="I320" s="5"/>
      <c r="J320" s="5"/>
      <c r="K320" s="5"/>
      <c r="L320" s="5"/>
      <c r="M320" s="5"/>
      <c r="N320" s="5"/>
      <c r="P320" s="159"/>
      <c r="Q320" s="159"/>
      <c r="R320" s="160"/>
      <c r="S320" s="161"/>
      <c r="T320" s="161"/>
      <c r="U320" s="68"/>
      <c r="V320" s="68"/>
      <c r="AC320" s="68"/>
      <c r="AD320" s="159"/>
      <c r="AE320" s="159"/>
      <c r="AF320" s="159"/>
      <c r="AG320" s="159"/>
      <c r="AH320" s="159"/>
      <c r="AL320" s="2"/>
    </row>
    <row r="321" spans="1:38">
      <c r="A321" s="2"/>
      <c r="B321" s="5"/>
      <c r="C321" s="5"/>
      <c r="D321" s="5"/>
      <c r="E321" s="5"/>
      <c r="F321" s="5"/>
      <c r="G321" s="5"/>
      <c r="H321" s="5"/>
      <c r="I321" s="5"/>
      <c r="J321" s="5"/>
      <c r="K321" s="5"/>
      <c r="L321" s="5"/>
      <c r="M321" s="5"/>
      <c r="N321" s="5"/>
      <c r="P321" s="159"/>
      <c r="Q321" s="159"/>
      <c r="R321" s="160"/>
      <c r="S321" s="161"/>
      <c r="T321" s="161"/>
      <c r="U321" s="68"/>
      <c r="V321" s="68"/>
      <c r="AC321" s="68"/>
      <c r="AD321" s="159"/>
      <c r="AE321" s="159"/>
      <c r="AF321" s="159"/>
      <c r="AG321" s="159"/>
      <c r="AH321" s="159"/>
      <c r="AL321" s="2"/>
    </row>
    <row r="322" spans="1:38">
      <c r="A322" s="2"/>
      <c r="B322" s="5"/>
      <c r="C322" s="5"/>
      <c r="D322" s="5"/>
      <c r="E322" s="5"/>
      <c r="F322" s="5"/>
      <c r="G322" s="5"/>
      <c r="H322" s="5"/>
      <c r="I322" s="5"/>
      <c r="J322" s="5"/>
      <c r="K322" s="5"/>
      <c r="L322" s="5"/>
      <c r="M322" s="5"/>
      <c r="N322" s="5"/>
      <c r="P322" s="159"/>
      <c r="Q322" s="159"/>
      <c r="R322" s="160"/>
      <c r="S322" s="161"/>
      <c r="T322" s="161"/>
      <c r="U322" s="68"/>
      <c r="V322" s="68"/>
      <c r="AC322" s="68"/>
      <c r="AD322" s="159"/>
      <c r="AE322" s="159"/>
      <c r="AF322" s="159"/>
      <c r="AG322" s="159"/>
      <c r="AH322" s="159"/>
      <c r="AL322" s="2"/>
    </row>
    <row r="323" spans="1:38">
      <c r="A323" s="2"/>
      <c r="B323" s="5"/>
      <c r="C323" s="5"/>
      <c r="D323" s="5"/>
      <c r="E323" s="5"/>
      <c r="F323" s="5"/>
      <c r="G323" s="5"/>
      <c r="H323" s="5"/>
      <c r="I323" s="5"/>
      <c r="J323" s="5"/>
      <c r="K323" s="5"/>
      <c r="L323" s="5"/>
      <c r="M323" s="5"/>
      <c r="N323" s="5"/>
      <c r="P323" s="159"/>
      <c r="Q323" s="159"/>
      <c r="R323" s="160"/>
      <c r="S323" s="161"/>
      <c r="T323" s="161"/>
      <c r="U323" s="68"/>
      <c r="V323" s="68"/>
      <c r="AC323" s="68"/>
      <c r="AD323" s="159"/>
      <c r="AE323" s="159"/>
      <c r="AF323" s="159"/>
      <c r="AG323" s="159"/>
      <c r="AH323" s="159"/>
      <c r="AL323" s="2"/>
    </row>
    <row r="324" spans="1:38">
      <c r="A324" s="2"/>
      <c r="B324" s="5"/>
      <c r="C324" s="5"/>
      <c r="D324" s="5"/>
      <c r="E324" s="5"/>
      <c r="F324" s="5"/>
      <c r="G324" s="5"/>
      <c r="H324" s="5"/>
      <c r="I324" s="5"/>
      <c r="J324" s="5"/>
      <c r="K324" s="5"/>
      <c r="L324" s="5"/>
      <c r="M324" s="5"/>
      <c r="N324" s="5"/>
      <c r="P324" s="159"/>
      <c r="Q324" s="159"/>
      <c r="R324" s="160"/>
      <c r="S324" s="161"/>
      <c r="T324" s="161"/>
      <c r="U324" s="68"/>
      <c r="V324" s="68"/>
      <c r="AC324" s="68"/>
      <c r="AD324" s="159"/>
      <c r="AE324" s="159"/>
      <c r="AF324" s="159"/>
      <c r="AG324" s="159"/>
      <c r="AH324" s="159"/>
      <c r="AL324" s="2"/>
    </row>
    <row r="325" spans="1:38">
      <c r="A325" s="2"/>
      <c r="B325" s="5"/>
      <c r="C325" s="5"/>
      <c r="D325" s="5"/>
      <c r="E325" s="5"/>
      <c r="F325" s="5"/>
      <c r="G325" s="5"/>
      <c r="H325" s="5"/>
      <c r="I325" s="5"/>
      <c r="J325" s="5"/>
      <c r="K325" s="5"/>
      <c r="L325" s="5"/>
      <c r="M325" s="5"/>
      <c r="N325" s="5"/>
      <c r="P325" s="159"/>
      <c r="Q325" s="159"/>
      <c r="R325" s="160"/>
      <c r="S325" s="161"/>
      <c r="T325" s="161"/>
      <c r="U325" s="68"/>
      <c r="V325" s="68"/>
      <c r="AC325" s="68"/>
      <c r="AD325" s="159"/>
      <c r="AE325" s="159"/>
      <c r="AF325" s="159"/>
      <c r="AG325" s="159"/>
      <c r="AH325" s="159"/>
      <c r="AL325" s="2"/>
    </row>
    <row r="326" spans="1:38">
      <c r="A326" s="2"/>
      <c r="B326" s="5"/>
      <c r="C326" s="5"/>
      <c r="D326" s="5"/>
      <c r="E326" s="5"/>
      <c r="F326" s="5"/>
      <c r="G326" s="5"/>
      <c r="H326" s="5"/>
      <c r="I326" s="5"/>
      <c r="J326" s="5"/>
      <c r="K326" s="5"/>
      <c r="L326" s="5"/>
      <c r="M326" s="5"/>
      <c r="N326" s="5"/>
      <c r="P326" s="159"/>
      <c r="Q326" s="159"/>
      <c r="R326" s="160"/>
      <c r="S326" s="161"/>
      <c r="T326" s="161"/>
      <c r="U326" s="68"/>
      <c r="V326" s="68"/>
      <c r="AC326" s="68"/>
      <c r="AD326" s="159"/>
      <c r="AE326" s="159"/>
      <c r="AF326" s="159"/>
      <c r="AG326" s="159"/>
      <c r="AH326" s="159"/>
      <c r="AL326" s="2"/>
    </row>
    <row r="327" spans="1:38">
      <c r="A327" s="2"/>
      <c r="B327" s="5"/>
      <c r="C327" s="5"/>
      <c r="D327" s="5"/>
      <c r="E327" s="5"/>
      <c r="F327" s="5"/>
      <c r="G327" s="5"/>
      <c r="H327" s="5"/>
      <c r="I327" s="5"/>
      <c r="J327" s="5"/>
      <c r="K327" s="5"/>
      <c r="L327" s="5"/>
      <c r="M327" s="5"/>
      <c r="N327" s="5"/>
      <c r="P327" s="159"/>
      <c r="Q327" s="159"/>
      <c r="R327" s="160"/>
      <c r="S327" s="161"/>
      <c r="T327" s="161"/>
      <c r="U327" s="68"/>
      <c r="V327" s="68"/>
      <c r="AC327" s="68"/>
      <c r="AD327" s="159"/>
      <c r="AE327" s="159"/>
      <c r="AF327" s="159"/>
      <c r="AG327" s="159"/>
      <c r="AH327" s="159"/>
      <c r="AL327" s="2"/>
    </row>
    <row r="328" spans="1:38">
      <c r="A328" s="2"/>
      <c r="B328" s="5"/>
      <c r="C328" s="5"/>
      <c r="D328" s="5"/>
      <c r="E328" s="5"/>
      <c r="F328" s="5"/>
      <c r="G328" s="5"/>
      <c r="H328" s="5"/>
      <c r="I328" s="5"/>
      <c r="J328" s="5"/>
      <c r="K328" s="5"/>
      <c r="L328" s="5"/>
      <c r="M328" s="5"/>
      <c r="N328" s="5"/>
      <c r="P328" s="159"/>
      <c r="Q328" s="159"/>
      <c r="R328" s="160"/>
      <c r="S328" s="161"/>
      <c r="T328" s="161"/>
      <c r="U328" s="68"/>
      <c r="V328" s="68"/>
      <c r="AC328" s="68"/>
      <c r="AD328" s="159"/>
      <c r="AE328" s="159"/>
      <c r="AF328" s="159"/>
      <c r="AG328" s="159"/>
      <c r="AH328" s="159"/>
      <c r="AL328" s="2"/>
    </row>
    <row r="329" spans="1:38">
      <c r="A329" s="2"/>
      <c r="B329" s="5"/>
      <c r="C329" s="5"/>
      <c r="D329" s="5"/>
      <c r="E329" s="5"/>
      <c r="F329" s="5"/>
      <c r="G329" s="5"/>
      <c r="H329" s="5"/>
      <c r="I329" s="5"/>
      <c r="J329" s="5"/>
      <c r="K329" s="5"/>
      <c r="L329" s="5"/>
      <c r="M329" s="5"/>
      <c r="N329" s="5"/>
      <c r="P329" s="159"/>
      <c r="Q329" s="159"/>
      <c r="R329" s="160"/>
      <c r="S329" s="161"/>
      <c r="T329" s="161"/>
      <c r="U329" s="68"/>
      <c r="V329" s="68"/>
      <c r="AC329" s="68"/>
      <c r="AD329" s="159"/>
      <c r="AE329" s="159"/>
      <c r="AF329" s="159"/>
      <c r="AG329" s="159"/>
      <c r="AH329" s="159"/>
      <c r="AL329" s="2"/>
    </row>
    <row r="330" spans="1:38">
      <c r="A330" s="2"/>
      <c r="B330" s="5"/>
      <c r="C330" s="5"/>
      <c r="D330" s="5"/>
      <c r="E330" s="5"/>
      <c r="F330" s="5"/>
      <c r="G330" s="5"/>
      <c r="H330" s="5"/>
      <c r="I330" s="5"/>
      <c r="J330" s="5"/>
      <c r="K330" s="5"/>
      <c r="L330" s="5"/>
      <c r="M330" s="5"/>
      <c r="N330" s="5"/>
      <c r="P330" s="159"/>
      <c r="Q330" s="159"/>
      <c r="R330" s="160"/>
      <c r="S330" s="161"/>
      <c r="T330" s="161"/>
      <c r="U330" s="68"/>
      <c r="V330" s="68"/>
      <c r="AC330" s="68"/>
      <c r="AD330" s="159"/>
      <c r="AE330" s="159"/>
      <c r="AF330" s="159"/>
      <c r="AG330" s="159"/>
      <c r="AH330" s="159"/>
      <c r="AL330" s="2"/>
    </row>
    <row r="331" spans="1:38">
      <c r="A331" s="2"/>
      <c r="B331" s="5"/>
      <c r="C331" s="5"/>
      <c r="D331" s="5"/>
      <c r="E331" s="5"/>
      <c r="F331" s="5"/>
      <c r="G331" s="5"/>
      <c r="H331" s="5"/>
      <c r="I331" s="5"/>
      <c r="J331" s="5"/>
      <c r="K331" s="5"/>
      <c r="L331" s="5"/>
      <c r="M331" s="5"/>
      <c r="N331" s="5"/>
      <c r="P331" s="159"/>
      <c r="Q331" s="159"/>
      <c r="R331" s="160"/>
      <c r="S331" s="161"/>
      <c r="T331" s="161"/>
      <c r="U331" s="68"/>
      <c r="V331" s="68"/>
      <c r="AC331" s="68"/>
      <c r="AD331" s="159"/>
      <c r="AE331" s="159"/>
      <c r="AF331" s="159"/>
      <c r="AG331" s="159"/>
      <c r="AH331" s="159"/>
      <c r="AL331" s="2"/>
    </row>
    <row r="332" spans="1:38">
      <c r="A332" s="2"/>
      <c r="B332" s="5"/>
      <c r="C332" s="5"/>
      <c r="D332" s="5"/>
      <c r="E332" s="5"/>
      <c r="F332" s="5"/>
      <c r="G332" s="5"/>
      <c r="H332" s="5"/>
      <c r="I332" s="5"/>
      <c r="J332" s="5"/>
      <c r="K332" s="5"/>
      <c r="L332" s="5"/>
      <c r="M332" s="5"/>
      <c r="N332" s="5"/>
      <c r="P332" s="159"/>
      <c r="Q332" s="159"/>
      <c r="R332" s="160"/>
      <c r="S332" s="161"/>
      <c r="T332" s="161"/>
      <c r="U332" s="68"/>
      <c r="V332" s="68"/>
      <c r="AC332" s="68"/>
      <c r="AD332" s="159"/>
      <c r="AE332" s="159"/>
      <c r="AF332" s="159"/>
      <c r="AG332" s="159"/>
      <c r="AH332" s="159"/>
      <c r="AL332" s="2"/>
    </row>
    <row r="333" spans="1:38">
      <c r="A333" s="2"/>
      <c r="B333" s="5"/>
      <c r="C333" s="5"/>
      <c r="D333" s="5"/>
      <c r="E333" s="5"/>
      <c r="F333" s="5"/>
      <c r="G333" s="5"/>
      <c r="H333" s="5"/>
      <c r="I333" s="5"/>
      <c r="J333" s="5"/>
      <c r="K333" s="5"/>
      <c r="L333" s="5"/>
      <c r="M333" s="5"/>
      <c r="N333" s="5"/>
      <c r="P333" s="159"/>
      <c r="Q333" s="159"/>
      <c r="R333" s="160"/>
      <c r="S333" s="161"/>
      <c r="T333" s="161"/>
      <c r="U333" s="68"/>
      <c r="V333" s="68"/>
      <c r="AC333" s="68"/>
      <c r="AD333" s="159"/>
      <c r="AE333" s="159"/>
      <c r="AF333" s="159"/>
      <c r="AG333" s="159"/>
      <c r="AH333" s="159"/>
      <c r="AL333" s="2"/>
    </row>
    <row r="334" spans="1:38">
      <c r="A334" s="2"/>
      <c r="B334" s="5"/>
      <c r="C334" s="5"/>
      <c r="D334" s="5"/>
      <c r="E334" s="5"/>
      <c r="F334" s="5"/>
      <c r="G334" s="5"/>
      <c r="H334" s="5"/>
      <c r="I334" s="5"/>
      <c r="J334" s="5"/>
      <c r="K334" s="5"/>
      <c r="L334" s="5"/>
      <c r="M334" s="5"/>
      <c r="N334" s="5"/>
      <c r="P334" s="159"/>
      <c r="Q334" s="159"/>
      <c r="R334" s="160"/>
      <c r="S334" s="161"/>
      <c r="T334" s="161"/>
      <c r="U334" s="68"/>
      <c r="V334" s="68"/>
      <c r="AC334" s="68"/>
      <c r="AD334" s="159"/>
      <c r="AE334" s="159"/>
      <c r="AF334" s="159"/>
      <c r="AG334" s="159"/>
      <c r="AH334" s="159"/>
      <c r="AL334" s="2"/>
    </row>
    <row r="335" spans="1:38">
      <c r="A335" s="2"/>
      <c r="B335" s="5"/>
      <c r="C335" s="5"/>
      <c r="D335" s="5"/>
      <c r="E335" s="5"/>
      <c r="F335" s="5"/>
      <c r="G335" s="5"/>
      <c r="H335" s="5"/>
      <c r="I335" s="5"/>
      <c r="J335" s="5"/>
      <c r="K335" s="5"/>
      <c r="L335" s="5"/>
      <c r="M335" s="5"/>
      <c r="N335" s="5"/>
      <c r="P335" s="159"/>
      <c r="Q335" s="159"/>
      <c r="R335" s="160"/>
      <c r="S335" s="161"/>
      <c r="T335" s="161"/>
      <c r="U335" s="68"/>
      <c r="V335" s="68"/>
      <c r="AC335" s="68"/>
      <c r="AD335" s="159"/>
      <c r="AE335" s="159"/>
      <c r="AF335" s="159"/>
      <c r="AG335" s="159"/>
      <c r="AH335" s="159"/>
      <c r="AL335" s="2"/>
    </row>
    <row r="336" spans="1:38">
      <c r="A336" s="2"/>
      <c r="B336" s="5"/>
      <c r="C336" s="5"/>
      <c r="D336" s="5"/>
      <c r="E336" s="5"/>
      <c r="F336" s="5"/>
      <c r="G336" s="5"/>
      <c r="H336" s="5"/>
      <c r="I336" s="5"/>
      <c r="J336" s="5"/>
      <c r="K336" s="5"/>
      <c r="L336" s="5"/>
      <c r="M336" s="5"/>
      <c r="N336" s="5"/>
      <c r="P336" s="159"/>
      <c r="Q336" s="159"/>
      <c r="R336" s="160"/>
      <c r="S336" s="161"/>
      <c r="T336" s="161"/>
      <c r="U336" s="68"/>
      <c r="V336" s="68"/>
      <c r="AC336" s="68"/>
      <c r="AD336" s="159"/>
      <c r="AE336" s="159"/>
      <c r="AF336" s="159"/>
      <c r="AG336" s="159"/>
      <c r="AH336" s="159"/>
      <c r="AL336" s="2"/>
    </row>
    <row r="337" spans="1:38">
      <c r="A337" s="2"/>
      <c r="B337" s="5"/>
      <c r="C337" s="5"/>
      <c r="D337" s="5"/>
      <c r="E337" s="5"/>
      <c r="F337" s="5"/>
      <c r="G337" s="5"/>
      <c r="H337" s="5"/>
      <c r="I337" s="5"/>
      <c r="J337" s="5"/>
      <c r="K337" s="5"/>
      <c r="L337" s="5"/>
      <c r="M337" s="5"/>
      <c r="N337" s="5"/>
      <c r="P337" s="159"/>
      <c r="Q337" s="159"/>
      <c r="R337" s="160"/>
      <c r="S337" s="161"/>
      <c r="T337" s="161"/>
      <c r="U337" s="68"/>
      <c r="V337" s="68"/>
      <c r="AC337" s="68"/>
      <c r="AD337" s="159"/>
      <c r="AE337" s="159"/>
      <c r="AF337" s="159"/>
      <c r="AG337" s="159"/>
      <c r="AH337" s="159"/>
      <c r="AL337" s="2"/>
    </row>
    <row r="338" spans="1:38">
      <c r="A338" s="2"/>
      <c r="B338" s="5"/>
      <c r="C338" s="5"/>
      <c r="D338" s="5"/>
      <c r="E338" s="5"/>
      <c r="F338" s="5"/>
      <c r="G338" s="5"/>
      <c r="H338" s="5"/>
      <c r="I338" s="5"/>
      <c r="J338" s="5"/>
      <c r="K338" s="5"/>
      <c r="L338" s="5"/>
      <c r="M338" s="5"/>
      <c r="N338" s="5"/>
      <c r="P338" s="159"/>
      <c r="Q338" s="159"/>
      <c r="R338" s="160"/>
      <c r="S338" s="161"/>
      <c r="T338" s="161"/>
      <c r="U338" s="68"/>
      <c r="V338" s="68"/>
      <c r="AC338" s="68"/>
      <c r="AD338" s="159"/>
      <c r="AE338" s="159"/>
      <c r="AF338" s="159"/>
      <c r="AG338" s="159"/>
      <c r="AH338" s="159"/>
      <c r="AL338" s="2"/>
    </row>
    <row r="339" spans="1:38">
      <c r="A339" s="2"/>
      <c r="B339" s="5"/>
      <c r="C339" s="5"/>
      <c r="D339" s="5"/>
      <c r="E339" s="5"/>
      <c r="F339" s="5"/>
      <c r="G339" s="5"/>
      <c r="H339" s="5"/>
      <c r="I339" s="5"/>
      <c r="J339" s="5"/>
      <c r="K339" s="5"/>
      <c r="L339" s="5"/>
      <c r="M339" s="5"/>
      <c r="N339" s="5"/>
      <c r="P339" s="159"/>
      <c r="Q339" s="159"/>
      <c r="R339" s="160"/>
      <c r="S339" s="161"/>
      <c r="T339" s="161"/>
      <c r="U339" s="68"/>
      <c r="V339" s="68"/>
      <c r="AC339" s="68"/>
      <c r="AD339" s="159"/>
      <c r="AE339" s="159"/>
      <c r="AF339" s="159"/>
      <c r="AG339" s="159"/>
      <c r="AH339" s="159"/>
      <c r="AL339" s="2"/>
    </row>
    <row r="340" spans="1:38">
      <c r="A340" s="2"/>
      <c r="B340" s="5"/>
      <c r="C340" s="5"/>
      <c r="D340" s="5"/>
      <c r="E340" s="5"/>
      <c r="F340" s="5"/>
      <c r="G340" s="5"/>
      <c r="H340" s="5"/>
      <c r="I340" s="5"/>
      <c r="J340" s="5"/>
      <c r="K340" s="5"/>
      <c r="L340" s="5"/>
      <c r="M340" s="5"/>
      <c r="N340" s="5"/>
      <c r="P340" s="159"/>
      <c r="Q340" s="159"/>
      <c r="R340" s="160"/>
      <c r="S340" s="161"/>
      <c r="T340" s="161"/>
      <c r="U340" s="68"/>
      <c r="V340" s="68"/>
      <c r="AC340" s="68"/>
      <c r="AD340" s="159"/>
      <c r="AE340" s="159"/>
      <c r="AF340" s="159"/>
      <c r="AG340" s="159"/>
      <c r="AH340" s="159"/>
      <c r="AL340" s="2"/>
    </row>
    <row r="341" spans="1:38">
      <c r="A341" s="2"/>
      <c r="B341" s="5"/>
      <c r="C341" s="5"/>
      <c r="D341" s="5"/>
      <c r="E341" s="5"/>
      <c r="F341" s="5"/>
      <c r="G341" s="5"/>
      <c r="H341" s="5"/>
      <c r="I341" s="5"/>
      <c r="J341" s="5"/>
      <c r="K341" s="5"/>
      <c r="L341" s="5"/>
      <c r="M341" s="5"/>
      <c r="N341" s="5"/>
      <c r="P341" s="159"/>
      <c r="Q341" s="159"/>
      <c r="R341" s="160"/>
      <c r="S341" s="161"/>
      <c r="T341" s="161"/>
      <c r="U341" s="68"/>
      <c r="V341" s="68"/>
      <c r="AC341" s="68"/>
      <c r="AD341" s="159"/>
      <c r="AE341" s="159"/>
      <c r="AF341" s="159"/>
      <c r="AG341" s="159"/>
      <c r="AH341" s="159"/>
      <c r="AL341" s="2"/>
    </row>
    <row r="342" spans="1:38">
      <c r="A342" s="2"/>
      <c r="B342" s="5"/>
      <c r="C342" s="5"/>
      <c r="D342" s="5"/>
      <c r="E342" s="5"/>
      <c r="F342" s="5"/>
      <c r="G342" s="5"/>
      <c r="H342" s="5"/>
      <c r="I342" s="5"/>
      <c r="J342" s="5"/>
      <c r="K342" s="5"/>
      <c r="L342" s="5"/>
      <c r="M342" s="5"/>
      <c r="N342" s="5"/>
      <c r="P342" s="159"/>
      <c r="Q342" s="159"/>
      <c r="R342" s="160"/>
      <c r="S342" s="161"/>
      <c r="T342" s="161"/>
      <c r="U342" s="68"/>
      <c r="V342" s="68"/>
      <c r="AC342" s="68"/>
      <c r="AD342" s="159"/>
      <c r="AE342" s="159"/>
      <c r="AF342" s="159"/>
      <c r="AG342" s="159"/>
      <c r="AH342" s="159"/>
      <c r="AL342" s="2"/>
    </row>
    <row r="343" spans="1:38">
      <c r="A343" s="2"/>
      <c r="B343" s="5"/>
      <c r="C343" s="5"/>
      <c r="D343" s="5"/>
      <c r="E343" s="5"/>
      <c r="F343" s="5"/>
      <c r="G343" s="5"/>
      <c r="H343" s="5"/>
      <c r="I343" s="5"/>
      <c r="J343" s="5"/>
      <c r="K343" s="5"/>
      <c r="L343" s="5"/>
      <c r="M343" s="5"/>
      <c r="N343" s="5"/>
      <c r="P343" s="159"/>
      <c r="Q343" s="159"/>
      <c r="R343" s="160"/>
      <c r="S343" s="161"/>
      <c r="T343" s="161"/>
      <c r="U343" s="68"/>
      <c r="V343" s="68"/>
      <c r="AC343" s="68"/>
      <c r="AD343" s="159"/>
      <c r="AE343" s="159"/>
      <c r="AF343" s="159"/>
      <c r="AG343" s="159"/>
      <c r="AH343" s="159"/>
      <c r="AL343" s="2"/>
    </row>
    <row r="344" spans="1:38">
      <c r="A344" s="2"/>
      <c r="B344" s="5"/>
      <c r="C344" s="5"/>
      <c r="D344" s="5"/>
      <c r="E344" s="5"/>
      <c r="F344" s="5"/>
      <c r="G344" s="5"/>
      <c r="H344" s="5"/>
      <c r="I344" s="5"/>
      <c r="J344" s="5"/>
      <c r="K344" s="5"/>
      <c r="L344" s="5"/>
      <c r="M344" s="5"/>
      <c r="N344" s="5"/>
      <c r="P344" s="159"/>
      <c r="Q344" s="159"/>
      <c r="R344" s="160"/>
      <c r="S344" s="161"/>
      <c r="T344" s="161"/>
      <c r="U344" s="68"/>
      <c r="V344" s="68"/>
      <c r="AC344" s="68"/>
      <c r="AD344" s="159"/>
      <c r="AE344" s="159"/>
      <c r="AF344" s="159"/>
      <c r="AG344" s="159"/>
      <c r="AH344" s="159"/>
      <c r="AL344" s="2"/>
    </row>
    <row r="345" spans="1:38">
      <c r="A345" s="2"/>
      <c r="B345" s="5"/>
      <c r="C345" s="5"/>
      <c r="D345" s="5"/>
      <c r="E345" s="5"/>
      <c r="F345" s="5"/>
      <c r="G345" s="5"/>
      <c r="H345" s="5"/>
      <c r="I345" s="5"/>
      <c r="J345" s="5"/>
      <c r="K345" s="5"/>
      <c r="L345" s="5"/>
      <c r="M345" s="5"/>
      <c r="N345" s="5"/>
      <c r="P345" s="159"/>
      <c r="Q345" s="159"/>
      <c r="R345" s="160"/>
      <c r="S345" s="161"/>
      <c r="T345" s="161"/>
      <c r="U345" s="68"/>
      <c r="V345" s="68"/>
      <c r="AC345" s="68"/>
      <c r="AD345" s="159"/>
      <c r="AE345" s="159"/>
      <c r="AF345" s="159"/>
      <c r="AG345" s="159"/>
      <c r="AH345" s="159"/>
      <c r="AL345" s="2"/>
    </row>
    <row r="346" spans="1:38">
      <c r="A346" s="2"/>
      <c r="B346" s="5"/>
      <c r="C346" s="5"/>
      <c r="D346" s="5"/>
      <c r="E346" s="5"/>
      <c r="F346" s="5"/>
      <c r="G346" s="5"/>
      <c r="H346" s="5"/>
      <c r="I346" s="5"/>
      <c r="J346" s="5"/>
      <c r="K346" s="5"/>
      <c r="L346" s="5"/>
      <c r="M346" s="5"/>
      <c r="N346" s="5"/>
      <c r="P346" s="159"/>
      <c r="Q346" s="159"/>
      <c r="R346" s="160"/>
      <c r="S346" s="161"/>
      <c r="T346" s="161"/>
      <c r="U346" s="68"/>
      <c r="V346" s="68"/>
      <c r="AC346" s="68"/>
      <c r="AD346" s="159"/>
      <c r="AE346" s="159"/>
      <c r="AF346" s="159"/>
      <c r="AG346" s="159"/>
      <c r="AH346" s="159"/>
      <c r="AL346" s="2"/>
    </row>
    <row r="347" spans="1:38">
      <c r="A347" s="2"/>
      <c r="B347" s="5"/>
      <c r="C347" s="5"/>
      <c r="D347" s="5"/>
      <c r="E347" s="5"/>
      <c r="F347" s="5"/>
      <c r="G347" s="5"/>
      <c r="H347" s="5"/>
      <c r="I347" s="5"/>
      <c r="J347" s="5"/>
      <c r="K347" s="5"/>
      <c r="L347" s="5"/>
      <c r="M347" s="5"/>
      <c r="N347" s="5"/>
      <c r="P347" s="159"/>
      <c r="Q347" s="159"/>
      <c r="R347" s="160"/>
      <c r="S347" s="161"/>
      <c r="T347" s="161"/>
      <c r="U347" s="68"/>
      <c r="V347" s="68"/>
      <c r="AC347" s="68"/>
      <c r="AD347" s="159"/>
      <c r="AE347" s="159"/>
      <c r="AF347" s="159"/>
      <c r="AG347" s="159"/>
      <c r="AH347" s="159"/>
      <c r="AL347" s="2"/>
    </row>
    <row r="348" spans="1:38">
      <c r="A348" s="2"/>
      <c r="B348" s="5"/>
      <c r="C348" s="5"/>
      <c r="D348" s="5"/>
      <c r="E348" s="5"/>
      <c r="F348" s="5"/>
      <c r="G348" s="5"/>
      <c r="H348" s="5"/>
      <c r="I348" s="5"/>
      <c r="J348" s="5"/>
      <c r="K348" s="5"/>
      <c r="L348" s="5"/>
      <c r="M348" s="5"/>
      <c r="N348" s="5"/>
      <c r="P348" s="159"/>
      <c r="Q348" s="159"/>
      <c r="R348" s="160"/>
      <c r="S348" s="161"/>
      <c r="T348" s="161"/>
      <c r="U348" s="68"/>
      <c r="V348" s="68"/>
      <c r="AC348" s="68"/>
      <c r="AD348" s="159"/>
      <c r="AE348" s="159"/>
      <c r="AF348" s="159"/>
      <c r="AG348" s="159"/>
      <c r="AH348" s="159"/>
      <c r="AL348" s="2"/>
    </row>
    <row r="349" spans="1:38">
      <c r="A349" s="2"/>
      <c r="B349" s="5"/>
      <c r="C349" s="5"/>
      <c r="D349" s="5"/>
      <c r="E349" s="5"/>
      <c r="F349" s="5"/>
      <c r="G349" s="5"/>
      <c r="H349" s="5"/>
      <c r="I349" s="5"/>
      <c r="J349" s="5"/>
      <c r="K349" s="5"/>
      <c r="L349" s="5"/>
      <c r="M349" s="5"/>
      <c r="N349" s="5"/>
      <c r="P349" s="159"/>
      <c r="Q349" s="159"/>
      <c r="R349" s="160"/>
      <c r="S349" s="161"/>
      <c r="T349" s="161"/>
      <c r="U349" s="68"/>
      <c r="V349" s="68"/>
      <c r="AC349" s="68"/>
      <c r="AD349" s="159"/>
      <c r="AE349" s="159"/>
      <c r="AF349" s="159"/>
      <c r="AG349" s="159"/>
      <c r="AH349" s="159"/>
      <c r="AL349" s="2"/>
    </row>
    <row r="350" spans="1:38">
      <c r="A350" s="2"/>
      <c r="B350" s="5"/>
      <c r="C350" s="5"/>
      <c r="D350" s="5"/>
      <c r="E350" s="5"/>
      <c r="F350" s="5"/>
      <c r="G350" s="5"/>
      <c r="H350" s="5"/>
      <c r="I350" s="5"/>
      <c r="J350" s="5"/>
      <c r="K350" s="5"/>
      <c r="L350" s="5"/>
      <c r="M350" s="5"/>
      <c r="N350" s="5"/>
      <c r="P350" s="159"/>
      <c r="Q350" s="159"/>
      <c r="R350" s="160"/>
      <c r="S350" s="161"/>
      <c r="T350" s="161"/>
      <c r="U350" s="68"/>
      <c r="V350" s="68"/>
      <c r="AC350" s="68"/>
      <c r="AD350" s="159"/>
      <c r="AE350" s="159"/>
      <c r="AF350" s="159"/>
      <c r="AG350" s="159"/>
      <c r="AH350" s="159"/>
      <c r="AL350" s="2"/>
    </row>
    <row r="351" spans="1:38">
      <c r="A351" s="2"/>
      <c r="B351" s="5"/>
      <c r="C351" s="5"/>
      <c r="D351" s="5"/>
      <c r="E351" s="5"/>
      <c r="F351" s="5"/>
      <c r="G351" s="5"/>
      <c r="H351" s="5"/>
      <c r="I351" s="5"/>
      <c r="J351" s="5"/>
      <c r="K351" s="5"/>
      <c r="L351" s="5"/>
      <c r="M351" s="5"/>
      <c r="N351" s="5"/>
      <c r="P351" s="159"/>
      <c r="Q351" s="159"/>
      <c r="R351" s="160"/>
      <c r="S351" s="161"/>
      <c r="T351" s="161"/>
      <c r="U351" s="68"/>
      <c r="V351" s="68"/>
      <c r="AC351" s="68"/>
      <c r="AD351" s="159"/>
      <c r="AE351" s="159"/>
      <c r="AF351" s="159"/>
      <c r="AG351" s="159"/>
      <c r="AH351" s="159"/>
      <c r="AL351" s="2"/>
    </row>
    <row r="352" spans="1:38">
      <c r="A352" s="2"/>
      <c r="B352" s="5"/>
      <c r="C352" s="5"/>
      <c r="D352" s="5"/>
      <c r="E352" s="5"/>
      <c r="F352" s="5"/>
      <c r="G352" s="5"/>
      <c r="H352" s="5"/>
      <c r="I352" s="5"/>
      <c r="J352" s="5"/>
      <c r="K352" s="5"/>
      <c r="L352" s="5"/>
      <c r="M352" s="5"/>
      <c r="N352" s="5"/>
      <c r="P352" s="159"/>
      <c r="Q352" s="159"/>
      <c r="R352" s="160"/>
      <c r="S352" s="161"/>
      <c r="T352" s="161"/>
      <c r="U352" s="68"/>
      <c r="V352" s="68"/>
      <c r="AC352" s="68"/>
      <c r="AD352" s="159"/>
      <c r="AE352" s="159"/>
      <c r="AF352" s="159"/>
      <c r="AG352" s="159"/>
      <c r="AH352" s="159"/>
      <c r="AL352" s="2"/>
    </row>
    <row r="353" spans="1:38">
      <c r="A353" s="2"/>
      <c r="B353" s="5"/>
      <c r="C353" s="5"/>
      <c r="D353" s="5"/>
      <c r="E353" s="5"/>
      <c r="F353" s="5"/>
      <c r="G353" s="5"/>
      <c r="H353" s="5"/>
      <c r="I353" s="5"/>
      <c r="J353" s="5"/>
      <c r="K353" s="5"/>
      <c r="L353" s="5"/>
      <c r="M353" s="5"/>
      <c r="N353" s="5"/>
      <c r="P353" s="159"/>
      <c r="Q353" s="159"/>
      <c r="R353" s="160"/>
      <c r="S353" s="161"/>
      <c r="T353" s="161"/>
      <c r="U353" s="68"/>
      <c r="V353" s="68"/>
      <c r="AC353" s="68"/>
      <c r="AD353" s="159"/>
      <c r="AE353" s="159"/>
      <c r="AF353" s="159"/>
      <c r="AG353" s="159"/>
      <c r="AH353" s="159"/>
      <c r="AL353" s="2"/>
    </row>
    <row r="354" spans="1:38">
      <c r="A354" s="2"/>
      <c r="B354" s="5"/>
      <c r="C354" s="5"/>
      <c r="D354" s="5"/>
      <c r="E354" s="5"/>
      <c r="F354" s="5"/>
      <c r="G354" s="5"/>
      <c r="H354" s="5"/>
      <c r="I354" s="5"/>
      <c r="J354" s="5"/>
      <c r="K354" s="5"/>
      <c r="L354" s="5"/>
      <c r="M354" s="5"/>
      <c r="N354" s="5"/>
      <c r="P354" s="159"/>
      <c r="Q354" s="159"/>
      <c r="R354" s="160"/>
      <c r="S354" s="161"/>
      <c r="T354" s="161"/>
      <c r="U354" s="68"/>
      <c r="V354" s="68"/>
      <c r="AC354" s="68"/>
      <c r="AD354" s="159"/>
      <c r="AE354" s="159"/>
      <c r="AF354" s="159"/>
      <c r="AG354" s="159"/>
      <c r="AH354" s="159"/>
      <c r="AL354" s="2"/>
    </row>
    <row r="355" spans="1:38">
      <c r="A355" s="2"/>
      <c r="B355" s="5"/>
      <c r="C355" s="5"/>
      <c r="D355" s="5"/>
      <c r="E355" s="5"/>
      <c r="F355" s="5"/>
      <c r="G355" s="5"/>
      <c r="H355" s="5"/>
      <c r="I355" s="5"/>
      <c r="J355" s="5"/>
      <c r="K355" s="5"/>
      <c r="L355" s="5"/>
      <c r="M355" s="5"/>
      <c r="N355" s="5"/>
      <c r="P355" s="159"/>
      <c r="Q355" s="159"/>
      <c r="R355" s="160"/>
      <c r="S355" s="161"/>
      <c r="T355" s="161"/>
      <c r="U355" s="68"/>
      <c r="V355" s="68"/>
      <c r="AC355" s="68"/>
      <c r="AD355" s="159"/>
      <c r="AE355" s="159"/>
      <c r="AF355" s="159"/>
      <c r="AG355" s="159"/>
      <c r="AH355" s="159"/>
      <c r="AL355" s="2"/>
    </row>
    <row r="356" spans="1:38">
      <c r="A356" s="2"/>
      <c r="B356" s="5"/>
      <c r="C356" s="5"/>
      <c r="D356" s="5"/>
      <c r="E356" s="5"/>
      <c r="F356" s="5"/>
      <c r="G356" s="5"/>
      <c r="H356" s="5"/>
      <c r="I356" s="5"/>
      <c r="J356" s="5"/>
      <c r="K356" s="5"/>
      <c r="L356" s="5"/>
      <c r="M356" s="5"/>
      <c r="N356" s="5"/>
      <c r="P356" s="159"/>
      <c r="Q356" s="159"/>
      <c r="R356" s="160"/>
      <c r="S356" s="161"/>
      <c r="T356" s="161"/>
      <c r="U356" s="68"/>
      <c r="V356" s="68"/>
      <c r="AC356" s="68"/>
      <c r="AD356" s="159"/>
      <c r="AE356" s="159"/>
      <c r="AF356" s="159"/>
      <c r="AG356" s="159"/>
      <c r="AH356" s="159"/>
      <c r="AL356" s="2"/>
    </row>
    <row r="357" spans="1:38">
      <c r="A357" s="2"/>
      <c r="B357" s="5"/>
      <c r="C357" s="5"/>
      <c r="D357" s="5"/>
      <c r="E357" s="5"/>
      <c r="F357" s="5"/>
      <c r="G357" s="5"/>
      <c r="H357" s="5"/>
      <c r="I357" s="5"/>
      <c r="J357" s="5"/>
      <c r="K357" s="5"/>
      <c r="L357" s="5"/>
      <c r="M357" s="5"/>
      <c r="N357" s="5"/>
      <c r="P357" s="159"/>
      <c r="Q357" s="159"/>
      <c r="R357" s="160"/>
      <c r="S357" s="161"/>
      <c r="T357" s="161"/>
      <c r="U357" s="68"/>
      <c r="V357" s="68"/>
      <c r="AC357" s="68"/>
      <c r="AD357" s="159"/>
      <c r="AE357" s="159"/>
      <c r="AF357" s="159"/>
      <c r="AG357" s="159"/>
      <c r="AH357" s="159"/>
      <c r="AL357" s="2"/>
    </row>
    <row r="358" spans="1:38">
      <c r="A358" s="2"/>
      <c r="B358" s="5"/>
      <c r="C358" s="5"/>
      <c r="D358" s="5"/>
      <c r="E358" s="5"/>
      <c r="F358" s="5"/>
      <c r="G358" s="5"/>
      <c r="H358" s="5"/>
      <c r="I358" s="5"/>
      <c r="J358" s="5"/>
      <c r="K358" s="5"/>
      <c r="L358" s="5"/>
      <c r="M358" s="5"/>
      <c r="N358" s="5"/>
      <c r="P358" s="159"/>
      <c r="Q358" s="159"/>
      <c r="R358" s="160"/>
      <c r="S358" s="161"/>
      <c r="T358" s="161"/>
      <c r="U358" s="68"/>
      <c r="V358" s="68"/>
      <c r="AC358" s="68"/>
      <c r="AD358" s="159"/>
      <c r="AE358" s="159"/>
      <c r="AF358" s="159"/>
      <c r="AG358" s="159"/>
      <c r="AH358" s="159"/>
      <c r="AL358" s="2"/>
    </row>
    <row r="359" spans="1:38">
      <c r="A359" s="2"/>
      <c r="B359" s="5"/>
      <c r="C359" s="5"/>
      <c r="D359" s="5"/>
      <c r="E359" s="5"/>
      <c r="F359" s="5"/>
      <c r="G359" s="5"/>
      <c r="H359" s="5"/>
      <c r="I359" s="5"/>
      <c r="J359" s="5"/>
      <c r="K359" s="5"/>
      <c r="L359" s="5"/>
      <c r="M359" s="5"/>
      <c r="N359" s="5"/>
      <c r="P359" s="159"/>
      <c r="Q359" s="159"/>
      <c r="R359" s="160"/>
      <c r="S359" s="161"/>
      <c r="T359" s="161"/>
      <c r="U359" s="68"/>
      <c r="V359" s="68"/>
      <c r="AC359" s="68"/>
      <c r="AD359" s="159"/>
      <c r="AE359" s="159"/>
      <c r="AF359" s="159"/>
      <c r="AG359" s="159"/>
      <c r="AH359" s="159"/>
      <c r="AL359" s="2"/>
    </row>
    <row r="360" spans="1:38">
      <c r="A360" s="2"/>
      <c r="B360" s="5"/>
      <c r="C360" s="5"/>
      <c r="D360" s="5"/>
      <c r="E360" s="5"/>
      <c r="F360" s="5"/>
      <c r="G360" s="5"/>
      <c r="H360" s="5"/>
      <c r="I360" s="5"/>
      <c r="J360" s="5"/>
      <c r="K360" s="5"/>
      <c r="L360" s="5"/>
      <c r="M360" s="5"/>
      <c r="N360" s="5"/>
      <c r="P360" s="159"/>
      <c r="Q360" s="159"/>
      <c r="R360" s="160"/>
      <c r="S360" s="161"/>
      <c r="T360" s="161"/>
      <c r="U360" s="68"/>
      <c r="V360" s="68"/>
      <c r="AC360" s="68"/>
      <c r="AD360" s="159"/>
      <c r="AE360" s="159"/>
      <c r="AF360" s="159"/>
      <c r="AG360" s="159"/>
      <c r="AH360" s="159"/>
      <c r="AL360" s="2"/>
    </row>
    <row r="361" spans="1:38">
      <c r="A361" s="2"/>
      <c r="B361" s="5"/>
      <c r="C361" s="5"/>
      <c r="D361" s="5"/>
      <c r="E361" s="5"/>
      <c r="F361" s="5"/>
      <c r="G361" s="5"/>
      <c r="H361" s="5"/>
      <c r="I361" s="5"/>
      <c r="J361" s="5"/>
      <c r="K361" s="5"/>
      <c r="L361" s="5"/>
      <c r="M361" s="5"/>
      <c r="N361" s="5"/>
      <c r="P361" s="159"/>
      <c r="Q361" s="159"/>
      <c r="R361" s="160"/>
      <c r="S361" s="161"/>
      <c r="T361" s="161"/>
      <c r="U361" s="68"/>
      <c r="V361" s="68"/>
      <c r="AC361" s="68"/>
      <c r="AD361" s="159"/>
      <c r="AE361" s="159"/>
      <c r="AF361" s="159"/>
      <c r="AG361" s="159"/>
      <c r="AH361" s="159"/>
      <c r="AL361" s="2"/>
    </row>
    <row r="362" spans="1:38">
      <c r="A362" s="2"/>
      <c r="B362" s="5"/>
      <c r="C362" s="5"/>
      <c r="D362" s="5"/>
      <c r="E362" s="5"/>
      <c r="F362" s="5"/>
      <c r="G362" s="5"/>
      <c r="H362" s="5"/>
      <c r="I362" s="5"/>
      <c r="J362" s="5"/>
      <c r="K362" s="5"/>
      <c r="L362" s="5"/>
      <c r="M362" s="5"/>
      <c r="N362" s="5"/>
      <c r="P362" s="159"/>
      <c r="Q362" s="159"/>
      <c r="R362" s="160"/>
      <c r="S362" s="161"/>
      <c r="T362" s="161"/>
      <c r="U362" s="68"/>
      <c r="V362" s="68"/>
      <c r="AC362" s="68"/>
      <c r="AD362" s="159"/>
      <c r="AE362" s="159"/>
      <c r="AF362" s="159"/>
      <c r="AG362" s="159"/>
      <c r="AH362" s="159"/>
      <c r="AL362" s="2"/>
    </row>
    <row r="363" spans="1:38">
      <c r="A363" s="2"/>
      <c r="B363" s="5"/>
      <c r="C363" s="5"/>
      <c r="D363" s="5"/>
      <c r="E363" s="5"/>
      <c r="F363" s="5"/>
      <c r="G363" s="5"/>
      <c r="H363" s="5"/>
      <c r="I363" s="5"/>
      <c r="J363" s="5"/>
      <c r="K363" s="5"/>
      <c r="L363" s="5"/>
      <c r="M363" s="5"/>
      <c r="N363" s="5"/>
      <c r="P363" s="159"/>
      <c r="Q363" s="159"/>
      <c r="R363" s="160"/>
      <c r="S363" s="161"/>
      <c r="T363" s="161"/>
      <c r="U363" s="68"/>
      <c r="V363" s="68"/>
      <c r="AC363" s="68"/>
      <c r="AD363" s="159"/>
      <c r="AE363" s="159"/>
      <c r="AF363" s="159"/>
      <c r="AG363" s="159"/>
      <c r="AH363" s="159"/>
      <c r="AL363" s="2"/>
    </row>
    <row r="364" spans="1:38">
      <c r="A364" s="2"/>
      <c r="B364" s="5"/>
      <c r="C364" s="5"/>
      <c r="D364" s="5"/>
      <c r="E364" s="5"/>
      <c r="F364" s="5"/>
      <c r="G364" s="5"/>
      <c r="H364" s="5"/>
      <c r="I364" s="5"/>
      <c r="J364" s="5"/>
      <c r="K364" s="5"/>
      <c r="L364" s="5"/>
      <c r="M364" s="5"/>
      <c r="N364" s="5"/>
      <c r="P364" s="159"/>
      <c r="Q364" s="159"/>
      <c r="R364" s="160"/>
      <c r="S364" s="161"/>
      <c r="T364" s="161"/>
      <c r="U364" s="68"/>
      <c r="V364" s="68"/>
      <c r="AC364" s="68"/>
      <c r="AD364" s="159"/>
      <c r="AE364" s="159"/>
      <c r="AF364" s="159"/>
      <c r="AG364" s="159"/>
      <c r="AH364" s="159"/>
      <c r="AL364" s="2"/>
    </row>
    <row r="365" spans="1:38">
      <c r="A365" s="2"/>
      <c r="B365" s="5"/>
      <c r="C365" s="5"/>
      <c r="D365" s="5"/>
      <c r="E365" s="5"/>
      <c r="F365" s="5"/>
      <c r="G365" s="5"/>
      <c r="H365" s="5"/>
      <c r="I365" s="5"/>
      <c r="J365" s="5"/>
      <c r="K365" s="5"/>
      <c r="L365" s="5"/>
      <c r="M365" s="5"/>
      <c r="N365" s="5"/>
      <c r="P365" s="159"/>
      <c r="Q365" s="159"/>
      <c r="R365" s="160"/>
      <c r="S365" s="161"/>
      <c r="T365" s="161"/>
      <c r="U365" s="68"/>
      <c r="V365" s="68"/>
      <c r="AC365" s="68"/>
      <c r="AD365" s="159"/>
      <c r="AE365" s="159"/>
      <c r="AF365" s="159"/>
      <c r="AG365" s="159"/>
      <c r="AH365" s="159"/>
      <c r="AL365" s="2"/>
    </row>
    <row r="366" spans="1:38">
      <c r="A366" s="2"/>
      <c r="B366" s="5"/>
      <c r="C366" s="5"/>
      <c r="D366" s="5"/>
      <c r="E366" s="5"/>
      <c r="F366" s="5"/>
      <c r="G366" s="5"/>
      <c r="H366" s="5"/>
      <c r="I366" s="5"/>
      <c r="J366" s="5"/>
      <c r="K366" s="5"/>
      <c r="L366" s="5"/>
      <c r="M366" s="5"/>
      <c r="N366" s="5"/>
      <c r="P366" s="159"/>
      <c r="Q366" s="159"/>
      <c r="R366" s="160"/>
      <c r="S366" s="161"/>
      <c r="T366" s="161"/>
      <c r="U366" s="68"/>
      <c r="V366" s="68"/>
      <c r="AC366" s="68"/>
      <c r="AD366" s="159"/>
      <c r="AE366" s="159"/>
      <c r="AF366" s="159"/>
      <c r="AG366" s="159"/>
      <c r="AH366" s="159"/>
      <c r="AL366" s="2"/>
    </row>
    <row r="367" spans="1:38">
      <c r="A367" s="2"/>
      <c r="B367" s="5"/>
      <c r="C367" s="5"/>
      <c r="D367" s="5"/>
      <c r="E367" s="5"/>
      <c r="F367" s="5"/>
      <c r="G367" s="5"/>
      <c r="H367" s="5"/>
      <c r="I367" s="5"/>
      <c r="J367" s="5"/>
      <c r="K367" s="5"/>
      <c r="L367" s="5"/>
      <c r="M367" s="5"/>
      <c r="N367" s="5"/>
      <c r="P367" s="159"/>
      <c r="Q367" s="159"/>
      <c r="R367" s="160"/>
      <c r="S367" s="161"/>
      <c r="T367" s="161"/>
      <c r="U367" s="68"/>
      <c r="V367" s="68"/>
      <c r="AC367" s="68"/>
      <c r="AD367" s="159"/>
      <c r="AE367" s="159"/>
      <c r="AF367" s="159"/>
      <c r="AG367" s="159"/>
      <c r="AH367" s="159"/>
      <c r="AL367" s="2"/>
    </row>
    <row r="368" spans="1:38">
      <c r="A368" s="2"/>
      <c r="B368" s="5"/>
      <c r="C368" s="5"/>
      <c r="D368" s="5"/>
      <c r="E368" s="5"/>
      <c r="F368" s="5"/>
      <c r="G368" s="5"/>
      <c r="H368" s="5"/>
      <c r="I368" s="5"/>
      <c r="J368" s="5"/>
      <c r="K368" s="5"/>
      <c r="L368" s="5"/>
      <c r="M368" s="5"/>
      <c r="N368" s="5"/>
      <c r="P368" s="159"/>
      <c r="Q368" s="159"/>
      <c r="R368" s="160"/>
      <c r="S368" s="161"/>
      <c r="T368" s="161"/>
      <c r="U368" s="68"/>
      <c r="V368" s="68"/>
      <c r="AC368" s="68"/>
      <c r="AD368" s="159"/>
      <c r="AE368" s="159"/>
      <c r="AF368" s="159"/>
      <c r="AG368" s="159"/>
      <c r="AH368" s="159"/>
      <c r="AL368" s="2"/>
    </row>
    <row r="369" spans="1:38">
      <c r="A369" s="2"/>
      <c r="B369" s="5"/>
      <c r="C369" s="5"/>
      <c r="D369" s="5"/>
      <c r="E369" s="5"/>
      <c r="F369" s="5"/>
      <c r="G369" s="5"/>
      <c r="H369" s="5"/>
      <c r="I369" s="5"/>
      <c r="J369" s="5"/>
      <c r="K369" s="5"/>
      <c r="L369" s="5"/>
      <c r="M369" s="5"/>
      <c r="N369" s="5"/>
      <c r="P369" s="159"/>
      <c r="Q369" s="159"/>
      <c r="R369" s="160"/>
      <c r="S369" s="161"/>
      <c r="T369" s="161"/>
      <c r="U369" s="68"/>
      <c r="V369" s="68"/>
      <c r="AC369" s="68"/>
      <c r="AD369" s="159"/>
      <c r="AE369" s="159"/>
      <c r="AF369" s="159"/>
      <c r="AG369" s="159"/>
      <c r="AH369" s="159"/>
      <c r="AL369" s="2"/>
    </row>
    <row r="370" spans="1:38">
      <c r="A370" s="2"/>
      <c r="B370" s="5"/>
      <c r="C370" s="5"/>
      <c r="D370" s="5"/>
      <c r="E370" s="5"/>
      <c r="F370" s="5"/>
      <c r="G370" s="5"/>
      <c r="H370" s="5"/>
      <c r="I370" s="5"/>
      <c r="J370" s="5"/>
      <c r="K370" s="5"/>
      <c r="L370" s="5"/>
      <c r="M370" s="5"/>
      <c r="N370" s="5"/>
      <c r="P370" s="159"/>
      <c r="Q370" s="159"/>
      <c r="R370" s="160"/>
      <c r="S370" s="161"/>
      <c r="T370" s="161"/>
      <c r="U370" s="68"/>
      <c r="V370" s="68"/>
      <c r="AC370" s="68"/>
      <c r="AD370" s="159"/>
      <c r="AE370" s="159"/>
      <c r="AF370" s="159"/>
      <c r="AG370" s="159"/>
      <c r="AH370" s="159"/>
      <c r="AL370" s="2"/>
    </row>
    <row r="371" spans="1:38">
      <c r="A371" s="2"/>
      <c r="B371" s="5"/>
      <c r="C371" s="5"/>
      <c r="D371" s="5"/>
      <c r="E371" s="5"/>
      <c r="F371" s="5"/>
      <c r="G371" s="5"/>
      <c r="H371" s="5"/>
      <c r="I371" s="5"/>
      <c r="J371" s="5"/>
      <c r="K371" s="5"/>
      <c r="L371" s="5"/>
      <c r="M371" s="5"/>
      <c r="N371" s="5"/>
      <c r="P371" s="159"/>
      <c r="Q371" s="159"/>
      <c r="R371" s="160"/>
      <c r="S371" s="161"/>
      <c r="T371" s="161"/>
      <c r="U371" s="68"/>
      <c r="V371" s="68"/>
      <c r="AC371" s="68"/>
      <c r="AD371" s="159"/>
      <c r="AE371" s="159"/>
      <c r="AF371" s="159"/>
      <c r="AG371" s="159"/>
      <c r="AH371" s="159"/>
      <c r="AL371" s="2"/>
    </row>
    <row r="372" spans="1:38">
      <c r="A372" s="2"/>
      <c r="B372" s="5"/>
      <c r="C372" s="5"/>
      <c r="D372" s="5"/>
      <c r="E372" s="5"/>
      <c r="F372" s="5"/>
      <c r="G372" s="5"/>
      <c r="H372" s="5"/>
      <c r="I372" s="5"/>
      <c r="J372" s="5"/>
      <c r="K372" s="5"/>
      <c r="L372" s="5"/>
      <c r="M372" s="5"/>
      <c r="N372" s="5"/>
      <c r="P372" s="159"/>
      <c r="Q372" s="159"/>
      <c r="R372" s="160"/>
      <c r="S372" s="161"/>
      <c r="T372" s="161"/>
      <c r="U372" s="68"/>
      <c r="V372" s="68"/>
      <c r="AC372" s="68"/>
      <c r="AD372" s="159"/>
      <c r="AE372" s="159"/>
      <c r="AF372" s="159"/>
      <c r="AG372" s="159"/>
      <c r="AH372" s="159"/>
      <c r="AL372" s="2"/>
    </row>
    <row r="373" spans="1:38">
      <c r="A373" s="2"/>
      <c r="B373" s="5"/>
      <c r="C373" s="5"/>
      <c r="D373" s="5"/>
      <c r="E373" s="5"/>
      <c r="F373" s="5"/>
      <c r="G373" s="5"/>
      <c r="H373" s="5"/>
      <c r="I373" s="5"/>
      <c r="J373" s="5"/>
      <c r="K373" s="5"/>
      <c r="L373" s="5"/>
      <c r="M373" s="5"/>
      <c r="N373" s="5"/>
      <c r="P373" s="159"/>
      <c r="Q373" s="159"/>
      <c r="R373" s="160"/>
      <c r="S373" s="161"/>
      <c r="T373" s="161"/>
      <c r="U373" s="68"/>
      <c r="V373" s="68"/>
      <c r="AC373" s="68"/>
      <c r="AD373" s="159"/>
      <c r="AE373" s="159"/>
      <c r="AF373" s="159"/>
      <c r="AG373" s="159"/>
      <c r="AH373" s="159"/>
      <c r="AL373" s="2"/>
    </row>
    <row r="374" spans="1:38">
      <c r="A374" s="2"/>
      <c r="B374" s="5"/>
      <c r="C374" s="5"/>
      <c r="D374" s="5"/>
      <c r="E374" s="5"/>
      <c r="F374" s="5"/>
      <c r="G374" s="5"/>
      <c r="H374" s="5"/>
      <c r="I374" s="5"/>
      <c r="J374" s="5"/>
      <c r="K374" s="5"/>
      <c r="L374" s="5"/>
      <c r="M374" s="5"/>
      <c r="N374" s="5"/>
      <c r="P374" s="159"/>
      <c r="Q374" s="159"/>
      <c r="R374" s="160"/>
      <c r="S374" s="161"/>
      <c r="T374" s="161"/>
      <c r="U374" s="68"/>
      <c r="V374" s="68"/>
      <c r="AC374" s="68"/>
      <c r="AD374" s="159"/>
      <c r="AE374" s="159"/>
      <c r="AF374" s="159"/>
      <c r="AG374" s="159"/>
      <c r="AH374" s="159"/>
      <c r="AL374" s="2"/>
    </row>
    <row r="375" spans="1:38">
      <c r="A375" s="2"/>
      <c r="B375" s="5"/>
      <c r="C375" s="5"/>
      <c r="D375" s="5"/>
      <c r="E375" s="5"/>
      <c r="F375" s="5"/>
      <c r="G375" s="5"/>
      <c r="H375" s="5"/>
      <c r="I375" s="5"/>
      <c r="J375" s="5"/>
      <c r="K375" s="5"/>
      <c r="L375" s="5"/>
      <c r="M375" s="5"/>
      <c r="N375" s="5"/>
      <c r="P375" s="159"/>
      <c r="Q375" s="159"/>
      <c r="R375" s="160"/>
      <c r="S375" s="161"/>
      <c r="T375" s="161"/>
      <c r="U375" s="68"/>
      <c r="V375" s="68"/>
      <c r="AC375" s="68"/>
      <c r="AD375" s="159"/>
      <c r="AE375" s="159"/>
      <c r="AF375" s="159"/>
      <c r="AG375" s="159"/>
      <c r="AH375" s="159"/>
      <c r="AL375" s="2"/>
    </row>
    <row r="376" spans="1:38">
      <c r="A376" s="2"/>
      <c r="B376" s="5"/>
      <c r="C376" s="5"/>
      <c r="D376" s="5"/>
      <c r="E376" s="5"/>
      <c r="F376" s="5"/>
      <c r="G376" s="5"/>
      <c r="H376" s="5"/>
      <c r="I376" s="5"/>
      <c r="J376" s="5"/>
      <c r="K376" s="5"/>
      <c r="L376" s="5"/>
      <c r="M376" s="5"/>
      <c r="N376" s="5"/>
      <c r="P376" s="159"/>
      <c r="Q376" s="159"/>
      <c r="R376" s="160"/>
      <c r="S376" s="161"/>
      <c r="T376" s="161"/>
      <c r="U376" s="68"/>
      <c r="V376" s="68"/>
      <c r="AC376" s="68"/>
      <c r="AD376" s="159"/>
      <c r="AE376" s="159"/>
      <c r="AF376" s="159"/>
      <c r="AG376" s="159"/>
      <c r="AH376" s="159"/>
      <c r="AL376" s="2"/>
    </row>
    <row r="377" spans="1:38">
      <c r="A377" s="2"/>
      <c r="B377" s="5"/>
      <c r="C377" s="5"/>
      <c r="D377" s="5"/>
      <c r="E377" s="5"/>
      <c r="F377" s="5"/>
      <c r="G377" s="5"/>
      <c r="H377" s="5"/>
      <c r="I377" s="5"/>
      <c r="J377" s="5"/>
      <c r="K377" s="5"/>
      <c r="L377" s="5"/>
      <c r="M377" s="5"/>
      <c r="N377" s="5"/>
      <c r="P377" s="159"/>
      <c r="Q377" s="159"/>
      <c r="R377" s="160"/>
      <c r="S377" s="161"/>
      <c r="T377" s="161"/>
      <c r="U377" s="68"/>
      <c r="V377" s="68"/>
      <c r="AC377" s="68"/>
      <c r="AD377" s="159"/>
      <c r="AE377" s="159"/>
      <c r="AF377" s="159"/>
      <c r="AG377" s="159"/>
      <c r="AH377" s="159"/>
      <c r="AL377" s="2"/>
    </row>
    <row r="378" spans="1:38">
      <c r="A378" s="2"/>
      <c r="B378" s="5"/>
      <c r="C378" s="5"/>
      <c r="D378" s="5"/>
      <c r="E378" s="5"/>
      <c r="F378" s="5"/>
      <c r="G378" s="5"/>
      <c r="H378" s="5"/>
      <c r="I378" s="5"/>
      <c r="J378" s="5"/>
      <c r="K378" s="5"/>
      <c r="L378" s="5"/>
      <c r="M378" s="5"/>
      <c r="N378" s="5"/>
      <c r="P378" s="159"/>
      <c r="Q378" s="159"/>
      <c r="R378" s="160"/>
      <c r="S378" s="161"/>
      <c r="T378" s="161"/>
      <c r="U378" s="68"/>
      <c r="V378" s="68"/>
      <c r="AC378" s="68"/>
      <c r="AD378" s="159"/>
      <c r="AE378" s="159"/>
      <c r="AF378" s="159"/>
      <c r="AG378" s="159"/>
      <c r="AH378" s="159"/>
      <c r="AL378" s="2"/>
    </row>
    <row r="379" spans="1:38">
      <c r="A379" s="2"/>
      <c r="B379" s="5"/>
      <c r="C379" s="5"/>
      <c r="D379" s="5"/>
      <c r="E379" s="5"/>
      <c r="F379" s="5"/>
      <c r="G379" s="5"/>
      <c r="H379" s="5"/>
      <c r="I379" s="5"/>
      <c r="J379" s="5"/>
      <c r="K379" s="5"/>
      <c r="L379" s="5"/>
      <c r="M379" s="5"/>
      <c r="N379" s="5"/>
      <c r="P379" s="159"/>
      <c r="Q379" s="159"/>
      <c r="R379" s="160"/>
      <c r="S379" s="161"/>
      <c r="T379" s="161"/>
      <c r="U379" s="68"/>
      <c r="V379" s="68"/>
      <c r="W379" s="2"/>
      <c r="X379" s="2"/>
      <c r="Y379" s="2"/>
      <c r="Z379" s="2"/>
      <c r="AA379" s="2"/>
      <c r="AB379" s="2"/>
      <c r="AC379" s="68"/>
      <c r="AD379" s="159"/>
      <c r="AE379" s="159"/>
      <c r="AF379" s="159"/>
      <c r="AG379" s="159"/>
      <c r="AH379" s="159"/>
      <c r="AL379" s="2"/>
    </row>
    <row r="380" spans="1:38">
      <c r="A380" s="2"/>
      <c r="B380" s="5"/>
      <c r="C380" s="5"/>
      <c r="D380" s="5"/>
      <c r="E380" s="5"/>
      <c r="F380" s="5"/>
      <c r="G380" s="5"/>
      <c r="H380" s="5"/>
      <c r="I380" s="5"/>
      <c r="J380" s="5"/>
      <c r="K380" s="5"/>
      <c r="L380" s="5"/>
      <c r="M380" s="5"/>
      <c r="N380" s="5"/>
      <c r="P380" s="159"/>
      <c r="Q380" s="159"/>
      <c r="R380" s="160"/>
      <c r="S380" s="161"/>
      <c r="T380" s="161"/>
      <c r="U380" s="68"/>
      <c r="V380" s="68"/>
      <c r="W380" s="2"/>
      <c r="X380" s="2"/>
      <c r="Y380" s="2"/>
      <c r="Z380" s="2"/>
      <c r="AA380" s="2"/>
      <c r="AB380" s="2"/>
      <c r="AC380" s="68"/>
      <c r="AD380" s="159"/>
      <c r="AE380" s="159"/>
      <c r="AF380" s="159"/>
      <c r="AG380" s="159"/>
      <c r="AH380" s="159"/>
      <c r="AL380" s="2"/>
    </row>
    <row r="381" spans="1:38">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row>
    <row r="382" spans="1:38">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row>
    <row r="383" spans="1:38">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row>
    <row r="384" spans="1:38">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row>
    <row r="385" spans="1:38">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row>
    <row r="386" spans="1:38">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row>
    <row r="387" spans="1:38">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row>
    <row r="388" spans="1:3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row>
    <row r="389" spans="1:38">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row>
    <row r="390" spans="1:38">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row>
    <row r="391" spans="1:38">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row>
    <row r="392" spans="1:38">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row>
    <row r="393" spans="1:38">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row>
    <row r="394" spans="1:38">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row>
    <row r="395" spans="1:38">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row>
    <row r="396" spans="1:38">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row>
    <row r="397" spans="1:38">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row>
    <row r="398" spans="1:3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row>
    <row r="399" spans="1:38">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row>
    <row r="400" spans="1:38">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row>
    <row r="401" spans="1:38">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row>
    <row r="402" spans="1:38">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row>
    <row r="403" spans="1:38">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row>
    <row r="404" spans="1:38">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row>
    <row r="405" spans="1:38">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row>
    <row r="406" spans="1:38">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row>
    <row r="407" spans="1:38">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row>
    <row r="408" spans="1:3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row>
    <row r="409" spans="1:38">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row>
    <row r="410" spans="1:38">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row>
    <row r="411" spans="1:38">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row>
    <row r="412" spans="1:38">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row>
    <row r="413" spans="1:38">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row>
    <row r="414" spans="1:38">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row>
    <row r="415" spans="1:38">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row>
    <row r="416" spans="1:38">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row>
    <row r="417" spans="1:109">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row>
    <row r="418" spans="1:109">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row>
    <row r="419" spans="1:10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DE419" s="156"/>
    </row>
    <row r="420" spans="1:109">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row>
    <row r="421" spans="1:109">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row>
    <row r="422" spans="1:109">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row>
    <row r="423" spans="1:109">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row>
    <row r="424" spans="1:109">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row>
    <row r="425" spans="1:109">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row>
    <row r="426" spans="1:109">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row>
    <row r="427" spans="1:109">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row>
    <row r="428" spans="1:109">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row>
    <row r="429" spans="1:10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row>
    <row r="430" spans="1:109">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row>
    <row r="431" spans="1:109">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row>
    <row r="432" spans="1:109">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row>
    <row r="433" spans="1:38">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row>
    <row r="434" spans="1:38">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row>
    <row r="435" spans="1:38">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row>
    <row r="436" spans="1:38">
      <c r="A436" s="2"/>
      <c r="B436" s="2"/>
      <c r="C436" s="2"/>
      <c r="D436" s="2"/>
      <c r="E436" s="2"/>
      <c r="F436" s="2"/>
      <c r="G436" s="2"/>
      <c r="H436" s="2"/>
      <c r="I436" s="2"/>
      <c r="J436" s="2"/>
      <c r="K436" s="2"/>
      <c r="L436" s="2"/>
      <c r="M436" s="2"/>
      <c r="N436" s="2"/>
      <c r="O436" s="2"/>
      <c r="P436" s="2"/>
      <c r="Q436" s="2"/>
      <c r="R436" s="2"/>
      <c r="S436" s="2"/>
      <c r="T436" s="2"/>
      <c r="U436" s="2"/>
      <c r="V436" s="2"/>
      <c r="AC436" s="2"/>
      <c r="AD436" s="2"/>
      <c r="AE436" s="2"/>
      <c r="AF436" s="2"/>
      <c r="AG436" s="2"/>
      <c r="AH436" s="2"/>
      <c r="AI436" s="2"/>
      <c r="AJ436" s="2"/>
      <c r="AK436" s="2"/>
      <c r="AL436" s="2"/>
    </row>
    <row r="437" spans="1:38">
      <c r="A437" s="2"/>
      <c r="B437" s="2"/>
      <c r="C437" s="2"/>
      <c r="D437" s="2"/>
      <c r="E437" s="2"/>
      <c r="F437" s="2"/>
      <c r="G437" s="2"/>
      <c r="H437" s="2"/>
      <c r="I437" s="2"/>
      <c r="J437" s="2"/>
      <c r="K437" s="2"/>
      <c r="L437" s="2"/>
      <c r="M437" s="2"/>
      <c r="N437" s="2"/>
      <c r="O437" s="2"/>
      <c r="P437" s="2"/>
      <c r="Q437" s="2"/>
      <c r="R437" s="2"/>
      <c r="S437" s="2"/>
      <c r="T437" s="2"/>
      <c r="U437" s="2"/>
      <c r="V437" s="2"/>
      <c r="AC437" s="2"/>
      <c r="AD437" s="2"/>
      <c r="AE437" s="2"/>
      <c r="AF437" s="2"/>
      <c r="AG437" s="2"/>
      <c r="AH437" s="2"/>
      <c r="AI437" s="2"/>
      <c r="AJ437" s="2"/>
      <c r="AK437" s="2"/>
      <c r="AL437" s="2"/>
    </row>
  </sheetData>
  <sheetProtection algorithmName="SHA-512" hashValue="JWzM+l1+pZGZDNMFBzEQegsFN36lCHssV20yfK0zEAb1bl98iB96cIKqLzsQiFbZ/7ta/zbEXJFD8QRGCLpWiA==" saltValue="KDv0c3HDhekbpNqWGpNUww==" spinCount="100000" sheet="1" formatCells="0" formatColumns="0" formatRows="0" insertHyperlinks="0" sort="0" autoFilter="0"/>
  <mergeCells count="59">
    <mergeCell ref="O8:O9"/>
    <mergeCell ref="X8:Y8"/>
    <mergeCell ref="AA8:AB8"/>
    <mergeCell ref="C2:O2"/>
    <mergeCell ref="R2:W2"/>
    <mergeCell ref="D3:I3"/>
    <mergeCell ref="D4:I5"/>
    <mergeCell ref="W4:W5"/>
    <mergeCell ref="W6:AC6"/>
    <mergeCell ref="D7:I9"/>
    <mergeCell ref="S17:T17"/>
    <mergeCell ref="AE17:AF17"/>
    <mergeCell ref="P18:Q18"/>
    <mergeCell ref="AD18:AE18"/>
    <mergeCell ref="AJ8:AJ9"/>
    <mergeCell ref="X9:Y9"/>
    <mergeCell ref="AA9:AB9"/>
    <mergeCell ref="Q10:R12"/>
    <mergeCell ref="W10:AC16"/>
    <mergeCell ref="AG10:AH12"/>
    <mergeCell ref="Q7:R9"/>
    <mergeCell ref="X7:Y7"/>
    <mergeCell ref="AA7:AB7"/>
    <mergeCell ref="AG7:AH9"/>
    <mergeCell ref="K31:L31"/>
    <mergeCell ref="K32:L32"/>
    <mergeCell ref="K33:L33"/>
    <mergeCell ref="K34:L34"/>
    <mergeCell ref="D11:I12"/>
    <mergeCell ref="D14:I15"/>
    <mergeCell ref="D17:I18"/>
    <mergeCell ref="K17:K18"/>
    <mergeCell ref="K24:L24"/>
    <mergeCell ref="K19:M19"/>
    <mergeCell ref="D20:I25"/>
    <mergeCell ref="W24:Z24"/>
    <mergeCell ref="AA24:AB24"/>
    <mergeCell ref="K25:L25"/>
    <mergeCell ref="W25:Z25"/>
    <mergeCell ref="AA25:AB25"/>
    <mergeCell ref="W20:W21"/>
    <mergeCell ref="K21:L21"/>
    <mergeCell ref="K22:L22"/>
    <mergeCell ref="W22:AB23"/>
    <mergeCell ref="K23:L23"/>
    <mergeCell ref="AP25:AQ25"/>
    <mergeCell ref="K26:M29"/>
    <mergeCell ref="W26:Z26"/>
    <mergeCell ref="AA26:AB26"/>
    <mergeCell ref="W27:AB27"/>
    <mergeCell ref="W29:AB30"/>
    <mergeCell ref="K30:L30"/>
    <mergeCell ref="W31:Z31"/>
    <mergeCell ref="AA31:AB31"/>
    <mergeCell ref="W33:Z33"/>
    <mergeCell ref="AA33:AB33"/>
    <mergeCell ref="W34:AB34"/>
    <mergeCell ref="W32:Z32"/>
    <mergeCell ref="AA32:AB32"/>
  </mergeCells>
  <dataValidations count="2">
    <dataValidation type="list" allowBlank="1" showInputMessage="1" showErrorMessage="1" sqref="M21 M23" xr:uid="{00000000-0002-0000-0000-000000000000}">
      <formula1>$AR$26:$AR$27</formula1>
    </dataValidation>
    <dataValidation type="list" allowBlank="1" showInputMessage="1" showErrorMessage="1" sqref="AA31:AB31 AA24:AB24" xr:uid="{00000000-0002-0000-0000-000001000000}">
      <formula1>$AP$28:$AP$30</formula1>
    </dataValidation>
  </dataValidation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T440"/>
  <sheetViews>
    <sheetView zoomScale="90" zoomScaleNormal="90" workbookViewId="0"/>
  </sheetViews>
  <sheetFormatPr defaultColWidth="10.75" defaultRowHeight="15.75"/>
  <cols>
    <col min="1" max="2" width="1.75" style="1" customWidth="1"/>
    <col min="3" max="3" width="6.5" style="1" customWidth="1"/>
    <col min="4" max="9" width="11.5" style="1" customWidth="1"/>
    <col min="10" max="11" width="8.75" style="1" customWidth="1"/>
    <col min="12" max="12" width="32.5" style="1" customWidth="1"/>
    <col min="13" max="13" width="20.25" style="1" customWidth="1"/>
    <col min="14" max="15" width="8.75" style="1" customWidth="1"/>
    <col min="16" max="16" width="7" style="1" customWidth="1"/>
    <col min="17" max="17" width="21" style="1" customWidth="1"/>
    <col min="18" max="19" width="16.75" style="1" customWidth="1"/>
    <col min="20" max="20" width="21" style="1" customWidth="1"/>
    <col min="21" max="22" width="2.5" style="1" customWidth="1"/>
    <col min="23" max="24" width="8.75" style="1" customWidth="1"/>
    <col min="25" max="25" width="6.5" style="1" customWidth="1"/>
    <col min="26" max="26" width="8.75" style="1" customWidth="1"/>
    <col min="27" max="28" width="9" style="1" customWidth="1"/>
    <col min="29" max="29" width="2.25" style="1" customWidth="1"/>
    <col min="30" max="30" width="7" style="1" customWidth="1"/>
    <col min="31" max="31" width="21" style="1" customWidth="1"/>
    <col min="32" max="33" width="16.75" style="1" customWidth="1"/>
    <col min="34" max="34" width="21" style="1" customWidth="1"/>
    <col min="35" max="35" width="7" style="1" customWidth="1"/>
    <col min="36" max="37" width="8.75" style="1" customWidth="1"/>
    <col min="38" max="16384" width="10.75" style="1"/>
  </cols>
  <sheetData>
    <row r="1" spans="1:46">
      <c r="A1" s="69"/>
      <c r="B1" s="69"/>
      <c r="C1" s="69"/>
      <c r="D1" s="69"/>
      <c r="E1" s="69"/>
      <c r="F1" s="69"/>
      <c r="G1" s="69"/>
      <c r="H1" s="69"/>
      <c r="I1" s="69"/>
      <c r="J1" s="69"/>
      <c r="K1" s="69"/>
      <c r="L1" s="157">
        <f>'Student Work'!DE419</f>
        <v>0</v>
      </c>
      <c r="M1" s="69"/>
      <c r="N1" s="69"/>
      <c r="O1" s="70"/>
      <c r="P1" s="71"/>
      <c r="Q1" s="71"/>
      <c r="R1" s="71"/>
      <c r="S1" s="71"/>
      <c r="T1" s="71"/>
      <c r="U1" s="71"/>
      <c r="V1" s="71"/>
      <c r="W1" s="71"/>
      <c r="X1" s="71"/>
      <c r="Y1" s="71"/>
      <c r="Z1" s="71"/>
      <c r="AA1" s="71"/>
      <c r="AB1" s="71"/>
      <c r="AC1" s="71"/>
      <c r="AD1" s="71"/>
      <c r="AE1" s="71"/>
      <c r="AF1" s="71"/>
      <c r="AG1" s="71"/>
      <c r="AH1" s="71"/>
      <c r="AI1" s="71"/>
      <c r="AJ1" s="70"/>
      <c r="AK1" s="70"/>
      <c r="AL1" s="70"/>
    </row>
    <row r="2" spans="1:46" ht="33" customHeight="1">
      <c r="A2" s="69"/>
      <c r="B2" s="72"/>
      <c r="C2" s="265" t="str">
        <f>'Student Work'!C2:O2</f>
        <v>MATH 108X - Home Loan Project</v>
      </c>
      <c r="D2" s="265"/>
      <c r="E2" s="265"/>
      <c r="F2" s="265"/>
      <c r="G2" s="265"/>
      <c r="H2" s="265"/>
      <c r="I2" s="265"/>
      <c r="J2" s="265"/>
      <c r="K2" s="265"/>
      <c r="L2" s="265"/>
      <c r="M2" s="265"/>
      <c r="N2" s="265"/>
      <c r="O2" s="265"/>
      <c r="P2" s="73"/>
      <c r="Q2" s="74"/>
      <c r="R2" s="74"/>
      <c r="S2" s="74"/>
      <c r="T2" s="74"/>
      <c r="U2" s="74"/>
      <c r="V2" s="74"/>
      <c r="W2" s="74"/>
      <c r="X2" s="75"/>
      <c r="Y2" s="75"/>
      <c r="Z2" s="76"/>
      <c r="AA2" s="76"/>
      <c r="AB2" s="77"/>
      <c r="AC2" s="73"/>
      <c r="AD2" s="77"/>
      <c r="AE2" s="77"/>
      <c r="AF2" s="77"/>
      <c r="AG2" s="73"/>
      <c r="AH2" s="73"/>
      <c r="AI2" s="73"/>
      <c r="AJ2" s="73"/>
      <c r="AK2" s="73"/>
      <c r="AL2" s="70"/>
      <c r="AM2" s="7"/>
      <c r="AN2" s="7"/>
      <c r="AO2" s="7"/>
      <c r="AP2" s="7"/>
      <c r="AQ2" s="7"/>
      <c r="AR2" s="7"/>
      <c r="AS2" s="7"/>
      <c r="AT2" s="7"/>
    </row>
    <row r="3" spans="1:46" ht="31.9" customHeight="1">
      <c r="A3" s="69"/>
      <c r="B3" s="72"/>
      <c r="C3" s="78"/>
      <c r="D3" s="266" t="s">
        <v>64</v>
      </c>
      <c r="E3" s="266"/>
      <c r="F3" s="266"/>
      <c r="G3" s="266"/>
      <c r="H3" s="266"/>
      <c r="I3" s="266"/>
      <c r="J3" s="78"/>
      <c r="K3" s="78"/>
      <c r="L3" s="268" t="s">
        <v>65</v>
      </c>
      <c r="M3" s="268"/>
      <c r="N3" s="79">
        <f>COUNTIF(K7:AI380,"ERROR")</f>
        <v>76</v>
      </c>
      <c r="O3" s="73"/>
      <c r="P3" s="73"/>
      <c r="Q3" s="74"/>
      <c r="R3" s="74"/>
      <c r="S3" s="74"/>
      <c r="T3" s="73"/>
      <c r="U3" s="73"/>
      <c r="V3" s="73"/>
      <c r="W3" s="80"/>
      <c r="X3" s="81"/>
      <c r="Y3" s="81"/>
      <c r="Z3" s="81"/>
      <c r="AA3" s="82"/>
      <c r="AB3" s="73"/>
      <c r="AC3" s="73"/>
      <c r="AD3" s="73"/>
      <c r="AE3" s="83"/>
      <c r="AF3" s="73"/>
      <c r="AG3" s="73"/>
      <c r="AH3" s="73"/>
      <c r="AI3" s="73"/>
      <c r="AJ3" s="73"/>
      <c r="AK3" s="73"/>
      <c r="AL3" s="70"/>
      <c r="AM3" s="7"/>
      <c r="AN3" s="7"/>
      <c r="AO3" s="7"/>
      <c r="AP3" s="7"/>
      <c r="AQ3" s="7"/>
      <c r="AR3" s="7"/>
      <c r="AS3" s="7"/>
      <c r="AT3" s="7"/>
    </row>
    <row r="4" spans="1:46" ht="21" customHeight="1">
      <c r="A4" s="69"/>
      <c r="B4" s="72"/>
      <c r="C4" s="147" t="s">
        <v>2</v>
      </c>
      <c r="D4" s="250" t="s">
        <v>3</v>
      </c>
      <c r="E4" s="251"/>
      <c r="F4" s="251"/>
      <c r="G4" s="251"/>
      <c r="H4" s="251"/>
      <c r="I4" s="252"/>
      <c r="J4" s="72"/>
      <c r="K4" s="72"/>
      <c r="L4" s="269" t="s">
        <v>66</v>
      </c>
      <c r="M4" s="269"/>
      <c r="N4" s="270">
        <f>COUNTIF(K6:AI380,"Correct")</f>
        <v>0</v>
      </c>
      <c r="O4" s="73"/>
      <c r="P4" s="84"/>
      <c r="Q4" s="74"/>
      <c r="R4" s="74"/>
      <c r="S4" s="74"/>
      <c r="T4" s="84"/>
      <c r="U4" s="84"/>
      <c r="V4" s="84"/>
      <c r="W4" s="259" t="s">
        <v>2</v>
      </c>
      <c r="X4" s="85"/>
      <c r="Y4" s="85"/>
      <c r="Z4" s="82"/>
      <c r="AA4" s="85"/>
      <c r="AB4" s="85"/>
      <c r="AC4" s="84"/>
      <c r="AD4" s="84"/>
      <c r="AE4" s="86"/>
      <c r="AF4" s="84"/>
      <c r="AG4" s="84"/>
      <c r="AH4" s="84"/>
      <c r="AI4" s="84"/>
      <c r="AJ4" s="87"/>
      <c r="AK4" s="87"/>
      <c r="AL4" s="70"/>
    </row>
    <row r="5" spans="1:46" ht="21" customHeight="1">
      <c r="A5" s="69"/>
      <c r="B5" s="72"/>
      <c r="C5" s="88"/>
      <c r="D5" s="256"/>
      <c r="E5" s="257"/>
      <c r="F5" s="257"/>
      <c r="G5" s="257"/>
      <c r="H5" s="257"/>
      <c r="I5" s="258"/>
      <c r="J5" s="72"/>
      <c r="K5" s="72"/>
      <c r="L5" s="269"/>
      <c r="M5" s="269"/>
      <c r="N5" s="270"/>
      <c r="O5" s="73"/>
      <c r="P5" s="87"/>
      <c r="Q5" s="74"/>
      <c r="R5" s="74"/>
      <c r="S5" s="74"/>
      <c r="T5" s="87"/>
      <c r="U5" s="87"/>
      <c r="V5" s="87"/>
      <c r="W5" s="259"/>
      <c r="X5" s="85"/>
      <c r="Y5" s="85"/>
      <c r="Z5" s="85"/>
      <c r="AA5" s="85"/>
      <c r="AB5" s="85"/>
      <c r="AC5" s="87"/>
      <c r="AD5" s="87"/>
      <c r="AE5" s="87"/>
      <c r="AF5" s="87"/>
      <c r="AG5" s="87"/>
      <c r="AH5" s="87"/>
      <c r="AI5" s="87"/>
      <c r="AJ5" s="87"/>
      <c r="AK5" s="87"/>
      <c r="AL5" s="70"/>
    </row>
    <row r="6" spans="1:46" ht="20.25">
      <c r="A6" s="69"/>
      <c r="B6" s="72"/>
      <c r="C6" s="88"/>
      <c r="D6" s="89"/>
      <c r="E6" s="89"/>
      <c r="F6" s="89"/>
      <c r="G6" s="89"/>
      <c r="H6" s="89"/>
      <c r="I6" s="89"/>
      <c r="J6" s="72"/>
      <c r="K6" s="72"/>
      <c r="L6" s="72"/>
      <c r="M6" s="72"/>
      <c r="N6" s="72"/>
      <c r="O6" s="73"/>
      <c r="P6" s="87"/>
      <c r="Q6" s="87"/>
      <c r="R6" s="90"/>
      <c r="S6" s="87"/>
      <c r="T6" s="87"/>
      <c r="U6" s="87"/>
      <c r="V6" s="87"/>
      <c r="W6" s="267" t="s">
        <v>4</v>
      </c>
      <c r="X6" s="267"/>
      <c r="Y6" s="267"/>
      <c r="Z6" s="267"/>
      <c r="AA6" s="267"/>
      <c r="AB6" s="267"/>
      <c r="AC6" s="267"/>
      <c r="AD6" s="87"/>
      <c r="AE6" s="87"/>
      <c r="AF6" s="87"/>
      <c r="AG6" s="87"/>
      <c r="AH6" s="87"/>
      <c r="AI6" s="87"/>
      <c r="AJ6" s="87"/>
      <c r="AK6" s="87"/>
      <c r="AL6" s="70"/>
    </row>
    <row r="7" spans="1:46" ht="27" customHeight="1" thickBot="1">
      <c r="A7" s="69"/>
      <c r="B7" s="72"/>
      <c r="C7" s="148" t="s">
        <v>5</v>
      </c>
      <c r="D7" s="250" t="s">
        <v>6</v>
      </c>
      <c r="E7" s="251"/>
      <c r="F7" s="251"/>
      <c r="G7" s="251"/>
      <c r="H7" s="251"/>
      <c r="I7" s="252"/>
      <c r="J7" s="72"/>
      <c r="K7" s="72"/>
      <c r="L7" s="72"/>
      <c r="M7" s="72"/>
      <c r="N7" s="72"/>
      <c r="O7" s="73"/>
      <c r="P7" s="87"/>
      <c r="Q7" s="264" t="s">
        <v>53</v>
      </c>
      <c r="R7" s="264"/>
      <c r="S7" s="91"/>
      <c r="T7" s="87"/>
      <c r="U7" s="87"/>
      <c r="V7" s="87"/>
      <c r="W7" s="92" t="s">
        <v>8</v>
      </c>
      <c r="X7" s="243" t="str">
        <f>IF(ISBLANK('Student Work'!X7:Y7),"ERROR","Correct")</f>
        <v>ERROR</v>
      </c>
      <c r="Y7" s="243"/>
      <c r="Z7" s="92" t="s">
        <v>9</v>
      </c>
      <c r="AA7" s="243" t="str">
        <f>IF(ISBLANK('Student Work'!AA7:AB7),"ERROR","Correct")</f>
        <v>ERROR</v>
      </c>
      <c r="AB7" s="243"/>
      <c r="AC7" s="93"/>
      <c r="AD7" s="87"/>
      <c r="AE7" s="87"/>
      <c r="AF7" s="87"/>
      <c r="AG7" s="264" t="s">
        <v>56</v>
      </c>
      <c r="AH7" s="264"/>
      <c r="AI7" s="87"/>
      <c r="AJ7" s="87"/>
      <c r="AK7" s="87"/>
      <c r="AL7" s="70"/>
    </row>
    <row r="8" spans="1:46" ht="27" customHeight="1" thickTop="1" thickBot="1">
      <c r="A8" s="69"/>
      <c r="B8" s="72"/>
      <c r="C8" s="94"/>
      <c r="D8" s="253"/>
      <c r="E8" s="254"/>
      <c r="F8" s="254"/>
      <c r="G8" s="254"/>
      <c r="H8" s="254"/>
      <c r="I8" s="255"/>
      <c r="J8" s="72"/>
      <c r="K8" s="72"/>
      <c r="L8" s="72"/>
      <c r="M8" s="72"/>
      <c r="N8" s="72"/>
      <c r="O8" s="260" t="s">
        <v>11</v>
      </c>
      <c r="P8" s="87"/>
      <c r="Q8" s="264"/>
      <c r="R8" s="264"/>
      <c r="S8" s="95" t="s">
        <v>12</v>
      </c>
      <c r="T8" s="96" t="str">
        <f>IF('Student Work'!T8&gt;0,IF('Student Work'!T8&gt;1000,"Correct","CAUTION"),"ERROR")</f>
        <v>ERROR</v>
      </c>
      <c r="U8" s="87"/>
      <c r="V8" s="87"/>
      <c r="W8" s="92" t="s">
        <v>13</v>
      </c>
      <c r="X8" s="243" t="str">
        <f>IF(ISBLANK('Student Work'!X8:Y8),"ERROR","Correct")</f>
        <v>ERROR</v>
      </c>
      <c r="Y8" s="243"/>
      <c r="Z8" s="92" t="s">
        <v>14</v>
      </c>
      <c r="AA8" s="243" t="str">
        <f>IF(ISBLANK('Student Work'!AA8:AB8),"ERROR","Correct")</f>
        <v>ERROR</v>
      </c>
      <c r="AB8" s="243"/>
      <c r="AC8" s="97"/>
      <c r="AD8" s="98"/>
      <c r="AE8" s="99" t="str">
        <f>IF('Student Work'!AE8&gt;0,IF('Student Work'!AE8&gt;1000,"Correct","CAUTION"),"ERROR")</f>
        <v>ERROR</v>
      </c>
      <c r="AF8" s="95" t="s">
        <v>12</v>
      </c>
      <c r="AG8" s="264"/>
      <c r="AH8" s="264"/>
      <c r="AI8" s="87"/>
      <c r="AJ8" s="260" t="s">
        <v>15</v>
      </c>
      <c r="AK8" s="87"/>
      <c r="AL8" s="70"/>
    </row>
    <row r="9" spans="1:46" ht="25.9" customHeight="1" thickTop="1" thickBot="1">
      <c r="A9" s="100"/>
      <c r="B9" s="101"/>
      <c r="C9" s="94"/>
      <c r="D9" s="256"/>
      <c r="E9" s="257"/>
      <c r="F9" s="257"/>
      <c r="G9" s="257"/>
      <c r="H9" s="257"/>
      <c r="I9" s="258"/>
      <c r="J9" s="101"/>
      <c r="K9" s="101"/>
      <c r="L9" s="101"/>
      <c r="M9" s="101"/>
      <c r="N9" s="101"/>
      <c r="O9" s="260"/>
      <c r="P9" s="87"/>
      <c r="Q9" s="264"/>
      <c r="R9" s="264"/>
      <c r="S9" s="95" t="s">
        <v>20</v>
      </c>
      <c r="T9" s="152" t="s">
        <v>68</v>
      </c>
      <c r="U9" s="87"/>
      <c r="V9" s="87"/>
      <c r="W9" s="92" t="s">
        <v>17</v>
      </c>
      <c r="X9" s="243" t="str">
        <f>IF(ISBLANK('Student Work'!X9:Y9),"ERROR","Correct")</f>
        <v>ERROR</v>
      </c>
      <c r="Y9" s="243"/>
      <c r="Z9" s="92" t="s">
        <v>18</v>
      </c>
      <c r="AA9" s="243" t="str">
        <f>IF(ISBLANK('Student Work'!AA9:AB9),"ERROR","Correct")</f>
        <v>ERROR</v>
      </c>
      <c r="AB9" s="243"/>
      <c r="AC9" s="97"/>
      <c r="AD9" s="98"/>
      <c r="AE9" s="153" t="s">
        <v>68</v>
      </c>
      <c r="AF9" s="95" t="s">
        <v>20</v>
      </c>
      <c r="AG9" s="264"/>
      <c r="AH9" s="264"/>
      <c r="AI9" s="87"/>
      <c r="AJ9" s="260"/>
      <c r="AK9" s="87"/>
      <c r="AL9" s="70"/>
    </row>
    <row r="10" spans="1:46" ht="21" customHeight="1" thickTop="1" thickBot="1">
      <c r="A10" s="100"/>
      <c r="B10" s="101"/>
      <c r="C10" s="94"/>
      <c r="D10" s="104"/>
      <c r="E10" s="104"/>
      <c r="F10" s="104"/>
      <c r="G10" s="104"/>
      <c r="H10" s="104"/>
      <c r="I10" s="104"/>
      <c r="J10" s="101"/>
      <c r="K10" s="101"/>
      <c r="L10" s="101"/>
      <c r="M10" s="101"/>
      <c r="N10" s="101"/>
      <c r="O10" s="105"/>
      <c r="P10" s="87"/>
      <c r="Q10" s="261"/>
      <c r="R10" s="261"/>
      <c r="S10" s="95" t="s">
        <v>16</v>
      </c>
      <c r="T10" s="102" t="str">
        <f>IF(ISBLANK('Student Work'!T10),"ERROR",IF('Student Work'!T10=SUM('Student Work'!AA25:AB25),"Correct","ERROR"))</f>
        <v>ERROR</v>
      </c>
      <c r="U10" s="87"/>
      <c r="V10" s="87"/>
      <c r="W10" s="262"/>
      <c r="X10" s="262"/>
      <c r="Y10" s="262"/>
      <c r="Z10" s="262"/>
      <c r="AA10" s="262"/>
      <c r="AB10" s="262"/>
      <c r="AC10" s="262"/>
      <c r="AD10" s="98"/>
      <c r="AE10" s="102" t="str">
        <f>IF(ISBLANK('Student Work'!AE10),"ERROR",IF('Student Work'!AE10=SUM('Student Work'!AA32:AB32),"Correct","ERROR"))</f>
        <v>ERROR</v>
      </c>
      <c r="AF10" s="95" t="s">
        <v>16</v>
      </c>
      <c r="AG10" s="263"/>
      <c r="AH10" s="263"/>
      <c r="AI10" s="106"/>
      <c r="AJ10" s="87"/>
      <c r="AK10" s="87"/>
      <c r="AL10" s="70"/>
    </row>
    <row r="11" spans="1:46" ht="21" customHeight="1" thickTop="1" thickBot="1">
      <c r="A11" s="100"/>
      <c r="B11" s="101"/>
      <c r="C11" s="148" t="s">
        <v>11</v>
      </c>
      <c r="D11" s="250" t="s">
        <v>22</v>
      </c>
      <c r="E11" s="251"/>
      <c r="F11" s="251"/>
      <c r="G11" s="251"/>
      <c r="H11" s="251"/>
      <c r="I11" s="252"/>
      <c r="J11" s="101"/>
      <c r="K11" s="101"/>
      <c r="L11" s="101"/>
      <c r="M11" s="101"/>
      <c r="N11" s="101"/>
      <c r="O11" s="105"/>
      <c r="P11" s="106"/>
      <c r="Q11" s="261"/>
      <c r="R11" s="261"/>
      <c r="S11" s="95" t="s">
        <v>23</v>
      </c>
      <c r="T11" s="102" t="str">
        <f>IF(AND(NOT(ISBLANK('Student Work'!T11)),ABS('Student Work'!T11-('Student Work'!T8-'Student Work'!T9+'Student Work'!T10))&lt;0.01),"Correct","ERROR")</f>
        <v>ERROR</v>
      </c>
      <c r="U11" s="87"/>
      <c r="V11" s="87"/>
      <c r="W11" s="262"/>
      <c r="X11" s="262"/>
      <c r="Y11" s="262"/>
      <c r="Z11" s="262"/>
      <c r="AA11" s="262"/>
      <c r="AB11" s="262"/>
      <c r="AC11" s="262"/>
      <c r="AD11" s="98"/>
      <c r="AE11" s="102" t="str">
        <f>IF(AND(NOT(ISBLANK('Student Work'!AE11)),ABS('Student Work'!AE11-('Student Work'!AE8-'Student Work'!AE9+'Student Work'!AE10))&lt;0.01),"Correct","ERROR")</f>
        <v>ERROR</v>
      </c>
      <c r="AF11" s="95" t="s">
        <v>23</v>
      </c>
      <c r="AG11" s="263"/>
      <c r="AH11" s="263"/>
      <c r="AI11" s="106"/>
      <c r="AJ11" s="87"/>
      <c r="AK11" s="87"/>
      <c r="AL11" s="70"/>
    </row>
    <row r="12" spans="1:46" ht="21.75" thickTop="1" thickBot="1">
      <c r="A12" s="100"/>
      <c r="B12" s="101"/>
      <c r="C12" s="107"/>
      <c r="D12" s="256"/>
      <c r="E12" s="257"/>
      <c r="F12" s="257"/>
      <c r="G12" s="257"/>
      <c r="H12" s="257"/>
      <c r="I12" s="258"/>
      <c r="J12" s="101"/>
      <c r="K12" s="101"/>
      <c r="L12" s="101"/>
      <c r="M12" s="101"/>
      <c r="N12" s="101"/>
      <c r="O12" s="105"/>
      <c r="P12" s="106"/>
      <c r="Q12" s="261"/>
      <c r="R12" s="261"/>
      <c r="S12" s="95" t="s">
        <v>24</v>
      </c>
      <c r="T12" s="108" t="str">
        <f>IF(AND(NOT(ISBLANK('Student Work'!T12)),'Student Work'!T12=SUM('Student Work'!AA26:AB26)),"Correct","ERROR")</f>
        <v>ERROR</v>
      </c>
      <c r="U12" s="87"/>
      <c r="V12" s="87"/>
      <c r="W12" s="262"/>
      <c r="X12" s="262"/>
      <c r="Y12" s="262"/>
      <c r="Z12" s="262"/>
      <c r="AA12" s="262"/>
      <c r="AB12" s="262"/>
      <c r="AC12" s="262"/>
      <c r="AD12" s="98"/>
      <c r="AE12" s="108" t="str">
        <f>IF(AND(NOT(ISBLANK('Student Work'!AE12)),'Student Work'!AE12=SUM('Student Work'!AA33:AB33)),"Correct","ERROR")</f>
        <v>ERROR</v>
      </c>
      <c r="AF12" s="95" t="s">
        <v>24</v>
      </c>
      <c r="AG12" s="263"/>
      <c r="AH12" s="263"/>
      <c r="AI12" s="106"/>
      <c r="AJ12" s="87"/>
      <c r="AK12" s="87"/>
      <c r="AL12" s="70"/>
    </row>
    <row r="13" spans="1:46" ht="21.75" thickTop="1" thickBot="1">
      <c r="A13" s="100"/>
      <c r="B13" s="101"/>
      <c r="C13" s="94"/>
      <c r="D13" s="109"/>
      <c r="E13" s="109"/>
      <c r="F13" s="109"/>
      <c r="G13" s="109"/>
      <c r="H13" s="109"/>
      <c r="I13" s="109"/>
      <c r="J13" s="101"/>
      <c r="K13" s="101"/>
      <c r="L13" s="101"/>
      <c r="M13" s="101"/>
      <c r="N13" s="101"/>
      <c r="O13" s="105"/>
      <c r="P13" s="106"/>
      <c r="Q13" s="87"/>
      <c r="R13" s="87"/>
      <c r="S13" s="95" t="s">
        <v>25</v>
      </c>
      <c r="T13" s="108" t="str">
        <f>IF(AND(NOT(ISBLANK('Student Work'!T13)),'Student Work'!T13=180),"Correct","ERROR")</f>
        <v>ERROR</v>
      </c>
      <c r="U13" s="87"/>
      <c r="V13" s="87"/>
      <c r="W13" s="262"/>
      <c r="X13" s="262"/>
      <c r="Y13" s="262"/>
      <c r="Z13" s="262"/>
      <c r="AA13" s="262"/>
      <c r="AB13" s="262"/>
      <c r="AC13" s="262"/>
      <c r="AD13" s="98"/>
      <c r="AE13" s="110" t="str">
        <f>IF(AND(NOT(ISBLANK('Student Work'!AE13)),'Student Work'!AE13=360),"Correct","ERROR")</f>
        <v>ERROR</v>
      </c>
      <c r="AF13" s="95" t="s">
        <v>25</v>
      </c>
      <c r="AG13" s="106"/>
      <c r="AH13" s="106"/>
      <c r="AI13" s="106"/>
      <c r="AJ13" s="87"/>
      <c r="AK13" s="87"/>
      <c r="AL13" s="70"/>
    </row>
    <row r="14" spans="1:46" ht="21" customHeight="1" thickTop="1" thickBot="1">
      <c r="A14" s="100"/>
      <c r="B14" s="101"/>
      <c r="C14" s="148" t="s">
        <v>15</v>
      </c>
      <c r="D14" s="250" t="s">
        <v>26</v>
      </c>
      <c r="E14" s="251"/>
      <c r="F14" s="251"/>
      <c r="G14" s="251"/>
      <c r="H14" s="251"/>
      <c r="I14" s="252"/>
      <c r="J14" s="101"/>
      <c r="K14" s="101"/>
      <c r="L14" s="101"/>
      <c r="M14" s="101"/>
      <c r="N14" s="101"/>
      <c r="O14" s="105"/>
      <c r="P14" s="106"/>
      <c r="Q14" s="87"/>
      <c r="R14" s="87"/>
      <c r="S14" s="95" t="s">
        <v>27</v>
      </c>
      <c r="T14" s="111" t="str">
        <f>IF(ISBLANK('Student Work'!T14),"ERROR",IF(ABS('Student Work'!T14-PMT('Student Work'!T12/12,'Student Work'!T13,-'Student Work'!T11))&lt;0.01,"Correct","ERROR"))</f>
        <v>ERROR</v>
      </c>
      <c r="U14" s="112"/>
      <c r="V14" s="112"/>
      <c r="W14" s="262"/>
      <c r="X14" s="262"/>
      <c r="Y14" s="262"/>
      <c r="Z14" s="262"/>
      <c r="AA14" s="262"/>
      <c r="AB14" s="262"/>
      <c r="AC14" s="262"/>
      <c r="AD14" s="98"/>
      <c r="AE14" s="111" t="str">
        <f>IF(ISBLANK('Student Work'!AE14),"ERROR",IF(ABS('Student Work'!AE14-PMT('Student Work'!AE12/12,'Student Work'!AE13,-'Student Work'!AE11))&lt;0.01,"Correct","ERROR"))</f>
        <v>ERROR</v>
      </c>
      <c r="AF14" s="95" t="s">
        <v>27</v>
      </c>
      <c r="AG14" s="106"/>
      <c r="AH14" s="106"/>
      <c r="AI14" s="106"/>
      <c r="AJ14" s="87"/>
      <c r="AK14" s="87"/>
      <c r="AL14" s="70"/>
    </row>
    <row r="15" spans="1:46" ht="21.75" thickTop="1" thickBot="1">
      <c r="A15" s="100"/>
      <c r="B15" s="101"/>
      <c r="C15" s="113"/>
      <c r="D15" s="256"/>
      <c r="E15" s="257"/>
      <c r="F15" s="257"/>
      <c r="G15" s="257"/>
      <c r="H15" s="257"/>
      <c r="I15" s="258"/>
      <c r="J15" s="101"/>
      <c r="K15" s="101"/>
      <c r="L15" s="101"/>
      <c r="M15" s="101"/>
      <c r="N15" s="101"/>
      <c r="O15" s="87"/>
      <c r="P15" s="106"/>
      <c r="Q15" s="87"/>
      <c r="R15" s="87"/>
      <c r="S15" s="95" t="s">
        <v>28</v>
      </c>
      <c r="T15" s="102" t="str">
        <f>IF(ISBLANK('Student Work'!T15),"ERROR",IF(ABS('Student Work'!T15-'Student Work'!T14*'Student Work'!T13)&lt;1,"Correct","ERROR"))</f>
        <v>ERROR</v>
      </c>
      <c r="U15" s="112"/>
      <c r="V15" s="112"/>
      <c r="W15" s="262"/>
      <c r="X15" s="262"/>
      <c r="Y15" s="262"/>
      <c r="Z15" s="262"/>
      <c r="AA15" s="262"/>
      <c r="AB15" s="262"/>
      <c r="AC15" s="262"/>
      <c r="AD15" s="98"/>
      <c r="AE15" s="103" t="str">
        <f>IF(ISBLANK('Student Work'!AE15),"ERROR",IF(ABS('Student Work'!AE15-'Student Work'!AE14*'Student Work'!AE13)&lt;1,"Correct","ERROR"))</f>
        <v>ERROR</v>
      </c>
      <c r="AF15" s="95" t="s">
        <v>28</v>
      </c>
      <c r="AG15" s="106"/>
      <c r="AH15" s="106"/>
      <c r="AI15" s="106"/>
      <c r="AJ15" s="87"/>
      <c r="AK15" s="87"/>
      <c r="AL15" s="70"/>
    </row>
    <row r="16" spans="1:46" ht="21.75" thickTop="1" thickBot="1">
      <c r="A16" s="100"/>
      <c r="B16" s="101"/>
      <c r="C16" s="113"/>
      <c r="D16" s="109"/>
      <c r="E16" s="109"/>
      <c r="F16" s="109"/>
      <c r="G16" s="109"/>
      <c r="H16" s="109"/>
      <c r="I16" s="109"/>
      <c r="J16" s="101"/>
      <c r="K16" s="101"/>
      <c r="L16" s="101"/>
      <c r="M16" s="101"/>
      <c r="N16" s="101"/>
      <c r="O16" s="87"/>
      <c r="P16" s="106"/>
      <c r="Q16" s="87"/>
      <c r="R16" s="87"/>
      <c r="S16" s="95" t="s">
        <v>29</v>
      </c>
      <c r="T16" s="114" t="str">
        <f>IF(ISBLANK('Student Work'!T16),"ERROR",IF(ABS('Student Work'!T16-('Student Work'!T15-'Student Work'!T11))&lt;1,"Correct","ERROR"))</f>
        <v>ERROR</v>
      </c>
      <c r="U16" s="87"/>
      <c r="V16" s="87"/>
      <c r="W16" s="262"/>
      <c r="X16" s="262"/>
      <c r="Y16" s="262"/>
      <c r="Z16" s="262"/>
      <c r="AA16" s="262"/>
      <c r="AB16" s="262"/>
      <c r="AC16" s="262"/>
      <c r="AD16" s="98"/>
      <c r="AE16" s="114" t="str">
        <f>IF(ISBLANK('Student Work'!AE16),"ERROR",IF(ABS('Student Work'!AE16-('Student Work'!AE15-'Student Work'!AE11))&lt;1,"Correct","ERROR"))</f>
        <v>ERROR</v>
      </c>
      <c r="AF16" s="95" t="s">
        <v>29</v>
      </c>
      <c r="AG16" s="106"/>
      <c r="AH16" s="106"/>
      <c r="AI16" s="106"/>
      <c r="AJ16" s="87"/>
      <c r="AK16" s="87"/>
      <c r="AL16" s="70"/>
    </row>
    <row r="17" spans="1:43" ht="22.15" customHeight="1" thickTop="1">
      <c r="A17" s="100"/>
      <c r="B17" s="101"/>
      <c r="C17" s="148" t="s">
        <v>30</v>
      </c>
      <c r="D17" s="250" t="s">
        <v>31</v>
      </c>
      <c r="E17" s="251"/>
      <c r="F17" s="251"/>
      <c r="G17" s="251"/>
      <c r="H17" s="251"/>
      <c r="I17" s="252"/>
      <c r="J17" s="101"/>
      <c r="K17" s="260" t="s">
        <v>30</v>
      </c>
      <c r="L17" s="101"/>
      <c r="M17" s="101"/>
      <c r="N17" s="101"/>
      <c r="O17" s="87"/>
      <c r="P17" s="87"/>
      <c r="Q17" s="87"/>
      <c r="R17" s="241"/>
      <c r="S17" s="241"/>
      <c r="T17" s="241"/>
      <c r="U17" s="87"/>
      <c r="V17" s="98"/>
      <c r="W17" s="98"/>
      <c r="X17" s="98"/>
      <c r="Y17" s="98"/>
      <c r="Z17" s="98"/>
      <c r="AA17" s="98"/>
      <c r="AB17" s="98"/>
      <c r="AC17" s="98"/>
      <c r="AD17" s="98"/>
      <c r="AE17" s="115"/>
      <c r="AF17" s="116"/>
      <c r="AG17" s="241"/>
      <c r="AH17" s="241"/>
      <c r="AI17" s="241"/>
      <c r="AJ17" s="87"/>
      <c r="AK17" s="87"/>
      <c r="AL17" s="70"/>
    </row>
    <row r="18" spans="1:43" ht="21" customHeight="1">
      <c r="A18" s="100"/>
      <c r="B18" s="101"/>
      <c r="C18" s="109"/>
      <c r="D18" s="256"/>
      <c r="E18" s="257"/>
      <c r="F18" s="257"/>
      <c r="G18" s="257"/>
      <c r="H18" s="257"/>
      <c r="I18" s="258"/>
      <c r="J18" s="101"/>
      <c r="K18" s="260"/>
      <c r="L18" s="101"/>
      <c r="M18" s="101"/>
      <c r="N18" s="101"/>
      <c r="O18" s="87"/>
      <c r="P18" s="239"/>
      <c r="Q18" s="239"/>
      <c r="R18" s="117" t="s">
        <v>34</v>
      </c>
      <c r="S18" s="118">
        <f>'Student Work'!S18</f>
        <v>0</v>
      </c>
      <c r="T18" s="87"/>
      <c r="U18" s="87"/>
      <c r="V18" s="87"/>
      <c r="W18" s="119"/>
      <c r="X18" s="87"/>
      <c r="Y18" s="87"/>
      <c r="Z18" s="87"/>
      <c r="AA18" s="146">
        <f>'Student Work'!AA24:AB24</f>
        <v>0</v>
      </c>
      <c r="AB18" s="87"/>
      <c r="AC18" s="87"/>
      <c r="AD18" s="239"/>
      <c r="AE18" s="239"/>
      <c r="AF18" s="117" t="s">
        <v>34</v>
      </c>
      <c r="AG18" s="118">
        <f>'Student Work'!AG18</f>
        <v>0</v>
      </c>
      <c r="AH18" s="87"/>
      <c r="AI18" s="87"/>
      <c r="AJ18" s="87"/>
      <c r="AK18" s="87"/>
      <c r="AL18" s="70"/>
    </row>
    <row r="19" spans="1:43">
      <c r="A19" s="100"/>
      <c r="B19" s="101"/>
      <c r="C19" s="101"/>
      <c r="D19" s="120"/>
      <c r="E19" s="120"/>
      <c r="F19" s="120"/>
      <c r="G19" s="120"/>
      <c r="H19" s="120"/>
      <c r="I19" s="120"/>
      <c r="J19" s="101"/>
      <c r="K19" s="240" t="s">
        <v>35</v>
      </c>
      <c r="L19" s="240"/>
      <c r="M19" s="240"/>
      <c r="N19" s="101"/>
      <c r="O19" s="87"/>
      <c r="P19" s="121" t="s">
        <v>36</v>
      </c>
      <c r="Q19" s="121" t="s">
        <v>37</v>
      </c>
      <c r="R19" s="122" t="s">
        <v>38</v>
      </c>
      <c r="S19" s="122" t="s">
        <v>39</v>
      </c>
      <c r="T19" s="121" t="s">
        <v>40</v>
      </c>
      <c r="U19" s="87"/>
      <c r="V19" s="87"/>
      <c r="W19" s="87"/>
      <c r="X19" s="87"/>
      <c r="Y19" s="123"/>
      <c r="Z19" s="87"/>
      <c r="AA19" s="146">
        <f>'Student Work'!AA25:AB25</f>
        <v>0</v>
      </c>
      <c r="AB19" s="119"/>
      <c r="AC19" s="87"/>
      <c r="AD19" s="121" t="s">
        <v>36</v>
      </c>
      <c r="AE19" s="121" t="s">
        <v>37</v>
      </c>
      <c r="AF19" s="122" t="s">
        <v>38</v>
      </c>
      <c r="AG19" s="122" t="s">
        <v>39</v>
      </c>
      <c r="AH19" s="121" t="s">
        <v>40</v>
      </c>
      <c r="AI19" s="87"/>
      <c r="AJ19" s="87"/>
      <c r="AK19" s="87"/>
      <c r="AL19" s="70"/>
    </row>
    <row r="20" spans="1:43" ht="21" customHeight="1">
      <c r="A20" s="100"/>
      <c r="B20" s="101"/>
      <c r="C20" s="148" t="s">
        <v>41</v>
      </c>
      <c r="D20" s="250" t="s">
        <v>71</v>
      </c>
      <c r="E20" s="251"/>
      <c r="F20" s="251"/>
      <c r="G20" s="251"/>
      <c r="H20" s="251"/>
      <c r="I20" s="252"/>
      <c r="J20" s="101"/>
      <c r="K20" s="124"/>
      <c r="L20" s="124"/>
      <c r="M20" s="124"/>
      <c r="N20" s="101"/>
      <c r="O20" s="87"/>
      <c r="P20" s="125">
        <v>1</v>
      </c>
      <c r="Q20" s="126" t="str">
        <f>IF(ISBLANK('Student Work'!Q20),"ERROR",IF(ABS('Student Work'!Q20-'Student Work'!T11)&lt;0.01,"Correct","ERROR"))</f>
        <v>ERROR</v>
      </c>
      <c r="R20" s="127" t="str">
        <f>IF(ISBLANK('Student Work'!R20),"ERROR",IF(ABS('Student Work'!R20-'Student Work'!Q20*'Student Work'!$T$12/12)&lt;0.01,"Correct","ERROR"))</f>
        <v>ERROR</v>
      </c>
      <c r="S20" s="128" t="str">
        <f>IF(ISBLANK('Student Work'!S20),"ERROR",IF(ABS('Student Work'!S20-('Student Work'!$T$14-'Student Work'!R20))&lt;0.01,"Correct","ERROR"))</f>
        <v>ERROR</v>
      </c>
      <c r="T20" s="127" t="str">
        <f>IF(ISBLANK('Student Work'!T20),"ERROR",IF(ABS('Student Work'!T20-('Student Work'!Q20-'Student Work'!S20))&lt;0.01,"Correct","ERROR"))</f>
        <v>ERROR</v>
      </c>
      <c r="U20" s="87"/>
      <c r="V20" s="87"/>
      <c r="W20" s="259" t="s">
        <v>5</v>
      </c>
      <c r="X20" s="87"/>
      <c r="Y20" s="87"/>
      <c r="Z20" s="87"/>
      <c r="AA20" s="146" t="e">
        <f>_xlfn.SINGLE('Student Work'!#REF!)</f>
        <v>#REF!</v>
      </c>
      <c r="AB20" s="119"/>
      <c r="AC20" s="87"/>
      <c r="AD20" s="129">
        <v>1</v>
      </c>
      <c r="AE20" s="130" t="str">
        <f>IF(ISBLANK('Student Work'!AE20),"ERROR",IF(ABS('Student Work'!AE20-'Student Work'!AE11)&lt;0.01,"Correct","ERROR"))</f>
        <v>ERROR</v>
      </c>
      <c r="AF20" s="130" t="str">
        <f>IF(ISBLANK('Student Work'!AF20),"ERROR",IF(ABS('Student Work'!AF20-'Student Work'!AE20*'Student Work'!$AE$12/12)&lt;0.01,"Correct","ERROR"))</f>
        <v>ERROR</v>
      </c>
      <c r="AG20" s="128" t="str">
        <f>IF(ISBLANK('Student Work'!AG20),"ERROR",IF(ABS('Student Work'!AG20-('Student Work'!$AE$14-'Student Work'!AF20))&lt;0.01,"Correct","ERROR"))</f>
        <v>ERROR</v>
      </c>
      <c r="AH20" s="130" t="str">
        <f>IF(ISBLANK('Student Work'!AH20),"ERROR",IF(ABS('Student Work'!AH20-('Student Work'!AE20-'Student Work'!AG20))&lt;0.01,"Correct","ERROR"))</f>
        <v>ERROR</v>
      </c>
      <c r="AI20" s="87"/>
      <c r="AJ20" s="87"/>
      <c r="AK20" s="87"/>
      <c r="AL20" s="70"/>
    </row>
    <row r="21" spans="1:43" ht="16.149999999999999" customHeight="1">
      <c r="A21" s="100"/>
      <c r="B21" s="101"/>
      <c r="C21" s="101"/>
      <c r="D21" s="253"/>
      <c r="E21" s="254"/>
      <c r="F21" s="254"/>
      <c r="G21" s="254"/>
      <c r="H21" s="254"/>
      <c r="I21" s="255"/>
      <c r="J21" s="101"/>
      <c r="K21" s="244" t="s">
        <v>42</v>
      </c>
      <c r="L21" s="244"/>
      <c r="M21" s="131" t="str">
        <f>IF('Student Work'!M21="15-year Mortgage","Correct","ERROR")</f>
        <v>ERROR</v>
      </c>
      <c r="N21" s="101"/>
      <c r="O21" s="87"/>
      <c r="P21" s="132">
        <v>2</v>
      </c>
      <c r="Q21" s="133" t="str">
        <f>IF(ISBLANK('Student Work'!Q21),"ERROR",IF(ABS('Student Work'!Q21-'Student Work'!T20)&lt;0.01,"Correct","ERROR"))</f>
        <v>ERROR</v>
      </c>
      <c r="R21" s="130" t="str">
        <f>IF(ISBLANK('Student Work'!R21),"ERROR",IF(ABS('Student Work'!R21-'Student Work'!Q21*'Student Work'!$T$12/12)&lt;0.01,"Correct","ERROR"))</f>
        <v>ERROR</v>
      </c>
      <c r="S21" s="128" t="str">
        <f>IF(ISBLANK('Student Work'!S21),"ERROR",IF(ABS('Student Work'!S21-('Student Work'!$T$14-'Student Work'!R21))&lt;0.01,"Correct","ERROR"))</f>
        <v>ERROR</v>
      </c>
      <c r="T21" s="127" t="str">
        <f>IF(ISBLANK('Student Work'!T21),"ERROR",IF(ABS('Student Work'!T21-('Student Work'!Q21-'Student Work'!S21))&lt;0.01,"Correct","ERROR"))</f>
        <v>ERROR</v>
      </c>
      <c r="U21" s="87"/>
      <c r="V21" s="87"/>
      <c r="W21" s="259"/>
      <c r="X21" s="87"/>
      <c r="Y21" s="87"/>
      <c r="Z21" s="87"/>
      <c r="AA21" s="146">
        <f>'Student Work'!AA26:AB26</f>
        <v>0</v>
      </c>
      <c r="AB21" s="87"/>
      <c r="AC21" s="87"/>
      <c r="AD21" s="129">
        <v>2</v>
      </c>
      <c r="AE21" s="130" t="str">
        <f>IF(ISBLANK('Student Work'!AE21),"ERROR",IF(ABS('Student Work'!AE21-'Student Work'!AH20)&lt;0.01,"Correct","ERROR"))</f>
        <v>ERROR</v>
      </c>
      <c r="AF21" s="130" t="str">
        <f>IF(ISBLANK('Student Work'!AF21),"ERROR",IF(ABS('Student Work'!AF21-'Student Work'!AE21*'Student Work'!$AE$12/12)&lt;0.01,"Correct","ERROR"))</f>
        <v>ERROR</v>
      </c>
      <c r="AG21" s="128" t="str">
        <f>IF(ISBLANK('Student Work'!AG21),"ERROR",IF(ABS('Student Work'!AG21-('Student Work'!$AE$14-'Student Work'!AF21))&lt;0.01,"Correct","ERROR"))</f>
        <v>ERROR</v>
      </c>
      <c r="AH21" s="130" t="str">
        <f>IF(ISBLANK('Student Work'!AH21),"ERROR",IF(ABS('Student Work'!AH21-('Student Work'!AE21-'Student Work'!AG21))&lt;0.01,"Correct","ERROR"))</f>
        <v>ERROR</v>
      </c>
      <c r="AI21" s="87"/>
      <c r="AJ21" s="87"/>
      <c r="AK21" s="87"/>
      <c r="AL21" s="70"/>
    </row>
    <row r="22" spans="1:43">
      <c r="A22" s="100"/>
      <c r="B22" s="101"/>
      <c r="C22" s="101"/>
      <c r="D22" s="253"/>
      <c r="E22" s="254"/>
      <c r="F22" s="254"/>
      <c r="G22" s="254"/>
      <c r="H22" s="254"/>
      <c r="I22" s="255"/>
      <c r="J22" s="101"/>
      <c r="K22" s="244" t="s">
        <v>43</v>
      </c>
      <c r="L22" s="244"/>
      <c r="M22" s="131" t="str">
        <f>IF(ISBLANK('Student Work'!M22),"ERROR",IF(ABS('Student Work'!M22-('Student Work'!T14-'Student Work'!AE14))&lt;0.01,"Correct","ERROR"))</f>
        <v>ERROR</v>
      </c>
      <c r="N22" s="101"/>
      <c r="O22" s="87"/>
      <c r="P22" s="132">
        <v>3</v>
      </c>
      <c r="Q22" s="133" t="str">
        <f>IF(ISBLANK('Student Work'!Q22),"ERROR",IF(ABS('Student Work'!Q22-'Student Work'!T21)&lt;0.01,"Correct","ERROR"))</f>
        <v>ERROR</v>
      </c>
      <c r="R22" s="130" t="str">
        <f>IF(ISBLANK('Student Work'!R22),"ERROR",IF(ABS('Student Work'!R22-'Student Work'!Q22*'Student Work'!$T$12/12)&lt;0.01,"Correct","ERROR"))</f>
        <v>ERROR</v>
      </c>
      <c r="S22" s="128" t="str">
        <f>IF(ISBLANK('Student Work'!S22),"ERROR",IF(ABS('Student Work'!S22-('Student Work'!$T$14-'Student Work'!R22))&lt;0.01,"Correct","ERROR"))</f>
        <v>ERROR</v>
      </c>
      <c r="T22" s="127" t="str">
        <f>IF(ISBLANK('Student Work'!T22),"ERROR",IF(ABS('Student Work'!T22-('Student Work'!Q22-'Student Work'!S22))&lt;0.01,"Correct","ERROR"))</f>
        <v>ERROR</v>
      </c>
      <c r="U22" s="87"/>
      <c r="V22" s="87"/>
      <c r="W22" s="245" t="s">
        <v>44</v>
      </c>
      <c r="X22" s="245"/>
      <c r="Y22" s="245"/>
      <c r="Z22" s="245"/>
      <c r="AA22" s="245"/>
      <c r="AB22" s="245"/>
      <c r="AC22" s="87"/>
      <c r="AD22" s="129">
        <v>3</v>
      </c>
      <c r="AE22" s="130" t="str">
        <f>IF(ISBLANK('Student Work'!AE22),"ERROR",IF(ABS('Student Work'!AE22-'Student Work'!AH21)&lt;0.01,"Correct","ERROR"))</f>
        <v>ERROR</v>
      </c>
      <c r="AF22" s="130" t="str">
        <f>IF(ISBLANK('Student Work'!AF22),"ERROR",IF(ABS('Student Work'!AF22-'Student Work'!AE22*'Student Work'!$AE$12/12)&lt;0.01,"Correct","ERROR"))</f>
        <v>ERROR</v>
      </c>
      <c r="AG22" s="128" t="str">
        <f>IF(ISBLANK('Student Work'!AG22),"ERROR",IF(ABS('Student Work'!AG22-('Student Work'!$AE$14-'Student Work'!AF22))&lt;0.01,"Correct","ERROR"))</f>
        <v>ERROR</v>
      </c>
      <c r="AH22" s="130" t="str">
        <f>IF(ISBLANK('Student Work'!AH22),"ERROR",IF(ABS('Student Work'!AH22-('Student Work'!AE22-'Student Work'!AG22))&lt;0.01,"Correct","ERROR"))</f>
        <v>ERROR</v>
      </c>
      <c r="AI22" s="87"/>
      <c r="AJ22" s="87"/>
      <c r="AK22" s="87"/>
      <c r="AL22" s="70"/>
    </row>
    <row r="23" spans="1:43">
      <c r="A23" s="100"/>
      <c r="B23" s="101"/>
      <c r="C23" s="101"/>
      <c r="D23" s="253"/>
      <c r="E23" s="254"/>
      <c r="F23" s="254"/>
      <c r="G23" s="254"/>
      <c r="H23" s="254"/>
      <c r="I23" s="255"/>
      <c r="J23" s="101"/>
      <c r="K23" s="244" t="s">
        <v>45</v>
      </c>
      <c r="L23" s="244"/>
      <c r="M23" s="131" t="str">
        <f>IF('Student Work'!M23="30-year Mortgage","Correct","ERROR")</f>
        <v>ERROR</v>
      </c>
      <c r="N23" s="101"/>
      <c r="O23" s="87"/>
      <c r="P23" s="132">
        <v>4</v>
      </c>
      <c r="Q23" s="133" t="str">
        <f>IF(ISBLANK('Student Work'!Q23),"ERROR",IF(ABS('Student Work'!Q23-'Student Work'!T22)&lt;0.01,"Correct","ERROR"))</f>
        <v>ERROR</v>
      </c>
      <c r="R23" s="130" t="str">
        <f>IF(ISBLANK('Student Work'!R23),"ERROR",IF(ABS('Student Work'!R23-'Student Work'!Q23*'Student Work'!$T$12/12)&lt;0.01,"Correct","ERROR"))</f>
        <v>ERROR</v>
      </c>
      <c r="S23" s="128" t="str">
        <f>IF(ISBLANK('Student Work'!S23),"ERROR",IF(ABS('Student Work'!S23-('Student Work'!$T$14-'Student Work'!R23))&lt;0.01,"Correct","ERROR"))</f>
        <v>ERROR</v>
      </c>
      <c r="T23" s="127" t="str">
        <f>IF(ISBLANK('Student Work'!T23),"ERROR",IF(ABS('Student Work'!T23-('Student Work'!Q23-'Student Work'!S23))&lt;0.01,"Correct","ERROR"))</f>
        <v>ERROR</v>
      </c>
      <c r="U23" s="87"/>
      <c r="V23" s="87"/>
      <c r="W23" s="246"/>
      <c r="X23" s="246"/>
      <c r="Y23" s="246"/>
      <c r="Z23" s="246"/>
      <c r="AA23" s="246"/>
      <c r="AB23" s="246"/>
      <c r="AC23" s="87"/>
      <c r="AD23" s="129">
        <v>4</v>
      </c>
      <c r="AE23" s="130" t="str">
        <f>IF(ISBLANK('Student Work'!AE23),"ERROR",IF(ABS('Student Work'!AE23-'Student Work'!AH22)&lt;0.01,"Correct","ERROR"))</f>
        <v>ERROR</v>
      </c>
      <c r="AF23" s="130" t="str">
        <f>IF(ISBLANK('Student Work'!AF23),"ERROR",IF(ABS('Student Work'!AF23-'Student Work'!AE23*'Student Work'!$AE$12/12)&lt;0.01,"Correct","ERROR"))</f>
        <v>ERROR</v>
      </c>
      <c r="AG23" s="128" t="str">
        <f>IF(ISBLANK('Student Work'!AG23),"ERROR",IF(ABS('Student Work'!AG23-('Student Work'!$AE$14-'Student Work'!AF23))&lt;0.01,"Correct","ERROR"))</f>
        <v>ERROR</v>
      </c>
      <c r="AH23" s="130" t="str">
        <f>IF(ISBLANK('Student Work'!AH23),"ERROR",IF(ABS('Student Work'!AH23-('Student Work'!AE23-'Student Work'!AG23))&lt;0.01,"Correct","ERROR"))</f>
        <v>ERROR</v>
      </c>
      <c r="AI23" s="87"/>
      <c r="AJ23" s="87"/>
      <c r="AK23" s="87"/>
      <c r="AL23" s="70"/>
    </row>
    <row r="24" spans="1:43">
      <c r="A24" s="100"/>
      <c r="B24" s="101"/>
      <c r="C24" s="101"/>
      <c r="D24" s="253"/>
      <c r="E24" s="254"/>
      <c r="F24" s="254"/>
      <c r="G24" s="254"/>
      <c r="H24" s="254"/>
      <c r="I24" s="255"/>
      <c r="J24" s="101"/>
      <c r="K24" s="244" t="s">
        <v>46</v>
      </c>
      <c r="L24" s="244"/>
      <c r="M24" s="131" t="str">
        <f>IF(ISBLANK('Student Work'!M24),"ERROR",IF(ABS('Student Work'!M24-('Student Work'!AE16-'Student Work'!T16))&lt;0.01,"Correct","ERROR"))</f>
        <v>ERROR</v>
      </c>
      <c r="N24" s="101"/>
      <c r="O24" s="87"/>
      <c r="P24" s="132">
        <v>5</v>
      </c>
      <c r="Q24" s="133" t="str">
        <f>IF(ISBLANK('Student Work'!Q24),"ERROR",IF(ABS('Student Work'!Q24-'Student Work'!T23)&lt;0.01,"Correct","ERROR"))</f>
        <v>ERROR</v>
      </c>
      <c r="R24" s="130" t="str">
        <f>IF(ISBLANK('Student Work'!R24),"ERROR",IF(ABS('Student Work'!R24-'Student Work'!Q24*'Student Work'!$T$12/12)&lt;0.01,"Correct","ERROR"))</f>
        <v>ERROR</v>
      </c>
      <c r="S24" s="128" t="str">
        <f>IF(ISBLANK('Student Work'!S24),"ERROR",IF(ABS('Student Work'!S24-('Student Work'!$T$14-'Student Work'!R24))&lt;0.01,"Correct","ERROR"))</f>
        <v>ERROR</v>
      </c>
      <c r="T24" s="127" t="str">
        <f>IF(ISBLANK('Student Work'!T24),"ERROR",IF(ABS('Student Work'!T24-('Student Work'!Q24-'Student Work'!S24))&lt;0.01,"Correct","ERROR"))</f>
        <v>ERROR</v>
      </c>
      <c r="U24" s="87"/>
      <c r="V24" s="87"/>
      <c r="W24" s="242" t="s">
        <v>47</v>
      </c>
      <c r="X24" s="242"/>
      <c r="Y24" s="242"/>
      <c r="Z24" s="242"/>
      <c r="AA24" s="243" t="str">
        <f>IF(OR('Student Work'!AA24="Bank 1",'Student Work'!AA24="Bank 2",'Student Work'!AA24="Use my own bank."),"Correct","ERROR")</f>
        <v>ERROR</v>
      </c>
      <c r="AB24" s="243"/>
      <c r="AC24" s="87"/>
      <c r="AD24" s="129">
        <v>5</v>
      </c>
      <c r="AE24" s="130" t="str">
        <f>IF(ISBLANK('Student Work'!AE24),"ERROR",IF(ABS('Student Work'!AE24-'Student Work'!AH23)&lt;0.01,"Correct","ERROR"))</f>
        <v>ERROR</v>
      </c>
      <c r="AF24" s="130" t="str">
        <f>IF(ISBLANK('Student Work'!AF24),"ERROR",IF(ABS('Student Work'!AF24-'Student Work'!AE24*'Student Work'!$AE$12/12)&lt;0.01,"Correct","ERROR"))</f>
        <v>ERROR</v>
      </c>
      <c r="AG24" s="154" t="str">
        <f>IF(ISBLANK('Student Work'!AG24),"ERROR",IF(ABS('Student Work'!AG24-('Student Work'!$AE$14-'Student Work'!AF24))&lt;0.01,"Correct","ERROR"))</f>
        <v>ERROR</v>
      </c>
      <c r="AH24" s="155" t="str">
        <f>IF(ISBLANK('Student Work'!AH24),"ERROR",IF(ABS('Student Work'!AH24-('Student Work'!AE24-'Student Work'!AG24))&lt;0.01,"Correct","ERROR"))</f>
        <v>ERROR</v>
      </c>
      <c r="AI24" s="87"/>
      <c r="AJ24" s="134"/>
      <c r="AK24" s="134"/>
      <c r="AL24" s="70"/>
    </row>
    <row r="25" spans="1:43">
      <c r="A25" s="100"/>
      <c r="B25" s="101"/>
      <c r="C25" s="101"/>
      <c r="D25" s="256"/>
      <c r="E25" s="257"/>
      <c r="F25" s="257"/>
      <c r="G25" s="257"/>
      <c r="H25" s="257"/>
      <c r="I25" s="258"/>
      <c r="J25" s="101"/>
      <c r="K25" s="244"/>
      <c r="L25" s="244"/>
      <c r="M25" s="135"/>
      <c r="N25" s="101"/>
      <c r="O25" s="136" t="s">
        <v>49</v>
      </c>
      <c r="P25" s="137">
        <f>IF($T$13="Correct",IF(AND(P24+1&lt;='Student Work'!$T$13,P24&lt;&gt;0),P24+1,IF('Student Work'!P25&gt;0,"ERROR",0)),0)</f>
        <v>0</v>
      </c>
      <c r="Q25" s="138">
        <f>IF(P25=0,0,IF(ISBLANK('Student Work'!Q25),"ERROR",IF(ABS('Student Work'!Q25-'Student Work'!T24)&lt;0.01,IF(P25&lt;&gt;"ERROR","Correct","ERROR"),"ERROR")))</f>
        <v>0</v>
      </c>
      <c r="R25" s="139">
        <f>IF(P25=0,0,IF(ISBLANK('Student Work'!R25),"ERROR",IF(ABS('Student Work'!R25-'Student Work'!Q25*'Student Work'!$T$12/12)&lt;0.01,IF(P25&lt;&gt;"ERROR","Correct","ERROR"),"ERROR")))</f>
        <v>0</v>
      </c>
      <c r="S25" s="139">
        <f>IF(P25=0,0,IF(ISBLANK('Student Work'!S25),"ERROR",IF(ABS('Student Work'!S25-('Student Work'!$T$14-'Student Work'!R25))&lt;0.01,IF(P25&lt;&gt;"ERROR","Correct","ERROR"),"ERROR")))</f>
        <v>0</v>
      </c>
      <c r="T25" s="139">
        <f>IF(P25=0,0,IF(ISBLANK('Student Work'!T25),"ERROR",IF(ABS('Student Work'!T25-('Student Work'!Q25-'Student Work'!S25))&lt;0.01,IF(P25&lt;&gt;"ERROR","Correct","ERROR"),"ERROR")))</f>
        <v>0</v>
      </c>
      <c r="U25" s="87"/>
      <c r="V25" s="87"/>
      <c r="W25" s="242" t="s">
        <v>50</v>
      </c>
      <c r="X25" s="242"/>
      <c r="Y25" s="242"/>
      <c r="Z25" s="242"/>
      <c r="AA25" s="243" t="str">
        <f>IF(AND('Student Work'!AA24="Bank 1",'Student Work'!AA25=1400),"Correct",IF(AND('Student Work'!AA24="Bank 2",'Student Work'!AA25=300),"Correct",IF(AND('Student Work'!AA24="Use my own bank.",'Student Work'!AA25&gt;0),"Correct","ERROR")))</f>
        <v>ERROR</v>
      </c>
      <c r="AB25" s="243"/>
      <c r="AC25" s="87"/>
      <c r="AD25" s="137">
        <f>IF($AE$13="Correct",IF(AND(AD24+1&lt;='Student Work'!$AE$13,AD24&lt;&gt;0),AD24+1,IF('Student Work'!AD25&gt;0,"ERROR",0)),0)</f>
        <v>0</v>
      </c>
      <c r="AE25" s="139">
        <f>IF(AD25=0,0,IF(ISBLANK('Student Work'!AE25),"ERROR",IF(ABS('Student Work'!AE25-'Student Work'!AH24)&lt;0.01,IF(AD25&lt;&gt;"ERROR","Correct","ERROR"),"ERROR")))</f>
        <v>0</v>
      </c>
      <c r="AF25" s="139">
        <f>IF(AD25=0,0,IF(ISBLANK('Student Work'!AF25),"ERROR",IF(ABS('Student Work'!AF25-'Student Work'!AE25*'Student Work'!$AE$12/12)&lt;0.01,IF(AD25&lt;&gt;"ERROR","Correct","ERROR"),"ERROR")))</f>
        <v>0</v>
      </c>
      <c r="AG25" s="154">
        <f>IF(AD25=0,0,IF(ISBLANK('Student Work'!AG25),"ERROR",IF(ABS('Student Work'!AG25-('Student Work'!$AE$14-'Student Work'!AF25))&lt;0.01,"Correct","ERROR")))</f>
        <v>0</v>
      </c>
      <c r="AH25" s="155">
        <f>IF(AD25=0,0,IF(ISBLANK('Student Work'!AH25),"ERROR",IF(ABS('Student Work'!AH25-('Student Work'!AE25-'Student Work'!AG25))&lt;0.01,"Correct","ERROR")))</f>
        <v>0</v>
      </c>
      <c r="AI25" s="136" t="s">
        <v>49</v>
      </c>
      <c r="AJ25" s="134"/>
      <c r="AK25" s="134"/>
      <c r="AL25" s="70"/>
      <c r="AP25" s="248"/>
      <c r="AQ25" s="248"/>
    </row>
    <row r="26" spans="1:43" ht="16.149999999999999" customHeight="1">
      <c r="A26" s="69"/>
      <c r="B26" s="72"/>
      <c r="C26" s="101"/>
      <c r="D26" s="140"/>
      <c r="E26" s="140"/>
      <c r="F26" s="140"/>
      <c r="G26" s="140"/>
      <c r="H26" s="140"/>
      <c r="I26" s="140"/>
      <c r="J26" s="72"/>
      <c r="K26" s="249" t="s">
        <v>52</v>
      </c>
      <c r="L26" s="249"/>
      <c r="M26" s="249"/>
      <c r="N26" s="101"/>
      <c r="O26" s="87"/>
      <c r="P26" s="137">
        <f>IF($T$13="Correct",IF(AND(P25+1&lt;='Student Work'!$T$13,P25&lt;&gt;0),P25+1,IF('Student Work'!P26&gt;0,"ERROR",0)),0)</f>
        <v>0</v>
      </c>
      <c r="Q26" s="138">
        <f>IF(P26=0,0,IF(ISBLANK('Student Work'!Q26),"ERROR",IF(ABS('Student Work'!Q26-'Student Work'!T25)&lt;0.01,IF(P26&lt;&gt;"ERROR","Correct","ERROR"),"ERROR")))</f>
        <v>0</v>
      </c>
      <c r="R26" s="139">
        <f>IF(P26=0,0,IF(ISBLANK('Student Work'!R26),"ERROR",IF(ABS('Student Work'!R26-'Student Work'!Q26*'Student Work'!$T$12/12)&lt;0.01,IF(P26&lt;&gt;"ERROR","Correct","ERROR"),"ERROR")))</f>
        <v>0</v>
      </c>
      <c r="S26" s="139">
        <f>IF(P26=0,0,IF(ISBLANK('Student Work'!S26),"ERROR",IF(ABS('Student Work'!S26-('Student Work'!$T$14-'Student Work'!R26))&lt;0.01,IF(P26&lt;&gt;"ERROR","Correct","ERROR"),"ERROR")))</f>
        <v>0</v>
      </c>
      <c r="T26" s="139">
        <f>IF(P26=0,0,IF(ISBLANK('Student Work'!T26),"ERROR",IF(ABS('Student Work'!T26-('Student Work'!Q26-'Student Work'!S26))&lt;0.01,IF(P26&lt;&gt;"ERROR","Correct","ERROR"),"ERROR")))</f>
        <v>0</v>
      </c>
      <c r="U26" s="87"/>
      <c r="V26" s="87"/>
      <c r="W26" s="242" t="s">
        <v>54</v>
      </c>
      <c r="X26" s="242"/>
      <c r="Y26" s="242"/>
      <c r="Z26" s="242"/>
      <c r="AA26" s="243" t="str">
        <f>IF(AND('Student Work'!AA24="Bank 1",'Student Work'!AA26=3.89%),"Correct",IF(AND('Student Work'!AA24="Bank 2",'Student Work'!AA26=3.55%),"Correct",IF(AND('Student Work'!AA24="Use my own bank.",'Student Work'!AA26&gt;0,'Student Work'!AA26&lt;0.2),"Correct","ERROR")))</f>
        <v>ERROR</v>
      </c>
      <c r="AB26" s="243"/>
      <c r="AC26" s="87"/>
      <c r="AD26" s="137">
        <f>IF($AE$13="Correct",IF(AND(AD25+1&lt;='Student Work'!$AE$13,AD25&lt;&gt;0),AD25+1,IF('Student Work'!AD26&gt;0,"ERROR",0)),0)</f>
        <v>0</v>
      </c>
      <c r="AE26" s="139">
        <f>IF(AD26=0,0,IF(ISBLANK('Student Work'!AE26),"ERROR",IF(ABS('Student Work'!AE26-'Student Work'!AH25)&lt;0.01,IF(AD26&lt;&gt;"ERROR","Correct","ERROR"),"ERROR")))</f>
        <v>0</v>
      </c>
      <c r="AF26" s="139">
        <f>IF(AD26=0,0,IF(ISBLANK('Student Work'!AF26),"ERROR",IF(ABS('Student Work'!AF26-'Student Work'!AE26*'Student Work'!$AE$12/12)&lt;0.01,IF(AD26&lt;&gt;"ERROR","Correct","ERROR"),"ERROR")))</f>
        <v>0</v>
      </c>
      <c r="AG26" s="154">
        <f>IF(AD26=0,0,IF(ISBLANK('Student Work'!AG26),"ERROR",IF(ABS('Student Work'!AG26-('Student Work'!$AE$14-'Student Work'!AF26))&lt;0.01,"Correct","ERROR")))</f>
        <v>0</v>
      </c>
      <c r="AH26" s="155">
        <f>IF(AD26=0,0,IF(ISBLANK('Student Work'!AH26),"ERROR",IF(ABS('Student Work'!AH26-('Student Work'!AE26-'Student Work'!AG26))&lt;0.01,"Correct","ERROR")))</f>
        <v>0</v>
      </c>
      <c r="AI26" s="139">
        <f>IF(AE26=0,0,IF(ISBLANK('Student Work'!#REF!),"ERROR",IF(ABS('Student Work'!#REF!-('Student Work'!AF26+'Student Work'!AG26+'Student Work'!AH26))&lt;0.01,"Correct","ERROR")))</f>
        <v>0</v>
      </c>
      <c r="AJ26" s="134"/>
      <c r="AK26" s="134"/>
      <c r="AL26" s="70"/>
    </row>
    <row r="27" spans="1:43">
      <c r="A27" s="69"/>
      <c r="B27" s="72"/>
      <c r="C27" s="72"/>
      <c r="D27" s="140"/>
      <c r="E27" s="140"/>
      <c r="F27" s="140"/>
      <c r="G27" s="140"/>
      <c r="H27" s="140"/>
      <c r="I27" s="140"/>
      <c r="J27" s="72"/>
      <c r="K27" s="249"/>
      <c r="L27" s="249"/>
      <c r="M27" s="249"/>
      <c r="N27" s="101"/>
      <c r="O27" s="87"/>
      <c r="P27" s="137">
        <f>IF($T$13="Correct",IF(AND(P26+1&lt;='Student Work'!$T$13,P26&lt;&gt;0),P26+1,IF('Student Work'!P27&gt;0,"ERROR",0)),0)</f>
        <v>0</v>
      </c>
      <c r="Q27" s="138">
        <f>IF(P27=0,0,IF(ISBLANK('Student Work'!Q27),"ERROR",IF(ABS('Student Work'!Q27-'Student Work'!T26)&lt;0.01,IF(P27&lt;&gt;"ERROR","Correct","ERROR"),"ERROR")))</f>
        <v>0</v>
      </c>
      <c r="R27" s="139">
        <f>IF(P27=0,0,IF(ISBLANK('Student Work'!R27),"ERROR",IF(ABS('Student Work'!R27-'Student Work'!Q27*'Student Work'!$T$12/12)&lt;0.01,IF(P27&lt;&gt;"ERROR","Correct","ERROR"),"ERROR")))</f>
        <v>0</v>
      </c>
      <c r="S27" s="139">
        <f>IF(P27=0,0,IF(ISBLANK('Student Work'!S27),"ERROR",IF(ABS('Student Work'!S27-('Student Work'!$T$14-'Student Work'!R27))&lt;0.01,IF(P27&lt;&gt;"ERROR","Correct","ERROR"),"ERROR")))</f>
        <v>0</v>
      </c>
      <c r="T27" s="139">
        <f>IF(P27=0,0,IF(ISBLANK('Student Work'!T27),"ERROR",IF(ABS('Student Work'!T27-('Student Work'!Q27-'Student Work'!S27))&lt;0.01,IF(P27&lt;&gt;"ERROR","Correct","ERROR"),"ERROR")))</f>
        <v>0</v>
      </c>
      <c r="U27" s="87"/>
      <c r="V27" s="87"/>
      <c r="W27" s="247"/>
      <c r="X27" s="247"/>
      <c r="Y27" s="247"/>
      <c r="Z27" s="247"/>
      <c r="AA27" s="247"/>
      <c r="AB27" s="247"/>
      <c r="AC27" s="87"/>
      <c r="AD27" s="137">
        <f>IF($AE$13="Correct",IF(AND(AD26+1&lt;='Student Work'!$AE$13,AD26&lt;&gt;0),AD26+1,IF('Student Work'!AD27&gt;0,"ERROR",0)),0)</f>
        <v>0</v>
      </c>
      <c r="AE27" s="139">
        <f>IF(AD27=0,0,IF(ISBLANK('Student Work'!AE27),"ERROR",IF(ABS('Student Work'!AE27-'Student Work'!AH26)&lt;0.01,IF(AD27&lt;&gt;"ERROR","Correct","ERROR"),"ERROR")))</f>
        <v>0</v>
      </c>
      <c r="AF27" s="139">
        <f>IF(AD27=0,0,IF(ISBLANK('Student Work'!AF27),"ERROR",IF(ABS('Student Work'!AF27-'Student Work'!AE27*'Student Work'!$AE$12/12)&lt;0.01,IF(AD27&lt;&gt;"ERROR","Correct","ERROR"),"ERROR")))</f>
        <v>0</v>
      </c>
      <c r="AG27" s="154">
        <f>IF(AD27=0,0,IF(ISBLANK('Student Work'!AG27),"ERROR",IF(ABS('Student Work'!AG27-('Student Work'!$AE$14-'Student Work'!AF27))&lt;0.01,"Correct","ERROR")))</f>
        <v>0</v>
      </c>
      <c r="AH27" s="155">
        <f>IF(AD27=0,0,IF(ISBLANK('Student Work'!AH27),"ERROR",IF(ABS('Student Work'!AH27-('Student Work'!AE27-'Student Work'!AG27))&lt;0.01,"Correct","ERROR")))</f>
        <v>0</v>
      </c>
      <c r="AI27" s="139">
        <f>IF(AE27=0,0,IF(ISBLANK('Student Work'!#REF!),"ERROR",IF(ABS('Student Work'!#REF!-('Student Work'!AF27+'Student Work'!AG27+'Student Work'!AH27))&lt;0.01,"Correct","ERROR")))</f>
        <v>0</v>
      </c>
      <c r="AJ27" s="87"/>
      <c r="AK27" s="87"/>
      <c r="AL27" s="70"/>
    </row>
    <row r="28" spans="1:43">
      <c r="A28" s="69"/>
      <c r="B28" s="72"/>
      <c r="C28" s="72"/>
      <c r="D28" s="140"/>
      <c r="E28" s="140"/>
      <c r="F28" s="140"/>
      <c r="G28" s="140"/>
      <c r="H28" s="140"/>
      <c r="I28" s="140"/>
      <c r="J28" s="72"/>
      <c r="K28" s="249"/>
      <c r="L28" s="249"/>
      <c r="M28" s="249"/>
      <c r="N28" s="101"/>
      <c r="O28" s="87"/>
      <c r="P28" s="137">
        <f>IF($T$13="Correct",IF(AND(P27+1&lt;='Student Work'!$T$13,P27&lt;&gt;0),P27+1,IF('Student Work'!P28&gt;0,"ERROR",0)),0)</f>
        <v>0</v>
      </c>
      <c r="Q28" s="138">
        <f>IF(P28=0,0,IF(ISBLANK('Student Work'!Q28),"ERROR",IF(ABS('Student Work'!Q28-'Student Work'!T27)&lt;0.01,IF(P28&lt;&gt;"ERROR","Correct","ERROR"),"ERROR")))</f>
        <v>0</v>
      </c>
      <c r="R28" s="139">
        <f>IF(P28=0,0,IF(ISBLANK('Student Work'!R28),"ERROR",IF(ABS('Student Work'!R28-'Student Work'!Q28*'Student Work'!$T$12/12)&lt;0.01,IF(P28&lt;&gt;"ERROR","Correct","ERROR"),"ERROR")))</f>
        <v>0</v>
      </c>
      <c r="S28" s="139">
        <f>IF(P28=0,0,IF(ISBLANK('Student Work'!S28),"ERROR",IF(ABS('Student Work'!S28-('Student Work'!$T$14-'Student Work'!R28))&lt;0.01,IF(P28&lt;&gt;"ERROR","Correct","ERROR"),"ERROR")))</f>
        <v>0</v>
      </c>
      <c r="T28" s="139">
        <f>IF(P28=0,0,IF(ISBLANK('Student Work'!T28),"ERROR",IF(ABS('Student Work'!T28-('Student Work'!Q28-'Student Work'!S28))&lt;0.01,IF(P28&lt;&gt;"ERROR","Correct","ERROR"),"ERROR")))</f>
        <v>0</v>
      </c>
      <c r="U28" s="87"/>
      <c r="V28" s="87"/>
      <c r="W28" s="119"/>
      <c r="X28" s="87"/>
      <c r="Y28" s="87"/>
      <c r="Z28" s="87"/>
      <c r="AA28" s="87"/>
      <c r="AB28" s="87"/>
      <c r="AC28" s="87"/>
      <c r="AD28" s="137">
        <f>IF($AE$13="Correct",IF(AND(AD27+1&lt;='Student Work'!$AE$13,AD27&lt;&gt;0),AD27+1,IF('Student Work'!AD28&gt;0,"ERROR",0)),0)</f>
        <v>0</v>
      </c>
      <c r="AE28" s="139">
        <f>IF(AD28=0,0,IF(ISBLANK('Student Work'!AE28),"ERROR",IF(ABS('Student Work'!AE28-'Student Work'!AH27)&lt;0.01,IF(AD28&lt;&gt;"ERROR","Correct","ERROR"),"ERROR")))</f>
        <v>0</v>
      </c>
      <c r="AF28" s="139">
        <f>IF(AD28=0,0,IF(ISBLANK('Student Work'!AF28),"ERROR",IF(ABS('Student Work'!AF28-'Student Work'!AE28*'Student Work'!$AE$12/12)&lt;0.01,IF(AD28&lt;&gt;"ERROR","Correct","ERROR"),"ERROR")))</f>
        <v>0</v>
      </c>
      <c r="AG28" s="154">
        <f>IF(AD28=0,0,IF(ISBLANK('Student Work'!AG28),"ERROR",IF(ABS('Student Work'!AG28-('Student Work'!$AE$14-'Student Work'!AF28))&lt;0.01,"Correct","ERROR")))</f>
        <v>0</v>
      </c>
      <c r="AH28" s="155">
        <f>IF(AD28=0,0,IF(ISBLANK('Student Work'!AH28),"ERROR",IF(ABS('Student Work'!AH28-('Student Work'!AE28-'Student Work'!AG28))&lt;0.01,"Correct","ERROR")))</f>
        <v>0</v>
      </c>
      <c r="AI28" s="139">
        <f>IF(AE28=0,0,IF(ISBLANK('Student Work'!#REF!),"ERROR",IF(ABS('Student Work'!#REF!-('Student Work'!AF28+'Student Work'!AG28+'Student Work'!AH28))&lt;0.01,"Correct","ERROR")))</f>
        <v>0</v>
      </c>
      <c r="AJ28" s="87"/>
      <c r="AK28" s="87"/>
      <c r="AL28" s="70"/>
    </row>
    <row r="29" spans="1:43">
      <c r="A29" s="69"/>
      <c r="B29" s="72"/>
      <c r="C29" s="72"/>
      <c r="D29" s="140"/>
      <c r="E29" s="140"/>
      <c r="F29" s="140"/>
      <c r="G29" s="140"/>
      <c r="H29" s="140"/>
      <c r="I29" s="140"/>
      <c r="J29" s="72"/>
      <c r="K29" s="249"/>
      <c r="L29" s="249"/>
      <c r="M29" s="249"/>
      <c r="N29" s="72"/>
      <c r="O29" s="87"/>
      <c r="P29" s="137">
        <f>IF($T$13="Correct",IF(AND(P28+1&lt;='Student Work'!$T$13,P28&lt;&gt;0),P28+1,IF('Student Work'!P29&gt;0,"ERROR",0)),0)</f>
        <v>0</v>
      </c>
      <c r="Q29" s="138">
        <f>IF(P29=0,0,IF(ISBLANK('Student Work'!Q29),"ERROR",IF(ABS('Student Work'!Q29-'Student Work'!T28)&lt;0.01,IF(P29&lt;&gt;"ERROR","Correct","ERROR"),"ERROR")))</f>
        <v>0</v>
      </c>
      <c r="R29" s="139">
        <f>IF(P29=0,0,IF(ISBLANK('Student Work'!R29),"ERROR",IF(ABS('Student Work'!R29-'Student Work'!Q29*'Student Work'!$T$12/12)&lt;0.01,IF(P29&lt;&gt;"ERROR","Correct","ERROR"),"ERROR")))</f>
        <v>0</v>
      </c>
      <c r="S29" s="139">
        <f>IF(P29=0,0,IF(ISBLANK('Student Work'!S29),"ERROR",IF(ABS('Student Work'!S29-('Student Work'!$T$14-'Student Work'!R29))&lt;0.01,IF(P29&lt;&gt;"ERROR","Correct","ERROR"),"ERROR")))</f>
        <v>0</v>
      </c>
      <c r="T29" s="139">
        <f>IF(P29=0,0,IF(ISBLANK('Student Work'!T29),"ERROR",IF(ABS('Student Work'!T29-('Student Work'!Q29-'Student Work'!S29))&lt;0.01,IF(P29&lt;&gt;"ERROR","Correct","ERROR"),"ERROR")))</f>
        <v>0</v>
      </c>
      <c r="U29" s="87"/>
      <c r="V29" s="87"/>
      <c r="W29" s="245" t="s">
        <v>59</v>
      </c>
      <c r="X29" s="245"/>
      <c r="Y29" s="245"/>
      <c r="Z29" s="245"/>
      <c r="AA29" s="245"/>
      <c r="AB29" s="245"/>
      <c r="AC29" s="87"/>
      <c r="AD29" s="137">
        <f>IF($AE$13="Correct",IF(AND(AD28+1&lt;='Student Work'!$AE$13,AD28&lt;&gt;0),AD28+1,IF('Student Work'!AD29&gt;0,"ERROR",0)),0)</f>
        <v>0</v>
      </c>
      <c r="AE29" s="139">
        <f>IF(AD29=0,0,IF(ISBLANK('Student Work'!AE29),"ERROR",IF(ABS('Student Work'!AE29-'Student Work'!AH28)&lt;0.01,IF(AD29&lt;&gt;"ERROR","Correct","ERROR"),"ERROR")))</f>
        <v>0</v>
      </c>
      <c r="AF29" s="139">
        <f>IF(AD29=0,0,IF(ISBLANK('Student Work'!AF29),"ERROR",IF(ABS('Student Work'!AF29-'Student Work'!AE29*'Student Work'!$AE$12/12)&lt;0.01,IF(AD29&lt;&gt;"ERROR","Correct","ERROR"),"ERROR")))</f>
        <v>0</v>
      </c>
      <c r="AG29" s="154">
        <f>IF(AD29=0,0,IF(ISBLANK('Student Work'!AG29),"ERROR",IF(ABS('Student Work'!AG29-('Student Work'!$AE$14-'Student Work'!AF29))&lt;0.01,"Correct","ERROR")))</f>
        <v>0</v>
      </c>
      <c r="AH29" s="155">
        <f>IF(AD29=0,0,IF(ISBLANK('Student Work'!AH29),"ERROR",IF(ABS('Student Work'!AH29-('Student Work'!AE29-'Student Work'!AG29))&lt;0.01,"Correct","ERROR")))</f>
        <v>0</v>
      </c>
      <c r="AI29" s="139">
        <f>IF(AE29=0,0,IF(ISBLANK('Student Work'!#REF!),"ERROR",IF(ABS('Student Work'!#REF!-('Student Work'!AF29+'Student Work'!AG29+'Student Work'!AH29))&lt;0.01,"Correct","ERROR")))</f>
        <v>0</v>
      </c>
      <c r="AJ29" s="87"/>
      <c r="AK29" s="87"/>
      <c r="AL29" s="70"/>
    </row>
    <row r="30" spans="1:43">
      <c r="A30" s="100"/>
      <c r="B30" s="101"/>
      <c r="C30" s="72"/>
      <c r="D30" s="140"/>
      <c r="E30" s="140"/>
      <c r="F30" s="140"/>
      <c r="G30" s="140"/>
      <c r="H30" s="140"/>
      <c r="I30" s="140"/>
      <c r="J30" s="101"/>
      <c r="K30" s="244" t="s">
        <v>58</v>
      </c>
      <c r="L30" s="244"/>
      <c r="M30" s="131" t="str">
        <f>IF(ISBLANK('Student Work'!M30),"ERROR",IF(ABS('Student Work'!T139-'Student Work'!M30)&lt;0.01,"Correct","ERROR"))</f>
        <v>ERROR</v>
      </c>
      <c r="N30" s="101"/>
      <c r="O30" s="87"/>
      <c r="P30" s="137">
        <f>IF($T$13="Correct",IF(AND(P29+1&lt;='Student Work'!$T$13,P29&lt;&gt;0),P29+1,IF('Student Work'!P30&gt;0,"ERROR",0)),0)</f>
        <v>0</v>
      </c>
      <c r="Q30" s="138">
        <f>IF(P30=0,0,IF(ISBLANK('Student Work'!Q30),"ERROR",IF(ABS('Student Work'!Q30-'Student Work'!T29)&lt;0.01,IF(P30&lt;&gt;"ERROR","Correct","ERROR"),"ERROR")))</f>
        <v>0</v>
      </c>
      <c r="R30" s="139">
        <f>IF(P30=0,0,IF(ISBLANK('Student Work'!R30),"ERROR",IF(ABS('Student Work'!R30-'Student Work'!Q30*'Student Work'!$T$12/12)&lt;0.01,IF(P30&lt;&gt;"ERROR","Correct","ERROR"),"ERROR")))</f>
        <v>0</v>
      </c>
      <c r="S30" s="139">
        <f>IF(P30=0,0,IF(ISBLANK('Student Work'!S30),"ERROR",IF(ABS('Student Work'!S30-('Student Work'!$T$14-'Student Work'!R30))&lt;0.01,IF(P30&lt;&gt;"ERROR","Correct","ERROR"),"ERROR")))</f>
        <v>0</v>
      </c>
      <c r="T30" s="139">
        <f>IF(P30=0,0,IF(ISBLANK('Student Work'!T30),"ERROR",IF(ABS('Student Work'!T30-('Student Work'!Q30-'Student Work'!S30))&lt;0.01,IF(P30&lt;&gt;"ERROR","Correct","ERROR"),"ERROR")))</f>
        <v>0</v>
      </c>
      <c r="U30" s="87"/>
      <c r="V30" s="87"/>
      <c r="W30" s="246"/>
      <c r="X30" s="246"/>
      <c r="Y30" s="246"/>
      <c r="Z30" s="246"/>
      <c r="AA30" s="246"/>
      <c r="AB30" s="246"/>
      <c r="AC30" s="87"/>
      <c r="AD30" s="137">
        <f>IF($AE$13="Correct",IF(AND(AD29+1&lt;='Student Work'!$AE$13,AD29&lt;&gt;0),AD29+1,IF('Student Work'!AD30&gt;0,"ERROR",0)),0)</f>
        <v>0</v>
      </c>
      <c r="AE30" s="139">
        <f>IF(AD30=0,0,IF(ISBLANK('Student Work'!AE30),"ERROR",IF(ABS('Student Work'!AE30-'Student Work'!AH29)&lt;0.01,IF(AD30&lt;&gt;"ERROR","Correct","ERROR"),"ERROR")))</f>
        <v>0</v>
      </c>
      <c r="AF30" s="139">
        <f>IF(AD30=0,0,IF(ISBLANK('Student Work'!AF30),"ERROR",IF(ABS('Student Work'!AF30-'Student Work'!AE30*'Student Work'!$AE$12/12)&lt;0.01,IF(AD30&lt;&gt;"ERROR","Correct","ERROR"),"ERROR")))</f>
        <v>0</v>
      </c>
      <c r="AG30" s="154">
        <f>IF(AD30=0,0,IF(ISBLANK('Student Work'!AG30),"ERROR",IF(ABS('Student Work'!AG30-('Student Work'!$AE$14-'Student Work'!AF30))&lt;0.01,"Correct","ERROR")))</f>
        <v>0</v>
      </c>
      <c r="AH30" s="155">
        <f>IF(AD30=0,0,IF(ISBLANK('Student Work'!AH30),"ERROR",IF(ABS('Student Work'!AH30-('Student Work'!AE30-'Student Work'!AG30))&lt;0.01,"Correct","ERROR")))</f>
        <v>0</v>
      </c>
      <c r="AI30" s="139">
        <f>IF(AE30=0,0,IF(ISBLANK('Student Work'!#REF!),"ERROR",IF(ABS('Student Work'!#REF!-('Student Work'!AF30+'Student Work'!AG30+'Student Work'!AH30))&lt;0.01,"Correct","ERROR")))</f>
        <v>0</v>
      </c>
      <c r="AJ30" s="87"/>
      <c r="AK30" s="87"/>
      <c r="AL30" s="70"/>
    </row>
    <row r="31" spans="1:43">
      <c r="A31" s="100"/>
      <c r="B31" s="101"/>
      <c r="C31" s="101"/>
      <c r="D31" s="140"/>
      <c r="E31" s="140"/>
      <c r="F31" s="140"/>
      <c r="G31" s="140"/>
      <c r="H31" s="140"/>
      <c r="I31" s="140"/>
      <c r="J31" s="101"/>
      <c r="K31" s="244" t="s">
        <v>61</v>
      </c>
      <c r="L31" s="244"/>
      <c r="M31" s="131" t="str">
        <f>IF(ISBLANK('Student Work'!M31),"ERROR",IF(ABS('Student Work'!AH139-'Student Work'!M31)&lt;0.01,"Correct","ERROR"))</f>
        <v>ERROR</v>
      </c>
      <c r="N31" s="101"/>
      <c r="O31" s="87"/>
      <c r="P31" s="137">
        <f>IF($T$13="Correct",IF(AND(P30+1&lt;='Student Work'!$T$13,P30&lt;&gt;0),P30+1,IF('Student Work'!P31&gt;0,"ERROR",0)),0)</f>
        <v>0</v>
      </c>
      <c r="Q31" s="138">
        <f>IF(P31=0,0,IF(ISBLANK('Student Work'!Q31),"ERROR",IF(ABS('Student Work'!Q31-'Student Work'!T30)&lt;0.01,IF(P31&lt;&gt;"ERROR","Correct","ERROR"),"ERROR")))</f>
        <v>0</v>
      </c>
      <c r="R31" s="139">
        <f>IF(P31=0,0,IF(ISBLANK('Student Work'!R31),"ERROR",IF(ABS('Student Work'!R31-'Student Work'!Q31*'Student Work'!$T$12/12)&lt;0.01,IF(P31&lt;&gt;"ERROR","Correct","ERROR"),"ERROR")))</f>
        <v>0</v>
      </c>
      <c r="S31" s="139">
        <f>IF(P31=0,0,IF(ISBLANK('Student Work'!S31),"ERROR",IF(ABS('Student Work'!S31-('Student Work'!$T$14-'Student Work'!R31))&lt;0.01,IF(P31&lt;&gt;"ERROR","Correct","ERROR"),"ERROR")))</f>
        <v>0</v>
      </c>
      <c r="T31" s="139">
        <f>IF(P31=0,0,IF(ISBLANK('Student Work'!T31),"ERROR",IF(ABS('Student Work'!T31-('Student Work'!Q31-'Student Work'!S31))&lt;0.01,IF(P31&lt;&gt;"ERROR","Correct","ERROR"),"ERROR")))</f>
        <v>0</v>
      </c>
      <c r="U31" s="87"/>
      <c r="V31" s="87"/>
      <c r="W31" s="242" t="s">
        <v>47</v>
      </c>
      <c r="X31" s="242"/>
      <c r="Y31" s="242"/>
      <c r="Z31" s="242"/>
      <c r="AA31" s="243" t="str">
        <f>IF(OR('Student Work'!AA31="Bank 1",'Student Work'!AA31="Bank 2",'Student Work'!AA31="Use my own bank."),"Correct","ERROR")</f>
        <v>ERROR</v>
      </c>
      <c r="AB31" s="243"/>
      <c r="AC31" s="87"/>
      <c r="AD31" s="137">
        <f>IF($AE$13="Correct",IF(AND(AD30+1&lt;='Student Work'!$AE$13,AD30&lt;&gt;0),AD30+1,IF('Student Work'!AD31&gt;0,"ERROR",0)),0)</f>
        <v>0</v>
      </c>
      <c r="AE31" s="139">
        <f>IF(AD31=0,0,IF(ISBLANK('Student Work'!AE31),"ERROR",IF(ABS('Student Work'!AE31-'Student Work'!AH30)&lt;0.01,IF(AD31&lt;&gt;"ERROR","Correct","ERROR"),"ERROR")))</f>
        <v>0</v>
      </c>
      <c r="AF31" s="139">
        <f>IF(AD31=0,0,IF(ISBLANK('Student Work'!AF31),"ERROR",IF(ABS('Student Work'!AF31-'Student Work'!AE31*'Student Work'!$AE$12/12)&lt;0.01,IF(AD31&lt;&gt;"ERROR","Correct","ERROR"),"ERROR")))</f>
        <v>0</v>
      </c>
      <c r="AG31" s="154">
        <f>IF(AD31=0,0,IF(ISBLANK('Student Work'!AG31),"ERROR",IF(ABS('Student Work'!AG31-('Student Work'!$AE$14-'Student Work'!AF31))&lt;0.01,"Correct","ERROR")))</f>
        <v>0</v>
      </c>
      <c r="AH31" s="155">
        <f>IF(AD31=0,0,IF(ISBLANK('Student Work'!AH31),"ERROR",IF(ABS('Student Work'!AH31-('Student Work'!AE31-'Student Work'!AG31))&lt;0.01,"Correct","ERROR")))</f>
        <v>0</v>
      </c>
      <c r="AI31" s="139">
        <f>IF(AE31=0,0,IF(ISBLANK('Student Work'!#REF!),"ERROR",IF(ABS('Student Work'!#REF!-('Student Work'!AF31+'Student Work'!AG31+'Student Work'!AH31))&lt;0.01,"Correct","ERROR")))</f>
        <v>0</v>
      </c>
      <c r="AJ31" s="87"/>
      <c r="AK31" s="87"/>
      <c r="AL31" s="70"/>
    </row>
    <row r="32" spans="1:43">
      <c r="A32" s="100"/>
      <c r="B32" s="101"/>
      <c r="C32" s="101"/>
      <c r="D32" s="140"/>
      <c r="E32" s="140"/>
      <c r="F32" s="140"/>
      <c r="G32" s="140"/>
      <c r="H32" s="140"/>
      <c r="I32" s="140"/>
      <c r="J32" s="101"/>
      <c r="K32" s="244" t="s">
        <v>62</v>
      </c>
      <c r="L32" s="244"/>
      <c r="M32" s="131" t="str">
        <f>IF(ISBLANK('Student Work'!M32),"ERROR",IF(ABS('Student Work'!M32-ROUND(1.2*'Student Work'!T8,0)+'Student Work'!M30)&lt;0.01,"Correct","ERROR"))</f>
        <v>ERROR</v>
      </c>
      <c r="N32" s="101"/>
      <c r="O32" s="87"/>
      <c r="P32" s="137">
        <f>IF($T$13="Correct",IF(AND(P31+1&lt;='Student Work'!$T$13,P31&lt;&gt;0),P31+1,IF('Student Work'!P32&gt;0,"ERROR",0)),0)</f>
        <v>0</v>
      </c>
      <c r="Q32" s="138">
        <f>IF(P32=0,0,IF(ISBLANK('Student Work'!Q32),"ERROR",IF(ABS('Student Work'!Q32-'Student Work'!T31)&lt;0.01,IF(P32&lt;&gt;"ERROR","Correct","ERROR"),"ERROR")))</f>
        <v>0</v>
      </c>
      <c r="R32" s="139">
        <f>IF(P32=0,0,IF(ISBLANK('Student Work'!R32),"ERROR",IF(ABS('Student Work'!R32-'Student Work'!Q32*'Student Work'!$T$12/12)&lt;0.01,IF(P32&lt;&gt;"ERROR","Correct","ERROR"),"ERROR")))</f>
        <v>0</v>
      </c>
      <c r="S32" s="139">
        <f>IF(P32=0,0,IF(ISBLANK('Student Work'!S32),"ERROR",IF(ABS('Student Work'!S32-('Student Work'!$T$14-'Student Work'!R32))&lt;0.01,IF(P32&lt;&gt;"ERROR","Correct","ERROR"),"ERROR")))</f>
        <v>0</v>
      </c>
      <c r="T32" s="139">
        <f>IF(P32=0,0,IF(ISBLANK('Student Work'!T32),"ERROR",IF(ABS('Student Work'!T32-('Student Work'!Q32-'Student Work'!S32))&lt;0.01,IF(P32&lt;&gt;"ERROR","Correct","ERROR"),"ERROR")))</f>
        <v>0</v>
      </c>
      <c r="U32" s="87"/>
      <c r="V32" s="87"/>
      <c r="W32" s="242" t="s">
        <v>50</v>
      </c>
      <c r="X32" s="242"/>
      <c r="Y32" s="242"/>
      <c r="Z32" s="242"/>
      <c r="AA32" s="243" t="str">
        <f>IF(AND('Student Work'!AA31="Bank 1",'Student Work'!AA32=1700),"Correct",IF(AND('Student Work'!AA31="Bank 2",'Student Work'!AA32=500),"Correct",IF(AND('Student Work'!AA31="Use my own bank.",'Student Work'!AA32&gt;0),"Correct","ERROR")))</f>
        <v>ERROR</v>
      </c>
      <c r="AB32" s="243"/>
      <c r="AC32" s="87"/>
      <c r="AD32" s="137">
        <f>IF($AE$13="Correct",IF(AND(AD31+1&lt;='Student Work'!$AE$13,AD31&lt;&gt;0),AD31+1,IF('Student Work'!AD32&gt;0,"ERROR",0)),0)</f>
        <v>0</v>
      </c>
      <c r="AE32" s="139">
        <f>IF(AD32=0,0,IF(ISBLANK('Student Work'!AE32),"ERROR",IF(ABS('Student Work'!AE32-'Student Work'!AH31)&lt;0.01,IF(AD32&lt;&gt;"ERROR","Correct","ERROR"),"ERROR")))</f>
        <v>0</v>
      </c>
      <c r="AF32" s="139">
        <f>IF(AD32=0,0,IF(ISBLANK('Student Work'!AF32),"ERROR",IF(ABS('Student Work'!AF32-'Student Work'!AE32*'Student Work'!$AE$12/12)&lt;0.01,IF(AD32&lt;&gt;"ERROR","Correct","ERROR"),"ERROR")))</f>
        <v>0</v>
      </c>
      <c r="AG32" s="154">
        <f>IF(AD32=0,0,IF(ISBLANK('Student Work'!AG32),"ERROR",IF(ABS('Student Work'!AG32-('Student Work'!$AE$14-'Student Work'!AF32))&lt;0.01,"Correct","ERROR")))</f>
        <v>0</v>
      </c>
      <c r="AH32" s="155">
        <f>IF(AD32=0,0,IF(ISBLANK('Student Work'!AH32),"ERROR",IF(ABS('Student Work'!AH32-('Student Work'!AE32-'Student Work'!AG32))&lt;0.01,"Correct","ERROR")))</f>
        <v>0</v>
      </c>
      <c r="AI32" s="139">
        <f>IF(AE32=0,0,IF(ISBLANK('Student Work'!#REF!),"ERROR",IF(ABS('Student Work'!#REF!-('Student Work'!AF32+'Student Work'!AG32+'Student Work'!AH32))&lt;0.01,"Correct","ERROR")))</f>
        <v>0</v>
      </c>
      <c r="AJ32" s="87"/>
      <c r="AK32" s="87"/>
      <c r="AL32" s="70"/>
    </row>
    <row r="33" spans="1:38">
      <c r="A33" s="100"/>
      <c r="B33" s="101"/>
      <c r="C33" s="101"/>
      <c r="D33" s="140"/>
      <c r="E33" s="140"/>
      <c r="F33" s="140"/>
      <c r="G33" s="140"/>
      <c r="H33" s="140"/>
      <c r="I33" s="140"/>
      <c r="J33" s="101"/>
      <c r="K33" s="244" t="s">
        <v>63</v>
      </c>
      <c r="L33" s="244"/>
      <c r="M33" s="131" t="str">
        <f>IF(ISBLANK('Student Work'!M33),"ERROR",IF(ABS('Student Work'!M33-ROUND(1.2*'Student Work'!T8,0)+'Student Work'!M31)&lt;0.01,"Correct","ERROR"))</f>
        <v>ERROR</v>
      </c>
      <c r="N33" s="101"/>
      <c r="O33" s="87"/>
      <c r="P33" s="137">
        <f>IF($T$13="Correct",IF(AND(P32+1&lt;='Student Work'!$T$13,P32&lt;&gt;0),P32+1,IF('Student Work'!P33&gt;0,"ERROR",0)),0)</f>
        <v>0</v>
      </c>
      <c r="Q33" s="138">
        <f>IF(P33=0,0,IF(ISBLANK('Student Work'!Q33),"ERROR",IF(ABS('Student Work'!Q33-'Student Work'!T32)&lt;0.01,IF(P33&lt;&gt;"ERROR","Correct","ERROR"),"ERROR")))</f>
        <v>0</v>
      </c>
      <c r="R33" s="139">
        <f>IF(P33=0,0,IF(ISBLANK('Student Work'!R33),"ERROR",IF(ABS('Student Work'!R33-'Student Work'!Q33*'Student Work'!$T$12/12)&lt;0.01,IF(P33&lt;&gt;"ERROR","Correct","ERROR"),"ERROR")))</f>
        <v>0</v>
      </c>
      <c r="S33" s="139">
        <f>IF(P33=0,0,IF(ISBLANK('Student Work'!S33),"ERROR",IF(ABS('Student Work'!S33-('Student Work'!$T$14-'Student Work'!R33))&lt;0.01,IF(P33&lt;&gt;"ERROR","Correct","ERROR"),"ERROR")))</f>
        <v>0</v>
      </c>
      <c r="T33" s="139">
        <f>IF(P33=0,0,IF(ISBLANK('Student Work'!T33),"ERROR",IF(ABS('Student Work'!T33-('Student Work'!Q33-'Student Work'!S33))&lt;0.01,IF(P33&lt;&gt;"ERROR","Correct","ERROR"),"ERROR")))</f>
        <v>0</v>
      </c>
      <c r="U33" s="87"/>
      <c r="V33" s="87"/>
      <c r="W33" s="242" t="s">
        <v>54</v>
      </c>
      <c r="X33" s="242"/>
      <c r="Y33" s="242"/>
      <c r="Z33" s="242"/>
      <c r="AA33" s="243" t="str">
        <f>IF(AND('Student Work'!AA31="Bank 1",'Student Work'!AA33=4.59%),"Correct",IF(AND('Student Work'!AA31="Bank 2",'Student Work'!AA33=4.35%),"Correct",IF(AND('Student Work'!AA31="Use my own bank.",'Student Work'!AA33&gt;0,'Student Work'!AA33&lt;0.2),"Correct","ERROR")))</f>
        <v>ERROR</v>
      </c>
      <c r="AB33" s="243"/>
      <c r="AC33" s="87"/>
      <c r="AD33" s="137">
        <f>IF($AE$13="Correct",IF(AND(AD32+1&lt;='Student Work'!$AE$13,AD32&lt;&gt;0),AD32+1,IF('Student Work'!AD33&gt;0,"ERROR",0)),0)</f>
        <v>0</v>
      </c>
      <c r="AE33" s="139">
        <f>IF(AD33=0,0,IF(ISBLANK('Student Work'!AE33),"ERROR",IF(ABS('Student Work'!AE33-'Student Work'!AH32)&lt;0.01,IF(AD33&lt;&gt;"ERROR","Correct","ERROR"),"ERROR")))</f>
        <v>0</v>
      </c>
      <c r="AF33" s="139">
        <f>IF(AD33=0,0,IF(ISBLANK('Student Work'!AF33),"ERROR",IF(ABS('Student Work'!AF33-'Student Work'!AE33*'Student Work'!$AE$12/12)&lt;0.01,IF(AD33&lt;&gt;"ERROR","Correct","ERROR"),"ERROR")))</f>
        <v>0</v>
      </c>
      <c r="AG33" s="154">
        <f>IF(AD33=0,0,IF(ISBLANK('Student Work'!AG33),"ERROR",IF(ABS('Student Work'!AG33-('Student Work'!$AE$14-'Student Work'!AF33))&lt;0.01,"Correct","ERROR")))</f>
        <v>0</v>
      </c>
      <c r="AH33" s="155">
        <f>IF(AD33=0,0,IF(ISBLANK('Student Work'!AH33),"ERROR",IF(ABS('Student Work'!AH33-('Student Work'!AE33-'Student Work'!AG33))&lt;0.01,"Correct","ERROR")))</f>
        <v>0</v>
      </c>
      <c r="AI33" s="139">
        <f>IF(AE33=0,0,IF(ISBLANK('Student Work'!#REF!),"ERROR",IF(ABS('Student Work'!#REF!-('Student Work'!AF33+'Student Work'!AG33+'Student Work'!AH33))&lt;0.01,"Correct","ERROR")))</f>
        <v>0</v>
      </c>
      <c r="AJ33" s="87"/>
      <c r="AK33" s="87"/>
      <c r="AL33" s="70"/>
    </row>
    <row r="34" spans="1:38">
      <c r="A34" s="100"/>
      <c r="B34" s="101"/>
      <c r="C34" s="101"/>
      <c r="D34" s="140"/>
      <c r="E34" s="140"/>
      <c r="F34" s="140"/>
      <c r="G34" s="140"/>
      <c r="H34" s="140"/>
      <c r="I34" s="140"/>
      <c r="J34" s="101"/>
      <c r="K34" s="244"/>
      <c r="L34" s="244"/>
      <c r="M34" s="135"/>
      <c r="N34" s="101"/>
      <c r="O34" s="87"/>
      <c r="P34" s="137">
        <f>IF($T$13="Correct",IF(AND(P33+1&lt;='Student Work'!$T$13,P33&lt;&gt;0),P33+1,IF('Student Work'!P34&gt;0,"ERROR",0)),0)</f>
        <v>0</v>
      </c>
      <c r="Q34" s="138">
        <f>IF(P34=0,0,IF(ISBLANK('Student Work'!Q34),"ERROR",IF(ABS('Student Work'!Q34-'Student Work'!T33)&lt;0.01,IF(P34&lt;&gt;"ERROR","Correct","ERROR"),"ERROR")))</f>
        <v>0</v>
      </c>
      <c r="R34" s="139">
        <f>IF(P34=0,0,IF(ISBLANK('Student Work'!R34),"ERROR",IF(ABS('Student Work'!R34-'Student Work'!Q34*'Student Work'!$T$12/12)&lt;0.01,IF(P34&lt;&gt;"ERROR","Correct","ERROR"),"ERROR")))</f>
        <v>0</v>
      </c>
      <c r="S34" s="139">
        <f>IF(P34=0,0,IF(ISBLANK('Student Work'!S34),"ERROR",IF(ABS('Student Work'!S34-('Student Work'!$T$14-'Student Work'!R34))&lt;0.01,IF(P34&lt;&gt;"ERROR","Correct","ERROR"),"ERROR")))</f>
        <v>0</v>
      </c>
      <c r="T34" s="139">
        <f>IF(P34=0,0,IF(ISBLANK('Student Work'!T34),"ERROR",IF(ABS('Student Work'!T34-('Student Work'!Q34-'Student Work'!S34))&lt;0.01,IF(P34&lt;&gt;"ERROR","Correct","ERROR"),"ERROR")))</f>
        <v>0</v>
      </c>
      <c r="U34" s="87"/>
      <c r="V34" s="87"/>
      <c r="W34" s="247"/>
      <c r="X34" s="247"/>
      <c r="Y34" s="247"/>
      <c r="Z34" s="247"/>
      <c r="AA34" s="247"/>
      <c r="AB34" s="247"/>
      <c r="AC34" s="87"/>
      <c r="AD34" s="137">
        <f>IF($AE$13="Correct",IF(AND(AD33+1&lt;='Student Work'!$AE$13,AD33&lt;&gt;0),AD33+1,IF('Student Work'!AD34&gt;0,"ERROR",0)),0)</f>
        <v>0</v>
      </c>
      <c r="AE34" s="139">
        <f>IF(AD34=0,0,IF(ISBLANK('Student Work'!AE34),"ERROR",IF(ABS('Student Work'!AE34-'Student Work'!AH33)&lt;0.01,IF(AD34&lt;&gt;"ERROR","Correct","ERROR"),"ERROR")))</f>
        <v>0</v>
      </c>
      <c r="AF34" s="139">
        <f>IF(AD34=0,0,IF(ISBLANK('Student Work'!AF34),"ERROR",IF(ABS('Student Work'!AF34-'Student Work'!AE34*'Student Work'!$AE$12/12)&lt;0.01,IF(AD34&lt;&gt;"ERROR","Correct","ERROR"),"ERROR")))</f>
        <v>0</v>
      </c>
      <c r="AG34" s="154">
        <f>IF(AD34=0,0,IF(ISBLANK('Student Work'!AG34),"ERROR",IF(ABS('Student Work'!AG34-('Student Work'!$AE$14-'Student Work'!AF34))&lt;0.01,"Correct","ERROR")))</f>
        <v>0</v>
      </c>
      <c r="AH34" s="155">
        <f>IF(AD34=0,0,IF(ISBLANK('Student Work'!AH34),"ERROR",IF(ABS('Student Work'!AH34-('Student Work'!AE34-'Student Work'!AG34))&lt;0.01,"Correct","ERROR")))</f>
        <v>0</v>
      </c>
      <c r="AI34" s="139">
        <f>IF(AE34=0,0,IF(ISBLANK('Student Work'!#REF!),"ERROR",IF(ABS('Student Work'!#REF!-('Student Work'!AF34+'Student Work'!AG34+'Student Work'!AH34))&lt;0.01,"Correct","ERROR")))</f>
        <v>0</v>
      </c>
      <c r="AJ34" s="87"/>
      <c r="AK34" s="87"/>
      <c r="AL34" s="70"/>
    </row>
    <row r="35" spans="1:38">
      <c r="A35" s="100"/>
      <c r="B35" s="101"/>
      <c r="C35" s="101"/>
      <c r="D35" s="140"/>
      <c r="E35" s="140"/>
      <c r="F35" s="140"/>
      <c r="G35" s="140"/>
      <c r="H35" s="140"/>
      <c r="I35" s="140"/>
      <c r="J35" s="101"/>
      <c r="K35" s="101"/>
      <c r="L35" s="101"/>
      <c r="M35" s="101"/>
      <c r="N35" s="101"/>
      <c r="O35" s="87"/>
      <c r="P35" s="137">
        <f>IF($T$13="Correct",IF(AND(P34+1&lt;='Student Work'!$T$13,P34&lt;&gt;0),P34+1,IF('Student Work'!P35&gt;0,"ERROR",0)),0)</f>
        <v>0</v>
      </c>
      <c r="Q35" s="138">
        <f>IF(P35=0,0,IF(ISBLANK('Student Work'!Q35),"ERROR",IF(ABS('Student Work'!Q35-'Student Work'!T34)&lt;0.01,IF(P35&lt;&gt;"ERROR","Correct","ERROR"),"ERROR")))</f>
        <v>0</v>
      </c>
      <c r="R35" s="139">
        <f>IF(P35=0,0,IF(ISBLANK('Student Work'!R35),"ERROR",IF(ABS('Student Work'!R35-'Student Work'!Q35*'Student Work'!$T$12/12)&lt;0.01,IF(P35&lt;&gt;"ERROR","Correct","ERROR"),"ERROR")))</f>
        <v>0</v>
      </c>
      <c r="S35" s="139">
        <f>IF(P35=0,0,IF(ISBLANK('Student Work'!S35),"ERROR",IF(ABS('Student Work'!S35-('Student Work'!$T$14-'Student Work'!R35))&lt;0.01,IF(P35&lt;&gt;"ERROR","Correct","ERROR"),"ERROR")))</f>
        <v>0</v>
      </c>
      <c r="T35" s="139">
        <f>IF(P35=0,0,IF(ISBLANK('Student Work'!T35),"ERROR",IF(ABS('Student Work'!T35-('Student Work'!Q35-'Student Work'!S35))&lt;0.01,IF(P35&lt;&gt;"ERROR","Correct","ERROR"),"ERROR")))</f>
        <v>0</v>
      </c>
      <c r="U35" s="87"/>
      <c r="V35" s="87"/>
      <c r="W35" s="87"/>
      <c r="X35" s="87"/>
      <c r="Y35" s="87"/>
      <c r="Z35" s="87"/>
      <c r="AA35" s="141">
        <f>'Student Work'!AA31:AB31</f>
        <v>0</v>
      </c>
      <c r="AB35" s="119"/>
      <c r="AC35" s="87"/>
      <c r="AD35" s="137">
        <f>IF($AE$13="Correct",IF(AND(AD34+1&lt;='Student Work'!$AE$13,AD34&lt;&gt;0),AD34+1,IF('Student Work'!AD35&gt;0,"ERROR",0)),0)</f>
        <v>0</v>
      </c>
      <c r="AE35" s="139">
        <f>IF(AD35=0,0,IF(ISBLANK('Student Work'!AE35),"ERROR",IF(ABS('Student Work'!AE35-'Student Work'!AH34)&lt;0.01,IF(AD35&lt;&gt;"ERROR","Correct","ERROR"),"ERROR")))</f>
        <v>0</v>
      </c>
      <c r="AF35" s="139">
        <f>IF(AD35=0,0,IF(ISBLANK('Student Work'!AF35),"ERROR",IF(ABS('Student Work'!AF35-'Student Work'!AE35*'Student Work'!$AE$12/12)&lt;0.01,IF(AD35&lt;&gt;"ERROR","Correct","ERROR"),"ERROR")))</f>
        <v>0</v>
      </c>
      <c r="AG35" s="154">
        <f>IF(AD35=0,0,IF(ISBLANK('Student Work'!AG35),"ERROR",IF(ABS('Student Work'!AG35-('Student Work'!$AE$14-'Student Work'!AF35))&lt;0.01,"Correct","ERROR")))</f>
        <v>0</v>
      </c>
      <c r="AH35" s="155">
        <f>IF(AD35=0,0,IF(ISBLANK('Student Work'!AH35),"ERROR",IF(ABS('Student Work'!AH35-('Student Work'!AE35-'Student Work'!AG35))&lt;0.01,"Correct","ERROR")))</f>
        <v>0</v>
      </c>
      <c r="AI35" s="139">
        <f>IF(AE35=0,0,IF(ISBLANK('Student Work'!#REF!),"ERROR",IF(ABS('Student Work'!#REF!-('Student Work'!AF35+'Student Work'!AG35+'Student Work'!AH35))&lt;0.01,"Correct","ERROR")))</f>
        <v>0</v>
      </c>
      <c r="AJ35" s="87"/>
      <c r="AK35" s="87"/>
      <c r="AL35" s="70"/>
    </row>
    <row r="36" spans="1:38">
      <c r="A36" s="100"/>
      <c r="B36" s="101"/>
      <c r="C36" s="101"/>
      <c r="D36" s="140"/>
      <c r="E36" s="140"/>
      <c r="F36" s="140"/>
      <c r="G36" s="140"/>
      <c r="H36" s="140"/>
      <c r="I36" s="140"/>
      <c r="J36" s="101"/>
      <c r="K36" s="101"/>
      <c r="L36" s="101"/>
      <c r="M36" s="101"/>
      <c r="N36" s="101"/>
      <c r="O36" s="87"/>
      <c r="P36" s="137">
        <f>IF($T$13="Correct",IF(AND(P35+1&lt;='Student Work'!$T$13,P35&lt;&gt;0),P35+1,IF('Student Work'!P36&gt;0,"ERROR",0)),0)</f>
        <v>0</v>
      </c>
      <c r="Q36" s="138">
        <f>IF(P36=0,0,IF(ISBLANK('Student Work'!Q36),"ERROR",IF(ABS('Student Work'!Q36-'Student Work'!T35)&lt;0.01,IF(P36&lt;&gt;"ERROR","Correct","ERROR"),"ERROR")))</f>
        <v>0</v>
      </c>
      <c r="R36" s="139">
        <f>IF(P36=0,0,IF(ISBLANK('Student Work'!R36),"ERROR",IF(ABS('Student Work'!R36-'Student Work'!Q36*'Student Work'!$T$12/12)&lt;0.01,IF(P36&lt;&gt;"ERROR","Correct","ERROR"),"ERROR")))</f>
        <v>0</v>
      </c>
      <c r="S36" s="139">
        <f>IF(P36=0,0,IF(ISBLANK('Student Work'!S36),"ERROR",IF(ABS('Student Work'!S36-('Student Work'!$T$14-'Student Work'!R36))&lt;0.01,IF(P36&lt;&gt;"ERROR","Correct","ERROR"),"ERROR")))</f>
        <v>0</v>
      </c>
      <c r="T36" s="139">
        <f>IF(P36=0,0,IF(ISBLANK('Student Work'!T36),"ERROR",IF(ABS('Student Work'!T36-('Student Work'!Q36-'Student Work'!S36))&lt;0.01,IF(P36&lt;&gt;"ERROR","Correct","ERROR"),"ERROR")))</f>
        <v>0</v>
      </c>
      <c r="U36" s="87"/>
      <c r="V36" s="87"/>
      <c r="W36" s="119"/>
      <c r="X36" s="87"/>
      <c r="Y36" s="87"/>
      <c r="Z36" s="119"/>
      <c r="AA36" s="141">
        <f>'Student Work'!AA32:AB32</f>
        <v>0</v>
      </c>
      <c r="AB36" s="87"/>
      <c r="AC36" s="87"/>
      <c r="AD36" s="137">
        <f>IF($AE$13="Correct",IF(AND(AD35+1&lt;='Student Work'!$AE$13,AD35&lt;&gt;0),AD35+1,IF('Student Work'!AD36&gt;0,"ERROR",0)),0)</f>
        <v>0</v>
      </c>
      <c r="AE36" s="139">
        <f>IF(AD36=0,0,IF(ISBLANK('Student Work'!AE36),"ERROR",IF(ABS('Student Work'!AE36-'Student Work'!AH35)&lt;0.01,IF(AD36&lt;&gt;"ERROR","Correct","ERROR"),"ERROR")))</f>
        <v>0</v>
      </c>
      <c r="AF36" s="139">
        <f>IF(AD36=0,0,IF(ISBLANK('Student Work'!AF36),"ERROR",IF(ABS('Student Work'!AF36-'Student Work'!AE36*'Student Work'!$AE$12/12)&lt;0.01,IF(AD36&lt;&gt;"ERROR","Correct","ERROR"),"ERROR")))</f>
        <v>0</v>
      </c>
      <c r="AG36" s="154">
        <f>IF(AD36=0,0,IF(ISBLANK('Student Work'!AG36),"ERROR",IF(ABS('Student Work'!AG36-('Student Work'!$AE$14-'Student Work'!AF36))&lt;0.01,"Correct","ERROR")))</f>
        <v>0</v>
      </c>
      <c r="AH36" s="155">
        <f>IF(AD36=0,0,IF(ISBLANK('Student Work'!AH36),"ERROR",IF(ABS('Student Work'!AH36-('Student Work'!AE36-'Student Work'!AG36))&lt;0.01,"Correct","ERROR")))</f>
        <v>0</v>
      </c>
      <c r="AI36" s="139">
        <f>IF(AE36=0,0,IF(ISBLANK('Student Work'!#REF!),"ERROR",IF(ABS('Student Work'!#REF!-('Student Work'!AF36+'Student Work'!AG36+'Student Work'!AH36))&lt;0.01,"Correct","ERROR")))</f>
        <v>0</v>
      </c>
      <c r="AJ36" s="87"/>
      <c r="AK36" s="87"/>
      <c r="AL36" s="70"/>
    </row>
    <row r="37" spans="1:38">
      <c r="A37" s="100"/>
      <c r="B37" s="101"/>
      <c r="C37" s="101"/>
      <c r="D37" s="140"/>
      <c r="E37" s="140"/>
      <c r="F37" s="140"/>
      <c r="G37" s="140"/>
      <c r="H37" s="140"/>
      <c r="I37" s="140"/>
      <c r="J37" s="101"/>
      <c r="K37" s="101"/>
      <c r="L37" s="101"/>
      <c r="M37" s="101"/>
      <c r="N37" s="101"/>
      <c r="O37" s="87"/>
      <c r="P37" s="137">
        <f>IF($T$13="Correct",IF(AND(P36+1&lt;='Student Work'!$T$13,P36&lt;&gt;0),P36+1,IF('Student Work'!P37&gt;0,"ERROR",0)),0)</f>
        <v>0</v>
      </c>
      <c r="Q37" s="138">
        <f>IF(P37=0,0,IF(ISBLANK('Student Work'!Q37),"ERROR",IF(ABS('Student Work'!Q37-'Student Work'!T36)&lt;0.01,IF(P37&lt;&gt;"ERROR","Correct","ERROR"),"ERROR")))</f>
        <v>0</v>
      </c>
      <c r="R37" s="139">
        <f>IF(P37=0,0,IF(ISBLANK('Student Work'!R37),"ERROR",IF(ABS('Student Work'!R37-'Student Work'!Q37*'Student Work'!$T$12/12)&lt;0.01,IF(P37&lt;&gt;"ERROR","Correct","ERROR"),"ERROR")))</f>
        <v>0</v>
      </c>
      <c r="S37" s="139">
        <f>IF(P37=0,0,IF(ISBLANK('Student Work'!S37),"ERROR",IF(ABS('Student Work'!S37-('Student Work'!$T$14-'Student Work'!R37))&lt;0.01,IF(P37&lt;&gt;"ERROR","Correct","ERROR"),"ERROR")))</f>
        <v>0</v>
      </c>
      <c r="T37" s="139">
        <f>IF(P37=0,0,IF(ISBLANK('Student Work'!T37),"ERROR",IF(ABS('Student Work'!T37-('Student Work'!Q37-'Student Work'!S37))&lt;0.01,IF(P37&lt;&gt;"ERROR","Correct","ERROR"),"ERROR")))</f>
        <v>0</v>
      </c>
      <c r="U37" s="87"/>
      <c r="V37" s="87"/>
      <c r="W37" s="87"/>
      <c r="X37" s="87"/>
      <c r="Y37" s="87"/>
      <c r="Z37" s="87"/>
      <c r="AA37" s="141" t="e">
        <f>_xlfn.SINGLE('Student Work'!#REF!)</f>
        <v>#REF!</v>
      </c>
      <c r="AB37" s="87"/>
      <c r="AC37" s="87"/>
      <c r="AD37" s="137">
        <f>IF($AE$13="Correct",IF(AND(AD36+1&lt;='Student Work'!$AE$13,AD36&lt;&gt;0),AD36+1,IF('Student Work'!AD37&gt;0,"ERROR",0)),0)</f>
        <v>0</v>
      </c>
      <c r="AE37" s="139">
        <f>IF(AD37=0,0,IF(ISBLANK('Student Work'!AE37),"ERROR",IF(ABS('Student Work'!AE37-'Student Work'!AH36)&lt;0.01,IF(AD37&lt;&gt;"ERROR","Correct","ERROR"),"ERROR")))</f>
        <v>0</v>
      </c>
      <c r="AF37" s="139">
        <f>IF(AD37=0,0,IF(ISBLANK('Student Work'!AF37),"ERROR",IF(ABS('Student Work'!AF37-'Student Work'!AE37*'Student Work'!$AE$12/12)&lt;0.01,IF(AD37&lt;&gt;"ERROR","Correct","ERROR"),"ERROR")))</f>
        <v>0</v>
      </c>
      <c r="AG37" s="154">
        <f>IF(AD37=0,0,IF(ISBLANK('Student Work'!AG37),"ERROR",IF(ABS('Student Work'!AG37-('Student Work'!$AE$14-'Student Work'!AF37))&lt;0.01,"Correct","ERROR")))</f>
        <v>0</v>
      </c>
      <c r="AH37" s="155">
        <f>IF(AD37=0,0,IF(ISBLANK('Student Work'!AH37),"ERROR",IF(ABS('Student Work'!AH37-('Student Work'!AE37-'Student Work'!AG37))&lt;0.01,"Correct","ERROR")))</f>
        <v>0</v>
      </c>
      <c r="AI37" s="139">
        <f>IF(AE37=0,0,IF(ISBLANK('Student Work'!#REF!),"ERROR",IF(ABS('Student Work'!#REF!-('Student Work'!AF37+'Student Work'!AG37+'Student Work'!AH37))&lt;0.01,"Correct","ERROR")))</f>
        <v>0</v>
      </c>
      <c r="AJ37" s="87"/>
      <c r="AK37" s="87"/>
      <c r="AL37" s="70"/>
    </row>
    <row r="38" spans="1:38">
      <c r="A38" s="100"/>
      <c r="B38" s="101"/>
      <c r="C38" s="101"/>
      <c r="D38" s="140"/>
      <c r="E38" s="140"/>
      <c r="F38" s="140"/>
      <c r="G38" s="140"/>
      <c r="H38" s="140"/>
      <c r="I38" s="140"/>
      <c r="J38" s="101"/>
      <c r="K38" s="101"/>
      <c r="L38" s="101"/>
      <c r="M38" s="101"/>
      <c r="N38" s="101"/>
      <c r="O38" s="87"/>
      <c r="P38" s="137">
        <f>IF($T$13="Correct",IF(AND(P37+1&lt;='Student Work'!$T$13,P37&lt;&gt;0),P37+1,IF('Student Work'!P38&gt;0,"ERROR",0)),0)</f>
        <v>0</v>
      </c>
      <c r="Q38" s="138">
        <f>IF(P38=0,0,IF(ISBLANK('Student Work'!Q38),"ERROR",IF(ABS('Student Work'!Q38-'Student Work'!T37)&lt;0.01,IF(P38&lt;&gt;"ERROR","Correct","ERROR"),"ERROR")))</f>
        <v>0</v>
      </c>
      <c r="R38" s="139">
        <f>IF(P38=0,0,IF(ISBLANK('Student Work'!R38),"ERROR",IF(ABS('Student Work'!R38-'Student Work'!Q38*'Student Work'!$T$12/12)&lt;0.01,IF(P38&lt;&gt;"ERROR","Correct","ERROR"),"ERROR")))</f>
        <v>0</v>
      </c>
      <c r="S38" s="139">
        <f>IF(P38=0,0,IF(ISBLANK('Student Work'!S38),"ERROR",IF(ABS('Student Work'!S38-('Student Work'!$T$14-'Student Work'!R38))&lt;0.01,IF(P38&lt;&gt;"ERROR","Correct","ERROR"),"ERROR")))</f>
        <v>0</v>
      </c>
      <c r="T38" s="139">
        <f>IF(P38=0,0,IF(ISBLANK('Student Work'!T38),"ERROR",IF(ABS('Student Work'!T38-('Student Work'!Q38-'Student Work'!S38))&lt;0.01,IF(P38&lt;&gt;"ERROR","Correct","ERROR"),"ERROR")))</f>
        <v>0</v>
      </c>
      <c r="U38" s="87"/>
      <c r="V38" s="87"/>
      <c r="W38" s="87"/>
      <c r="X38" s="87"/>
      <c r="Y38" s="87"/>
      <c r="Z38" s="87"/>
      <c r="AA38" s="145">
        <f>'Student Work'!AA33:AB33</f>
        <v>0</v>
      </c>
      <c r="AB38" s="87"/>
      <c r="AC38" s="87"/>
      <c r="AD38" s="137">
        <f>IF($AE$13="Correct",IF(AND(AD37+1&lt;='Student Work'!$AE$13,AD37&lt;&gt;0),AD37+1,IF('Student Work'!AD38&gt;0,"ERROR",0)),0)</f>
        <v>0</v>
      </c>
      <c r="AE38" s="139">
        <f>IF(AD38=0,0,IF(ISBLANK('Student Work'!AE38),"ERROR",IF(ABS('Student Work'!AE38-'Student Work'!AH37)&lt;0.01,IF(AD38&lt;&gt;"ERROR","Correct","ERROR"),"ERROR")))</f>
        <v>0</v>
      </c>
      <c r="AF38" s="139">
        <f>IF(AD38=0,0,IF(ISBLANK('Student Work'!AF38),"ERROR",IF(ABS('Student Work'!AF38-'Student Work'!AE38*'Student Work'!$AE$12/12)&lt;0.01,IF(AD38&lt;&gt;"ERROR","Correct","ERROR"),"ERROR")))</f>
        <v>0</v>
      </c>
      <c r="AG38" s="154">
        <f>IF(AD38=0,0,IF(ISBLANK('Student Work'!AG38),"ERROR",IF(ABS('Student Work'!AG38-('Student Work'!$AE$14-'Student Work'!AF38))&lt;0.01,"Correct","ERROR")))</f>
        <v>0</v>
      </c>
      <c r="AH38" s="155">
        <f>IF(AD38=0,0,IF(ISBLANK('Student Work'!AH38),"ERROR",IF(ABS('Student Work'!AH38-('Student Work'!AE38-'Student Work'!AG38))&lt;0.01,"Correct","ERROR")))</f>
        <v>0</v>
      </c>
      <c r="AI38" s="139">
        <f>IF(AE38=0,0,IF(ISBLANK('Student Work'!#REF!),"ERROR",IF(ABS('Student Work'!#REF!-('Student Work'!AF38+'Student Work'!AG38+'Student Work'!AH38))&lt;0.01,"Correct","ERROR")))</f>
        <v>0</v>
      </c>
      <c r="AJ38" s="87"/>
      <c r="AK38" s="87"/>
      <c r="AL38" s="70"/>
    </row>
    <row r="39" spans="1:38">
      <c r="A39" s="100"/>
      <c r="B39" s="101"/>
      <c r="C39" s="101"/>
      <c r="D39" s="140"/>
      <c r="E39" s="140"/>
      <c r="F39" s="140"/>
      <c r="G39" s="140"/>
      <c r="H39" s="140"/>
      <c r="I39" s="140"/>
      <c r="J39" s="101"/>
      <c r="K39" s="101"/>
      <c r="L39" s="101"/>
      <c r="M39" s="101"/>
      <c r="N39" s="101"/>
      <c r="O39" s="87"/>
      <c r="P39" s="137">
        <f>IF($T$13="Correct",IF(AND(P38+1&lt;='Student Work'!$T$13,P38&lt;&gt;0),P38+1,IF('Student Work'!P39&gt;0,"ERROR",0)),0)</f>
        <v>0</v>
      </c>
      <c r="Q39" s="138">
        <f>IF(P39=0,0,IF(ISBLANK('Student Work'!Q39),"ERROR",IF(ABS('Student Work'!Q39-'Student Work'!T38)&lt;0.01,IF(P39&lt;&gt;"ERROR","Correct","ERROR"),"ERROR")))</f>
        <v>0</v>
      </c>
      <c r="R39" s="139">
        <f>IF(P39=0,0,IF(ISBLANK('Student Work'!R39),"ERROR",IF(ABS('Student Work'!R39-'Student Work'!Q39*'Student Work'!$T$12/12)&lt;0.01,IF(P39&lt;&gt;"ERROR","Correct","ERROR"),"ERROR")))</f>
        <v>0</v>
      </c>
      <c r="S39" s="139">
        <f>IF(P39=0,0,IF(ISBLANK('Student Work'!S39),"ERROR",IF(ABS('Student Work'!S39-('Student Work'!$T$14-'Student Work'!R39))&lt;0.01,IF(P39&lt;&gt;"ERROR","Correct","ERROR"),"ERROR")))</f>
        <v>0</v>
      </c>
      <c r="T39" s="139">
        <f>IF(P39=0,0,IF(ISBLANK('Student Work'!T39),"ERROR",IF(ABS('Student Work'!T39-('Student Work'!Q39-'Student Work'!S39))&lt;0.01,IF(P39&lt;&gt;"ERROR","Correct","ERROR"),"ERROR")))</f>
        <v>0</v>
      </c>
      <c r="U39" s="87"/>
      <c r="V39" s="87"/>
      <c r="W39" s="87"/>
      <c r="X39" s="87"/>
      <c r="Y39" s="87"/>
      <c r="Z39" s="142"/>
      <c r="AA39" s="87"/>
      <c r="AB39" s="87"/>
      <c r="AC39" s="87"/>
      <c r="AD39" s="137">
        <f>IF($AE$13="Correct",IF(AND(AD38+1&lt;='Student Work'!$AE$13,AD38&lt;&gt;0),AD38+1,IF('Student Work'!AD39&gt;0,"ERROR",0)),0)</f>
        <v>0</v>
      </c>
      <c r="AE39" s="139">
        <f>IF(AD39=0,0,IF(ISBLANK('Student Work'!AE39),"ERROR",IF(ABS('Student Work'!AE39-'Student Work'!AH38)&lt;0.01,IF(AD39&lt;&gt;"ERROR","Correct","ERROR"),"ERROR")))</f>
        <v>0</v>
      </c>
      <c r="AF39" s="139">
        <f>IF(AD39=0,0,IF(ISBLANK('Student Work'!AF39),"ERROR",IF(ABS('Student Work'!AF39-'Student Work'!AE39*'Student Work'!$AE$12/12)&lt;0.01,IF(AD39&lt;&gt;"ERROR","Correct","ERROR"),"ERROR")))</f>
        <v>0</v>
      </c>
      <c r="AG39" s="154">
        <f>IF(AD39=0,0,IF(ISBLANK('Student Work'!AG39),"ERROR",IF(ABS('Student Work'!AG39-('Student Work'!$AE$14-'Student Work'!AF39))&lt;0.01,"Correct","ERROR")))</f>
        <v>0</v>
      </c>
      <c r="AH39" s="155">
        <f>IF(AD39=0,0,IF(ISBLANK('Student Work'!AH39),"ERROR",IF(ABS('Student Work'!AH39-('Student Work'!AE39-'Student Work'!AG39))&lt;0.01,"Correct","ERROR")))</f>
        <v>0</v>
      </c>
      <c r="AI39" s="139">
        <f>IF(AE39=0,0,IF(ISBLANK('Student Work'!#REF!),"ERROR",IF(ABS('Student Work'!#REF!-('Student Work'!AF39+'Student Work'!AG39+'Student Work'!AH39))&lt;0.01,"Correct","ERROR")))</f>
        <v>0</v>
      </c>
      <c r="AJ39" s="87"/>
      <c r="AK39" s="87"/>
      <c r="AL39" s="70"/>
    </row>
    <row r="40" spans="1:38">
      <c r="A40" s="100"/>
      <c r="B40" s="101"/>
      <c r="C40" s="101"/>
      <c r="D40" s="140"/>
      <c r="E40" s="140"/>
      <c r="F40" s="140"/>
      <c r="G40" s="140"/>
      <c r="H40" s="140"/>
      <c r="I40" s="140"/>
      <c r="J40" s="101"/>
      <c r="K40" s="101"/>
      <c r="L40" s="101"/>
      <c r="M40" s="101"/>
      <c r="N40" s="101"/>
      <c r="O40" s="87"/>
      <c r="P40" s="137">
        <f>IF($T$13="Correct",IF(AND(P39+1&lt;='Student Work'!$T$13,P39&lt;&gt;0),P39+1,IF('Student Work'!P40&gt;0,"ERROR",0)),0)</f>
        <v>0</v>
      </c>
      <c r="Q40" s="138">
        <f>IF(P40=0,0,IF(ISBLANK('Student Work'!Q40),"ERROR",IF(ABS('Student Work'!Q40-'Student Work'!T39)&lt;0.01,IF(P40&lt;&gt;"ERROR","Correct","ERROR"),"ERROR")))</f>
        <v>0</v>
      </c>
      <c r="R40" s="139">
        <f>IF(P40=0,0,IF(ISBLANK('Student Work'!R40),"ERROR",IF(ABS('Student Work'!R40-'Student Work'!Q40*'Student Work'!$T$12/12)&lt;0.01,IF(P40&lt;&gt;"ERROR","Correct","ERROR"),"ERROR")))</f>
        <v>0</v>
      </c>
      <c r="S40" s="139">
        <f>IF(P40=0,0,IF(ISBLANK('Student Work'!S40),"ERROR",IF(ABS('Student Work'!S40-('Student Work'!$T$14-'Student Work'!R40))&lt;0.01,IF(P40&lt;&gt;"ERROR","Correct","ERROR"),"ERROR")))</f>
        <v>0</v>
      </c>
      <c r="T40" s="139">
        <f>IF(P40=0,0,IF(ISBLANK('Student Work'!T40),"ERROR",IF(ABS('Student Work'!T40-('Student Work'!Q40-'Student Work'!S40))&lt;0.01,IF(P40&lt;&gt;"ERROR","Correct","ERROR"),"ERROR")))</f>
        <v>0</v>
      </c>
      <c r="U40" s="87"/>
      <c r="V40" s="87"/>
      <c r="W40" s="87"/>
      <c r="X40" s="87"/>
      <c r="Y40" s="87"/>
      <c r="Z40" s="142"/>
      <c r="AA40" s="87"/>
      <c r="AB40" s="87"/>
      <c r="AC40" s="87"/>
      <c r="AD40" s="137">
        <f>IF($AE$13="Correct",IF(AND(AD39+1&lt;='Student Work'!$AE$13,AD39&lt;&gt;0),AD39+1,IF('Student Work'!AD40&gt;0,"ERROR",0)),0)</f>
        <v>0</v>
      </c>
      <c r="AE40" s="139">
        <f>IF(AD40=0,0,IF(ISBLANK('Student Work'!AE40),"ERROR",IF(ABS('Student Work'!AE40-'Student Work'!AH39)&lt;0.01,IF(AD40&lt;&gt;"ERROR","Correct","ERROR"),"ERROR")))</f>
        <v>0</v>
      </c>
      <c r="AF40" s="139">
        <f>IF(AD40=0,0,IF(ISBLANK('Student Work'!AF40),"ERROR",IF(ABS('Student Work'!AF40-'Student Work'!AE40*'Student Work'!$AE$12/12)&lt;0.01,IF(AD40&lt;&gt;"ERROR","Correct","ERROR"),"ERROR")))</f>
        <v>0</v>
      </c>
      <c r="AG40" s="154">
        <f>IF(AD40=0,0,IF(ISBLANK('Student Work'!AG40),"ERROR",IF(ABS('Student Work'!AG40-('Student Work'!$AE$14-'Student Work'!AF40))&lt;0.01,"Correct","ERROR")))</f>
        <v>0</v>
      </c>
      <c r="AH40" s="155">
        <f>IF(AD40=0,0,IF(ISBLANK('Student Work'!AH40),"ERROR",IF(ABS('Student Work'!AH40-('Student Work'!AE40-'Student Work'!AG40))&lt;0.01,"Correct","ERROR")))</f>
        <v>0</v>
      </c>
      <c r="AI40" s="139">
        <f>IF(AE40=0,0,IF(ISBLANK('Student Work'!#REF!),"ERROR",IF(ABS('Student Work'!#REF!-('Student Work'!AF40+'Student Work'!AG40+'Student Work'!AH40))&lt;0.01,"Correct","ERROR")))</f>
        <v>0</v>
      </c>
      <c r="AJ40" s="87"/>
      <c r="AK40" s="87"/>
      <c r="AL40" s="70"/>
    </row>
    <row r="41" spans="1:38">
      <c r="A41" s="100"/>
      <c r="B41" s="101"/>
      <c r="C41" s="101"/>
      <c r="D41" s="140"/>
      <c r="E41" s="140"/>
      <c r="F41" s="140"/>
      <c r="G41" s="140"/>
      <c r="H41" s="140"/>
      <c r="I41" s="140"/>
      <c r="J41" s="101"/>
      <c r="K41" s="101"/>
      <c r="L41" s="101"/>
      <c r="M41" s="101"/>
      <c r="N41" s="101"/>
      <c r="O41" s="87"/>
      <c r="P41" s="137">
        <f>IF($T$13="Correct",IF(AND(P40+1&lt;='Student Work'!$T$13,P40&lt;&gt;0),P40+1,IF('Student Work'!P41&gt;0,"ERROR",0)),0)</f>
        <v>0</v>
      </c>
      <c r="Q41" s="138">
        <f>IF(P41=0,0,IF(ISBLANK('Student Work'!Q41),"ERROR",IF(ABS('Student Work'!Q41-'Student Work'!T40)&lt;0.01,IF(P41&lt;&gt;"ERROR","Correct","ERROR"),"ERROR")))</f>
        <v>0</v>
      </c>
      <c r="R41" s="139">
        <f>IF(P41=0,0,IF(ISBLANK('Student Work'!R41),"ERROR",IF(ABS('Student Work'!R41-'Student Work'!Q41*'Student Work'!$T$12/12)&lt;0.01,IF(P41&lt;&gt;"ERROR","Correct","ERROR"),"ERROR")))</f>
        <v>0</v>
      </c>
      <c r="S41" s="139">
        <f>IF(P41=0,0,IF(ISBLANK('Student Work'!S41),"ERROR",IF(ABS('Student Work'!S41-('Student Work'!$T$14-'Student Work'!R41))&lt;0.01,IF(P41&lt;&gt;"ERROR","Correct","ERROR"),"ERROR")))</f>
        <v>0</v>
      </c>
      <c r="T41" s="139">
        <f>IF(P41=0,0,IF(ISBLANK('Student Work'!T41),"ERROR",IF(ABS('Student Work'!T41-('Student Work'!Q41-'Student Work'!S41))&lt;0.01,IF(P41&lt;&gt;"ERROR","Correct","ERROR"),"ERROR")))</f>
        <v>0</v>
      </c>
      <c r="U41" s="87"/>
      <c r="V41" s="87"/>
      <c r="W41" s="87"/>
      <c r="X41" s="87"/>
      <c r="Y41" s="87"/>
      <c r="Z41" s="142"/>
      <c r="AA41" s="87"/>
      <c r="AB41" s="87"/>
      <c r="AC41" s="87"/>
      <c r="AD41" s="137">
        <f>IF($AE$13="Correct",IF(AND(AD40+1&lt;='Student Work'!$AE$13,AD40&lt;&gt;0),AD40+1,IF('Student Work'!AD41&gt;0,"ERROR",0)),0)</f>
        <v>0</v>
      </c>
      <c r="AE41" s="139">
        <f>IF(AD41=0,0,IF(ISBLANK('Student Work'!AE41),"ERROR",IF(ABS('Student Work'!AE41-'Student Work'!AH40)&lt;0.01,IF(AD41&lt;&gt;"ERROR","Correct","ERROR"),"ERROR")))</f>
        <v>0</v>
      </c>
      <c r="AF41" s="139">
        <f>IF(AD41=0,0,IF(ISBLANK('Student Work'!AF41),"ERROR",IF(ABS('Student Work'!AF41-'Student Work'!AE41*'Student Work'!$AE$12/12)&lt;0.01,IF(AD41&lt;&gt;"ERROR","Correct","ERROR"),"ERROR")))</f>
        <v>0</v>
      </c>
      <c r="AG41" s="154">
        <f>IF(AD41=0,0,IF(ISBLANK('Student Work'!AG41),"ERROR",IF(ABS('Student Work'!AG41-('Student Work'!$AE$14-'Student Work'!AF41))&lt;0.01,"Correct","ERROR")))</f>
        <v>0</v>
      </c>
      <c r="AH41" s="155">
        <f>IF(AD41=0,0,IF(ISBLANK('Student Work'!AH41),"ERROR",IF(ABS('Student Work'!AH41-('Student Work'!AE41-'Student Work'!AG41))&lt;0.01,"Correct","ERROR")))</f>
        <v>0</v>
      </c>
      <c r="AI41" s="139">
        <f>IF(AE41=0,0,IF(ISBLANK('Student Work'!#REF!),"ERROR",IF(ABS('Student Work'!#REF!-('Student Work'!AF41+'Student Work'!AG41+'Student Work'!AH41))&lt;0.01,"Correct","ERROR")))</f>
        <v>0</v>
      </c>
      <c r="AJ41" s="87"/>
      <c r="AK41" s="87"/>
      <c r="AL41" s="70"/>
    </row>
    <row r="42" spans="1:38">
      <c r="A42" s="100"/>
      <c r="B42" s="101"/>
      <c r="C42" s="101"/>
      <c r="D42" s="140"/>
      <c r="E42" s="140"/>
      <c r="F42" s="140"/>
      <c r="G42" s="140"/>
      <c r="H42" s="140"/>
      <c r="I42" s="140"/>
      <c r="J42" s="101"/>
      <c r="K42" s="101"/>
      <c r="L42" s="101"/>
      <c r="M42" s="101"/>
      <c r="N42" s="101"/>
      <c r="O42" s="87"/>
      <c r="P42" s="137">
        <f>IF($T$13="Correct",IF(AND(P41+1&lt;='Student Work'!$T$13,P41&lt;&gt;0),P41+1,IF('Student Work'!P42&gt;0,"ERROR",0)),0)</f>
        <v>0</v>
      </c>
      <c r="Q42" s="138">
        <f>IF(P42=0,0,IF(ISBLANK('Student Work'!Q42),"ERROR",IF(ABS('Student Work'!Q42-'Student Work'!T41)&lt;0.01,IF(P42&lt;&gt;"ERROR","Correct","ERROR"),"ERROR")))</f>
        <v>0</v>
      </c>
      <c r="R42" s="139">
        <f>IF(P42=0,0,IF(ISBLANK('Student Work'!R42),"ERROR",IF(ABS('Student Work'!R42-'Student Work'!Q42*'Student Work'!$T$12/12)&lt;0.01,IF(P42&lt;&gt;"ERROR","Correct","ERROR"),"ERROR")))</f>
        <v>0</v>
      </c>
      <c r="S42" s="139">
        <f>IF(P42=0,0,IF(ISBLANK('Student Work'!S42),"ERROR",IF(ABS('Student Work'!S42-('Student Work'!$T$14-'Student Work'!R42))&lt;0.01,IF(P42&lt;&gt;"ERROR","Correct","ERROR"),"ERROR")))</f>
        <v>0</v>
      </c>
      <c r="T42" s="139">
        <f>IF(P42=0,0,IF(ISBLANK('Student Work'!T42),"ERROR",IF(ABS('Student Work'!T42-('Student Work'!Q42-'Student Work'!S42))&lt;0.01,IF(P42&lt;&gt;"ERROR","Correct","ERROR"),"ERROR")))</f>
        <v>0</v>
      </c>
      <c r="U42" s="87"/>
      <c r="V42" s="87"/>
      <c r="W42" s="87"/>
      <c r="X42" s="87"/>
      <c r="Y42" s="87"/>
      <c r="Z42" s="142"/>
      <c r="AA42" s="87"/>
      <c r="AB42" s="87"/>
      <c r="AC42" s="87"/>
      <c r="AD42" s="137">
        <f>IF($AE$13="Correct",IF(AND(AD41+1&lt;='Student Work'!$AE$13,AD41&lt;&gt;0),AD41+1,IF('Student Work'!AD42&gt;0,"ERROR",0)),0)</f>
        <v>0</v>
      </c>
      <c r="AE42" s="139">
        <f>IF(AD42=0,0,IF(ISBLANK('Student Work'!AE42),"ERROR",IF(ABS('Student Work'!AE42-'Student Work'!AH41)&lt;0.01,IF(AD42&lt;&gt;"ERROR","Correct","ERROR"),"ERROR")))</f>
        <v>0</v>
      </c>
      <c r="AF42" s="139">
        <f>IF(AD42=0,0,IF(ISBLANK('Student Work'!AF42),"ERROR",IF(ABS('Student Work'!AF42-'Student Work'!AE42*'Student Work'!$AE$12/12)&lt;0.01,IF(AD42&lt;&gt;"ERROR","Correct","ERROR"),"ERROR")))</f>
        <v>0</v>
      </c>
      <c r="AG42" s="154">
        <f>IF(AD42=0,0,IF(ISBLANK('Student Work'!AG42),"ERROR",IF(ABS('Student Work'!AG42-('Student Work'!$AE$14-'Student Work'!AF42))&lt;0.01,"Correct","ERROR")))</f>
        <v>0</v>
      </c>
      <c r="AH42" s="155">
        <f>IF(AD42=0,0,IF(ISBLANK('Student Work'!AH42),"ERROR",IF(ABS('Student Work'!AH42-('Student Work'!AE42-'Student Work'!AG42))&lt;0.01,"Correct","ERROR")))</f>
        <v>0</v>
      </c>
      <c r="AI42" s="139">
        <f>IF(AE42=0,0,IF(ISBLANK('Student Work'!#REF!),"ERROR",IF(ABS('Student Work'!#REF!-('Student Work'!AF42+'Student Work'!AG42+'Student Work'!AH42))&lt;0.01,"Correct","ERROR")))</f>
        <v>0</v>
      </c>
      <c r="AJ42" s="87"/>
      <c r="AK42" s="87"/>
      <c r="AL42" s="70"/>
    </row>
    <row r="43" spans="1:38">
      <c r="A43" s="100"/>
      <c r="B43" s="101"/>
      <c r="C43" s="101"/>
      <c r="D43" s="140"/>
      <c r="E43" s="140"/>
      <c r="F43" s="140"/>
      <c r="G43" s="140"/>
      <c r="H43" s="140"/>
      <c r="I43" s="140"/>
      <c r="J43" s="101"/>
      <c r="K43" s="101"/>
      <c r="L43" s="101"/>
      <c r="M43" s="101"/>
      <c r="N43" s="101"/>
      <c r="O43" s="87"/>
      <c r="P43" s="137">
        <f>IF($T$13="Correct",IF(AND(P42+1&lt;='Student Work'!$T$13,P42&lt;&gt;0),P42+1,IF('Student Work'!P43&gt;0,"ERROR",0)),0)</f>
        <v>0</v>
      </c>
      <c r="Q43" s="138">
        <f>IF(P43=0,0,IF(ISBLANK('Student Work'!Q43),"ERROR",IF(ABS('Student Work'!Q43-'Student Work'!T42)&lt;0.01,IF(P43&lt;&gt;"ERROR","Correct","ERROR"),"ERROR")))</f>
        <v>0</v>
      </c>
      <c r="R43" s="139">
        <f>IF(P43=0,0,IF(ISBLANK('Student Work'!R43),"ERROR",IF(ABS('Student Work'!R43-'Student Work'!Q43*'Student Work'!$T$12/12)&lt;0.01,IF(P43&lt;&gt;"ERROR","Correct","ERROR"),"ERROR")))</f>
        <v>0</v>
      </c>
      <c r="S43" s="139">
        <f>IF(P43=0,0,IF(ISBLANK('Student Work'!S43),"ERROR",IF(ABS('Student Work'!S43-('Student Work'!$T$14-'Student Work'!R43))&lt;0.01,IF(P43&lt;&gt;"ERROR","Correct","ERROR"),"ERROR")))</f>
        <v>0</v>
      </c>
      <c r="T43" s="139">
        <f>IF(P43=0,0,IF(ISBLANK('Student Work'!T43),"ERROR",IF(ABS('Student Work'!T43-('Student Work'!Q43-'Student Work'!S43))&lt;0.01,IF(P43&lt;&gt;"ERROR","Correct","ERROR"),"ERROR")))</f>
        <v>0</v>
      </c>
      <c r="U43" s="87"/>
      <c r="V43" s="87"/>
      <c r="W43" s="142"/>
      <c r="X43" s="142"/>
      <c r="Y43" s="142"/>
      <c r="Z43" s="142"/>
      <c r="AA43" s="142"/>
      <c r="AB43" s="142"/>
      <c r="AC43" s="87"/>
      <c r="AD43" s="137">
        <f>IF($AE$13="Correct",IF(AND(AD42+1&lt;='Student Work'!$AE$13,AD42&lt;&gt;0),AD42+1,IF('Student Work'!AD43&gt;0,"ERROR",0)),0)</f>
        <v>0</v>
      </c>
      <c r="AE43" s="139">
        <f>IF(AD43=0,0,IF(ISBLANK('Student Work'!AE43),"ERROR",IF(ABS('Student Work'!AE43-'Student Work'!AH42)&lt;0.01,IF(AD43&lt;&gt;"ERROR","Correct","ERROR"),"ERROR")))</f>
        <v>0</v>
      </c>
      <c r="AF43" s="139">
        <f>IF(AD43=0,0,IF(ISBLANK('Student Work'!AF43),"ERROR",IF(ABS('Student Work'!AF43-'Student Work'!AE43*'Student Work'!$AE$12/12)&lt;0.01,IF(AD43&lt;&gt;"ERROR","Correct","ERROR"),"ERROR")))</f>
        <v>0</v>
      </c>
      <c r="AG43" s="154">
        <f>IF(AD43=0,0,IF(ISBLANK('Student Work'!AG43),"ERROR",IF(ABS('Student Work'!AG43-('Student Work'!$AE$14-'Student Work'!AF43))&lt;0.01,"Correct","ERROR")))</f>
        <v>0</v>
      </c>
      <c r="AH43" s="155">
        <f>IF(AD43=0,0,IF(ISBLANK('Student Work'!AH43),"ERROR",IF(ABS('Student Work'!AH43-('Student Work'!AE43-'Student Work'!AG43))&lt;0.01,"Correct","ERROR")))</f>
        <v>0</v>
      </c>
      <c r="AI43" s="139">
        <f>IF(AE43=0,0,IF(ISBLANK('Student Work'!#REF!),"ERROR",IF(ABS('Student Work'!#REF!-('Student Work'!AF43+'Student Work'!AG43+'Student Work'!AH43))&lt;0.01,"Correct","ERROR")))</f>
        <v>0</v>
      </c>
      <c r="AJ43" s="87"/>
      <c r="AK43" s="87"/>
      <c r="AL43" s="70"/>
    </row>
    <row r="44" spans="1:38">
      <c r="A44" s="100"/>
      <c r="B44" s="101"/>
      <c r="C44" s="101"/>
      <c r="D44" s="140"/>
      <c r="E44" s="140"/>
      <c r="F44" s="140"/>
      <c r="G44" s="140"/>
      <c r="H44" s="140"/>
      <c r="I44" s="140"/>
      <c r="J44" s="101"/>
      <c r="K44" s="101"/>
      <c r="L44" s="101"/>
      <c r="M44" s="101"/>
      <c r="N44" s="101"/>
      <c r="O44" s="87"/>
      <c r="P44" s="137">
        <f>IF($T$13="Correct",IF(AND(P43+1&lt;='Student Work'!$T$13,P43&lt;&gt;0),P43+1,IF('Student Work'!P44&gt;0,"ERROR",0)),0)</f>
        <v>0</v>
      </c>
      <c r="Q44" s="138">
        <f>IF(P44=0,0,IF(ISBLANK('Student Work'!Q44),"ERROR",IF(ABS('Student Work'!Q44-'Student Work'!T43)&lt;0.01,IF(P44&lt;&gt;"ERROR","Correct","ERROR"),"ERROR")))</f>
        <v>0</v>
      </c>
      <c r="R44" s="139">
        <f>IF(P44=0,0,IF(ISBLANK('Student Work'!R44),"ERROR",IF(ABS('Student Work'!R44-'Student Work'!Q44*'Student Work'!$T$12/12)&lt;0.01,IF(P44&lt;&gt;"ERROR","Correct","ERROR"),"ERROR")))</f>
        <v>0</v>
      </c>
      <c r="S44" s="139">
        <f>IF(P44=0,0,IF(ISBLANK('Student Work'!S44),"ERROR",IF(ABS('Student Work'!S44-('Student Work'!$T$14-'Student Work'!R44))&lt;0.01,IF(P44&lt;&gt;"ERROR","Correct","ERROR"),"ERROR")))</f>
        <v>0</v>
      </c>
      <c r="T44" s="139">
        <f>IF(P44=0,0,IF(ISBLANK('Student Work'!T44),"ERROR",IF(ABS('Student Work'!T44-('Student Work'!Q44-'Student Work'!S44))&lt;0.01,IF(P44&lt;&gt;"ERROR","Correct","ERROR"),"ERROR")))</f>
        <v>0</v>
      </c>
      <c r="U44" s="87"/>
      <c r="V44" s="87"/>
      <c r="W44" s="142"/>
      <c r="X44" s="142"/>
      <c r="Y44" s="142"/>
      <c r="Z44" s="142"/>
      <c r="AA44" s="142"/>
      <c r="AB44" s="142"/>
      <c r="AC44" s="87"/>
      <c r="AD44" s="137">
        <f>IF($AE$13="Correct",IF(AND(AD43+1&lt;='Student Work'!$AE$13,AD43&lt;&gt;0),AD43+1,IF('Student Work'!AD44&gt;0,"ERROR",0)),0)</f>
        <v>0</v>
      </c>
      <c r="AE44" s="139">
        <f>IF(AD44=0,0,IF(ISBLANK('Student Work'!AE44),"ERROR",IF(ABS('Student Work'!AE44-'Student Work'!AH43)&lt;0.01,IF(AD44&lt;&gt;"ERROR","Correct","ERROR"),"ERROR")))</f>
        <v>0</v>
      </c>
      <c r="AF44" s="139">
        <f>IF(AD44=0,0,IF(ISBLANK('Student Work'!AF44),"ERROR",IF(ABS('Student Work'!AF44-'Student Work'!AE44*'Student Work'!$AE$12/12)&lt;0.01,IF(AD44&lt;&gt;"ERROR","Correct","ERROR"),"ERROR")))</f>
        <v>0</v>
      </c>
      <c r="AG44" s="154">
        <f>IF(AD44=0,0,IF(ISBLANK('Student Work'!AG44),"ERROR",IF(ABS('Student Work'!AG44-('Student Work'!$AE$14-'Student Work'!AF44))&lt;0.01,"Correct","ERROR")))</f>
        <v>0</v>
      </c>
      <c r="AH44" s="155">
        <f>IF(AD44=0,0,IF(ISBLANK('Student Work'!AH44),"ERROR",IF(ABS('Student Work'!AH44-('Student Work'!AE44-'Student Work'!AG44))&lt;0.01,"Correct","ERROR")))</f>
        <v>0</v>
      </c>
      <c r="AI44" s="139">
        <f>IF(AE44=0,0,IF(ISBLANK('Student Work'!#REF!),"ERROR",IF(ABS('Student Work'!#REF!-('Student Work'!AF44+'Student Work'!AG44+'Student Work'!AH44))&lt;0.01,"Correct","ERROR")))</f>
        <v>0</v>
      </c>
      <c r="AJ44" s="87"/>
      <c r="AK44" s="87"/>
      <c r="AL44" s="70"/>
    </row>
    <row r="45" spans="1:38">
      <c r="A45" s="100"/>
      <c r="B45" s="101"/>
      <c r="C45" s="101"/>
      <c r="D45" s="140"/>
      <c r="E45" s="140"/>
      <c r="F45" s="140"/>
      <c r="G45" s="140"/>
      <c r="H45" s="140"/>
      <c r="I45" s="140"/>
      <c r="J45" s="101"/>
      <c r="K45" s="101"/>
      <c r="L45" s="101"/>
      <c r="M45" s="101"/>
      <c r="N45" s="101"/>
      <c r="O45" s="87"/>
      <c r="P45" s="137">
        <f>IF($T$13="Correct",IF(AND(P44+1&lt;='Student Work'!$T$13,P44&lt;&gt;0),P44+1,IF('Student Work'!P45&gt;0,"ERROR",0)),0)</f>
        <v>0</v>
      </c>
      <c r="Q45" s="138">
        <f>IF(P45=0,0,IF(ISBLANK('Student Work'!Q45),"ERROR",IF(ABS('Student Work'!Q45-'Student Work'!T44)&lt;0.01,IF(P45&lt;&gt;"ERROR","Correct","ERROR"),"ERROR")))</f>
        <v>0</v>
      </c>
      <c r="R45" s="139">
        <f>IF(P45=0,0,IF(ISBLANK('Student Work'!R45),"ERROR",IF(ABS('Student Work'!R45-'Student Work'!Q45*'Student Work'!$T$12/12)&lt;0.01,IF(P45&lt;&gt;"ERROR","Correct","ERROR"),"ERROR")))</f>
        <v>0</v>
      </c>
      <c r="S45" s="139">
        <f>IF(P45=0,0,IF(ISBLANK('Student Work'!S45),"ERROR",IF(ABS('Student Work'!S45-('Student Work'!$T$14-'Student Work'!R45))&lt;0.01,IF(P45&lt;&gt;"ERROR","Correct","ERROR"),"ERROR")))</f>
        <v>0</v>
      </c>
      <c r="T45" s="139">
        <f>IF(P45=0,0,IF(ISBLANK('Student Work'!T45),"ERROR",IF(ABS('Student Work'!T45-('Student Work'!Q45-'Student Work'!S45))&lt;0.01,IF(P45&lt;&gt;"ERROR","Correct","ERROR"),"ERROR")))</f>
        <v>0</v>
      </c>
      <c r="U45" s="87"/>
      <c r="V45" s="87"/>
      <c r="W45" s="142"/>
      <c r="X45" s="142"/>
      <c r="Y45" s="142"/>
      <c r="Z45" s="142"/>
      <c r="AA45" s="142"/>
      <c r="AB45" s="142"/>
      <c r="AC45" s="87"/>
      <c r="AD45" s="137">
        <f>IF($AE$13="Correct",IF(AND(AD44+1&lt;='Student Work'!$AE$13,AD44&lt;&gt;0),AD44+1,IF('Student Work'!AD45&gt;0,"ERROR",0)),0)</f>
        <v>0</v>
      </c>
      <c r="AE45" s="139">
        <f>IF(AD45=0,0,IF(ISBLANK('Student Work'!AE45),"ERROR",IF(ABS('Student Work'!AE45-'Student Work'!AH44)&lt;0.01,IF(AD45&lt;&gt;"ERROR","Correct","ERROR"),"ERROR")))</f>
        <v>0</v>
      </c>
      <c r="AF45" s="139">
        <f>IF(AD45=0,0,IF(ISBLANK('Student Work'!AF45),"ERROR",IF(ABS('Student Work'!AF45-'Student Work'!AE45*'Student Work'!$AE$12/12)&lt;0.01,IF(AD45&lt;&gt;"ERROR","Correct","ERROR"),"ERROR")))</f>
        <v>0</v>
      </c>
      <c r="AG45" s="154">
        <f>IF(AD45=0,0,IF(ISBLANK('Student Work'!AG45),"ERROR",IF(ABS('Student Work'!AG45-('Student Work'!$AE$14-'Student Work'!AF45))&lt;0.01,"Correct","ERROR")))</f>
        <v>0</v>
      </c>
      <c r="AH45" s="155">
        <f>IF(AD45=0,0,IF(ISBLANK('Student Work'!AH45),"ERROR",IF(ABS('Student Work'!AH45-('Student Work'!AE45-'Student Work'!AG45))&lt;0.01,"Correct","ERROR")))</f>
        <v>0</v>
      </c>
      <c r="AI45" s="139">
        <f>IF(AE45=0,0,IF(ISBLANK('Student Work'!#REF!),"ERROR",IF(ABS('Student Work'!#REF!-('Student Work'!AF45+'Student Work'!AG45+'Student Work'!AH45))&lt;0.01,"Correct","ERROR")))</f>
        <v>0</v>
      </c>
      <c r="AJ45" s="87"/>
      <c r="AK45" s="87"/>
      <c r="AL45" s="70"/>
    </row>
    <row r="46" spans="1:38">
      <c r="A46" s="100"/>
      <c r="B46" s="101"/>
      <c r="C46" s="101"/>
      <c r="D46" s="140"/>
      <c r="E46" s="140"/>
      <c r="F46" s="140"/>
      <c r="G46" s="140"/>
      <c r="H46" s="140"/>
      <c r="I46" s="140"/>
      <c r="J46" s="101"/>
      <c r="K46" s="101"/>
      <c r="L46" s="101"/>
      <c r="M46" s="101"/>
      <c r="N46" s="101"/>
      <c r="O46" s="87"/>
      <c r="P46" s="137">
        <f>IF($T$13="Correct",IF(AND(P45+1&lt;='Student Work'!$T$13,P45&lt;&gt;0),P45+1,IF('Student Work'!P46&gt;0,"ERROR",0)),0)</f>
        <v>0</v>
      </c>
      <c r="Q46" s="138">
        <f>IF(P46=0,0,IF(ISBLANK('Student Work'!Q46),"ERROR",IF(ABS('Student Work'!Q46-'Student Work'!T45)&lt;0.01,IF(P46&lt;&gt;"ERROR","Correct","ERROR"),"ERROR")))</f>
        <v>0</v>
      </c>
      <c r="R46" s="139">
        <f>IF(P46=0,0,IF(ISBLANK('Student Work'!R46),"ERROR",IF(ABS('Student Work'!R46-'Student Work'!Q46*'Student Work'!$T$12/12)&lt;0.01,IF(P46&lt;&gt;"ERROR","Correct","ERROR"),"ERROR")))</f>
        <v>0</v>
      </c>
      <c r="S46" s="139">
        <f>IF(P46=0,0,IF(ISBLANK('Student Work'!S46),"ERROR",IF(ABS('Student Work'!S46-('Student Work'!$T$14-'Student Work'!R46))&lt;0.01,IF(P46&lt;&gt;"ERROR","Correct","ERROR"),"ERROR")))</f>
        <v>0</v>
      </c>
      <c r="T46" s="139">
        <f>IF(P46=0,0,IF(ISBLANK('Student Work'!T46),"ERROR",IF(ABS('Student Work'!T46-('Student Work'!Q46-'Student Work'!S46))&lt;0.01,IF(P46&lt;&gt;"ERROR","Correct","ERROR"),"ERROR")))</f>
        <v>0</v>
      </c>
      <c r="U46" s="87"/>
      <c r="V46" s="87"/>
      <c r="W46" s="142"/>
      <c r="X46" s="142"/>
      <c r="Y46" s="142"/>
      <c r="Z46" s="142"/>
      <c r="AA46" s="142"/>
      <c r="AB46" s="142"/>
      <c r="AC46" s="87"/>
      <c r="AD46" s="137">
        <f>IF($AE$13="Correct",IF(AND(AD45+1&lt;='Student Work'!$AE$13,AD45&lt;&gt;0),AD45+1,IF('Student Work'!AD46&gt;0,"ERROR",0)),0)</f>
        <v>0</v>
      </c>
      <c r="AE46" s="139">
        <f>IF(AD46=0,0,IF(ISBLANK('Student Work'!AE46),"ERROR",IF(ABS('Student Work'!AE46-'Student Work'!AH45)&lt;0.01,IF(AD46&lt;&gt;"ERROR","Correct","ERROR"),"ERROR")))</f>
        <v>0</v>
      </c>
      <c r="AF46" s="139">
        <f>IF(AD46=0,0,IF(ISBLANK('Student Work'!AF46),"ERROR",IF(ABS('Student Work'!AF46-'Student Work'!AE46*'Student Work'!$AE$12/12)&lt;0.01,IF(AD46&lt;&gt;"ERROR","Correct","ERROR"),"ERROR")))</f>
        <v>0</v>
      </c>
      <c r="AG46" s="154">
        <f>IF(AD46=0,0,IF(ISBLANK('Student Work'!AG46),"ERROR",IF(ABS('Student Work'!AG46-('Student Work'!$AE$14-'Student Work'!AF46))&lt;0.01,"Correct","ERROR")))</f>
        <v>0</v>
      </c>
      <c r="AH46" s="155">
        <f>IF(AD46=0,0,IF(ISBLANK('Student Work'!AH46),"ERROR",IF(ABS('Student Work'!AH46-('Student Work'!AE46-'Student Work'!AG46))&lt;0.01,"Correct","ERROR")))</f>
        <v>0</v>
      </c>
      <c r="AI46" s="139">
        <f>IF(AE46=0,0,IF(ISBLANK('Student Work'!#REF!),"ERROR",IF(ABS('Student Work'!#REF!-('Student Work'!AF46+'Student Work'!AG46+'Student Work'!AH46))&lt;0.01,"Correct","ERROR")))</f>
        <v>0</v>
      </c>
      <c r="AJ46" s="87"/>
      <c r="AK46" s="87"/>
      <c r="AL46" s="70"/>
    </row>
    <row r="47" spans="1:38">
      <c r="A47" s="100"/>
      <c r="B47" s="101"/>
      <c r="C47" s="101"/>
      <c r="D47" s="140"/>
      <c r="E47" s="140"/>
      <c r="F47" s="140"/>
      <c r="G47" s="140"/>
      <c r="H47" s="140"/>
      <c r="I47" s="140"/>
      <c r="J47" s="101"/>
      <c r="K47" s="101"/>
      <c r="L47" s="101"/>
      <c r="M47" s="101"/>
      <c r="N47" s="101"/>
      <c r="O47" s="87"/>
      <c r="P47" s="137">
        <f>IF($T$13="Correct",IF(AND(P46+1&lt;='Student Work'!$T$13,P46&lt;&gt;0),P46+1,IF('Student Work'!P47&gt;0,"ERROR",0)),0)</f>
        <v>0</v>
      </c>
      <c r="Q47" s="138">
        <f>IF(P47=0,0,IF(ISBLANK('Student Work'!Q47),"ERROR",IF(ABS('Student Work'!Q47-'Student Work'!T46)&lt;0.01,IF(P47&lt;&gt;"ERROR","Correct","ERROR"),"ERROR")))</f>
        <v>0</v>
      </c>
      <c r="R47" s="139">
        <f>IF(P47=0,0,IF(ISBLANK('Student Work'!R47),"ERROR",IF(ABS('Student Work'!R47-'Student Work'!Q47*'Student Work'!$T$12/12)&lt;0.01,IF(P47&lt;&gt;"ERROR","Correct","ERROR"),"ERROR")))</f>
        <v>0</v>
      </c>
      <c r="S47" s="139">
        <f>IF(P47=0,0,IF(ISBLANK('Student Work'!S47),"ERROR",IF(ABS('Student Work'!S47-('Student Work'!$T$14-'Student Work'!R47))&lt;0.01,IF(P47&lt;&gt;"ERROR","Correct","ERROR"),"ERROR")))</f>
        <v>0</v>
      </c>
      <c r="T47" s="139">
        <f>IF(P47=0,0,IF(ISBLANK('Student Work'!T47),"ERROR",IF(ABS('Student Work'!T47-('Student Work'!Q47-'Student Work'!S47))&lt;0.01,IF(P47&lt;&gt;"ERROR","Correct","ERROR"),"ERROR")))</f>
        <v>0</v>
      </c>
      <c r="U47" s="87"/>
      <c r="V47" s="87"/>
      <c r="W47" s="142"/>
      <c r="X47" s="142"/>
      <c r="Y47" s="142"/>
      <c r="Z47" s="142"/>
      <c r="AA47" s="142"/>
      <c r="AB47" s="142"/>
      <c r="AC47" s="87"/>
      <c r="AD47" s="137">
        <f>IF($AE$13="Correct",IF(AND(AD46+1&lt;='Student Work'!$AE$13,AD46&lt;&gt;0),AD46+1,IF('Student Work'!AD47&gt;0,"ERROR",0)),0)</f>
        <v>0</v>
      </c>
      <c r="AE47" s="139">
        <f>IF(AD47=0,0,IF(ISBLANK('Student Work'!AE47),"ERROR",IF(ABS('Student Work'!AE47-'Student Work'!AH46)&lt;0.01,IF(AD47&lt;&gt;"ERROR","Correct","ERROR"),"ERROR")))</f>
        <v>0</v>
      </c>
      <c r="AF47" s="139">
        <f>IF(AD47=0,0,IF(ISBLANK('Student Work'!AF47),"ERROR",IF(ABS('Student Work'!AF47-'Student Work'!AE47*'Student Work'!$AE$12/12)&lt;0.01,IF(AD47&lt;&gt;"ERROR","Correct","ERROR"),"ERROR")))</f>
        <v>0</v>
      </c>
      <c r="AG47" s="154">
        <f>IF(AD47=0,0,IF(ISBLANK('Student Work'!AG47),"ERROR",IF(ABS('Student Work'!AG47-('Student Work'!$AE$14-'Student Work'!AF47))&lt;0.01,"Correct","ERROR")))</f>
        <v>0</v>
      </c>
      <c r="AH47" s="155">
        <f>IF(AD47=0,0,IF(ISBLANK('Student Work'!AH47),"ERROR",IF(ABS('Student Work'!AH47-('Student Work'!AE47-'Student Work'!AG47))&lt;0.01,"Correct","ERROR")))</f>
        <v>0</v>
      </c>
      <c r="AI47" s="139">
        <f>IF(AE47=0,0,IF(ISBLANK('Student Work'!#REF!),"ERROR",IF(ABS('Student Work'!#REF!-('Student Work'!AF47+'Student Work'!AG47+'Student Work'!AH47))&lt;0.01,"Correct","ERROR")))</f>
        <v>0</v>
      </c>
      <c r="AJ47" s="87"/>
      <c r="AK47" s="87"/>
      <c r="AL47" s="70"/>
    </row>
    <row r="48" spans="1:38">
      <c r="A48" s="100"/>
      <c r="B48" s="101"/>
      <c r="C48" s="101"/>
      <c r="D48" s="140"/>
      <c r="E48" s="140"/>
      <c r="F48" s="140"/>
      <c r="G48" s="140"/>
      <c r="H48" s="140"/>
      <c r="I48" s="140"/>
      <c r="J48" s="101"/>
      <c r="K48" s="101"/>
      <c r="L48" s="101"/>
      <c r="M48" s="101"/>
      <c r="N48" s="101"/>
      <c r="O48" s="87"/>
      <c r="P48" s="137">
        <f>IF($T$13="Correct",IF(AND(P47+1&lt;='Student Work'!$T$13,P47&lt;&gt;0),P47+1,IF('Student Work'!P48&gt;0,"ERROR",0)),0)</f>
        <v>0</v>
      </c>
      <c r="Q48" s="138">
        <f>IF(P48=0,0,IF(ISBLANK('Student Work'!Q48),"ERROR",IF(ABS('Student Work'!Q48-'Student Work'!T47)&lt;0.01,IF(P48&lt;&gt;"ERROR","Correct","ERROR"),"ERROR")))</f>
        <v>0</v>
      </c>
      <c r="R48" s="139">
        <f>IF(P48=0,0,IF(ISBLANK('Student Work'!R48),"ERROR",IF(ABS('Student Work'!R48-'Student Work'!Q48*'Student Work'!$T$12/12)&lt;0.01,IF(P48&lt;&gt;"ERROR","Correct","ERROR"),"ERROR")))</f>
        <v>0</v>
      </c>
      <c r="S48" s="139">
        <f>IF(P48=0,0,IF(ISBLANK('Student Work'!S48),"ERROR",IF(ABS('Student Work'!S48-('Student Work'!$T$14-'Student Work'!R48))&lt;0.01,IF(P48&lt;&gt;"ERROR","Correct","ERROR"),"ERROR")))</f>
        <v>0</v>
      </c>
      <c r="T48" s="139">
        <f>IF(P48=0,0,IF(ISBLANK('Student Work'!T48),"ERROR",IF(ABS('Student Work'!T48-('Student Work'!Q48-'Student Work'!S48))&lt;0.01,IF(P48&lt;&gt;"ERROR","Correct","ERROR"),"ERROR")))</f>
        <v>0</v>
      </c>
      <c r="U48" s="87"/>
      <c r="V48" s="87"/>
      <c r="W48" s="142"/>
      <c r="X48" s="142"/>
      <c r="Y48" s="142"/>
      <c r="Z48" s="142"/>
      <c r="AA48" s="142"/>
      <c r="AB48" s="142"/>
      <c r="AC48" s="87"/>
      <c r="AD48" s="137">
        <f>IF($AE$13="Correct",IF(AND(AD47+1&lt;='Student Work'!$AE$13,AD47&lt;&gt;0),AD47+1,IF('Student Work'!AD48&gt;0,"ERROR",0)),0)</f>
        <v>0</v>
      </c>
      <c r="AE48" s="139">
        <f>IF(AD48=0,0,IF(ISBLANK('Student Work'!AE48),"ERROR",IF(ABS('Student Work'!AE48-'Student Work'!AH47)&lt;0.01,IF(AD48&lt;&gt;"ERROR","Correct","ERROR"),"ERROR")))</f>
        <v>0</v>
      </c>
      <c r="AF48" s="139">
        <f>IF(AD48=0,0,IF(ISBLANK('Student Work'!AF48),"ERROR",IF(ABS('Student Work'!AF48-'Student Work'!AE48*'Student Work'!$AE$12/12)&lt;0.01,IF(AD48&lt;&gt;"ERROR","Correct","ERROR"),"ERROR")))</f>
        <v>0</v>
      </c>
      <c r="AG48" s="154">
        <f>IF(AD48=0,0,IF(ISBLANK('Student Work'!AG48),"ERROR",IF(ABS('Student Work'!AG48-('Student Work'!$AE$14-'Student Work'!AF48))&lt;0.01,"Correct","ERROR")))</f>
        <v>0</v>
      </c>
      <c r="AH48" s="155">
        <f>IF(AD48=0,0,IF(ISBLANK('Student Work'!AH48),"ERROR",IF(ABS('Student Work'!AH48-('Student Work'!AE48-'Student Work'!AG48))&lt;0.01,"Correct","ERROR")))</f>
        <v>0</v>
      </c>
      <c r="AI48" s="139">
        <f>IF(AE48=0,0,IF(ISBLANK('Student Work'!#REF!),"ERROR",IF(ABS('Student Work'!#REF!-('Student Work'!AF48+'Student Work'!AG48+'Student Work'!AH48))&lt;0.01,"Correct","ERROR")))</f>
        <v>0</v>
      </c>
      <c r="AJ48" s="87"/>
      <c r="AK48" s="87"/>
      <c r="AL48" s="70"/>
    </row>
    <row r="49" spans="1:38">
      <c r="A49" s="100"/>
      <c r="B49" s="101"/>
      <c r="C49" s="101"/>
      <c r="D49" s="140"/>
      <c r="E49" s="140"/>
      <c r="F49" s="140"/>
      <c r="G49" s="140"/>
      <c r="H49" s="140"/>
      <c r="I49" s="140"/>
      <c r="J49" s="101"/>
      <c r="K49" s="101"/>
      <c r="L49" s="101"/>
      <c r="M49" s="101"/>
      <c r="N49" s="101"/>
      <c r="O49" s="87"/>
      <c r="P49" s="137">
        <f>IF($T$13="Correct",IF(AND(P48+1&lt;='Student Work'!$T$13,P48&lt;&gt;0),P48+1,IF('Student Work'!P49&gt;0,"ERROR",0)),0)</f>
        <v>0</v>
      </c>
      <c r="Q49" s="138">
        <f>IF(P49=0,0,IF(ISBLANK('Student Work'!Q49),"ERROR",IF(ABS('Student Work'!Q49-'Student Work'!T48)&lt;0.01,IF(P49&lt;&gt;"ERROR","Correct","ERROR"),"ERROR")))</f>
        <v>0</v>
      </c>
      <c r="R49" s="139">
        <f>IF(P49=0,0,IF(ISBLANK('Student Work'!R49),"ERROR",IF(ABS('Student Work'!R49-'Student Work'!Q49*'Student Work'!$T$12/12)&lt;0.01,IF(P49&lt;&gt;"ERROR","Correct","ERROR"),"ERROR")))</f>
        <v>0</v>
      </c>
      <c r="S49" s="139">
        <f>IF(P49=0,0,IF(ISBLANK('Student Work'!S49),"ERROR",IF(ABS('Student Work'!S49-('Student Work'!$T$14-'Student Work'!R49))&lt;0.01,IF(P49&lt;&gt;"ERROR","Correct","ERROR"),"ERROR")))</f>
        <v>0</v>
      </c>
      <c r="T49" s="139">
        <f>IF(P49=0,0,IF(ISBLANK('Student Work'!T49),"ERROR",IF(ABS('Student Work'!T49-('Student Work'!Q49-'Student Work'!S49))&lt;0.01,IF(P49&lt;&gt;"ERROR","Correct","ERROR"),"ERROR")))</f>
        <v>0</v>
      </c>
      <c r="U49" s="87"/>
      <c r="V49" s="87"/>
      <c r="W49" s="142"/>
      <c r="X49" s="142"/>
      <c r="Y49" s="142"/>
      <c r="Z49" s="142"/>
      <c r="AA49" s="142"/>
      <c r="AB49" s="142"/>
      <c r="AC49" s="87"/>
      <c r="AD49" s="137">
        <f>IF($AE$13="Correct",IF(AND(AD48+1&lt;='Student Work'!$AE$13,AD48&lt;&gt;0),AD48+1,IF('Student Work'!AD49&gt;0,"ERROR",0)),0)</f>
        <v>0</v>
      </c>
      <c r="AE49" s="139">
        <f>IF(AD49=0,0,IF(ISBLANK('Student Work'!AE49),"ERROR",IF(ABS('Student Work'!AE49-'Student Work'!AH48)&lt;0.01,IF(AD49&lt;&gt;"ERROR","Correct","ERROR"),"ERROR")))</f>
        <v>0</v>
      </c>
      <c r="AF49" s="139">
        <f>IF(AD49=0,0,IF(ISBLANK('Student Work'!AF49),"ERROR",IF(ABS('Student Work'!AF49-'Student Work'!AE49*'Student Work'!$AE$12/12)&lt;0.01,IF(AD49&lt;&gt;"ERROR","Correct","ERROR"),"ERROR")))</f>
        <v>0</v>
      </c>
      <c r="AG49" s="154">
        <f>IF(AD49=0,0,IF(ISBLANK('Student Work'!AG49),"ERROR",IF(ABS('Student Work'!AG49-('Student Work'!$AE$14-'Student Work'!AF49))&lt;0.01,"Correct","ERROR")))</f>
        <v>0</v>
      </c>
      <c r="AH49" s="155">
        <f>IF(AD49=0,0,IF(ISBLANK('Student Work'!AH49),"ERROR",IF(ABS('Student Work'!AH49-('Student Work'!AE49-'Student Work'!AG49))&lt;0.01,"Correct","ERROR")))</f>
        <v>0</v>
      </c>
      <c r="AI49" s="139">
        <f>IF(AE49=0,0,IF(ISBLANK('Student Work'!#REF!),"ERROR",IF(ABS('Student Work'!#REF!-('Student Work'!AF49+'Student Work'!AG49+'Student Work'!AH49))&lt;0.01,"Correct","ERROR")))</f>
        <v>0</v>
      </c>
      <c r="AJ49" s="87"/>
      <c r="AK49" s="87"/>
      <c r="AL49" s="70"/>
    </row>
    <row r="50" spans="1:38">
      <c r="A50" s="100"/>
      <c r="B50" s="101"/>
      <c r="C50" s="101"/>
      <c r="D50" s="140"/>
      <c r="E50" s="140"/>
      <c r="F50" s="140"/>
      <c r="G50" s="140"/>
      <c r="H50" s="140"/>
      <c r="I50" s="140"/>
      <c r="J50" s="101"/>
      <c r="K50" s="101"/>
      <c r="L50" s="101"/>
      <c r="M50" s="101"/>
      <c r="N50" s="101"/>
      <c r="O50" s="87"/>
      <c r="P50" s="137">
        <f>IF($T$13="Correct",IF(AND(P49+1&lt;='Student Work'!$T$13,P49&lt;&gt;0),P49+1,IF('Student Work'!P50&gt;0,"ERROR",0)),0)</f>
        <v>0</v>
      </c>
      <c r="Q50" s="138">
        <f>IF(P50=0,0,IF(ISBLANK('Student Work'!Q50),"ERROR",IF(ABS('Student Work'!Q50-'Student Work'!T49)&lt;0.01,IF(P50&lt;&gt;"ERROR","Correct","ERROR"),"ERROR")))</f>
        <v>0</v>
      </c>
      <c r="R50" s="139">
        <f>IF(P50=0,0,IF(ISBLANK('Student Work'!R50),"ERROR",IF(ABS('Student Work'!R50-'Student Work'!Q50*'Student Work'!$T$12/12)&lt;0.01,IF(P50&lt;&gt;"ERROR","Correct","ERROR"),"ERROR")))</f>
        <v>0</v>
      </c>
      <c r="S50" s="139">
        <f>IF(P50=0,0,IF(ISBLANK('Student Work'!S50),"ERROR",IF(ABS('Student Work'!S50-('Student Work'!$T$14-'Student Work'!R50))&lt;0.01,IF(P50&lt;&gt;"ERROR","Correct","ERROR"),"ERROR")))</f>
        <v>0</v>
      </c>
      <c r="T50" s="139">
        <f>IF(P50=0,0,IF(ISBLANK('Student Work'!T50),"ERROR",IF(ABS('Student Work'!T50-('Student Work'!Q50-'Student Work'!S50))&lt;0.01,IF(P50&lt;&gt;"ERROR","Correct","ERROR"),"ERROR")))</f>
        <v>0</v>
      </c>
      <c r="U50" s="87"/>
      <c r="V50" s="87"/>
      <c r="W50" s="142"/>
      <c r="X50" s="142"/>
      <c r="Y50" s="142"/>
      <c r="Z50" s="142"/>
      <c r="AA50" s="142"/>
      <c r="AB50" s="142"/>
      <c r="AC50" s="87"/>
      <c r="AD50" s="137">
        <f>IF($AE$13="Correct",IF(AND(AD49+1&lt;='Student Work'!$AE$13,AD49&lt;&gt;0),AD49+1,IF('Student Work'!AD50&gt;0,"ERROR",0)),0)</f>
        <v>0</v>
      </c>
      <c r="AE50" s="139">
        <f>IF(AD50=0,0,IF(ISBLANK('Student Work'!AE50),"ERROR",IF(ABS('Student Work'!AE50-'Student Work'!AH49)&lt;0.01,IF(AD50&lt;&gt;"ERROR","Correct","ERROR"),"ERROR")))</f>
        <v>0</v>
      </c>
      <c r="AF50" s="139">
        <f>IF(AD50=0,0,IF(ISBLANK('Student Work'!AF50),"ERROR",IF(ABS('Student Work'!AF50-'Student Work'!AE50*'Student Work'!$AE$12/12)&lt;0.01,IF(AD50&lt;&gt;"ERROR","Correct","ERROR"),"ERROR")))</f>
        <v>0</v>
      </c>
      <c r="AG50" s="154">
        <f>IF(AD50=0,0,IF(ISBLANK('Student Work'!AG50),"ERROR",IF(ABS('Student Work'!AG50-('Student Work'!$AE$14-'Student Work'!AF50))&lt;0.01,"Correct","ERROR")))</f>
        <v>0</v>
      </c>
      <c r="AH50" s="155">
        <f>IF(AD50=0,0,IF(ISBLANK('Student Work'!AH50),"ERROR",IF(ABS('Student Work'!AH50-('Student Work'!AE50-'Student Work'!AG50))&lt;0.01,"Correct","ERROR")))</f>
        <v>0</v>
      </c>
      <c r="AI50" s="139">
        <f>IF(AE50=0,0,IF(ISBLANK('Student Work'!#REF!),"ERROR",IF(ABS('Student Work'!#REF!-('Student Work'!AF50+'Student Work'!AG50+'Student Work'!AH50))&lt;0.01,"Correct","ERROR")))</f>
        <v>0</v>
      </c>
      <c r="AJ50" s="87"/>
      <c r="AK50" s="87"/>
      <c r="AL50" s="70"/>
    </row>
    <row r="51" spans="1:38">
      <c r="A51" s="100"/>
      <c r="B51" s="87"/>
      <c r="C51" s="87"/>
      <c r="D51" s="140"/>
      <c r="E51" s="87"/>
      <c r="F51" s="87"/>
      <c r="G51" s="87"/>
      <c r="H51" s="87"/>
      <c r="I51" s="87"/>
      <c r="J51" s="87"/>
      <c r="K51" s="101"/>
      <c r="L51" s="101"/>
      <c r="M51" s="101"/>
      <c r="N51" s="87"/>
      <c r="O51" s="87"/>
      <c r="P51" s="137">
        <f>IF($T$13="Correct",IF(AND(P50+1&lt;='Student Work'!$T$13,P50&lt;&gt;0),P50+1,IF('Student Work'!P51&gt;0,"ERROR",0)),0)</f>
        <v>0</v>
      </c>
      <c r="Q51" s="138">
        <f>IF(P51=0,0,IF(ISBLANK('Student Work'!Q51),"ERROR",IF(ABS('Student Work'!Q51-'Student Work'!T50)&lt;0.01,IF(P51&lt;&gt;"ERROR","Correct","ERROR"),"ERROR")))</f>
        <v>0</v>
      </c>
      <c r="R51" s="139">
        <f>IF(P51=0,0,IF(ISBLANK('Student Work'!R51),"ERROR",IF(ABS('Student Work'!R51-'Student Work'!Q51*'Student Work'!$T$12/12)&lt;0.01,IF(P51&lt;&gt;"ERROR","Correct","ERROR"),"ERROR")))</f>
        <v>0</v>
      </c>
      <c r="S51" s="139">
        <f>IF(P51=0,0,IF(ISBLANK('Student Work'!S51),"ERROR",IF(ABS('Student Work'!S51-('Student Work'!$T$14-'Student Work'!R51))&lt;0.01,IF(P51&lt;&gt;"ERROR","Correct","ERROR"),"ERROR")))</f>
        <v>0</v>
      </c>
      <c r="T51" s="139">
        <f>IF(P51=0,0,IF(ISBLANK('Student Work'!T51),"ERROR",IF(ABS('Student Work'!T51-('Student Work'!Q51-'Student Work'!S51))&lt;0.01,IF(P51&lt;&gt;"ERROR","Correct","ERROR"),"ERROR")))</f>
        <v>0</v>
      </c>
      <c r="U51" s="87"/>
      <c r="V51" s="87"/>
      <c r="W51" s="142"/>
      <c r="X51" s="142"/>
      <c r="Y51" s="142"/>
      <c r="Z51" s="142"/>
      <c r="AA51" s="142"/>
      <c r="AB51" s="142"/>
      <c r="AC51" s="87"/>
      <c r="AD51" s="137">
        <f>IF($AE$13="Correct",IF(AND(AD50+1&lt;='Student Work'!$AE$13,AD50&lt;&gt;0),AD50+1,IF('Student Work'!AD51&gt;0,"ERROR",0)),0)</f>
        <v>0</v>
      </c>
      <c r="AE51" s="139">
        <f>IF(AD51=0,0,IF(ISBLANK('Student Work'!AE51),"ERROR",IF(ABS('Student Work'!AE51-'Student Work'!AH50)&lt;0.01,IF(AD51&lt;&gt;"ERROR","Correct","ERROR"),"ERROR")))</f>
        <v>0</v>
      </c>
      <c r="AF51" s="139">
        <f>IF(AD51=0,0,IF(ISBLANK('Student Work'!AF51),"ERROR",IF(ABS('Student Work'!AF51-'Student Work'!AE51*'Student Work'!$AE$12/12)&lt;0.01,IF(AD51&lt;&gt;"ERROR","Correct","ERROR"),"ERROR")))</f>
        <v>0</v>
      </c>
      <c r="AG51" s="154">
        <f>IF(AD51=0,0,IF(ISBLANK('Student Work'!AG51),"ERROR",IF(ABS('Student Work'!AG51-('Student Work'!$AE$14-'Student Work'!AF51))&lt;0.01,"Correct","ERROR")))</f>
        <v>0</v>
      </c>
      <c r="AH51" s="155">
        <f>IF(AD51=0,0,IF(ISBLANK('Student Work'!AH51),"ERROR",IF(ABS('Student Work'!AH51-('Student Work'!AE51-'Student Work'!AG51))&lt;0.01,"Correct","ERROR")))</f>
        <v>0</v>
      </c>
      <c r="AI51" s="139">
        <f>IF(AE51=0,0,IF(ISBLANK('Student Work'!#REF!),"ERROR",IF(ABS('Student Work'!#REF!-('Student Work'!AF51+'Student Work'!AG51+'Student Work'!AH51))&lt;0.01,"Correct","ERROR")))</f>
        <v>0</v>
      </c>
      <c r="AJ51" s="87"/>
      <c r="AK51" s="87"/>
      <c r="AL51" s="70"/>
    </row>
    <row r="52" spans="1:38">
      <c r="A52" s="100"/>
      <c r="B52" s="87"/>
      <c r="C52" s="87"/>
      <c r="D52" s="140"/>
      <c r="E52" s="87"/>
      <c r="F52" s="87"/>
      <c r="G52" s="87"/>
      <c r="H52" s="87"/>
      <c r="I52" s="87"/>
      <c r="J52" s="87"/>
      <c r="K52" s="101"/>
      <c r="L52" s="101"/>
      <c r="M52" s="101"/>
      <c r="N52" s="87"/>
      <c r="O52" s="87"/>
      <c r="P52" s="137">
        <f>IF($T$13="Correct",IF(AND(P51+1&lt;='Student Work'!$T$13,P51&lt;&gt;0),P51+1,IF('Student Work'!P52&gt;0,"ERROR",0)),0)</f>
        <v>0</v>
      </c>
      <c r="Q52" s="138">
        <f>IF(P52=0,0,IF(ISBLANK('Student Work'!Q52),"ERROR",IF(ABS('Student Work'!Q52-'Student Work'!T51)&lt;0.01,IF(P52&lt;&gt;"ERROR","Correct","ERROR"),"ERROR")))</f>
        <v>0</v>
      </c>
      <c r="R52" s="139">
        <f>IF(P52=0,0,IF(ISBLANK('Student Work'!R52),"ERROR",IF(ABS('Student Work'!R52-'Student Work'!Q52*'Student Work'!$T$12/12)&lt;0.01,IF(P52&lt;&gt;"ERROR","Correct","ERROR"),"ERROR")))</f>
        <v>0</v>
      </c>
      <c r="S52" s="139">
        <f>IF(P52=0,0,IF(ISBLANK('Student Work'!S52),"ERROR",IF(ABS('Student Work'!S52-('Student Work'!$T$14-'Student Work'!R52))&lt;0.01,IF(P52&lt;&gt;"ERROR","Correct","ERROR"),"ERROR")))</f>
        <v>0</v>
      </c>
      <c r="T52" s="139">
        <f>IF(P52=0,0,IF(ISBLANK('Student Work'!T52),"ERROR",IF(ABS('Student Work'!T52-('Student Work'!Q52-'Student Work'!S52))&lt;0.01,IF(P52&lt;&gt;"ERROR","Correct","ERROR"),"ERROR")))</f>
        <v>0</v>
      </c>
      <c r="U52" s="87"/>
      <c r="V52" s="87"/>
      <c r="W52" s="142"/>
      <c r="X52" s="142"/>
      <c r="Y52" s="142"/>
      <c r="Z52" s="142"/>
      <c r="AA52" s="142"/>
      <c r="AB52" s="142"/>
      <c r="AC52" s="87"/>
      <c r="AD52" s="137">
        <f>IF($AE$13="Correct",IF(AND(AD51+1&lt;='Student Work'!$AE$13,AD51&lt;&gt;0),AD51+1,IF('Student Work'!AD52&gt;0,"ERROR",0)),0)</f>
        <v>0</v>
      </c>
      <c r="AE52" s="139">
        <f>IF(AD52=0,0,IF(ISBLANK('Student Work'!AE52),"ERROR",IF(ABS('Student Work'!AE52-'Student Work'!AH51)&lt;0.01,IF(AD52&lt;&gt;"ERROR","Correct","ERROR"),"ERROR")))</f>
        <v>0</v>
      </c>
      <c r="AF52" s="139">
        <f>IF(AD52=0,0,IF(ISBLANK('Student Work'!AF52),"ERROR",IF(ABS('Student Work'!AF52-'Student Work'!AE52*'Student Work'!$AE$12/12)&lt;0.01,IF(AD52&lt;&gt;"ERROR","Correct","ERROR"),"ERROR")))</f>
        <v>0</v>
      </c>
      <c r="AG52" s="154">
        <f>IF(AD52=0,0,IF(ISBLANK('Student Work'!AG52),"ERROR",IF(ABS('Student Work'!AG52-('Student Work'!$AE$14-'Student Work'!AF52))&lt;0.01,"Correct","ERROR")))</f>
        <v>0</v>
      </c>
      <c r="AH52" s="155">
        <f>IF(AD52=0,0,IF(ISBLANK('Student Work'!AH52),"ERROR",IF(ABS('Student Work'!AH52-('Student Work'!AE52-'Student Work'!AG52))&lt;0.01,"Correct","ERROR")))</f>
        <v>0</v>
      </c>
      <c r="AI52" s="139">
        <f>IF(AE52=0,0,IF(ISBLANK('Student Work'!#REF!),"ERROR",IF(ABS('Student Work'!#REF!-('Student Work'!AF52+'Student Work'!AG52+'Student Work'!AH52))&lt;0.01,"Correct","ERROR")))</f>
        <v>0</v>
      </c>
      <c r="AJ52" s="87"/>
      <c r="AK52" s="87"/>
      <c r="AL52" s="70"/>
    </row>
    <row r="53" spans="1:38">
      <c r="A53" s="100"/>
      <c r="B53" s="87"/>
      <c r="C53" s="87"/>
      <c r="D53" s="140"/>
      <c r="E53" s="87"/>
      <c r="F53" s="87"/>
      <c r="G53" s="87"/>
      <c r="H53" s="87"/>
      <c r="I53" s="87"/>
      <c r="J53" s="87"/>
      <c r="K53" s="101"/>
      <c r="L53" s="101"/>
      <c r="M53" s="101"/>
      <c r="N53" s="87"/>
      <c r="O53" s="87"/>
      <c r="P53" s="137">
        <f>IF($T$13="Correct",IF(AND(P52+1&lt;='Student Work'!$T$13,P52&lt;&gt;0),P52+1,IF('Student Work'!P53&gt;0,"ERROR",0)),0)</f>
        <v>0</v>
      </c>
      <c r="Q53" s="138">
        <f>IF(P53=0,0,IF(ISBLANK('Student Work'!Q53),"ERROR",IF(ABS('Student Work'!Q53-'Student Work'!T52)&lt;0.01,IF(P53&lt;&gt;"ERROR","Correct","ERROR"),"ERROR")))</f>
        <v>0</v>
      </c>
      <c r="R53" s="139">
        <f>IF(P53=0,0,IF(ISBLANK('Student Work'!R53),"ERROR",IF(ABS('Student Work'!R53-'Student Work'!Q53*'Student Work'!$T$12/12)&lt;0.01,IF(P53&lt;&gt;"ERROR","Correct","ERROR"),"ERROR")))</f>
        <v>0</v>
      </c>
      <c r="S53" s="139">
        <f>IF(P53=0,0,IF(ISBLANK('Student Work'!S53),"ERROR",IF(ABS('Student Work'!S53-('Student Work'!$T$14-'Student Work'!R53))&lt;0.01,IF(P53&lt;&gt;"ERROR","Correct","ERROR"),"ERROR")))</f>
        <v>0</v>
      </c>
      <c r="T53" s="139">
        <f>IF(P53=0,0,IF(ISBLANK('Student Work'!T53),"ERROR",IF(ABS('Student Work'!T53-('Student Work'!Q53-'Student Work'!S53))&lt;0.01,IF(P53&lt;&gt;"ERROR","Correct","ERROR"),"ERROR")))</f>
        <v>0</v>
      </c>
      <c r="U53" s="87"/>
      <c r="V53" s="87"/>
      <c r="W53" s="142"/>
      <c r="X53" s="142"/>
      <c r="Y53" s="142"/>
      <c r="Z53" s="142"/>
      <c r="AA53" s="142"/>
      <c r="AB53" s="142"/>
      <c r="AC53" s="87"/>
      <c r="AD53" s="137">
        <f>IF($AE$13="Correct",IF(AND(AD52+1&lt;='Student Work'!$AE$13,AD52&lt;&gt;0),AD52+1,IF('Student Work'!AD53&gt;0,"ERROR",0)),0)</f>
        <v>0</v>
      </c>
      <c r="AE53" s="139">
        <f>IF(AD53=0,0,IF(ISBLANK('Student Work'!AE53),"ERROR",IF(ABS('Student Work'!AE53-'Student Work'!AH52)&lt;0.01,IF(AD53&lt;&gt;"ERROR","Correct","ERROR"),"ERROR")))</f>
        <v>0</v>
      </c>
      <c r="AF53" s="139">
        <f>IF(AD53=0,0,IF(ISBLANK('Student Work'!AF53),"ERROR",IF(ABS('Student Work'!AF53-'Student Work'!AE53*'Student Work'!$AE$12/12)&lt;0.01,IF(AD53&lt;&gt;"ERROR","Correct","ERROR"),"ERROR")))</f>
        <v>0</v>
      </c>
      <c r="AG53" s="154">
        <f>IF(AD53=0,0,IF(ISBLANK('Student Work'!AG53),"ERROR",IF(ABS('Student Work'!AG53-('Student Work'!$AE$14-'Student Work'!AF53))&lt;0.01,"Correct","ERROR")))</f>
        <v>0</v>
      </c>
      <c r="AH53" s="155">
        <f>IF(AD53=0,0,IF(ISBLANK('Student Work'!AH53),"ERROR",IF(ABS('Student Work'!AH53-('Student Work'!AE53-'Student Work'!AG53))&lt;0.01,"Correct","ERROR")))</f>
        <v>0</v>
      </c>
      <c r="AI53" s="139">
        <f>IF(AE53=0,0,IF(ISBLANK('Student Work'!#REF!),"ERROR",IF(ABS('Student Work'!#REF!-('Student Work'!AF53+'Student Work'!AG53+'Student Work'!AH53))&lt;0.01,"Correct","ERROR")))</f>
        <v>0</v>
      </c>
      <c r="AJ53" s="87"/>
      <c r="AK53" s="87"/>
      <c r="AL53" s="70"/>
    </row>
    <row r="54" spans="1:38">
      <c r="A54" s="100"/>
      <c r="B54" s="87"/>
      <c r="C54" s="87"/>
      <c r="D54" s="87"/>
      <c r="E54" s="87"/>
      <c r="F54" s="87"/>
      <c r="G54" s="87"/>
      <c r="H54" s="87"/>
      <c r="I54" s="87"/>
      <c r="J54" s="87"/>
      <c r="K54" s="87"/>
      <c r="L54" s="87"/>
      <c r="M54" s="87"/>
      <c r="N54" s="87"/>
      <c r="O54" s="87"/>
      <c r="P54" s="137">
        <f>IF($T$13="Correct",IF(AND(P53+1&lt;='Student Work'!$T$13,P53&lt;&gt;0),P53+1,IF('Student Work'!P54&gt;0,"ERROR",0)),0)</f>
        <v>0</v>
      </c>
      <c r="Q54" s="138">
        <f>IF(P54=0,0,IF(ISBLANK('Student Work'!Q54),"ERROR",IF(ABS('Student Work'!Q54-'Student Work'!T53)&lt;0.01,IF(P54&lt;&gt;"ERROR","Correct","ERROR"),"ERROR")))</f>
        <v>0</v>
      </c>
      <c r="R54" s="139">
        <f>IF(P54=0,0,IF(ISBLANK('Student Work'!R54),"ERROR",IF(ABS('Student Work'!R54-'Student Work'!Q54*'Student Work'!$T$12/12)&lt;0.01,IF(P54&lt;&gt;"ERROR","Correct","ERROR"),"ERROR")))</f>
        <v>0</v>
      </c>
      <c r="S54" s="139">
        <f>IF(P54=0,0,IF(ISBLANK('Student Work'!S54),"ERROR",IF(ABS('Student Work'!S54-('Student Work'!$T$14-'Student Work'!R54))&lt;0.01,IF(P54&lt;&gt;"ERROR","Correct","ERROR"),"ERROR")))</f>
        <v>0</v>
      </c>
      <c r="T54" s="139">
        <f>IF(P54=0,0,IF(ISBLANK('Student Work'!T54),"ERROR",IF(ABS('Student Work'!T54-('Student Work'!Q54-'Student Work'!S54))&lt;0.01,IF(P54&lt;&gt;"ERROR","Correct","ERROR"),"ERROR")))</f>
        <v>0</v>
      </c>
      <c r="U54" s="87"/>
      <c r="V54" s="87"/>
      <c r="W54" s="142"/>
      <c r="X54" s="142"/>
      <c r="Y54" s="142"/>
      <c r="Z54" s="142"/>
      <c r="AA54" s="142"/>
      <c r="AB54" s="142"/>
      <c r="AC54" s="87"/>
      <c r="AD54" s="137">
        <f>IF($AE$13="Correct",IF(AND(AD53+1&lt;='Student Work'!$AE$13,AD53&lt;&gt;0),AD53+1,IF('Student Work'!AD54&gt;0,"ERROR",0)),0)</f>
        <v>0</v>
      </c>
      <c r="AE54" s="139">
        <f>IF(AD54=0,0,IF(ISBLANK('Student Work'!AE54),"ERROR",IF(ABS('Student Work'!AE54-'Student Work'!AH53)&lt;0.01,IF(AD54&lt;&gt;"ERROR","Correct","ERROR"),"ERROR")))</f>
        <v>0</v>
      </c>
      <c r="AF54" s="139">
        <f>IF(AD54=0,0,IF(ISBLANK('Student Work'!AF54),"ERROR",IF(ABS('Student Work'!AF54-'Student Work'!AE54*'Student Work'!$AE$12/12)&lt;0.01,IF(AD54&lt;&gt;"ERROR","Correct","ERROR"),"ERROR")))</f>
        <v>0</v>
      </c>
      <c r="AG54" s="154">
        <f>IF(AD54=0,0,IF(ISBLANK('Student Work'!AG54),"ERROR",IF(ABS('Student Work'!AG54-('Student Work'!$AE$14-'Student Work'!AF54))&lt;0.01,"Correct","ERROR")))</f>
        <v>0</v>
      </c>
      <c r="AH54" s="155">
        <f>IF(AD54=0,0,IF(ISBLANK('Student Work'!AH54),"ERROR",IF(ABS('Student Work'!AH54-('Student Work'!AE54-'Student Work'!AG54))&lt;0.01,"Correct","ERROR")))</f>
        <v>0</v>
      </c>
      <c r="AI54" s="139">
        <f>IF(AE54=0,0,IF(ISBLANK('Student Work'!#REF!),"ERROR",IF(ABS('Student Work'!#REF!-('Student Work'!AF54+'Student Work'!AG54+'Student Work'!AH54))&lt;0.01,"Correct","ERROR")))</f>
        <v>0</v>
      </c>
      <c r="AJ54" s="87"/>
      <c r="AK54" s="87"/>
      <c r="AL54" s="70"/>
    </row>
    <row r="55" spans="1:38">
      <c r="A55" s="100"/>
      <c r="B55" s="87"/>
      <c r="C55" s="87"/>
      <c r="D55" s="87"/>
      <c r="E55" s="87"/>
      <c r="F55" s="87"/>
      <c r="G55" s="87"/>
      <c r="H55" s="87"/>
      <c r="I55" s="87"/>
      <c r="J55" s="87"/>
      <c r="K55" s="87"/>
      <c r="L55" s="87"/>
      <c r="M55" s="87"/>
      <c r="N55" s="87"/>
      <c r="O55" s="87"/>
      <c r="P55" s="137">
        <f>IF($T$13="Correct",IF(AND(P54+1&lt;='Student Work'!$T$13,P54&lt;&gt;0),P54+1,IF('Student Work'!P55&gt;0,"ERROR",0)),0)</f>
        <v>0</v>
      </c>
      <c r="Q55" s="138">
        <f>IF(P55=0,0,IF(ISBLANK('Student Work'!Q55),"ERROR",IF(ABS('Student Work'!Q55-'Student Work'!T54)&lt;0.01,IF(P55&lt;&gt;"ERROR","Correct","ERROR"),"ERROR")))</f>
        <v>0</v>
      </c>
      <c r="R55" s="139">
        <f>IF(P55=0,0,IF(ISBLANK('Student Work'!R55),"ERROR",IF(ABS('Student Work'!R55-'Student Work'!Q55*'Student Work'!$T$12/12)&lt;0.01,IF(P55&lt;&gt;"ERROR","Correct","ERROR"),"ERROR")))</f>
        <v>0</v>
      </c>
      <c r="S55" s="139">
        <f>IF(P55=0,0,IF(ISBLANK('Student Work'!S55),"ERROR",IF(ABS('Student Work'!S55-('Student Work'!$T$14-'Student Work'!R55))&lt;0.01,IF(P55&lt;&gt;"ERROR","Correct","ERROR"),"ERROR")))</f>
        <v>0</v>
      </c>
      <c r="T55" s="139">
        <f>IF(P55=0,0,IF(ISBLANK('Student Work'!T55),"ERROR",IF(ABS('Student Work'!T55-('Student Work'!Q55-'Student Work'!S55))&lt;0.01,IF(P55&lt;&gt;"ERROR","Correct","ERROR"),"ERROR")))</f>
        <v>0</v>
      </c>
      <c r="U55" s="87"/>
      <c r="V55" s="87"/>
      <c r="W55" s="142"/>
      <c r="X55" s="142"/>
      <c r="Y55" s="142"/>
      <c r="Z55" s="142"/>
      <c r="AA55" s="142"/>
      <c r="AB55" s="142"/>
      <c r="AC55" s="87"/>
      <c r="AD55" s="137">
        <f>IF($AE$13="Correct",IF(AND(AD54+1&lt;='Student Work'!$AE$13,AD54&lt;&gt;0),AD54+1,IF('Student Work'!AD55&gt;0,"ERROR",0)),0)</f>
        <v>0</v>
      </c>
      <c r="AE55" s="139">
        <f>IF(AD55=0,0,IF(ISBLANK('Student Work'!AE55),"ERROR",IF(ABS('Student Work'!AE55-'Student Work'!AH54)&lt;0.01,IF(AD55&lt;&gt;"ERROR","Correct","ERROR"),"ERROR")))</f>
        <v>0</v>
      </c>
      <c r="AF55" s="139">
        <f>IF(AD55=0,0,IF(ISBLANK('Student Work'!AF55),"ERROR",IF(ABS('Student Work'!AF55-'Student Work'!AE55*'Student Work'!$AE$12/12)&lt;0.01,IF(AD55&lt;&gt;"ERROR","Correct","ERROR"),"ERROR")))</f>
        <v>0</v>
      </c>
      <c r="AG55" s="154">
        <f>IF(AD55=0,0,IF(ISBLANK('Student Work'!AG55),"ERROR",IF(ABS('Student Work'!AG55-('Student Work'!$AE$14-'Student Work'!AF55))&lt;0.01,"Correct","ERROR")))</f>
        <v>0</v>
      </c>
      <c r="AH55" s="155">
        <f>IF(AD55=0,0,IF(ISBLANK('Student Work'!AH55),"ERROR",IF(ABS('Student Work'!AH55-('Student Work'!AE55-'Student Work'!AG55))&lt;0.01,"Correct","ERROR")))</f>
        <v>0</v>
      </c>
      <c r="AI55" s="139">
        <f>IF(AE55=0,0,IF(ISBLANK('Student Work'!#REF!),"ERROR",IF(ABS('Student Work'!#REF!-('Student Work'!AF55+'Student Work'!AG55+'Student Work'!AH55))&lt;0.01,"Correct","ERROR")))</f>
        <v>0</v>
      </c>
      <c r="AJ55" s="87"/>
      <c r="AK55" s="87"/>
      <c r="AL55" s="70"/>
    </row>
    <row r="56" spans="1:38">
      <c r="A56" s="100"/>
      <c r="B56" s="72"/>
      <c r="C56" s="72"/>
      <c r="D56" s="87"/>
      <c r="E56" s="72"/>
      <c r="F56" s="72"/>
      <c r="G56" s="72"/>
      <c r="H56" s="72"/>
      <c r="I56" s="72"/>
      <c r="J56" s="72"/>
      <c r="K56" s="87"/>
      <c r="L56" s="87"/>
      <c r="M56" s="87"/>
      <c r="N56" s="72"/>
      <c r="O56" s="87"/>
      <c r="P56" s="137">
        <f>IF($T$13="Correct",IF(AND(P55+1&lt;='Student Work'!$T$13,P55&lt;&gt;0),P55+1,IF('Student Work'!P56&gt;0,"ERROR",0)),0)</f>
        <v>0</v>
      </c>
      <c r="Q56" s="138">
        <f>IF(P56=0,0,IF(ISBLANK('Student Work'!Q56),"ERROR",IF(ABS('Student Work'!Q56-'Student Work'!T55)&lt;0.01,IF(P56&lt;&gt;"ERROR","Correct","ERROR"),"ERROR")))</f>
        <v>0</v>
      </c>
      <c r="R56" s="139">
        <f>IF(P56=0,0,IF(ISBLANK('Student Work'!R56),"ERROR",IF(ABS('Student Work'!R56-'Student Work'!Q56*'Student Work'!$T$12/12)&lt;0.01,IF(P56&lt;&gt;"ERROR","Correct","ERROR"),"ERROR")))</f>
        <v>0</v>
      </c>
      <c r="S56" s="139">
        <f>IF(P56=0,0,IF(ISBLANK('Student Work'!S56),"ERROR",IF(ABS('Student Work'!S56-('Student Work'!$T$14-'Student Work'!R56))&lt;0.01,IF(P56&lt;&gt;"ERROR","Correct","ERROR"),"ERROR")))</f>
        <v>0</v>
      </c>
      <c r="T56" s="139">
        <f>IF(P56=0,0,IF(ISBLANK('Student Work'!T56),"ERROR",IF(ABS('Student Work'!T56-('Student Work'!Q56-'Student Work'!S56))&lt;0.01,IF(P56&lt;&gt;"ERROR","Correct","ERROR"),"ERROR")))</f>
        <v>0</v>
      </c>
      <c r="U56" s="87"/>
      <c r="V56" s="87"/>
      <c r="W56" s="142"/>
      <c r="X56" s="142"/>
      <c r="Y56" s="142"/>
      <c r="Z56" s="142"/>
      <c r="AA56" s="142"/>
      <c r="AB56" s="142"/>
      <c r="AC56" s="87"/>
      <c r="AD56" s="137">
        <f>IF($AE$13="Correct",IF(AND(AD55+1&lt;='Student Work'!$AE$13,AD55&lt;&gt;0),AD55+1,IF('Student Work'!AD56&gt;0,"ERROR",0)),0)</f>
        <v>0</v>
      </c>
      <c r="AE56" s="139">
        <f>IF(AD56=0,0,IF(ISBLANK('Student Work'!AE56),"ERROR",IF(ABS('Student Work'!AE56-'Student Work'!AH55)&lt;0.01,IF(AD56&lt;&gt;"ERROR","Correct","ERROR"),"ERROR")))</f>
        <v>0</v>
      </c>
      <c r="AF56" s="139">
        <f>IF(AD56=0,0,IF(ISBLANK('Student Work'!AF56),"ERROR",IF(ABS('Student Work'!AF56-'Student Work'!AE56*'Student Work'!$AE$12/12)&lt;0.01,IF(AD56&lt;&gt;"ERROR","Correct","ERROR"),"ERROR")))</f>
        <v>0</v>
      </c>
      <c r="AG56" s="154">
        <f>IF(AD56=0,0,IF(ISBLANK('Student Work'!AG56),"ERROR",IF(ABS('Student Work'!AG56-('Student Work'!$AE$14-'Student Work'!AF56))&lt;0.01,"Correct","ERROR")))</f>
        <v>0</v>
      </c>
      <c r="AH56" s="155">
        <f>IF(AD56=0,0,IF(ISBLANK('Student Work'!AH56),"ERROR",IF(ABS('Student Work'!AH56-('Student Work'!AE56-'Student Work'!AG56))&lt;0.01,"Correct","ERROR")))</f>
        <v>0</v>
      </c>
      <c r="AI56" s="139">
        <f>IF(AE56=0,0,IF(ISBLANK('Student Work'!#REF!),"ERROR",IF(ABS('Student Work'!#REF!-('Student Work'!AF56+'Student Work'!AG56+'Student Work'!AH56))&lt;0.01,"Correct","ERROR")))</f>
        <v>0</v>
      </c>
      <c r="AJ56" s="87"/>
      <c r="AK56" s="87"/>
      <c r="AL56" s="70"/>
    </row>
    <row r="57" spans="1:38">
      <c r="A57" s="100"/>
      <c r="B57" s="72"/>
      <c r="C57" s="72"/>
      <c r="D57" s="87"/>
      <c r="E57" s="72"/>
      <c r="F57" s="72"/>
      <c r="G57" s="72"/>
      <c r="H57" s="72"/>
      <c r="I57" s="72"/>
      <c r="J57" s="72"/>
      <c r="K57" s="87"/>
      <c r="L57" s="87"/>
      <c r="M57" s="87"/>
      <c r="N57" s="72"/>
      <c r="O57" s="87"/>
      <c r="P57" s="137">
        <f>IF($T$13="Correct",IF(AND(P56+1&lt;='Student Work'!$T$13,P56&lt;&gt;0),P56+1,IF('Student Work'!P57&gt;0,"ERROR",0)),0)</f>
        <v>0</v>
      </c>
      <c r="Q57" s="138">
        <f>IF(P57=0,0,IF(ISBLANK('Student Work'!Q57),"ERROR",IF(ABS('Student Work'!Q57-'Student Work'!T56)&lt;0.01,IF(P57&lt;&gt;"ERROR","Correct","ERROR"),"ERROR")))</f>
        <v>0</v>
      </c>
      <c r="R57" s="139">
        <f>IF(P57=0,0,IF(ISBLANK('Student Work'!R57),"ERROR",IF(ABS('Student Work'!R57-'Student Work'!Q57*'Student Work'!$T$12/12)&lt;0.01,IF(P57&lt;&gt;"ERROR","Correct","ERROR"),"ERROR")))</f>
        <v>0</v>
      </c>
      <c r="S57" s="139">
        <f>IF(P57=0,0,IF(ISBLANK('Student Work'!S57),"ERROR",IF(ABS('Student Work'!S57-('Student Work'!$T$14-'Student Work'!R57))&lt;0.01,IF(P57&lt;&gt;"ERROR","Correct","ERROR"),"ERROR")))</f>
        <v>0</v>
      </c>
      <c r="T57" s="139">
        <f>IF(P57=0,0,IF(ISBLANK('Student Work'!T57),"ERROR",IF(ABS('Student Work'!T57-('Student Work'!Q57-'Student Work'!S57))&lt;0.01,IF(P57&lt;&gt;"ERROR","Correct","ERROR"),"ERROR")))</f>
        <v>0</v>
      </c>
      <c r="U57" s="87"/>
      <c r="V57" s="87"/>
      <c r="W57" s="142"/>
      <c r="X57" s="142"/>
      <c r="Y57" s="142"/>
      <c r="Z57" s="142"/>
      <c r="AA57" s="142"/>
      <c r="AB57" s="142"/>
      <c r="AC57" s="87"/>
      <c r="AD57" s="137">
        <f>IF($AE$13="Correct",IF(AND(AD56+1&lt;='Student Work'!$AE$13,AD56&lt;&gt;0),AD56+1,IF('Student Work'!AD57&gt;0,"ERROR",0)),0)</f>
        <v>0</v>
      </c>
      <c r="AE57" s="139">
        <f>IF(AD57=0,0,IF(ISBLANK('Student Work'!AE57),"ERROR",IF(ABS('Student Work'!AE57-'Student Work'!AH56)&lt;0.01,IF(AD57&lt;&gt;"ERROR","Correct","ERROR"),"ERROR")))</f>
        <v>0</v>
      </c>
      <c r="AF57" s="139">
        <f>IF(AD57=0,0,IF(ISBLANK('Student Work'!AF57),"ERROR",IF(ABS('Student Work'!AF57-'Student Work'!AE57*'Student Work'!$AE$12/12)&lt;0.01,IF(AD57&lt;&gt;"ERROR","Correct","ERROR"),"ERROR")))</f>
        <v>0</v>
      </c>
      <c r="AG57" s="154">
        <f>IF(AD57=0,0,IF(ISBLANK('Student Work'!AG57),"ERROR",IF(ABS('Student Work'!AG57-('Student Work'!$AE$14-'Student Work'!AF57))&lt;0.01,"Correct","ERROR")))</f>
        <v>0</v>
      </c>
      <c r="AH57" s="155">
        <f>IF(AD57=0,0,IF(ISBLANK('Student Work'!AH57),"ERROR",IF(ABS('Student Work'!AH57-('Student Work'!AE57-'Student Work'!AG57))&lt;0.01,"Correct","ERROR")))</f>
        <v>0</v>
      </c>
      <c r="AI57" s="139">
        <f>IF(AE57=0,0,IF(ISBLANK('Student Work'!#REF!),"ERROR",IF(ABS('Student Work'!#REF!-('Student Work'!AF57+'Student Work'!AG57+'Student Work'!AH57))&lt;0.01,"Correct","ERROR")))</f>
        <v>0</v>
      </c>
      <c r="AJ57" s="87"/>
      <c r="AK57" s="87"/>
      <c r="AL57" s="70"/>
    </row>
    <row r="58" spans="1:38">
      <c r="A58" s="100"/>
      <c r="B58" s="72"/>
      <c r="C58" s="72"/>
      <c r="D58" s="87"/>
      <c r="E58" s="72"/>
      <c r="F58" s="72"/>
      <c r="G58" s="72"/>
      <c r="H58" s="72"/>
      <c r="I58" s="72"/>
      <c r="J58" s="72"/>
      <c r="K58" s="87"/>
      <c r="L58" s="87"/>
      <c r="M58" s="87"/>
      <c r="N58" s="72"/>
      <c r="O58" s="87"/>
      <c r="P58" s="137">
        <f>IF($T$13="Correct",IF(AND(P57+1&lt;='Student Work'!$T$13,P57&lt;&gt;0),P57+1,IF('Student Work'!P58&gt;0,"ERROR",0)),0)</f>
        <v>0</v>
      </c>
      <c r="Q58" s="138">
        <f>IF(P58=0,0,IF(ISBLANK('Student Work'!Q58),"ERROR",IF(ABS('Student Work'!Q58-'Student Work'!T57)&lt;0.01,IF(P58&lt;&gt;"ERROR","Correct","ERROR"),"ERROR")))</f>
        <v>0</v>
      </c>
      <c r="R58" s="139">
        <f>IF(P58=0,0,IF(ISBLANK('Student Work'!R58),"ERROR",IF(ABS('Student Work'!R58-'Student Work'!Q58*'Student Work'!$T$12/12)&lt;0.01,IF(P58&lt;&gt;"ERROR","Correct","ERROR"),"ERROR")))</f>
        <v>0</v>
      </c>
      <c r="S58" s="139">
        <f>IF(P58=0,0,IF(ISBLANK('Student Work'!S58),"ERROR",IF(ABS('Student Work'!S58-('Student Work'!$T$14-'Student Work'!R58))&lt;0.01,IF(P58&lt;&gt;"ERROR","Correct","ERROR"),"ERROR")))</f>
        <v>0</v>
      </c>
      <c r="T58" s="139">
        <f>IF(P58=0,0,IF(ISBLANK('Student Work'!T58),"ERROR",IF(ABS('Student Work'!T58-('Student Work'!Q58-'Student Work'!S58))&lt;0.01,IF(P58&lt;&gt;"ERROR","Correct","ERROR"),"ERROR")))</f>
        <v>0</v>
      </c>
      <c r="U58" s="87"/>
      <c r="V58" s="87"/>
      <c r="W58" s="142"/>
      <c r="X58" s="142"/>
      <c r="Y58" s="142"/>
      <c r="Z58" s="142"/>
      <c r="AA58" s="142"/>
      <c r="AB58" s="142"/>
      <c r="AC58" s="87"/>
      <c r="AD58" s="137">
        <f>IF($AE$13="Correct",IF(AND(AD57+1&lt;='Student Work'!$AE$13,AD57&lt;&gt;0),AD57+1,IF('Student Work'!AD58&gt;0,"ERROR",0)),0)</f>
        <v>0</v>
      </c>
      <c r="AE58" s="139">
        <f>IF(AD58=0,0,IF(ISBLANK('Student Work'!AE58),"ERROR",IF(ABS('Student Work'!AE58-'Student Work'!AH57)&lt;0.01,IF(AD58&lt;&gt;"ERROR","Correct","ERROR"),"ERROR")))</f>
        <v>0</v>
      </c>
      <c r="AF58" s="139">
        <f>IF(AD58=0,0,IF(ISBLANK('Student Work'!AF58),"ERROR",IF(ABS('Student Work'!AF58-'Student Work'!AE58*'Student Work'!$AE$12/12)&lt;0.01,IF(AD58&lt;&gt;"ERROR","Correct","ERROR"),"ERROR")))</f>
        <v>0</v>
      </c>
      <c r="AG58" s="154">
        <f>IF(AD58=0,0,IF(ISBLANK('Student Work'!AG58),"ERROR",IF(ABS('Student Work'!AG58-('Student Work'!$AE$14-'Student Work'!AF58))&lt;0.01,"Correct","ERROR")))</f>
        <v>0</v>
      </c>
      <c r="AH58" s="155">
        <f>IF(AD58=0,0,IF(ISBLANK('Student Work'!AH58),"ERROR",IF(ABS('Student Work'!AH58-('Student Work'!AE58-'Student Work'!AG58))&lt;0.01,"Correct","ERROR")))</f>
        <v>0</v>
      </c>
      <c r="AI58" s="139">
        <f>IF(AE58=0,0,IF(ISBLANK('Student Work'!#REF!),"ERROR",IF(ABS('Student Work'!#REF!-('Student Work'!AF58+'Student Work'!AG58+'Student Work'!AH58))&lt;0.01,"Correct","ERROR")))</f>
        <v>0</v>
      </c>
      <c r="AJ58" s="87"/>
      <c r="AK58" s="87"/>
      <c r="AL58" s="70"/>
    </row>
    <row r="59" spans="1:38">
      <c r="A59" s="100"/>
      <c r="B59" s="72"/>
      <c r="C59" s="72"/>
      <c r="D59" s="72"/>
      <c r="E59" s="72"/>
      <c r="F59" s="72"/>
      <c r="G59" s="72"/>
      <c r="H59" s="72"/>
      <c r="I59" s="72"/>
      <c r="J59" s="72"/>
      <c r="K59" s="72"/>
      <c r="L59" s="72"/>
      <c r="M59" s="72"/>
      <c r="N59" s="72"/>
      <c r="O59" s="87"/>
      <c r="P59" s="137">
        <f>IF($T$13="Correct",IF(AND(P58+1&lt;='Student Work'!$T$13,P58&lt;&gt;0),P58+1,IF('Student Work'!P59&gt;0,"ERROR",0)),0)</f>
        <v>0</v>
      </c>
      <c r="Q59" s="138">
        <f>IF(P59=0,0,IF(ISBLANK('Student Work'!Q59),"ERROR",IF(ABS('Student Work'!Q59-'Student Work'!T58)&lt;0.01,IF(P59&lt;&gt;"ERROR","Correct","ERROR"),"ERROR")))</f>
        <v>0</v>
      </c>
      <c r="R59" s="139">
        <f>IF(P59=0,0,IF(ISBLANK('Student Work'!R59),"ERROR",IF(ABS('Student Work'!R59-'Student Work'!Q59*'Student Work'!$T$12/12)&lt;0.01,IF(P59&lt;&gt;"ERROR","Correct","ERROR"),"ERROR")))</f>
        <v>0</v>
      </c>
      <c r="S59" s="139">
        <f>IF(P59=0,0,IF(ISBLANK('Student Work'!S59),"ERROR",IF(ABS('Student Work'!S59-('Student Work'!$T$14-'Student Work'!R59))&lt;0.01,IF(P59&lt;&gt;"ERROR","Correct","ERROR"),"ERROR")))</f>
        <v>0</v>
      </c>
      <c r="T59" s="139">
        <f>IF(P59=0,0,IF(ISBLANK('Student Work'!T59),"ERROR",IF(ABS('Student Work'!T59-('Student Work'!Q59-'Student Work'!S59))&lt;0.01,IF(P59&lt;&gt;"ERROR","Correct","ERROR"),"ERROR")))</f>
        <v>0</v>
      </c>
      <c r="U59" s="87"/>
      <c r="V59" s="87"/>
      <c r="W59" s="142"/>
      <c r="X59" s="142"/>
      <c r="Y59" s="142"/>
      <c r="Z59" s="142"/>
      <c r="AA59" s="142"/>
      <c r="AB59" s="142"/>
      <c r="AC59" s="87"/>
      <c r="AD59" s="137">
        <f>IF($AE$13="Correct",IF(AND(AD58+1&lt;='Student Work'!$AE$13,AD58&lt;&gt;0),AD58+1,IF('Student Work'!AD59&gt;0,"ERROR",0)),0)</f>
        <v>0</v>
      </c>
      <c r="AE59" s="139">
        <f>IF(AD59=0,0,IF(ISBLANK('Student Work'!AE59),"ERROR",IF(ABS('Student Work'!AE59-'Student Work'!AH58)&lt;0.01,IF(AD59&lt;&gt;"ERROR","Correct","ERROR"),"ERROR")))</f>
        <v>0</v>
      </c>
      <c r="AF59" s="139">
        <f>IF(AD59=0,0,IF(ISBLANK('Student Work'!AF59),"ERROR",IF(ABS('Student Work'!AF59-'Student Work'!AE59*'Student Work'!$AE$12/12)&lt;0.01,IF(AD59&lt;&gt;"ERROR","Correct","ERROR"),"ERROR")))</f>
        <v>0</v>
      </c>
      <c r="AG59" s="154">
        <f>IF(AD59=0,0,IF(ISBLANK('Student Work'!AG59),"ERROR",IF(ABS('Student Work'!AG59-('Student Work'!$AE$14-'Student Work'!AF59))&lt;0.01,"Correct","ERROR")))</f>
        <v>0</v>
      </c>
      <c r="AH59" s="155">
        <f>IF(AD59=0,0,IF(ISBLANK('Student Work'!AH59),"ERROR",IF(ABS('Student Work'!AH59-('Student Work'!AE59-'Student Work'!AG59))&lt;0.01,"Correct","ERROR")))</f>
        <v>0</v>
      </c>
      <c r="AI59" s="139">
        <f>IF(AE59=0,0,IF(ISBLANK('Student Work'!#REF!),"ERROR",IF(ABS('Student Work'!#REF!-('Student Work'!AF59+'Student Work'!AG59+'Student Work'!AH59))&lt;0.01,"Correct","ERROR")))</f>
        <v>0</v>
      </c>
      <c r="AJ59" s="87"/>
      <c r="AK59" s="87"/>
      <c r="AL59" s="70"/>
    </row>
    <row r="60" spans="1:38">
      <c r="A60" s="100"/>
      <c r="B60" s="72"/>
      <c r="C60" s="72"/>
      <c r="D60" s="72"/>
      <c r="E60" s="72"/>
      <c r="F60" s="72"/>
      <c r="G60" s="72"/>
      <c r="H60" s="72"/>
      <c r="I60" s="72"/>
      <c r="J60" s="72"/>
      <c r="K60" s="72"/>
      <c r="L60" s="72"/>
      <c r="M60" s="72"/>
      <c r="N60" s="72"/>
      <c r="O60" s="87"/>
      <c r="P60" s="137">
        <f>IF($T$13="Correct",IF(AND(P59+1&lt;='Student Work'!$T$13,P59&lt;&gt;0),P59+1,IF('Student Work'!P60&gt;0,"ERROR",0)),0)</f>
        <v>0</v>
      </c>
      <c r="Q60" s="138">
        <f>IF(P60=0,0,IF(ISBLANK('Student Work'!Q60),"ERROR",IF(ABS('Student Work'!Q60-'Student Work'!T59)&lt;0.01,IF(P60&lt;&gt;"ERROR","Correct","ERROR"),"ERROR")))</f>
        <v>0</v>
      </c>
      <c r="R60" s="139">
        <f>IF(P60=0,0,IF(ISBLANK('Student Work'!R60),"ERROR",IF(ABS('Student Work'!R60-'Student Work'!Q60*'Student Work'!$T$12/12)&lt;0.01,IF(P60&lt;&gt;"ERROR","Correct","ERROR"),"ERROR")))</f>
        <v>0</v>
      </c>
      <c r="S60" s="139">
        <f>IF(P60=0,0,IF(ISBLANK('Student Work'!S60),"ERROR",IF(ABS('Student Work'!S60-('Student Work'!$T$14-'Student Work'!R60))&lt;0.01,IF(P60&lt;&gt;"ERROR","Correct","ERROR"),"ERROR")))</f>
        <v>0</v>
      </c>
      <c r="T60" s="139">
        <f>IF(P60=0,0,IF(ISBLANK('Student Work'!T60),"ERROR",IF(ABS('Student Work'!T60-('Student Work'!Q60-'Student Work'!S60))&lt;0.01,IF(P60&lt;&gt;"ERROR","Correct","ERROR"),"ERROR")))</f>
        <v>0</v>
      </c>
      <c r="U60" s="87"/>
      <c r="V60" s="87"/>
      <c r="W60" s="142"/>
      <c r="X60" s="142"/>
      <c r="Y60" s="142"/>
      <c r="Z60" s="142"/>
      <c r="AA60" s="142"/>
      <c r="AB60" s="142"/>
      <c r="AC60" s="87"/>
      <c r="AD60" s="137">
        <f>IF($AE$13="Correct",IF(AND(AD59+1&lt;='Student Work'!$AE$13,AD59&lt;&gt;0),AD59+1,IF('Student Work'!AD60&gt;0,"ERROR",0)),0)</f>
        <v>0</v>
      </c>
      <c r="AE60" s="139">
        <f>IF(AD60=0,0,IF(ISBLANK('Student Work'!AE60),"ERROR",IF(ABS('Student Work'!AE60-'Student Work'!AH59)&lt;0.01,IF(AD60&lt;&gt;"ERROR","Correct","ERROR"),"ERROR")))</f>
        <v>0</v>
      </c>
      <c r="AF60" s="139">
        <f>IF(AD60=0,0,IF(ISBLANK('Student Work'!AF60),"ERROR",IF(ABS('Student Work'!AF60-'Student Work'!AE60*'Student Work'!$AE$12/12)&lt;0.01,IF(AD60&lt;&gt;"ERROR","Correct","ERROR"),"ERROR")))</f>
        <v>0</v>
      </c>
      <c r="AG60" s="154">
        <f>IF(AD60=0,0,IF(ISBLANK('Student Work'!AG60),"ERROR",IF(ABS('Student Work'!AG60-('Student Work'!$AE$14-'Student Work'!AF60))&lt;0.01,"Correct","ERROR")))</f>
        <v>0</v>
      </c>
      <c r="AH60" s="155">
        <f>IF(AD60=0,0,IF(ISBLANK('Student Work'!AH60),"ERROR",IF(ABS('Student Work'!AH60-('Student Work'!AE60-'Student Work'!AG60))&lt;0.01,"Correct","ERROR")))</f>
        <v>0</v>
      </c>
      <c r="AI60" s="139">
        <f>IF(AE60=0,0,IF(ISBLANK('Student Work'!#REF!),"ERROR",IF(ABS('Student Work'!#REF!-('Student Work'!AF60+'Student Work'!AG60+'Student Work'!AH60))&lt;0.01,"Correct","ERROR")))</f>
        <v>0</v>
      </c>
      <c r="AJ60" s="87"/>
      <c r="AK60" s="87"/>
      <c r="AL60" s="70"/>
    </row>
    <row r="61" spans="1:38">
      <c r="A61" s="100"/>
      <c r="B61" s="72"/>
      <c r="C61" s="72"/>
      <c r="D61" s="72"/>
      <c r="E61" s="72"/>
      <c r="F61" s="72"/>
      <c r="G61" s="72"/>
      <c r="H61" s="72"/>
      <c r="I61" s="72"/>
      <c r="J61" s="72"/>
      <c r="K61" s="72"/>
      <c r="L61" s="72"/>
      <c r="M61" s="72"/>
      <c r="N61" s="72"/>
      <c r="O61" s="87"/>
      <c r="P61" s="137">
        <f>IF($T$13="Correct",IF(AND(P60+1&lt;='Student Work'!$T$13,P60&lt;&gt;0),P60+1,IF('Student Work'!P61&gt;0,"ERROR",0)),0)</f>
        <v>0</v>
      </c>
      <c r="Q61" s="138">
        <f>IF(P61=0,0,IF(ISBLANK('Student Work'!Q61),"ERROR",IF(ABS('Student Work'!Q61-'Student Work'!T60)&lt;0.01,IF(P61&lt;&gt;"ERROR","Correct","ERROR"),"ERROR")))</f>
        <v>0</v>
      </c>
      <c r="R61" s="139">
        <f>IF(P61=0,0,IF(ISBLANK('Student Work'!R61),"ERROR",IF(ABS('Student Work'!R61-'Student Work'!Q61*'Student Work'!$T$12/12)&lt;0.01,IF(P61&lt;&gt;"ERROR","Correct","ERROR"),"ERROR")))</f>
        <v>0</v>
      </c>
      <c r="S61" s="139">
        <f>IF(P61=0,0,IF(ISBLANK('Student Work'!S61),"ERROR",IF(ABS('Student Work'!S61-('Student Work'!$T$14-'Student Work'!R61))&lt;0.01,IF(P61&lt;&gt;"ERROR","Correct","ERROR"),"ERROR")))</f>
        <v>0</v>
      </c>
      <c r="T61" s="139">
        <f>IF(P61=0,0,IF(ISBLANK('Student Work'!T61),"ERROR",IF(ABS('Student Work'!T61-('Student Work'!Q61-'Student Work'!S61))&lt;0.01,IF(P61&lt;&gt;"ERROR","Correct","ERROR"),"ERROR")))</f>
        <v>0</v>
      </c>
      <c r="U61" s="87"/>
      <c r="V61" s="87"/>
      <c r="W61" s="142"/>
      <c r="X61" s="142"/>
      <c r="Y61" s="142"/>
      <c r="Z61" s="142"/>
      <c r="AA61" s="142"/>
      <c r="AB61" s="142"/>
      <c r="AC61" s="87"/>
      <c r="AD61" s="137">
        <f>IF($AE$13="Correct",IF(AND(AD60+1&lt;='Student Work'!$AE$13,AD60&lt;&gt;0),AD60+1,IF('Student Work'!AD61&gt;0,"ERROR",0)),0)</f>
        <v>0</v>
      </c>
      <c r="AE61" s="139">
        <f>IF(AD61=0,0,IF(ISBLANK('Student Work'!AE61),"ERROR",IF(ABS('Student Work'!AE61-'Student Work'!AH60)&lt;0.01,IF(AD61&lt;&gt;"ERROR","Correct","ERROR"),"ERROR")))</f>
        <v>0</v>
      </c>
      <c r="AF61" s="139">
        <f>IF(AD61=0,0,IF(ISBLANK('Student Work'!AF61),"ERROR",IF(ABS('Student Work'!AF61-'Student Work'!AE61*'Student Work'!$AE$12/12)&lt;0.01,IF(AD61&lt;&gt;"ERROR","Correct","ERROR"),"ERROR")))</f>
        <v>0</v>
      </c>
      <c r="AG61" s="154">
        <f>IF(AD61=0,0,IF(ISBLANK('Student Work'!AG61),"ERROR",IF(ABS('Student Work'!AG61-('Student Work'!$AE$14-'Student Work'!AF61))&lt;0.01,"Correct","ERROR")))</f>
        <v>0</v>
      </c>
      <c r="AH61" s="155">
        <f>IF(AD61=0,0,IF(ISBLANK('Student Work'!AH61),"ERROR",IF(ABS('Student Work'!AH61-('Student Work'!AE61-'Student Work'!AG61))&lt;0.01,"Correct","ERROR")))</f>
        <v>0</v>
      </c>
      <c r="AI61" s="139">
        <f>IF(AE61=0,0,IF(ISBLANK('Student Work'!#REF!),"ERROR",IF(ABS('Student Work'!#REF!-('Student Work'!AF61+'Student Work'!AG61+'Student Work'!AH61))&lt;0.01,"Correct","ERROR")))</f>
        <v>0</v>
      </c>
      <c r="AJ61" s="87"/>
      <c r="AK61" s="87"/>
      <c r="AL61" s="70"/>
    </row>
    <row r="62" spans="1:38">
      <c r="A62" s="100"/>
      <c r="B62" s="72"/>
      <c r="C62" s="72"/>
      <c r="D62" s="72"/>
      <c r="E62" s="72"/>
      <c r="F62" s="72"/>
      <c r="G62" s="72"/>
      <c r="H62" s="72"/>
      <c r="I62" s="72"/>
      <c r="J62" s="72"/>
      <c r="K62" s="72"/>
      <c r="L62" s="72"/>
      <c r="M62" s="72"/>
      <c r="N62" s="72"/>
      <c r="O62" s="87"/>
      <c r="P62" s="137">
        <f>IF($T$13="Correct",IF(AND(P61+1&lt;='Student Work'!$T$13,P61&lt;&gt;0),P61+1,IF('Student Work'!P62&gt;0,"ERROR",0)),0)</f>
        <v>0</v>
      </c>
      <c r="Q62" s="138">
        <f>IF(P62=0,0,IF(ISBLANK('Student Work'!Q62),"ERROR",IF(ABS('Student Work'!Q62-'Student Work'!T61)&lt;0.01,IF(P62&lt;&gt;"ERROR","Correct","ERROR"),"ERROR")))</f>
        <v>0</v>
      </c>
      <c r="R62" s="139">
        <f>IF(P62=0,0,IF(ISBLANK('Student Work'!R62),"ERROR",IF(ABS('Student Work'!R62-'Student Work'!Q62*'Student Work'!$T$12/12)&lt;0.01,IF(P62&lt;&gt;"ERROR","Correct","ERROR"),"ERROR")))</f>
        <v>0</v>
      </c>
      <c r="S62" s="139">
        <f>IF(P62=0,0,IF(ISBLANK('Student Work'!S62),"ERROR",IF(ABS('Student Work'!S62-('Student Work'!$T$14-'Student Work'!R62))&lt;0.01,IF(P62&lt;&gt;"ERROR","Correct","ERROR"),"ERROR")))</f>
        <v>0</v>
      </c>
      <c r="T62" s="139">
        <f>IF(P62=0,0,IF(ISBLANK('Student Work'!T62),"ERROR",IF(ABS('Student Work'!T62-('Student Work'!Q62-'Student Work'!S62))&lt;0.01,IF(P62&lt;&gt;"ERROR","Correct","ERROR"),"ERROR")))</f>
        <v>0</v>
      </c>
      <c r="U62" s="87"/>
      <c r="V62" s="87"/>
      <c r="W62" s="142"/>
      <c r="X62" s="142"/>
      <c r="Y62" s="142"/>
      <c r="Z62" s="142"/>
      <c r="AA62" s="142"/>
      <c r="AB62" s="142"/>
      <c r="AC62" s="87"/>
      <c r="AD62" s="137">
        <f>IF($AE$13="Correct",IF(AND(AD61+1&lt;='Student Work'!$AE$13,AD61&lt;&gt;0),AD61+1,IF('Student Work'!AD62&gt;0,"ERROR",0)),0)</f>
        <v>0</v>
      </c>
      <c r="AE62" s="139">
        <f>IF(AD62=0,0,IF(ISBLANK('Student Work'!AE62),"ERROR",IF(ABS('Student Work'!AE62-'Student Work'!AH61)&lt;0.01,IF(AD62&lt;&gt;"ERROR","Correct","ERROR"),"ERROR")))</f>
        <v>0</v>
      </c>
      <c r="AF62" s="139">
        <f>IF(AD62=0,0,IF(ISBLANK('Student Work'!AF62),"ERROR",IF(ABS('Student Work'!AF62-'Student Work'!AE62*'Student Work'!$AE$12/12)&lt;0.01,IF(AD62&lt;&gt;"ERROR","Correct","ERROR"),"ERROR")))</f>
        <v>0</v>
      </c>
      <c r="AG62" s="154">
        <f>IF(AD62=0,0,IF(ISBLANK('Student Work'!AG62),"ERROR",IF(ABS('Student Work'!AG62-('Student Work'!$AE$14-'Student Work'!AF62))&lt;0.01,"Correct","ERROR")))</f>
        <v>0</v>
      </c>
      <c r="AH62" s="155">
        <f>IF(AD62=0,0,IF(ISBLANK('Student Work'!AH62),"ERROR",IF(ABS('Student Work'!AH62-('Student Work'!AE62-'Student Work'!AG62))&lt;0.01,"Correct","ERROR")))</f>
        <v>0</v>
      </c>
      <c r="AI62" s="139">
        <f>IF(AE62=0,0,IF(ISBLANK('Student Work'!#REF!),"ERROR",IF(ABS('Student Work'!#REF!-('Student Work'!AF62+'Student Work'!AG62+'Student Work'!AH62))&lt;0.01,"Correct","ERROR")))</f>
        <v>0</v>
      </c>
      <c r="AJ62" s="87"/>
      <c r="AK62" s="87"/>
      <c r="AL62" s="70"/>
    </row>
    <row r="63" spans="1:38">
      <c r="A63" s="100"/>
      <c r="B63" s="72"/>
      <c r="C63" s="72"/>
      <c r="D63" s="72"/>
      <c r="E63" s="72"/>
      <c r="F63" s="72"/>
      <c r="G63" s="72"/>
      <c r="H63" s="72"/>
      <c r="I63" s="72"/>
      <c r="J63" s="72"/>
      <c r="K63" s="72"/>
      <c r="L63" s="72"/>
      <c r="M63" s="72"/>
      <c r="N63" s="72"/>
      <c r="O63" s="87"/>
      <c r="P63" s="137">
        <f>IF($T$13="Correct",IF(AND(P62+1&lt;='Student Work'!$T$13,P62&lt;&gt;0),P62+1,IF('Student Work'!P63&gt;0,"ERROR",0)),0)</f>
        <v>0</v>
      </c>
      <c r="Q63" s="138">
        <f>IF(P63=0,0,IF(ISBLANK('Student Work'!Q63),"ERROR",IF(ABS('Student Work'!Q63-'Student Work'!T62)&lt;0.01,IF(P63&lt;&gt;"ERROR","Correct","ERROR"),"ERROR")))</f>
        <v>0</v>
      </c>
      <c r="R63" s="139">
        <f>IF(P63=0,0,IF(ISBLANK('Student Work'!R63),"ERROR",IF(ABS('Student Work'!R63-'Student Work'!Q63*'Student Work'!$T$12/12)&lt;0.01,IF(P63&lt;&gt;"ERROR","Correct","ERROR"),"ERROR")))</f>
        <v>0</v>
      </c>
      <c r="S63" s="139">
        <f>IF(P63=0,0,IF(ISBLANK('Student Work'!S63),"ERROR",IF(ABS('Student Work'!S63-('Student Work'!$T$14-'Student Work'!R63))&lt;0.01,IF(P63&lt;&gt;"ERROR","Correct","ERROR"),"ERROR")))</f>
        <v>0</v>
      </c>
      <c r="T63" s="139">
        <f>IF(P63=0,0,IF(ISBLANK('Student Work'!T63),"ERROR",IF(ABS('Student Work'!T63-('Student Work'!Q63-'Student Work'!S63))&lt;0.01,IF(P63&lt;&gt;"ERROR","Correct","ERROR"),"ERROR")))</f>
        <v>0</v>
      </c>
      <c r="U63" s="87"/>
      <c r="V63" s="87"/>
      <c r="W63" s="142"/>
      <c r="X63" s="142"/>
      <c r="Y63" s="142"/>
      <c r="Z63" s="142"/>
      <c r="AA63" s="142"/>
      <c r="AB63" s="142"/>
      <c r="AC63" s="87"/>
      <c r="AD63" s="137">
        <f>IF($AE$13="Correct",IF(AND(AD62+1&lt;='Student Work'!$AE$13,AD62&lt;&gt;0),AD62+1,IF('Student Work'!AD63&gt;0,"ERROR",0)),0)</f>
        <v>0</v>
      </c>
      <c r="AE63" s="139">
        <f>IF(AD63=0,0,IF(ISBLANK('Student Work'!AE63),"ERROR",IF(ABS('Student Work'!AE63-'Student Work'!AH62)&lt;0.01,IF(AD63&lt;&gt;"ERROR","Correct","ERROR"),"ERROR")))</f>
        <v>0</v>
      </c>
      <c r="AF63" s="139">
        <f>IF(AD63=0,0,IF(ISBLANK('Student Work'!AF63),"ERROR",IF(ABS('Student Work'!AF63-'Student Work'!AE63*'Student Work'!$AE$12/12)&lt;0.01,IF(AD63&lt;&gt;"ERROR","Correct","ERROR"),"ERROR")))</f>
        <v>0</v>
      </c>
      <c r="AG63" s="154">
        <f>IF(AD63=0,0,IF(ISBLANK('Student Work'!AG63),"ERROR",IF(ABS('Student Work'!AG63-('Student Work'!$AE$14-'Student Work'!AF63))&lt;0.01,"Correct","ERROR")))</f>
        <v>0</v>
      </c>
      <c r="AH63" s="155">
        <f>IF(AD63=0,0,IF(ISBLANK('Student Work'!AH63),"ERROR",IF(ABS('Student Work'!AH63-('Student Work'!AE63-'Student Work'!AG63))&lt;0.01,"Correct","ERROR")))</f>
        <v>0</v>
      </c>
      <c r="AI63" s="139">
        <f>IF(AE63=0,0,IF(ISBLANK('Student Work'!#REF!),"ERROR",IF(ABS('Student Work'!#REF!-('Student Work'!AF63+'Student Work'!AG63+'Student Work'!AH63))&lt;0.01,"Correct","ERROR")))</f>
        <v>0</v>
      </c>
      <c r="AJ63" s="87"/>
      <c r="AK63" s="87"/>
      <c r="AL63" s="70"/>
    </row>
    <row r="64" spans="1:38">
      <c r="A64" s="100"/>
      <c r="B64" s="72"/>
      <c r="C64" s="72"/>
      <c r="D64" s="72"/>
      <c r="E64" s="72"/>
      <c r="F64" s="72"/>
      <c r="G64" s="72"/>
      <c r="H64" s="72"/>
      <c r="I64" s="72"/>
      <c r="J64" s="72"/>
      <c r="K64" s="72"/>
      <c r="L64" s="72"/>
      <c r="M64" s="72"/>
      <c r="N64" s="72"/>
      <c r="O64" s="87"/>
      <c r="P64" s="137">
        <f>IF($T$13="Correct",IF(AND(P63+1&lt;='Student Work'!$T$13,P63&lt;&gt;0),P63+1,IF('Student Work'!P64&gt;0,"ERROR",0)),0)</f>
        <v>0</v>
      </c>
      <c r="Q64" s="138">
        <f>IF(P64=0,0,IF(ISBLANK('Student Work'!Q64),"ERROR",IF(ABS('Student Work'!Q64-'Student Work'!T63)&lt;0.01,IF(P64&lt;&gt;"ERROR","Correct","ERROR"),"ERROR")))</f>
        <v>0</v>
      </c>
      <c r="R64" s="139">
        <f>IF(P64=0,0,IF(ISBLANK('Student Work'!R64),"ERROR",IF(ABS('Student Work'!R64-'Student Work'!Q64*'Student Work'!$T$12/12)&lt;0.01,IF(P64&lt;&gt;"ERROR","Correct","ERROR"),"ERROR")))</f>
        <v>0</v>
      </c>
      <c r="S64" s="139">
        <f>IF(P64=0,0,IF(ISBLANK('Student Work'!S64),"ERROR",IF(ABS('Student Work'!S64-('Student Work'!$T$14-'Student Work'!R64))&lt;0.01,IF(P64&lt;&gt;"ERROR","Correct","ERROR"),"ERROR")))</f>
        <v>0</v>
      </c>
      <c r="T64" s="139">
        <f>IF(P64=0,0,IF(ISBLANK('Student Work'!T64),"ERROR",IF(ABS('Student Work'!T64-('Student Work'!Q64-'Student Work'!S64))&lt;0.01,IF(P64&lt;&gt;"ERROR","Correct","ERROR"),"ERROR")))</f>
        <v>0</v>
      </c>
      <c r="U64" s="87"/>
      <c r="V64" s="87"/>
      <c r="W64" s="142"/>
      <c r="X64" s="142"/>
      <c r="Y64" s="142"/>
      <c r="Z64" s="142"/>
      <c r="AA64" s="142"/>
      <c r="AB64" s="142"/>
      <c r="AC64" s="87"/>
      <c r="AD64" s="137">
        <f>IF($AE$13="Correct",IF(AND(AD63+1&lt;='Student Work'!$AE$13,AD63&lt;&gt;0),AD63+1,IF('Student Work'!AD64&gt;0,"ERROR",0)),0)</f>
        <v>0</v>
      </c>
      <c r="AE64" s="139">
        <f>IF(AD64=0,0,IF(ISBLANK('Student Work'!AE64),"ERROR",IF(ABS('Student Work'!AE64-'Student Work'!AH63)&lt;0.01,IF(AD64&lt;&gt;"ERROR","Correct","ERROR"),"ERROR")))</f>
        <v>0</v>
      </c>
      <c r="AF64" s="139">
        <f>IF(AD64=0,0,IF(ISBLANK('Student Work'!AF64),"ERROR",IF(ABS('Student Work'!AF64-'Student Work'!AE64*'Student Work'!$AE$12/12)&lt;0.01,IF(AD64&lt;&gt;"ERROR","Correct","ERROR"),"ERROR")))</f>
        <v>0</v>
      </c>
      <c r="AG64" s="154">
        <f>IF(AD64=0,0,IF(ISBLANK('Student Work'!AG64),"ERROR",IF(ABS('Student Work'!AG64-('Student Work'!$AE$14-'Student Work'!AF64))&lt;0.01,"Correct","ERROR")))</f>
        <v>0</v>
      </c>
      <c r="AH64" s="155">
        <f>IF(AD64=0,0,IF(ISBLANK('Student Work'!AH64),"ERROR",IF(ABS('Student Work'!AH64-('Student Work'!AE64-'Student Work'!AG64))&lt;0.01,"Correct","ERROR")))</f>
        <v>0</v>
      </c>
      <c r="AI64" s="139">
        <f>IF(AE64=0,0,IF(ISBLANK('Student Work'!#REF!),"ERROR",IF(ABS('Student Work'!#REF!-('Student Work'!AF64+'Student Work'!AG64+'Student Work'!AH64))&lt;0.01,"Correct","ERROR")))</f>
        <v>0</v>
      </c>
      <c r="AJ64" s="87"/>
      <c r="AK64" s="87"/>
      <c r="AL64" s="70"/>
    </row>
    <row r="65" spans="1:38">
      <c r="A65" s="100"/>
      <c r="B65" s="72"/>
      <c r="C65" s="72"/>
      <c r="D65" s="72"/>
      <c r="E65" s="72"/>
      <c r="F65" s="72"/>
      <c r="G65" s="72"/>
      <c r="H65" s="72"/>
      <c r="I65" s="72"/>
      <c r="J65" s="72"/>
      <c r="K65" s="72"/>
      <c r="L65" s="72"/>
      <c r="M65" s="72"/>
      <c r="N65" s="72"/>
      <c r="O65" s="87"/>
      <c r="P65" s="137">
        <f>IF($T$13="Correct",IF(AND(P64+1&lt;='Student Work'!$T$13,P64&lt;&gt;0),P64+1,IF('Student Work'!P65&gt;0,"ERROR",0)),0)</f>
        <v>0</v>
      </c>
      <c r="Q65" s="138">
        <f>IF(P65=0,0,IF(ISBLANK('Student Work'!Q65),"ERROR",IF(ABS('Student Work'!Q65-'Student Work'!T64)&lt;0.01,IF(P65&lt;&gt;"ERROR","Correct","ERROR"),"ERROR")))</f>
        <v>0</v>
      </c>
      <c r="R65" s="139">
        <f>IF(P65=0,0,IF(ISBLANK('Student Work'!R65),"ERROR",IF(ABS('Student Work'!R65-'Student Work'!Q65*'Student Work'!$T$12/12)&lt;0.01,IF(P65&lt;&gt;"ERROR","Correct","ERROR"),"ERROR")))</f>
        <v>0</v>
      </c>
      <c r="S65" s="139">
        <f>IF(P65=0,0,IF(ISBLANK('Student Work'!S65),"ERROR",IF(ABS('Student Work'!S65-('Student Work'!$T$14-'Student Work'!R65))&lt;0.01,IF(P65&lt;&gt;"ERROR","Correct","ERROR"),"ERROR")))</f>
        <v>0</v>
      </c>
      <c r="T65" s="139">
        <f>IF(P65=0,0,IF(ISBLANK('Student Work'!T65),"ERROR",IF(ABS('Student Work'!T65-('Student Work'!Q65-'Student Work'!S65))&lt;0.01,IF(P65&lt;&gt;"ERROR","Correct","ERROR"),"ERROR")))</f>
        <v>0</v>
      </c>
      <c r="U65" s="87"/>
      <c r="V65" s="87"/>
      <c r="W65" s="142"/>
      <c r="X65" s="142"/>
      <c r="Y65" s="142"/>
      <c r="Z65" s="142"/>
      <c r="AA65" s="142"/>
      <c r="AB65" s="142"/>
      <c r="AC65" s="87"/>
      <c r="AD65" s="137">
        <f>IF($AE$13="Correct",IF(AND(AD64+1&lt;='Student Work'!$AE$13,AD64&lt;&gt;0),AD64+1,IF('Student Work'!AD65&gt;0,"ERROR",0)),0)</f>
        <v>0</v>
      </c>
      <c r="AE65" s="139">
        <f>IF(AD65=0,0,IF(ISBLANK('Student Work'!AE65),"ERROR",IF(ABS('Student Work'!AE65-'Student Work'!AH64)&lt;0.01,IF(AD65&lt;&gt;"ERROR","Correct","ERROR"),"ERROR")))</f>
        <v>0</v>
      </c>
      <c r="AF65" s="139">
        <f>IF(AD65=0,0,IF(ISBLANK('Student Work'!AF65),"ERROR",IF(ABS('Student Work'!AF65-'Student Work'!AE65*'Student Work'!$AE$12/12)&lt;0.01,IF(AD65&lt;&gt;"ERROR","Correct","ERROR"),"ERROR")))</f>
        <v>0</v>
      </c>
      <c r="AG65" s="154">
        <f>IF(AD65=0,0,IF(ISBLANK('Student Work'!AG65),"ERROR",IF(ABS('Student Work'!AG65-('Student Work'!$AE$14-'Student Work'!AF65))&lt;0.01,"Correct","ERROR")))</f>
        <v>0</v>
      </c>
      <c r="AH65" s="155">
        <f>IF(AD65=0,0,IF(ISBLANK('Student Work'!AH65),"ERROR",IF(ABS('Student Work'!AH65-('Student Work'!AE65-'Student Work'!AG65))&lt;0.01,"Correct","ERROR")))</f>
        <v>0</v>
      </c>
      <c r="AI65" s="139">
        <f>IF(AE65=0,0,IF(ISBLANK('Student Work'!#REF!),"ERROR",IF(ABS('Student Work'!#REF!-('Student Work'!AF65+'Student Work'!AG65+'Student Work'!AH65))&lt;0.01,"Correct","ERROR")))</f>
        <v>0</v>
      </c>
      <c r="AJ65" s="87"/>
      <c r="AK65" s="87"/>
      <c r="AL65" s="70"/>
    </row>
    <row r="66" spans="1:38">
      <c r="A66" s="100"/>
      <c r="B66" s="72"/>
      <c r="C66" s="72"/>
      <c r="D66" s="72"/>
      <c r="E66" s="72"/>
      <c r="F66" s="72"/>
      <c r="G66" s="72"/>
      <c r="H66" s="72"/>
      <c r="I66" s="72"/>
      <c r="J66" s="72"/>
      <c r="K66" s="72"/>
      <c r="L66" s="72"/>
      <c r="M66" s="72"/>
      <c r="N66" s="72"/>
      <c r="O66" s="87"/>
      <c r="P66" s="137">
        <f>IF($T$13="Correct",IF(AND(P65+1&lt;='Student Work'!$T$13,P65&lt;&gt;0),P65+1,IF('Student Work'!P66&gt;0,"ERROR",0)),0)</f>
        <v>0</v>
      </c>
      <c r="Q66" s="138">
        <f>IF(P66=0,0,IF(ISBLANK('Student Work'!Q66),"ERROR",IF(ABS('Student Work'!Q66-'Student Work'!T65)&lt;0.01,IF(P66&lt;&gt;"ERROR","Correct","ERROR"),"ERROR")))</f>
        <v>0</v>
      </c>
      <c r="R66" s="139">
        <f>IF(P66=0,0,IF(ISBLANK('Student Work'!R66),"ERROR",IF(ABS('Student Work'!R66-'Student Work'!Q66*'Student Work'!$T$12/12)&lt;0.01,IF(P66&lt;&gt;"ERROR","Correct","ERROR"),"ERROR")))</f>
        <v>0</v>
      </c>
      <c r="S66" s="139">
        <f>IF(P66=0,0,IF(ISBLANK('Student Work'!S66),"ERROR",IF(ABS('Student Work'!S66-('Student Work'!$T$14-'Student Work'!R66))&lt;0.01,IF(P66&lt;&gt;"ERROR","Correct","ERROR"),"ERROR")))</f>
        <v>0</v>
      </c>
      <c r="T66" s="139">
        <f>IF(P66=0,0,IF(ISBLANK('Student Work'!T66),"ERROR",IF(ABS('Student Work'!T66-('Student Work'!Q66-'Student Work'!S66))&lt;0.01,IF(P66&lt;&gt;"ERROR","Correct","ERROR"),"ERROR")))</f>
        <v>0</v>
      </c>
      <c r="U66" s="87"/>
      <c r="V66" s="87"/>
      <c r="W66" s="142"/>
      <c r="X66" s="142"/>
      <c r="Y66" s="142"/>
      <c r="Z66" s="142"/>
      <c r="AA66" s="142"/>
      <c r="AB66" s="142"/>
      <c r="AC66" s="87"/>
      <c r="AD66" s="137">
        <f>IF($AE$13="Correct",IF(AND(AD65+1&lt;='Student Work'!$AE$13,AD65&lt;&gt;0),AD65+1,IF('Student Work'!AD66&gt;0,"ERROR",0)),0)</f>
        <v>0</v>
      </c>
      <c r="AE66" s="139">
        <f>IF(AD66=0,0,IF(ISBLANK('Student Work'!AE66),"ERROR",IF(ABS('Student Work'!AE66-'Student Work'!AH65)&lt;0.01,IF(AD66&lt;&gt;"ERROR","Correct","ERROR"),"ERROR")))</f>
        <v>0</v>
      </c>
      <c r="AF66" s="139">
        <f>IF(AD66=0,0,IF(ISBLANK('Student Work'!AF66),"ERROR",IF(ABS('Student Work'!AF66-'Student Work'!AE66*'Student Work'!$AE$12/12)&lt;0.01,IF(AD66&lt;&gt;"ERROR","Correct","ERROR"),"ERROR")))</f>
        <v>0</v>
      </c>
      <c r="AG66" s="154">
        <f>IF(AD66=0,0,IF(ISBLANK('Student Work'!AG66),"ERROR",IF(ABS('Student Work'!AG66-('Student Work'!$AE$14-'Student Work'!AF66))&lt;0.01,"Correct","ERROR")))</f>
        <v>0</v>
      </c>
      <c r="AH66" s="155">
        <f>IF(AD66=0,0,IF(ISBLANK('Student Work'!AH66),"ERROR",IF(ABS('Student Work'!AH66-('Student Work'!AE66-'Student Work'!AG66))&lt;0.01,"Correct","ERROR")))</f>
        <v>0</v>
      </c>
      <c r="AI66" s="139">
        <f>IF(AE66=0,0,IF(ISBLANK('Student Work'!#REF!),"ERROR",IF(ABS('Student Work'!#REF!-('Student Work'!AF66+'Student Work'!AG66+'Student Work'!AH66))&lt;0.01,"Correct","ERROR")))</f>
        <v>0</v>
      </c>
      <c r="AJ66" s="87"/>
      <c r="AK66" s="87"/>
      <c r="AL66" s="70"/>
    </row>
    <row r="67" spans="1:38">
      <c r="A67" s="100"/>
      <c r="B67" s="72"/>
      <c r="C67" s="72"/>
      <c r="D67" s="72"/>
      <c r="E67" s="72"/>
      <c r="F67" s="72"/>
      <c r="G67" s="72"/>
      <c r="H67" s="72"/>
      <c r="I67" s="72"/>
      <c r="J67" s="72"/>
      <c r="K67" s="72"/>
      <c r="L67" s="72"/>
      <c r="M67" s="72"/>
      <c r="N67" s="72"/>
      <c r="O67" s="87"/>
      <c r="P67" s="137">
        <f>IF($T$13="Correct",IF(AND(P66+1&lt;='Student Work'!$T$13,P66&lt;&gt;0),P66+1,IF('Student Work'!P67&gt;0,"ERROR",0)),0)</f>
        <v>0</v>
      </c>
      <c r="Q67" s="138">
        <f>IF(P67=0,0,IF(ISBLANK('Student Work'!Q67),"ERROR",IF(ABS('Student Work'!Q67-'Student Work'!T66)&lt;0.01,IF(P67&lt;&gt;"ERROR","Correct","ERROR"),"ERROR")))</f>
        <v>0</v>
      </c>
      <c r="R67" s="139">
        <f>IF(P67=0,0,IF(ISBLANK('Student Work'!R67),"ERROR",IF(ABS('Student Work'!R67-'Student Work'!Q67*'Student Work'!$T$12/12)&lt;0.01,IF(P67&lt;&gt;"ERROR","Correct","ERROR"),"ERROR")))</f>
        <v>0</v>
      </c>
      <c r="S67" s="139">
        <f>IF(P67=0,0,IF(ISBLANK('Student Work'!S67),"ERROR",IF(ABS('Student Work'!S67-('Student Work'!$T$14-'Student Work'!R67))&lt;0.01,IF(P67&lt;&gt;"ERROR","Correct","ERROR"),"ERROR")))</f>
        <v>0</v>
      </c>
      <c r="T67" s="139">
        <f>IF(P67=0,0,IF(ISBLANK('Student Work'!T67),"ERROR",IF(ABS('Student Work'!T67-('Student Work'!Q67-'Student Work'!S67))&lt;0.01,IF(P67&lt;&gt;"ERROR","Correct","ERROR"),"ERROR")))</f>
        <v>0</v>
      </c>
      <c r="U67" s="87"/>
      <c r="V67" s="87"/>
      <c r="W67" s="142"/>
      <c r="X67" s="142"/>
      <c r="Y67" s="142"/>
      <c r="Z67" s="142"/>
      <c r="AA67" s="142"/>
      <c r="AB67" s="142"/>
      <c r="AC67" s="87"/>
      <c r="AD67" s="137">
        <f>IF($AE$13="Correct",IF(AND(AD66+1&lt;='Student Work'!$AE$13,AD66&lt;&gt;0),AD66+1,IF('Student Work'!AD67&gt;0,"ERROR",0)),0)</f>
        <v>0</v>
      </c>
      <c r="AE67" s="139">
        <f>IF(AD67=0,0,IF(ISBLANK('Student Work'!AE67),"ERROR",IF(ABS('Student Work'!AE67-'Student Work'!AH66)&lt;0.01,IF(AD67&lt;&gt;"ERROR","Correct","ERROR"),"ERROR")))</f>
        <v>0</v>
      </c>
      <c r="AF67" s="139">
        <f>IF(AD67=0,0,IF(ISBLANK('Student Work'!AF67),"ERROR",IF(ABS('Student Work'!AF67-'Student Work'!AE67*'Student Work'!$AE$12/12)&lt;0.01,IF(AD67&lt;&gt;"ERROR","Correct","ERROR"),"ERROR")))</f>
        <v>0</v>
      </c>
      <c r="AG67" s="154">
        <f>IF(AD67=0,0,IF(ISBLANK('Student Work'!AG67),"ERROR",IF(ABS('Student Work'!AG67-('Student Work'!$AE$14-'Student Work'!AF67))&lt;0.01,"Correct","ERROR")))</f>
        <v>0</v>
      </c>
      <c r="AH67" s="155">
        <f>IF(AD67=0,0,IF(ISBLANK('Student Work'!AH67),"ERROR",IF(ABS('Student Work'!AH67-('Student Work'!AE67-'Student Work'!AG67))&lt;0.01,"Correct","ERROR")))</f>
        <v>0</v>
      </c>
      <c r="AI67" s="139">
        <f>IF(AE67=0,0,IF(ISBLANK('Student Work'!#REF!),"ERROR",IF(ABS('Student Work'!#REF!-('Student Work'!AF67+'Student Work'!AG67+'Student Work'!AH67))&lt;0.01,"Correct","ERROR")))</f>
        <v>0</v>
      </c>
      <c r="AJ67" s="87"/>
      <c r="AK67" s="87"/>
      <c r="AL67" s="70"/>
    </row>
    <row r="68" spans="1:38">
      <c r="A68" s="100"/>
      <c r="B68" s="72"/>
      <c r="C68" s="72"/>
      <c r="D68" s="72"/>
      <c r="E68" s="72"/>
      <c r="F68" s="72"/>
      <c r="G68" s="72"/>
      <c r="H68" s="72"/>
      <c r="I68" s="72"/>
      <c r="J68" s="72"/>
      <c r="K68" s="72"/>
      <c r="L68" s="72"/>
      <c r="M68" s="72"/>
      <c r="N68" s="72"/>
      <c r="O68" s="87"/>
      <c r="P68" s="137">
        <f>IF($T$13="Correct",IF(AND(P67+1&lt;='Student Work'!$T$13,P67&lt;&gt;0),P67+1,IF('Student Work'!P68&gt;0,"ERROR",0)),0)</f>
        <v>0</v>
      </c>
      <c r="Q68" s="138">
        <f>IF(P68=0,0,IF(ISBLANK('Student Work'!Q68),"ERROR",IF(ABS('Student Work'!Q68-'Student Work'!T67)&lt;0.01,IF(P68&lt;&gt;"ERROR","Correct","ERROR"),"ERROR")))</f>
        <v>0</v>
      </c>
      <c r="R68" s="139">
        <f>IF(P68=0,0,IF(ISBLANK('Student Work'!R68),"ERROR",IF(ABS('Student Work'!R68-'Student Work'!Q68*'Student Work'!$T$12/12)&lt;0.01,IF(P68&lt;&gt;"ERROR","Correct","ERROR"),"ERROR")))</f>
        <v>0</v>
      </c>
      <c r="S68" s="139">
        <f>IF(P68=0,0,IF(ISBLANK('Student Work'!S68),"ERROR",IF(ABS('Student Work'!S68-('Student Work'!$T$14-'Student Work'!R68))&lt;0.01,IF(P68&lt;&gt;"ERROR","Correct","ERROR"),"ERROR")))</f>
        <v>0</v>
      </c>
      <c r="T68" s="139">
        <f>IF(P68=0,0,IF(ISBLANK('Student Work'!T68),"ERROR",IF(ABS('Student Work'!T68-('Student Work'!Q68-'Student Work'!S68))&lt;0.01,IF(P68&lt;&gt;"ERROR","Correct","ERROR"),"ERROR")))</f>
        <v>0</v>
      </c>
      <c r="U68" s="87"/>
      <c r="V68" s="87"/>
      <c r="W68" s="142"/>
      <c r="X68" s="142"/>
      <c r="Y68" s="142"/>
      <c r="Z68" s="142"/>
      <c r="AA68" s="142"/>
      <c r="AB68" s="142"/>
      <c r="AC68" s="87"/>
      <c r="AD68" s="137">
        <f>IF($AE$13="Correct",IF(AND(AD67+1&lt;='Student Work'!$AE$13,AD67&lt;&gt;0),AD67+1,IF('Student Work'!AD68&gt;0,"ERROR",0)),0)</f>
        <v>0</v>
      </c>
      <c r="AE68" s="139">
        <f>IF(AD68=0,0,IF(ISBLANK('Student Work'!AE68),"ERROR",IF(ABS('Student Work'!AE68-'Student Work'!AH67)&lt;0.01,IF(AD68&lt;&gt;"ERROR","Correct","ERROR"),"ERROR")))</f>
        <v>0</v>
      </c>
      <c r="AF68" s="139">
        <f>IF(AD68=0,0,IF(ISBLANK('Student Work'!AF68),"ERROR",IF(ABS('Student Work'!AF68-'Student Work'!AE68*'Student Work'!$AE$12/12)&lt;0.01,IF(AD68&lt;&gt;"ERROR","Correct","ERROR"),"ERROR")))</f>
        <v>0</v>
      </c>
      <c r="AG68" s="154">
        <f>IF(AD68=0,0,IF(ISBLANK('Student Work'!AG68),"ERROR",IF(ABS('Student Work'!AG68-('Student Work'!$AE$14-'Student Work'!AF68))&lt;0.01,"Correct","ERROR")))</f>
        <v>0</v>
      </c>
      <c r="AH68" s="155">
        <f>IF(AD68=0,0,IF(ISBLANK('Student Work'!AH68),"ERROR",IF(ABS('Student Work'!AH68-('Student Work'!AE68-'Student Work'!AG68))&lt;0.01,"Correct","ERROR")))</f>
        <v>0</v>
      </c>
      <c r="AI68" s="139">
        <f>IF(AE68=0,0,IF(ISBLANK('Student Work'!#REF!),"ERROR",IF(ABS('Student Work'!#REF!-('Student Work'!AF68+'Student Work'!AG68+'Student Work'!AH68))&lt;0.01,"Correct","ERROR")))</f>
        <v>0</v>
      </c>
      <c r="AJ68" s="87"/>
      <c r="AK68" s="87"/>
      <c r="AL68" s="70"/>
    </row>
    <row r="69" spans="1:38">
      <c r="A69" s="100"/>
      <c r="B69" s="72"/>
      <c r="C69" s="72"/>
      <c r="D69" s="72"/>
      <c r="E69" s="72"/>
      <c r="F69" s="72"/>
      <c r="G69" s="72"/>
      <c r="H69" s="72"/>
      <c r="I69" s="72"/>
      <c r="J69" s="72"/>
      <c r="K69" s="72"/>
      <c r="L69" s="72"/>
      <c r="M69" s="72"/>
      <c r="N69" s="72"/>
      <c r="O69" s="87"/>
      <c r="P69" s="137">
        <f>IF($T$13="Correct",IF(AND(P68+1&lt;='Student Work'!$T$13,P68&lt;&gt;0),P68+1,IF('Student Work'!P69&gt;0,"ERROR",0)),0)</f>
        <v>0</v>
      </c>
      <c r="Q69" s="138">
        <f>IF(P69=0,0,IF(ISBLANK('Student Work'!Q69),"ERROR",IF(ABS('Student Work'!Q69-'Student Work'!T68)&lt;0.01,IF(P69&lt;&gt;"ERROR","Correct","ERROR"),"ERROR")))</f>
        <v>0</v>
      </c>
      <c r="R69" s="139">
        <f>IF(P69=0,0,IF(ISBLANK('Student Work'!R69),"ERROR",IF(ABS('Student Work'!R69-'Student Work'!Q69*'Student Work'!$T$12/12)&lt;0.01,IF(P69&lt;&gt;"ERROR","Correct","ERROR"),"ERROR")))</f>
        <v>0</v>
      </c>
      <c r="S69" s="139">
        <f>IF(P69=0,0,IF(ISBLANK('Student Work'!S69),"ERROR",IF(ABS('Student Work'!S69-('Student Work'!$T$14-'Student Work'!R69))&lt;0.01,IF(P69&lt;&gt;"ERROR","Correct","ERROR"),"ERROR")))</f>
        <v>0</v>
      </c>
      <c r="T69" s="139">
        <f>IF(P69=0,0,IF(ISBLANK('Student Work'!T69),"ERROR",IF(ABS('Student Work'!T69-('Student Work'!Q69-'Student Work'!S69))&lt;0.01,IF(P69&lt;&gt;"ERROR","Correct","ERROR"),"ERROR")))</f>
        <v>0</v>
      </c>
      <c r="U69" s="87"/>
      <c r="V69" s="87"/>
      <c r="W69" s="142"/>
      <c r="X69" s="142"/>
      <c r="Y69" s="142"/>
      <c r="Z69" s="142"/>
      <c r="AA69" s="142"/>
      <c r="AB69" s="142"/>
      <c r="AC69" s="87"/>
      <c r="AD69" s="137">
        <f>IF($AE$13="Correct",IF(AND(AD68+1&lt;='Student Work'!$AE$13,AD68&lt;&gt;0),AD68+1,IF('Student Work'!AD69&gt;0,"ERROR",0)),0)</f>
        <v>0</v>
      </c>
      <c r="AE69" s="139">
        <f>IF(AD69=0,0,IF(ISBLANK('Student Work'!AE69),"ERROR",IF(ABS('Student Work'!AE69-'Student Work'!AH68)&lt;0.01,IF(AD69&lt;&gt;"ERROR","Correct","ERROR"),"ERROR")))</f>
        <v>0</v>
      </c>
      <c r="AF69" s="139">
        <f>IF(AD69=0,0,IF(ISBLANK('Student Work'!AF69),"ERROR",IF(ABS('Student Work'!AF69-'Student Work'!AE69*'Student Work'!$AE$12/12)&lt;0.01,IF(AD69&lt;&gt;"ERROR","Correct","ERROR"),"ERROR")))</f>
        <v>0</v>
      </c>
      <c r="AG69" s="154">
        <f>IF(AD69=0,0,IF(ISBLANK('Student Work'!AG69),"ERROR",IF(ABS('Student Work'!AG69-('Student Work'!$AE$14-'Student Work'!AF69))&lt;0.01,"Correct","ERROR")))</f>
        <v>0</v>
      </c>
      <c r="AH69" s="155">
        <f>IF(AD69=0,0,IF(ISBLANK('Student Work'!AH69),"ERROR",IF(ABS('Student Work'!AH69-('Student Work'!AE69-'Student Work'!AG69))&lt;0.01,"Correct","ERROR")))</f>
        <v>0</v>
      </c>
      <c r="AI69" s="139">
        <f>IF(AE69=0,0,IF(ISBLANK('Student Work'!#REF!),"ERROR",IF(ABS('Student Work'!#REF!-('Student Work'!AF69+'Student Work'!AG69+'Student Work'!AH69))&lt;0.01,"Correct","ERROR")))</f>
        <v>0</v>
      </c>
      <c r="AJ69" s="87"/>
      <c r="AK69" s="87"/>
      <c r="AL69" s="70"/>
    </row>
    <row r="70" spans="1:38">
      <c r="A70" s="100"/>
      <c r="B70" s="72"/>
      <c r="C70" s="72"/>
      <c r="D70" s="72"/>
      <c r="E70" s="72"/>
      <c r="F70" s="72"/>
      <c r="G70" s="72"/>
      <c r="H70" s="72"/>
      <c r="I70" s="72"/>
      <c r="J70" s="72"/>
      <c r="K70" s="72"/>
      <c r="L70" s="72"/>
      <c r="M70" s="72"/>
      <c r="N70" s="72"/>
      <c r="O70" s="87"/>
      <c r="P70" s="137">
        <f>IF($T$13="Correct",IF(AND(P69+1&lt;='Student Work'!$T$13,P69&lt;&gt;0),P69+1,IF('Student Work'!P70&gt;0,"ERROR",0)),0)</f>
        <v>0</v>
      </c>
      <c r="Q70" s="138">
        <f>IF(P70=0,0,IF(ISBLANK('Student Work'!Q70),"ERROR",IF(ABS('Student Work'!Q70-'Student Work'!T69)&lt;0.01,IF(P70&lt;&gt;"ERROR","Correct","ERROR"),"ERROR")))</f>
        <v>0</v>
      </c>
      <c r="R70" s="139">
        <f>IF(P70=0,0,IF(ISBLANK('Student Work'!R70),"ERROR",IF(ABS('Student Work'!R70-'Student Work'!Q70*'Student Work'!$T$12/12)&lt;0.01,IF(P70&lt;&gt;"ERROR","Correct","ERROR"),"ERROR")))</f>
        <v>0</v>
      </c>
      <c r="S70" s="139">
        <f>IF(P70=0,0,IF(ISBLANK('Student Work'!S70),"ERROR",IF(ABS('Student Work'!S70-('Student Work'!$T$14-'Student Work'!R70))&lt;0.01,IF(P70&lt;&gt;"ERROR","Correct","ERROR"),"ERROR")))</f>
        <v>0</v>
      </c>
      <c r="T70" s="139">
        <f>IF(P70=0,0,IF(ISBLANK('Student Work'!T70),"ERROR",IF(ABS('Student Work'!T70-('Student Work'!Q70-'Student Work'!S70))&lt;0.01,IF(P70&lt;&gt;"ERROR","Correct","ERROR"),"ERROR")))</f>
        <v>0</v>
      </c>
      <c r="U70" s="143"/>
      <c r="V70" s="143"/>
      <c r="W70" s="142"/>
      <c r="X70" s="142"/>
      <c r="Y70" s="142"/>
      <c r="Z70" s="142"/>
      <c r="AA70" s="142"/>
      <c r="AB70" s="142"/>
      <c r="AC70" s="87"/>
      <c r="AD70" s="137">
        <f>IF($AE$13="Correct",IF(AND(AD69+1&lt;='Student Work'!$AE$13,AD69&lt;&gt;0),AD69+1,IF('Student Work'!AD70&gt;0,"ERROR",0)),0)</f>
        <v>0</v>
      </c>
      <c r="AE70" s="139">
        <f>IF(AD70=0,0,IF(ISBLANK('Student Work'!AE70),"ERROR",IF(ABS('Student Work'!AE70-'Student Work'!AH69)&lt;0.01,IF(AD70&lt;&gt;"ERROR","Correct","ERROR"),"ERROR")))</f>
        <v>0</v>
      </c>
      <c r="AF70" s="139">
        <f>IF(AD70=0,0,IF(ISBLANK('Student Work'!AF70),"ERROR",IF(ABS('Student Work'!AF70-'Student Work'!AE70*'Student Work'!$AE$12/12)&lt;0.01,IF(AD70&lt;&gt;"ERROR","Correct","ERROR"),"ERROR")))</f>
        <v>0</v>
      </c>
      <c r="AG70" s="154">
        <f>IF(AD70=0,0,IF(ISBLANK('Student Work'!AG70),"ERROR",IF(ABS('Student Work'!AG70-('Student Work'!$AE$14-'Student Work'!AF70))&lt;0.01,"Correct","ERROR")))</f>
        <v>0</v>
      </c>
      <c r="AH70" s="155">
        <f>IF(AD70=0,0,IF(ISBLANK('Student Work'!AH70),"ERROR",IF(ABS('Student Work'!AH70-('Student Work'!AE70-'Student Work'!AG70))&lt;0.01,"Correct","ERROR")))</f>
        <v>0</v>
      </c>
      <c r="AI70" s="139">
        <f>IF(AE70=0,0,IF(ISBLANK('Student Work'!#REF!),"ERROR",IF(ABS('Student Work'!#REF!-('Student Work'!AF70+'Student Work'!AG70+'Student Work'!AH70))&lt;0.01,"Correct","ERROR")))</f>
        <v>0</v>
      </c>
      <c r="AJ70" s="87"/>
      <c r="AK70" s="87"/>
      <c r="AL70" s="70"/>
    </row>
    <row r="71" spans="1:38">
      <c r="A71" s="100"/>
      <c r="B71" s="72"/>
      <c r="C71" s="72"/>
      <c r="D71" s="72"/>
      <c r="E71" s="72"/>
      <c r="F71" s="72"/>
      <c r="G71" s="72"/>
      <c r="H71" s="72"/>
      <c r="I71" s="72"/>
      <c r="J71" s="72"/>
      <c r="K71" s="72"/>
      <c r="L71" s="72"/>
      <c r="M71" s="72"/>
      <c r="N71" s="72"/>
      <c r="O71" s="87"/>
      <c r="P71" s="137">
        <f>IF($T$13="Correct",IF(AND(P70+1&lt;='Student Work'!$T$13,P70&lt;&gt;0),P70+1,IF('Student Work'!P71&gt;0,"ERROR",0)),0)</f>
        <v>0</v>
      </c>
      <c r="Q71" s="138">
        <f>IF(P71=0,0,IF(ISBLANK('Student Work'!Q71),"ERROR",IF(ABS('Student Work'!Q71-'Student Work'!T70)&lt;0.01,IF(P71&lt;&gt;"ERROR","Correct","ERROR"),"ERROR")))</f>
        <v>0</v>
      </c>
      <c r="R71" s="139">
        <f>IF(P71=0,0,IF(ISBLANK('Student Work'!R71),"ERROR",IF(ABS('Student Work'!R71-'Student Work'!Q71*'Student Work'!$T$12/12)&lt;0.01,IF(P71&lt;&gt;"ERROR","Correct","ERROR"),"ERROR")))</f>
        <v>0</v>
      </c>
      <c r="S71" s="139">
        <f>IF(P71=0,0,IF(ISBLANK('Student Work'!S71),"ERROR",IF(ABS('Student Work'!S71-('Student Work'!$T$14-'Student Work'!R71))&lt;0.01,IF(P71&lt;&gt;"ERROR","Correct","ERROR"),"ERROR")))</f>
        <v>0</v>
      </c>
      <c r="T71" s="139">
        <f>IF(P71=0,0,IF(ISBLANK('Student Work'!T71),"ERROR",IF(ABS('Student Work'!T71-('Student Work'!Q71-'Student Work'!S71))&lt;0.01,IF(P71&lt;&gt;"ERROR","Correct","ERROR"),"ERROR")))</f>
        <v>0</v>
      </c>
      <c r="U71" s="143"/>
      <c r="V71" s="143"/>
      <c r="W71" s="142"/>
      <c r="X71" s="142"/>
      <c r="Y71" s="142"/>
      <c r="Z71" s="142"/>
      <c r="AA71" s="142"/>
      <c r="AB71" s="142"/>
      <c r="AC71" s="87"/>
      <c r="AD71" s="137">
        <f>IF($AE$13="Correct",IF(AND(AD70+1&lt;='Student Work'!$AE$13,AD70&lt;&gt;0),AD70+1,IF('Student Work'!AD71&gt;0,"ERROR",0)),0)</f>
        <v>0</v>
      </c>
      <c r="AE71" s="139">
        <f>IF(AD71=0,0,IF(ISBLANK('Student Work'!AE71),"ERROR",IF(ABS('Student Work'!AE71-'Student Work'!AH70)&lt;0.01,IF(AD71&lt;&gt;"ERROR","Correct","ERROR"),"ERROR")))</f>
        <v>0</v>
      </c>
      <c r="AF71" s="139">
        <f>IF(AD71=0,0,IF(ISBLANK('Student Work'!AF71),"ERROR",IF(ABS('Student Work'!AF71-'Student Work'!AE71*'Student Work'!$AE$12/12)&lt;0.01,IF(AD71&lt;&gt;"ERROR","Correct","ERROR"),"ERROR")))</f>
        <v>0</v>
      </c>
      <c r="AG71" s="154">
        <f>IF(AD71=0,0,IF(ISBLANK('Student Work'!AG71),"ERROR",IF(ABS('Student Work'!AG71-('Student Work'!$AE$14-'Student Work'!AF71))&lt;0.01,"Correct","ERROR")))</f>
        <v>0</v>
      </c>
      <c r="AH71" s="155">
        <f>IF(AD71=0,0,IF(ISBLANK('Student Work'!AH71),"ERROR",IF(ABS('Student Work'!AH71-('Student Work'!AE71-'Student Work'!AG71))&lt;0.01,"Correct","ERROR")))</f>
        <v>0</v>
      </c>
      <c r="AI71" s="139">
        <f>IF(AE71=0,0,IF(ISBLANK('Student Work'!#REF!),"ERROR",IF(ABS('Student Work'!#REF!-('Student Work'!AF71+'Student Work'!AG71+'Student Work'!AH71))&lt;0.01,"Correct","ERROR")))</f>
        <v>0</v>
      </c>
      <c r="AJ71" s="87"/>
      <c r="AK71" s="87"/>
      <c r="AL71" s="70"/>
    </row>
    <row r="72" spans="1:38">
      <c r="A72" s="100"/>
      <c r="B72" s="72"/>
      <c r="C72" s="72"/>
      <c r="D72" s="72"/>
      <c r="E72" s="72"/>
      <c r="F72" s="72"/>
      <c r="G72" s="72"/>
      <c r="H72" s="72"/>
      <c r="I72" s="72"/>
      <c r="J72" s="72"/>
      <c r="K72" s="72"/>
      <c r="L72" s="72"/>
      <c r="M72" s="72"/>
      <c r="N72" s="72"/>
      <c r="O72" s="87"/>
      <c r="P72" s="137">
        <f>IF($T$13="Correct",IF(AND(P71+1&lt;='Student Work'!$T$13,P71&lt;&gt;0),P71+1,IF('Student Work'!P72&gt;0,"ERROR",0)),0)</f>
        <v>0</v>
      </c>
      <c r="Q72" s="138">
        <f>IF(P72=0,0,IF(ISBLANK('Student Work'!Q72),"ERROR",IF(ABS('Student Work'!Q72-'Student Work'!T71)&lt;0.01,IF(P72&lt;&gt;"ERROR","Correct","ERROR"),"ERROR")))</f>
        <v>0</v>
      </c>
      <c r="R72" s="139">
        <f>IF(P72=0,0,IF(ISBLANK('Student Work'!R72),"ERROR",IF(ABS('Student Work'!R72-'Student Work'!Q72*'Student Work'!$T$12/12)&lt;0.01,IF(P72&lt;&gt;"ERROR","Correct","ERROR"),"ERROR")))</f>
        <v>0</v>
      </c>
      <c r="S72" s="139">
        <f>IF(P72=0,0,IF(ISBLANK('Student Work'!S72),"ERROR",IF(ABS('Student Work'!S72-('Student Work'!$T$14-'Student Work'!R72))&lt;0.01,IF(P72&lt;&gt;"ERROR","Correct","ERROR"),"ERROR")))</f>
        <v>0</v>
      </c>
      <c r="T72" s="139">
        <f>IF(P72=0,0,IF(ISBLANK('Student Work'!T72),"ERROR",IF(ABS('Student Work'!T72-('Student Work'!Q72-'Student Work'!S72))&lt;0.01,IF(P72&lt;&gt;"ERROR","Correct","ERROR"),"ERROR")))</f>
        <v>0</v>
      </c>
      <c r="U72" s="143"/>
      <c r="V72" s="143"/>
      <c r="W72" s="142"/>
      <c r="X72" s="142"/>
      <c r="Y72" s="142"/>
      <c r="Z72" s="142"/>
      <c r="AA72" s="142"/>
      <c r="AB72" s="142"/>
      <c r="AC72" s="87"/>
      <c r="AD72" s="137">
        <f>IF($AE$13="Correct",IF(AND(AD71+1&lt;='Student Work'!$AE$13,AD71&lt;&gt;0),AD71+1,IF('Student Work'!AD72&gt;0,"ERROR",0)),0)</f>
        <v>0</v>
      </c>
      <c r="AE72" s="139">
        <f>IF(AD72=0,0,IF(ISBLANK('Student Work'!AE72),"ERROR",IF(ABS('Student Work'!AE72-'Student Work'!AH71)&lt;0.01,IF(AD72&lt;&gt;"ERROR","Correct","ERROR"),"ERROR")))</f>
        <v>0</v>
      </c>
      <c r="AF72" s="139">
        <f>IF(AD72=0,0,IF(ISBLANK('Student Work'!AF72),"ERROR",IF(ABS('Student Work'!AF72-'Student Work'!AE72*'Student Work'!$AE$12/12)&lt;0.01,IF(AD72&lt;&gt;"ERROR","Correct","ERROR"),"ERROR")))</f>
        <v>0</v>
      </c>
      <c r="AG72" s="154">
        <f>IF(AD72=0,0,IF(ISBLANK('Student Work'!AG72),"ERROR",IF(ABS('Student Work'!AG72-('Student Work'!$AE$14-'Student Work'!AF72))&lt;0.01,"Correct","ERROR")))</f>
        <v>0</v>
      </c>
      <c r="AH72" s="155">
        <f>IF(AD72=0,0,IF(ISBLANK('Student Work'!AH72),"ERROR",IF(ABS('Student Work'!AH72-('Student Work'!AE72-'Student Work'!AG72))&lt;0.01,"Correct","ERROR")))</f>
        <v>0</v>
      </c>
      <c r="AI72" s="139">
        <f>IF(AE72=0,0,IF(ISBLANK('Student Work'!#REF!),"ERROR",IF(ABS('Student Work'!#REF!-('Student Work'!AF72+'Student Work'!AG72+'Student Work'!AH72))&lt;0.01,"Correct","ERROR")))</f>
        <v>0</v>
      </c>
      <c r="AJ72" s="87"/>
      <c r="AK72" s="87"/>
      <c r="AL72" s="70"/>
    </row>
    <row r="73" spans="1:38">
      <c r="A73" s="100"/>
      <c r="B73" s="72"/>
      <c r="C73" s="72"/>
      <c r="D73" s="72"/>
      <c r="E73" s="72"/>
      <c r="F73" s="72"/>
      <c r="G73" s="72"/>
      <c r="H73" s="72"/>
      <c r="I73" s="72"/>
      <c r="J73" s="72"/>
      <c r="K73" s="72"/>
      <c r="L73" s="72"/>
      <c r="M73" s="72"/>
      <c r="N73" s="72"/>
      <c r="O73" s="87"/>
      <c r="P73" s="137">
        <f>IF($T$13="Correct",IF(AND(P72+1&lt;='Student Work'!$T$13,P72&lt;&gt;0),P72+1,IF('Student Work'!P73&gt;0,"ERROR",0)),0)</f>
        <v>0</v>
      </c>
      <c r="Q73" s="138">
        <f>IF(P73=0,0,IF(ISBLANK('Student Work'!Q73),"ERROR",IF(ABS('Student Work'!Q73-'Student Work'!T72)&lt;0.01,IF(P73&lt;&gt;"ERROR","Correct","ERROR"),"ERROR")))</f>
        <v>0</v>
      </c>
      <c r="R73" s="139">
        <f>IF(P73=0,0,IF(ISBLANK('Student Work'!R73),"ERROR",IF(ABS('Student Work'!R73-'Student Work'!Q73*'Student Work'!$T$12/12)&lt;0.01,IF(P73&lt;&gt;"ERROR","Correct","ERROR"),"ERROR")))</f>
        <v>0</v>
      </c>
      <c r="S73" s="139">
        <f>IF(P73=0,0,IF(ISBLANK('Student Work'!S73),"ERROR",IF(ABS('Student Work'!S73-('Student Work'!$T$14-'Student Work'!R73))&lt;0.01,IF(P73&lt;&gt;"ERROR","Correct","ERROR"),"ERROR")))</f>
        <v>0</v>
      </c>
      <c r="T73" s="139">
        <f>IF(P73=0,0,IF(ISBLANK('Student Work'!T73),"ERROR",IF(ABS('Student Work'!T73-('Student Work'!Q73-'Student Work'!S73))&lt;0.01,IF(P73&lt;&gt;"ERROR","Correct","ERROR"),"ERROR")))</f>
        <v>0</v>
      </c>
      <c r="U73" s="143"/>
      <c r="V73" s="143"/>
      <c r="W73" s="142"/>
      <c r="X73" s="142"/>
      <c r="Y73" s="142"/>
      <c r="Z73" s="142"/>
      <c r="AA73" s="142"/>
      <c r="AB73" s="142"/>
      <c r="AC73" s="87"/>
      <c r="AD73" s="137">
        <f>IF($AE$13="Correct",IF(AND(AD72+1&lt;='Student Work'!$AE$13,AD72&lt;&gt;0),AD72+1,IF('Student Work'!AD73&gt;0,"ERROR",0)),0)</f>
        <v>0</v>
      </c>
      <c r="AE73" s="139">
        <f>IF(AD73=0,0,IF(ISBLANK('Student Work'!AE73),"ERROR",IF(ABS('Student Work'!AE73-'Student Work'!AH72)&lt;0.01,IF(AD73&lt;&gt;"ERROR","Correct","ERROR"),"ERROR")))</f>
        <v>0</v>
      </c>
      <c r="AF73" s="139">
        <f>IF(AD73=0,0,IF(ISBLANK('Student Work'!AF73),"ERROR",IF(ABS('Student Work'!AF73-'Student Work'!AE73*'Student Work'!$AE$12/12)&lt;0.01,IF(AD73&lt;&gt;"ERROR","Correct","ERROR"),"ERROR")))</f>
        <v>0</v>
      </c>
      <c r="AG73" s="154">
        <f>IF(AD73=0,0,IF(ISBLANK('Student Work'!AG73),"ERROR",IF(ABS('Student Work'!AG73-('Student Work'!$AE$14-'Student Work'!AF73))&lt;0.01,"Correct","ERROR")))</f>
        <v>0</v>
      </c>
      <c r="AH73" s="155">
        <f>IF(AD73=0,0,IF(ISBLANK('Student Work'!AH73),"ERROR",IF(ABS('Student Work'!AH73-('Student Work'!AE73-'Student Work'!AG73))&lt;0.01,"Correct","ERROR")))</f>
        <v>0</v>
      </c>
      <c r="AI73" s="139">
        <f>IF(AE73=0,0,IF(ISBLANK('Student Work'!#REF!),"ERROR",IF(ABS('Student Work'!#REF!-('Student Work'!AF73+'Student Work'!AG73+'Student Work'!AH73))&lt;0.01,"Correct","ERROR")))</f>
        <v>0</v>
      </c>
      <c r="AJ73" s="87"/>
      <c r="AK73" s="87"/>
      <c r="AL73" s="70"/>
    </row>
    <row r="74" spans="1:38">
      <c r="A74" s="100"/>
      <c r="B74" s="72"/>
      <c r="C74" s="72"/>
      <c r="D74" s="72"/>
      <c r="E74" s="72"/>
      <c r="F74" s="72"/>
      <c r="G74" s="72"/>
      <c r="H74" s="72"/>
      <c r="I74" s="72"/>
      <c r="J74" s="72"/>
      <c r="K74" s="72"/>
      <c r="L74" s="72"/>
      <c r="M74" s="72"/>
      <c r="N74" s="72"/>
      <c r="O74" s="87"/>
      <c r="P74" s="137">
        <f>IF($T$13="Correct",IF(AND(P73+1&lt;='Student Work'!$T$13,P73&lt;&gt;0),P73+1,IF('Student Work'!P74&gt;0,"ERROR",0)),0)</f>
        <v>0</v>
      </c>
      <c r="Q74" s="138">
        <f>IF(P74=0,0,IF(ISBLANK('Student Work'!Q74),"ERROR",IF(ABS('Student Work'!Q74-'Student Work'!T73)&lt;0.01,IF(P74&lt;&gt;"ERROR","Correct","ERROR"),"ERROR")))</f>
        <v>0</v>
      </c>
      <c r="R74" s="139">
        <f>IF(P74=0,0,IF(ISBLANK('Student Work'!R74),"ERROR",IF(ABS('Student Work'!R74-'Student Work'!Q74*'Student Work'!$T$12/12)&lt;0.01,IF(P74&lt;&gt;"ERROR","Correct","ERROR"),"ERROR")))</f>
        <v>0</v>
      </c>
      <c r="S74" s="139">
        <f>IF(P74=0,0,IF(ISBLANK('Student Work'!S74),"ERROR",IF(ABS('Student Work'!S74-('Student Work'!$T$14-'Student Work'!R74))&lt;0.01,IF(P74&lt;&gt;"ERROR","Correct","ERROR"),"ERROR")))</f>
        <v>0</v>
      </c>
      <c r="T74" s="139">
        <f>IF(P74=0,0,IF(ISBLANK('Student Work'!T74),"ERROR",IF(ABS('Student Work'!T74-('Student Work'!Q74-'Student Work'!S74))&lt;0.01,IF(P74&lt;&gt;"ERROR","Correct","ERROR"),"ERROR")))</f>
        <v>0</v>
      </c>
      <c r="U74" s="143"/>
      <c r="V74" s="143"/>
      <c r="W74" s="142"/>
      <c r="X74" s="142"/>
      <c r="Y74" s="142"/>
      <c r="Z74" s="142"/>
      <c r="AA74" s="142"/>
      <c r="AB74" s="142"/>
      <c r="AC74" s="87"/>
      <c r="AD74" s="137">
        <f>IF($AE$13="Correct",IF(AND(AD73+1&lt;='Student Work'!$AE$13,AD73&lt;&gt;0),AD73+1,IF('Student Work'!AD74&gt;0,"ERROR",0)),0)</f>
        <v>0</v>
      </c>
      <c r="AE74" s="139">
        <f>IF(AD74=0,0,IF(ISBLANK('Student Work'!AE74),"ERROR",IF(ABS('Student Work'!AE74-'Student Work'!AH73)&lt;0.01,IF(AD74&lt;&gt;"ERROR","Correct","ERROR"),"ERROR")))</f>
        <v>0</v>
      </c>
      <c r="AF74" s="139">
        <f>IF(AD74=0,0,IF(ISBLANK('Student Work'!AF74),"ERROR",IF(ABS('Student Work'!AF74-'Student Work'!AE74*'Student Work'!$AE$12/12)&lt;0.01,IF(AD74&lt;&gt;"ERROR","Correct","ERROR"),"ERROR")))</f>
        <v>0</v>
      </c>
      <c r="AG74" s="154">
        <f>IF(AD74=0,0,IF(ISBLANK('Student Work'!AG74),"ERROR",IF(ABS('Student Work'!AG74-('Student Work'!$AE$14-'Student Work'!AF74))&lt;0.01,"Correct","ERROR")))</f>
        <v>0</v>
      </c>
      <c r="AH74" s="155">
        <f>IF(AD74=0,0,IF(ISBLANK('Student Work'!AH74),"ERROR",IF(ABS('Student Work'!AH74-('Student Work'!AE74-'Student Work'!AG74))&lt;0.01,"Correct","ERROR")))</f>
        <v>0</v>
      </c>
      <c r="AI74" s="139">
        <f>IF(AE74=0,0,IF(ISBLANK('Student Work'!#REF!),"ERROR",IF(ABS('Student Work'!#REF!-('Student Work'!AF74+'Student Work'!AG74+'Student Work'!AH74))&lt;0.01,"Correct","ERROR")))</f>
        <v>0</v>
      </c>
      <c r="AJ74" s="87"/>
      <c r="AK74" s="87"/>
      <c r="AL74" s="70"/>
    </row>
    <row r="75" spans="1:38">
      <c r="A75" s="100"/>
      <c r="B75" s="72"/>
      <c r="C75" s="72"/>
      <c r="D75" s="72"/>
      <c r="E75" s="72"/>
      <c r="F75" s="72"/>
      <c r="G75" s="72"/>
      <c r="H75" s="72"/>
      <c r="I75" s="72"/>
      <c r="J75" s="72"/>
      <c r="K75" s="72"/>
      <c r="L75" s="72"/>
      <c r="M75" s="72"/>
      <c r="N75" s="72"/>
      <c r="O75" s="87"/>
      <c r="P75" s="137">
        <f>IF($T$13="Correct",IF(AND(P74+1&lt;='Student Work'!$T$13,P74&lt;&gt;0),P74+1,IF('Student Work'!P75&gt;0,"ERROR",0)),0)</f>
        <v>0</v>
      </c>
      <c r="Q75" s="138">
        <f>IF(P75=0,0,IF(ISBLANK('Student Work'!Q75),"ERROR",IF(ABS('Student Work'!Q75-'Student Work'!T74)&lt;0.01,IF(P75&lt;&gt;"ERROR","Correct","ERROR"),"ERROR")))</f>
        <v>0</v>
      </c>
      <c r="R75" s="139">
        <f>IF(P75=0,0,IF(ISBLANK('Student Work'!R75),"ERROR",IF(ABS('Student Work'!R75-'Student Work'!Q75*'Student Work'!$T$12/12)&lt;0.01,IF(P75&lt;&gt;"ERROR","Correct","ERROR"),"ERROR")))</f>
        <v>0</v>
      </c>
      <c r="S75" s="139">
        <f>IF(P75=0,0,IF(ISBLANK('Student Work'!S75),"ERROR",IF(ABS('Student Work'!S75-('Student Work'!$T$14-'Student Work'!R75))&lt;0.01,IF(P75&lt;&gt;"ERROR","Correct","ERROR"),"ERROR")))</f>
        <v>0</v>
      </c>
      <c r="T75" s="139">
        <f>IF(P75=0,0,IF(ISBLANK('Student Work'!T75),"ERROR",IF(ABS('Student Work'!T75-('Student Work'!Q75-'Student Work'!S75))&lt;0.01,IF(P75&lt;&gt;"ERROR","Correct","ERROR"),"ERROR")))</f>
        <v>0</v>
      </c>
      <c r="U75" s="143"/>
      <c r="V75" s="143"/>
      <c r="W75" s="142"/>
      <c r="X75" s="142"/>
      <c r="Y75" s="142"/>
      <c r="Z75" s="142"/>
      <c r="AA75" s="142"/>
      <c r="AB75" s="142"/>
      <c r="AC75" s="87"/>
      <c r="AD75" s="137">
        <f>IF($AE$13="Correct",IF(AND(AD74+1&lt;='Student Work'!$AE$13,AD74&lt;&gt;0),AD74+1,IF('Student Work'!AD75&gt;0,"ERROR",0)),0)</f>
        <v>0</v>
      </c>
      <c r="AE75" s="139">
        <f>IF(AD75=0,0,IF(ISBLANK('Student Work'!AE75),"ERROR",IF(ABS('Student Work'!AE75-'Student Work'!AH74)&lt;0.01,IF(AD75&lt;&gt;"ERROR","Correct","ERROR"),"ERROR")))</f>
        <v>0</v>
      </c>
      <c r="AF75" s="139">
        <f>IF(AD75=0,0,IF(ISBLANK('Student Work'!AF75),"ERROR",IF(ABS('Student Work'!AF75-'Student Work'!AE75*'Student Work'!$AE$12/12)&lt;0.01,IF(AD75&lt;&gt;"ERROR","Correct","ERROR"),"ERROR")))</f>
        <v>0</v>
      </c>
      <c r="AG75" s="154">
        <f>IF(AD75=0,0,IF(ISBLANK('Student Work'!AG75),"ERROR",IF(ABS('Student Work'!AG75-('Student Work'!$AE$14-'Student Work'!AF75))&lt;0.01,"Correct","ERROR")))</f>
        <v>0</v>
      </c>
      <c r="AH75" s="155">
        <f>IF(AD75=0,0,IF(ISBLANK('Student Work'!AH75),"ERROR",IF(ABS('Student Work'!AH75-('Student Work'!AE75-'Student Work'!AG75))&lt;0.01,"Correct","ERROR")))</f>
        <v>0</v>
      </c>
      <c r="AI75" s="139">
        <f>IF(AE75=0,0,IF(ISBLANK('Student Work'!#REF!),"ERROR",IF(ABS('Student Work'!#REF!-('Student Work'!AF75+'Student Work'!AG75+'Student Work'!AH75))&lt;0.01,"Correct","ERROR")))</f>
        <v>0</v>
      </c>
      <c r="AJ75" s="87"/>
      <c r="AK75" s="87"/>
      <c r="AL75" s="70"/>
    </row>
    <row r="76" spans="1:38">
      <c r="A76" s="100"/>
      <c r="B76" s="72"/>
      <c r="C76" s="72"/>
      <c r="D76" s="72"/>
      <c r="E76" s="72"/>
      <c r="F76" s="72"/>
      <c r="G76" s="72"/>
      <c r="H76" s="72"/>
      <c r="I76" s="72"/>
      <c r="J76" s="72"/>
      <c r="K76" s="72"/>
      <c r="L76" s="72"/>
      <c r="M76" s="72"/>
      <c r="N76" s="72"/>
      <c r="O76" s="87"/>
      <c r="P76" s="137">
        <f>IF($T$13="Correct",IF(AND(P75+1&lt;='Student Work'!$T$13,P75&lt;&gt;0),P75+1,IF('Student Work'!P76&gt;0,"ERROR",0)),0)</f>
        <v>0</v>
      </c>
      <c r="Q76" s="138">
        <f>IF(P76=0,0,IF(ISBLANK('Student Work'!Q76),"ERROR",IF(ABS('Student Work'!Q76-'Student Work'!T75)&lt;0.01,IF(P76&lt;&gt;"ERROR","Correct","ERROR"),"ERROR")))</f>
        <v>0</v>
      </c>
      <c r="R76" s="139">
        <f>IF(P76=0,0,IF(ISBLANK('Student Work'!R76),"ERROR",IF(ABS('Student Work'!R76-'Student Work'!Q76*'Student Work'!$T$12/12)&lt;0.01,IF(P76&lt;&gt;"ERROR","Correct","ERROR"),"ERROR")))</f>
        <v>0</v>
      </c>
      <c r="S76" s="139">
        <f>IF(P76=0,0,IF(ISBLANK('Student Work'!S76),"ERROR",IF(ABS('Student Work'!S76-('Student Work'!$T$14-'Student Work'!R76))&lt;0.01,IF(P76&lt;&gt;"ERROR","Correct","ERROR"),"ERROR")))</f>
        <v>0</v>
      </c>
      <c r="T76" s="139">
        <f>IF(P76=0,0,IF(ISBLANK('Student Work'!T76),"ERROR",IF(ABS('Student Work'!T76-('Student Work'!Q76-'Student Work'!S76))&lt;0.01,IF(P76&lt;&gt;"ERROR","Correct","ERROR"),"ERROR")))</f>
        <v>0</v>
      </c>
      <c r="U76" s="143"/>
      <c r="V76" s="143"/>
      <c r="W76" s="142"/>
      <c r="X76" s="142"/>
      <c r="Y76" s="142"/>
      <c r="Z76" s="142"/>
      <c r="AA76" s="142"/>
      <c r="AB76" s="142"/>
      <c r="AC76" s="87"/>
      <c r="AD76" s="137">
        <f>IF($AE$13="Correct",IF(AND(AD75+1&lt;='Student Work'!$AE$13,AD75&lt;&gt;0),AD75+1,IF('Student Work'!AD76&gt;0,"ERROR",0)),0)</f>
        <v>0</v>
      </c>
      <c r="AE76" s="139">
        <f>IF(AD76=0,0,IF(ISBLANK('Student Work'!AE76),"ERROR",IF(ABS('Student Work'!AE76-'Student Work'!AH75)&lt;0.01,IF(AD76&lt;&gt;"ERROR","Correct","ERROR"),"ERROR")))</f>
        <v>0</v>
      </c>
      <c r="AF76" s="139">
        <f>IF(AD76=0,0,IF(ISBLANK('Student Work'!AF76),"ERROR",IF(ABS('Student Work'!AF76-'Student Work'!AE76*'Student Work'!$AE$12/12)&lt;0.01,IF(AD76&lt;&gt;"ERROR","Correct","ERROR"),"ERROR")))</f>
        <v>0</v>
      </c>
      <c r="AG76" s="154">
        <f>IF(AD76=0,0,IF(ISBLANK('Student Work'!AG76),"ERROR",IF(ABS('Student Work'!AG76-('Student Work'!$AE$14-'Student Work'!AF76))&lt;0.01,"Correct","ERROR")))</f>
        <v>0</v>
      </c>
      <c r="AH76" s="155">
        <f>IF(AD76=0,0,IF(ISBLANK('Student Work'!AH76),"ERROR",IF(ABS('Student Work'!AH76-('Student Work'!AE76-'Student Work'!AG76))&lt;0.01,"Correct","ERROR")))</f>
        <v>0</v>
      </c>
      <c r="AI76" s="139">
        <f>IF(AE76=0,0,IF(ISBLANK('Student Work'!#REF!),"ERROR",IF(ABS('Student Work'!#REF!-('Student Work'!AF76+'Student Work'!AG76+'Student Work'!AH76))&lt;0.01,"Correct","ERROR")))</f>
        <v>0</v>
      </c>
      <c r="AJ76" s="87"/>
      <c r="AK76" s="87"/>
      <c r="AL76" s="70"/>
    </row>
    <row r="77" spans="1:38">
      <c r="A77" s="100"/>
      <c r="B77" s="72"/>
      <c r="C77" s="72"/>
      <c r="D77" s="72"/>
      <c r="E77" s="72"/>
      <c r="F77" s="72"/>
      <c r="G77" s="72"/>
      <c r="H77" s="72"/>
      <c r="I77" s="72"/>
      <c r="J77" s="72"/>
      <c r="K77" s="72"/>
      <c r="L77" s="72"/>
      <c r="M77" s="72"/>
      <c r="N77" s="72"/>
      <c r="O77" s="87"/>
      <c r="P77" s="137">
        <f>IF($T$13="Correct",IF(AND(P76+1&lt;='Student Work'!$T$13,P76&lt;&gt;0),P76+1,IF('Student Work'!P77&gt;0,"ERROR",0)),0)</f>
        <v>0</v>
      </c>
      <c r="Q77" s="138">
        <f>IF(P77=0,0,IF(ISBLANK('Student Work'!Q77),"ERROR",IF(ABS('Student Work'!Q77-'Student Work'!T76)&lt;0.01,IF(P77&lt;&gt;"ERROR","Correct","ERROR"),"ERROR")))</f>
        <v>0</v>
      </c>
      <c r="R77" s="139">
        <f>IF(P77=0,0,IF(ISBLANK('Student Work'!R77),"ERROR",IF(ABS('Student Work'!R77-'Student Work'!Q77*'Student Work'!$T$12/12)&lt;0.01,IF(P77&lt;&gt;"ERROR","Correct","ERROR"),"ERROR")))</f>
        <v>0</v>
      </c>
      <c r="S77" s="139">
        <f>IF(P77=0,0,IF(ISBLANK('Student Work'!S77),"ERROR",IF(ABS('Student Work'!S77-('Student Work'!$T$14-'Student Work'!R77))&lt;0.01,IF(P77&lt;&gt;"ERROR","Correct","ERROR"),"ERROR")))</f>
        <v>0</v>
      </c>
      <c r="T77" s="139">
        <f>IF(P77=0,0,IF(ISBLANK('Student Work'!T77),"ERROR",IF(ABS('Student Work'!T77-('Student Work'!Q77-'Student Work'!S77))&lt;0.01,IF(P77&lt;&gt;"ERROR","Correct","ERROR"),"ERROR")))</f>
        <v>0</v>
      </c>
      <c r="U77" s="143"/>
      <c r="V77" s="143"/>
      <c r="W77" s="142"/>
      <c r="X77" s="142"/>
      <c r="Y77" s="142"/>
      <c r="Z77" s="142"/>
      <c r="AA77" s="142"/>
      <c r="AB77" s="142"/>
      <c r="AC77" s="87"/>
      <c r="AD77" s="137">
        <f>IF($AE$13="Correct",IF(AND(AD76+1&lt;='Student Work'!$AE$13,AD76&lt;&gt;0),AD76+1,IF('Student Work'!AD77&gt;0,"ERROR",0)),0)</f>
        <v>0</v>
      </c>
      <c r="AE77" s="139">
        <f>IF(AD77=0,0,IF(ISBLANK('Student Work'!AE77),"ERROR",IF(ABS('Student Work'!AE77-'Student Work'!AH76)&lt;0.01,IF(AD77&lt;&gt;"ERROR","Correct","ERROR"),"ERROR")))</f>
        <v>0</v>
      </c>
      <c r="AF77" s="139">
        <f>IF(AD77=0,0,IF(ISBLANK('Student Work'!AF77),"ERROR",IF(ABS('Student Work'!AF77-'Student Work'!AE77*'Student Work'!$AE$12/12)&lt;0.01,IF(AD77&lt;&gt;"ERROR","Correct","ERROR"),"ERROR")))</f>
        <v>0</v>
      </c>
      <c r="AG77" s="154">
        <f>IF(AD77=0,0,IF(ISBLANK('Student Work'!AG77),"ERROR",IF(ABS('Student Work'!AG77-('Student Work'!$AE$14-'Student Work'!AF77))&lt;0.01,"Correct","ERROR")))</f>
        <v>0</v>
      </c>
      <c r="AH77" s="155">
        <f>IF(AD77=0,0,IF(ISBLANK('Student Work'!AH77),"ERROR",IF(ABS('Student Work'!AH77-('Student Work'!AE77-'Student Work'!AG77))&lt;0.01,"Correct","ERROR")))</f>
        <v>0</v>
      </c>
      <c r="AI77" s="139">
        <f>IF(AE77=0,0,IF(ISBLANK('Student Work'!#REF!),"ERROR",IF(ABS('Student Work'!#REF!-('Student Work'!AF77+'Student Work'!AG77+'Student Work'!AH77))&lt;0.01,"Correct","ERROR")))</f>
        <v>0</v>
      </c>
      <c r="AJ77" s="87"/>
      <c r="AK77" s="87"/>
      <c r="AL77" s="70"/>
    </row>
    <row r="78" spans="1:38">
      <c r="A78" s="100"/>
      <c r="B78" s="72"/>
      <c r="C78" s="72"/>
      <c r="D78" s="72"/>
      <c r="E78" s="72"/>
      <c r="F78" s="72"/>
      <c r="G78" s="72"/>
      <c r="H78" s="72"/>
      <c r="I78" s="72"/>
      <c r="J78" s="72"/>
      <c r="K78" s="72"/>
      <c r="L78" s="72"/>
      <c r="M78" s="72"/>
      <c r="N78" s="72"/>
      <c r="O78" s="87"/>
      <c r="P78" s="137">
        <f>IF($T$13="Correct",IF(AND(P77+1&lt;='Student Work'!$T$13,P77&lt;&gt;0),P77+1,IF('Student Work'!P78&gt;0,"ERROR",0)),0)</f>
        <v>0</v>
      </c>
      <c r="Q78" s="138">
        <f>IF(P78=0,0,IF(ISBLANK('Student Work'!Q78),"ERROR",IF(ABS('Student Work'!Q78-'Student Work'!T77)&lt;0.01,IF(P78&lt;&gt;"ERROR","Correct","ERROR"),"ERROR")))</f>
        <v>0</v>
      </c>
      <c r="R78" s="139">
        <f>IF(P78=0,0,IF(ISBLANK('Student Work'!R78),"ERROR",IF(ABS('Student Work'!R78-'Student Work'!Q78*'Student Work'!$T$12/12)&lt;0.01,IF(P78&lt;&gt;"ERROR","Correct","ERROR"),"ERROR")))</f>
        <v>0</v>
      </c>
      <c r="S78" s="139">
        <f>IF(P78=0,0,IF(ISBLANK('Student Work'!S78),"ERROR",IF(ABS('Student Work'!S78-('Student Work'!$T$14-'Student Work'!R78))&lt;0.01,IF(P78&lt;&gt;"ERROR","Correct","ERROR"),"ERROR")))</f>
        <v>0</v>
      </c>
      <c r="T78" s="139">
        <f>IF(P78=0,0,IF(ISBLANK('Student Work'!T78),"ERROR",IF(ABS('Student Work'!T78-('Student Work'!Q78-'Student Work'!S78))&lt;0.01,IF(P78&lt;&gt;"ERROR","Correct","ERROR"),"ERROR")))</f>
        <v>0</v>
      </c>
      <c r="U78" s="143"/>
      <c r="V78" s="143"/>
      <c r="W78" s="142"/>
      <c r="X78" s="142"/>
      <c r="Y78" s="142"/>
      <c r="Z78" s="142"/>
      <c r="AA78" s="142"/>
      <c r="AB78" s="142"/>
      <c r="AC78" s="87"/>
      <c r="AD78" s="137">
        <f>IF($AE$13="Correct",IF(AND(AD77+1&lt;='Student Work'!$AE$13,AD77&lt;&gt;0),AD77+1,IF('Student Work'!AD78&gt;0,"ERROR",0)),0)</f>
        <v>0</v>
      </c>
      <c r="AE78" s="139">
        <f>IF(AD78=0,0,IF(ISBLANK('Student Work'!AE78),"ERROR",IF(ABS('Student Work'!AE78-'Student Work'!AH77)&lt;0.01,IF(AD78&lt;&gt;"ERROR","Correct","ERROR"),"ERROR")))</f>
        <v>0</v>
      </c>
      <c r="AF78" s="139">
        <f>IF(AD78=0,0,IF(ISBLANK('Student Work'!AF78),"ERROR",IF(ABS('Student Work'!AF78-'Student Work'!AE78*'Student Work'!$AE$12/12)&lt;0.01,IF(AD78&lt;&gt;"ERROR","Correct","ERROR"),"ERROR")))</f>
        <v>0</v>
      </c>
      <c r="AG78" s="154">
        <f>IF(AD78=0,0,IF(ISBLANK('Student Work'!AG78),"ERROR",IF(ABS('Student Work'!AG78-('Student Work'!$AE$14-'Student Work'!AF78))&lt;0.01,"Correct","ERROR")))</f>
        <v>0</v>
      </c>
      <c r="AH78" s="155">
        <f>IF(AD78=0,0,IF(ISBLANK('Student Work'!AH78),"ERROR",IF(ABS('Student Work'!AH78-('Student Work'!AE78-'Student Work'!AG78))&lt;0.01,"Correct","ERROR")))</f>
        <v>0</v>
      </c>
      <c r="AI78" s="139">
        <f>IF(AE78=0,0,IF(ISBLANK('Student Work'!#REF!),"ERROR",IF(ABS('Student Work'!#REF!-('Student Work'!AF78+'Student Work'!AG78+'Student Work'!AH78))&lt;0.01,"Correct","ERROR")))</f>
        <v>0</v>
      </c>
      <c r="AJ78" s="87"/>
      <c r="AK78" s="87"/>
      <c r="AL78" s="70"/>
    </row>
    <row r="79" spans="1:38">
      <c r="A79" s="100"/>
      <c r="B79" s="72"/>
      <c r="C79" s="72"/>
      <c r="D79" s="72"/>
      <c r="E79" s="72"/>
      <c r="F79" s="72"/>
      <c r="G79" s="72"/>
      <c r="H79" s="72"/>
      <c r="I79" s="72"/>
      <c r="J79" s="72"/>
      <c r="K79" s="72"/>
      <c r="L79" s="72"/>
      <c r="M79" s="72"/>
      <c r="N79" s="72"/>
      <c r="O79" s="87"/>
      <c r="P79" s="137">
        <f>IF($T$13="Correct",IF(AND(P78+1&lt;='Student Work'!$T$13,P78&lt;&gt;0),P78+1,IF('Student Work'!P79&gt;0,"ERROR",0)),0)</f>
        <v>0</v>
      </c>
      <c r="Q79" s="138">
        <f>IF(P79=0,0,IF(ISBLANK('Student Work'!Q79),"ERROR",IF(ABS('Student Work'!Q79-'Student Work'!T78)&lt;0.01,IF(P79&lt;&gt;"ERROR","Correct","ERROR"),"ERROR")))</f>
        <v>0</v>
      </c>
      <c r="R79" s="139">
        <f>IF(P79=0,0,IF(ISBLANK('Student Work'!R79),"ERROR",IF(ABS('Student Work'!R79-'Student Work'!Q79*'Student Work'!$T$12/12)&lt;0.01,IF(P79&lt;&gt;"ERROR","Correct","ERROR"),"ERROR")))</f>
        <v>0</v>
      </c>
      <c r="S79" s="139">
        <f>IF(P79=0,0,IF(ISBLANK('Student Work'!S79),"ERROR",IF(ABS('Student Work'!S79-('Student Work'!$T$14-'Student Work'!R79))&lt;0.01,IF(P79&lt;&gt;"ERROR","Correct","ERROR"),"ERROR")))</f>
        <v>0</v>
      </c>
      <c r="T79" s="139">
        <f>IF(P79=0,0,IF(ISBLANK('Student Work'!T79),"ERROR",IF(ABS('Student Work'!T79-('Student Work'!Q79-'Student Work'!S79))&lt;0.01,IF(P79&lt;&gt;"ERROR","Correct","ERROR"),"ERROR")))</f>
        <v>0</v>
      </c>
      <c r="U79" s="143"/>
      <c r="V79" s="143"/>
      <c r="W79" s="142"/>
      <c r="X79" s="142"/>
      <c r="Y79" s="142"/>
      <c r="Z79" s="142"/>
      <c r="AA79" s="142"/>
      <c r="AB79" s="142"/>
      <c r="AC79" s="87"/>
      <c r="AD79" s="137">
        <f>IF($AE$13="Correct",IF(AND(AD78+1&lt;='Student Work'!$AE$13,AD78&lt;&gt;0),AD78+1,IF('Student Work'!AD79&gt;0,"ERROR",0)),0)</f>
        <v>0</v>
      </c>
      <c r="AE79" s="139">
        <f>IF(AD79=0,0,IF(ISBLANK('Student Work'!AE79),"ERROR",IF(ABS('Student Work'!AE79-'Student Work'!AH78)&lt;0.01,IF(AD79&lt;&gt;"ERROR","Correct","ERROR"),"ERROR")))</f>
        <v>0</v>
      </c>
      <c r="AF79" s="139">
        <f>IF(AD79=0,0,IF(ISBLANK('Student Work'!AF79),"ERROR",IF(ABS('Student Work'!AF79-'Student Work'!AE79*'Student Work'!$AE$12/12)&lt;0.01,IF(AD79&lt;&gt;"ERROR","Correct","ERROR"),"ERROR")))</f>
        <v>0</v>
      </c>
      <c r="AG79" s="154">
        <f>IF(AD79=0,0,IF(ISBLANK('Student Work'!AG79),"ERROR",IF(ABS('Student Work'!AG79-('Student Work'!$AE$14-'Student Work'!AF79))&lt;0.01,"Correct","ERROR")))</f>
        <v>0</v>
      </c>
      <c r="AH79" s="155">
        <f>IF(AD79=0,0,IF(ISBLANK('Student Work'!AH79),"ERROR",IF(ABS('Student Work'!AH79-('Student Work'!AE79-'Student Work'!AG79))&lt;0.01,"Correct","ERROR")))</f>
        <v>0</v>
      </c>
      <c r="AI79" s="139">
        <f>IF(AE79=0,0,IF(ISBLANK('Student Work'!#REF!),"ERROR",IF(ABS('Student Work'!#REF!-('Student Work'!AF79+'Student Work'!AG79+'Student Work'!AH79))&lt;0.01,"Correct","ERROR")))</f>
        <v>0</v>
      </c>
      <c r="AJ79" s="87"/>
      <c r="AK79" s="87"/>
      <c r="AL79" s="70"/>
    </row>
    <row r="80" spans="1:38">
      <c r="A80" s="100"/>
      <c r="B80" s="72"/>
      <c r="C80" s="72"/>
      <c r="D80" s="72"/>
      <c r="E80" s="72"/>
      <c r="F80" s="72"/>
      <c r="G80" s="72"/>
      <c r="H80" s="72"/>
      <c r="I80" s="72"/>
      <c r="J80" s="72"/>
      <c r="K80" s="72"/>
      <c r="L80" s="72"/>
      <c r="M80" s="72"/>
      <c r="N80" s="72"/>
      <c r="O80" s="87"/>
      <c r="P80" s="137">
        <f>IF($T$13="Correct",IF(AND(P79+1&lt;='Student Work'!$T$13,P79&lt;&gt;0),P79+1,IF('Student Work'!P80&gt;0,"ERROR",0)),0)</f>
        <v>0</v>
      </c>
      <c r="Q80" s="138">
        <f>IF(P80=0,0,IF(ISBLANK('Student Work'!Q80),"ERROR",IF(ABS('Student Work'!Q80-'Student Work'!T79)&lt;0.01,IF(P80&lt;&gt;"ERROR","Correct","ERROR"),"ERROR")))</f>
        <v>0</v>
      </c>
      <c r="R80" s="139">
        <f>IF(P80=0,0,IF(ISBLANK('Student Work'!R80),"ERROR",IF(ABS('Student Work'!R80-'Student Work'!Q80*'Student Work'!$T$12/12)&lt;0.01,IF(P80&lt;&gt;"ERROR","Correct","ERROR"),"ERROR")))</f>
        <v>0</v>
      </c>
      <c r="S80" s="139">
        <f>IF(P80=0,0,IF(ISBLANK('Student Work'!S80),"ERROR",IF(ABS('Student Work'!S80-('Student Work'!$T$14-'Student Work'!R80))&lt;0.01,IF(P80&lt;&gt;"ERROR","Correct","ERROR"),"ERROR")))</f>
        <v>0</v>
      </c>
      <c r="T80" s="139">
        <f>IF(P80=0,0,IF(ISBLANK('Student Work'!T80),"ERROR",IF(ABS('Student Work'!T80-('Student Work'!Q80-'Student Work'!S80))&lt;0.01,IF(P80&lt;&gt;"ERROR","Correct","ERROR"),"ERROR")))</f>
        <v>0</v>
      </c>
      <c r="U80" s="143"/>
      <c r="V80" s="143"/>
      <c r="W80" s="142"/>
      <c r="X80" s="142"/>
      <c r="Y80" s="142"/>
      <c r="Z80" s="142"/>
      <c r="AA80" s="142"/>
      <c r="AB80" s="142"/>
      <c r="AC80" s="87"/>
      <c r="AD80" s="137">
        <f>IF($AE$13="Correct",IF(AND(AD79+1&lt;='Student Work'!$AE$13,AD79&lt;&gt;0),AD79+1,IF('Student Work'!AD80&gt;0,"ERROR",0)),0)</f>
        <v>0</v>
      </c>
      <c r="AE80" s="139">
        <f>IF(AD80=0,0,IF(ISBLANK('Student Work'!AE80),"ERROR",IF(ABS('Student Work'!AE80-'Student Work'!AH79)&lt;0.01,IF(AD80&lt;&gt;"ERROR","Correct","ERROR"),"ERROR")))</f>
        <v>0</v>
      </c>
      <c r="AF80" s="139">
        <f>IF(AD80=0,0,IF(ISBLANK('Student Work'!AF80),"ERROR",IF(ABS('Student Work'!AF80-'Student Work'!AE80*'Student Work'!$AE$12/12)&lt;0.01,IF(AD80&lt;&gt;"ERROR","Correct","ERROR"),"ERROR")))</f>
        <v>0</v>
      </c>
      <c r="AG80" s="154">
        <f>IF(AD80=0,0,IF(ISBLANK('Student Work'!AG80),"ERROR",IF(ABS('Student Work'!AG80-('Student Work'!$AE$14-'Student Work'!AF80))&lt;0.01,"Correct","ERROR")))</f>
        <v>0</v>
      </c>
      <c r="AH80" s="155">
        <f>IF(AD80=0,0,IF(ISBLANK('Student Work'!AH80),"ERROR",IF(ABS('Student Work'!AH80-('Student Work'!AE80-'Student Work'!AG80))&lt;0.01,"Correct","ERROR")))</f>
        <v>0</v>
      </c>
      <c r="AI80" s="139">
        <f>IF(AE80=0,0,IF(ISBLANK('Student Work'!#REF!),"ERROR",IF(ABS('Student Work'!#REF!-('Student Work'!AF80+'Student Work'!AG80+'Student Work'!AH80))&lt;0.01,"Correct","ERROR")))</f>
        <v>0</v>
      </c>
      <c r="AJ80" s="87"/>
      <c r="AK80" s="87"/>
      <c r="AL80" s="70"/>
    </row>
    <row r="81" spans="1:38">
      <c r="A81" s="100"/>
      <c r="B81" s="72"/>
      <c r="C81" s="72"/>
      <c r="D81" s="72"/>
      <c r="E81" s="72"/>
      <c r="F81" s="72"/>
      <c r="G81" s="72"/>
      <c r="H81" s="72"/>
      <c r="I81" s="72"/>
      <c r="J81" s="72"/>
      <c r="K81" s="72"/>
      <c r="L81" s="72"/>
      <c r="M81" s="72"/>
      <c r="N81" s="72"/>
      <c r="O81" s="87"/>
      <c r="P81" s="137">
        <f>IF($T$13="Correct",IF(AND(P80+1&lt;='Student Work'!$T$13,P80&lt;&gt;0),P80+1,IF('Student Work'!P81&gt;0,"ERROR",0)),0)</f>
        <v>0</v>
      </c>
      <c r="Q81" s="138">
        <f>IF(P81=0,0,IF(ISBLANK('Student Work'!Q81),"ERROR",IF(ABS('Student Work'!Q81-'Student Work'!T80)&lt;0.01,IF(P81&lt;&gt;"ERROR","Correct","ERROR"),"ERROR")))</f>
        <v>0</v>
      </c>
      <c r="R81" s="139">
        <f>IF(P81=0,0,IF(ISBLANK('Student Work'!R81),"ERROR",IF(ABS('Student Work'!R81-'Student Work'!Q81*'Student Work'!$T$12/12)&lt;0.01,IF(P81&lt;&gt;"ERROR","Correct","ERROR"),"ERROR")))</f>
        <v>0</v>
      </c>
      <c r="S81" s="139">
        <f>IF(P81=0,0,IF(ISBLANK('Student Work'!S81),"ERROR",IF(ABS('Student Work'!S81-('Student Work'!$T$14-'Student Work'!R81))&lt;0.01,IF(P81&lt;&gt;"ERROR","Correct","ERROR"),"ERROR")))</f>
        <v>0</v>
      </c>
      <c r="T81" s="139">
        <f>IF(P81=0,0,IF(ISBLANK('Student Work'!T81),"ERROR",IF(ABS('Student Work'!T81-('Student Work'!Q81-'Student Work'!S81))&lt;0.01,IF(P81&lt;&gt;"ERROR","Correct","ERROR"),"ERROR")))</f>
        <v>0</v>
      </c>
      <c r="U81" s="143"/>
      <c r="V81" s="143"/>
      <c r="W81" s="142"/>
      <c r="X81" s="142"/>
      <c r="Y81" s="142"/>
      <c r="Z81" s="142"/>
      <c r="AA81" s="142"/>
      <c r="AB81" s="142"/>
      <c r="AC81" s="87"/>
      <c r="AD81" s="137">
        <f>IF($AE$13="Correct",IF(AND(AD80+1&lt;='Student Work'!$AE$13,AD80&lt;&gt;0),AD80+1,IF('Student Work'!AD81&gt;0,"ERROR",0)),0)</f>
        <v>0</v>
      </c>
      <c r="AE81" s="139">
        <f>IF(AD81=0,0,IF(ISBLANK('Student Work'!AE81),"ERROR",IF(ABS('Student Work'!AE81-'Student Work'!AH80)&lt;0.01,IF(AD81&lt;&gt;"ERROR","Correct","ERROR"),"ERROR")))</f>
        <v>0</v>
      </c>
      <c r="AF81" s="139">
        <f>IF(AD81=0,0,IF(ISBLANK('Student Work'!AF81),"ERROR",IF(ABS('Student Work'!AF81-'Student Work'!AE81*'Student Work'!$AE$12/12)&lt;0.01,IF(AD81&lt;&gt;"ERROR","Correct","ERROR"),"ERROR")))</f>
        <v>0</v>
      </c>
      <c r="AG81" s="154">
        <f>IF(AD81=0,0,IF(ISBLANK('Student Work'!AG81),"ERROR",IF(ABS('Student Work'!AG81-('Student Work'!$AE$14-'Student Work'!AF81))&lt;0.01,"Correct","ERROR")))</f>
        <v>0</v>
      </c>
      <c r="AH81" s="155">
        <f>IF(AD81=0,0,IF(ISBLANK('Student Work'!AH81),"ERROR",IF(ABS('Student Work'!AH81-('Student Work'!AE81-'Student Work'!AG81))&lt;0.01,"Correct","ERROR")))</f>
        <v>0</v>
      </c>
      <c r="AI81" s="139">
        <f>IF(AE81=0,0,IF(ISBLANK('Student Work'!#REF!),"ERROR",IF(ABS('Student Work'!#REF!-('Student Work'!AF81+'Student Work'!AG81+'Student Work'!AH81))&lt;0.01,"Correct","ERROR")))</f>
        <v>0</v>
      </c>
      <c r="AJ81" s="87"/>
      <c r="AK81" s="87"/>
      <c r="AL81" s="70"/>
    </row>
    <row r="82" spans="1:38">
      <c r="A82" s="100"/>
      <c r="B82" s="72"/>
      <c r="C82" s="72"/>
      <c r="D82" s="72"/>
      <c r="E82" s="72"/>
      <c r="F82" s="72"/>
      <c r="G82" s="72"/>
      <c r="H82" s="72"/>
      <c r="I82" s="72"/>
      <c r="J82" s="72"/>
      <c r="K82" s="72"/>
      <c r="L82" s="72"/>
      <c r="M82" s="72"/>
      <c r="N82" s="72"/>
      <c r="O82" s="87"/>
      <c r="P82" s="137">
        <f>IF($T$13="Correct",IF(AND(P81+1&lt;='Student Work'!$T$13,P81&lt;&gt;0),P81+1,IF('Student Work'!P82&gt;0,"ERROR",0)),0)</f>
        <v>0</v>
      </c>
      <c r="Q82" s="138">
        <f>IF(P82=0,0,IF(ISBLANK('Student Work'!Q82),"ERROR",IF(ABS('Student Work'!Q82-'Student Work'!T81)&lt;0.01,IF(P82&lt;&gt;"ERROR","Correct","ERROR"),"ERROR")))</f>
        <v>0</v>
      </c>
      <c r="R82" s="139">
        <f>IF(P82=0,0,IF(ISBLANK('Student Work'!R82),"ERROR",IF(ABS('Student Work'!R82-'Student Work'!Q82*'Student Work'!$T$12/12)&lt;0.01,IF(P82&lt;&gt;"ERROR","Correct","ERROR"),"ERROR")))</f>
        <v>0</v>
      </c>
      <c r="S82" s="139">
        <f>IF(P82=0,0,IF(ISBLANK('Student Work'!S82),"ERROR",IF(ABS('Student Work'!S82-('Student Work'!$T$14-'Student Work'!R82))&lt;0.01,IF(P82&lt;&gt;"ERROR","Correct","ERROR"),"ERROR")))</f>
        <v>0</v>
      </c>
      <c r="T82" s="139">
        <f>IF(P82=0,0,IF(ISBLANK('Student Work'!T82),"ERROR",IF(ABS('Student Work'!T82-('Student Work'!Q82-'Student Work'!S82))&lt;0.01,IF(P82&lt;&gt;"ERROR","Correct","ERROR"),"ERROR")))</f>
        <v>0</v>
      </c>
      <c r="U82" s="143"/>
      <c r="V82" s="143"/>
      <c r="W82" s="142"/>
      <c r="X82" s="142"/>
      <c r="Y82" s="142"/>
      <c r="Z82" s="142"/>
      <c r="AA82" s="142"/>
      <c r="AB82" s="142"/>
      <c r="AC82" s="87"/>
      <c r="AD82" s="137">
        <f>IF($AE$13="Correct",IF(AND(AD81+1&lt;='Student Work'!$AE$13,AD81&lt;&gt;0),AD81+1,IF('Student Work'!AD82&gt;0,"ERROR",0)),0)</f>
        <v>0</v>
      </c>
      <c r="AE82" s="139">
        <f>IF(AD82=0,0,IF(ISBLANK('Student Work'!AE82),"ERROR",IF(ABS('Student Work'!AE82-'Student Work'!AH81)&lt;0.01,IF(AD82&lt;&gt;"ERROR","Correct","ERROR"),"ERROR")))</f>
        <v>0</v>
      </c>
      <c r="AF82" s="139">
        <f>IF(AD82=0,0,IF(ISBLANK('Student Work'!AF82),"ERROR",IF(ABS('Student Work'!AF82-'Student Work'!AE82*'Student Work'!$AE$12/12)&lt;0.01,IF(AD82&lt;&gt;"ERROR","Correct","ERROR"),"ERROR")))</f>
        <v>0</v>
      </c>
      <c r="AG82" s="154">
        <f>IF(AD82=0,0,IF(ISBLANK('Student Work'!AG82),"ERROR",IF(ABS('Student Work'!AG82-('Student Work'!$AE$14-'Student Work'!AF82))&lt;0.01,"Correct","ERROR")))</f>
        <v>0</v>
      </c>
      <c r="AH82" s="155">
        <f>IF(AD82=0,0,IF(ISBLANK('Student Work'!AH82),"ERROR",IF(ABS('Student Work'!AH82-('Student Work'!AE82-'Student Work'!AG82))&lt;0.01,"Correct","ERROR")))</f>
        <v>0</v>
      </c>
      <c r="AI82" s="139">
        <f>IF(AE82=0,0,IF(ISBLANK('Student Work'!#REF!),"ERROR",IF(ABS('Student Work'!#REF!-('Student Work'!AF82+'Student Work'!AG82+'Student Work'!AH82))&lt;0.01,"Correct","ERROR")))</f>
        <v>0</v>
      </c>
      <c r="AJ82" s="87"/>
      <c r="AK82" s="87"/>
      <c r="AL82" s="70"/>
    </row>
    <row r="83" spans="1:38">
      <c r="A83" s="100"/>
      <c r="B83" s="72"/>
      <c r="C83" s="72"/>
      <c r="D83" s="72"/>
      <c r="E83" s="72"/>
      <c r="F83" s="72"/>
      <c r="G83" s="72"/>
      <c r="H83" s="72"/>
      <c r="I83" s="72"/>
      <c r="J83" s="72"/>
      <c r="K83" s="72"/>
      <c r="L83" s="72"/>
      <c r="M83" s="72"/>
      <c r="N83" s="72"/>
      <c r="O83" s="87"/>
      <c r="P83" s="137">
        <f>IF($T$13="Correct",IF(AND(P82+1&lt;='Student Work'!$T$13,P82&lt;&gt;0),P82+1,IF('Student Work'!P83&gt;0,"ERROR",0)),0)</f>
        <v>0</v>
      </c>
      <c r="Q83" s="138">
        <f>IF(P83=0,0,IF(ISBLANK('Student Work'!Q83),"ERROR",IF(ABS('Student Work'!Q83-'Student Work'!T82)&lt;0.01,IF(P83&lt;&gt;"ERROR","Correct","ERROR"),"ERROR")))</f>
        <v>0</v>
      </c>
      <c r="R83" s="139">
        <f>IF(P83=0,0,IF(ISBLANK('Student Work'!R83),"ERROR",IF(ABS('Student Work'!R83-'Student Work'!Q83*'Student Work'!$T$12/12)&lt;0.01,IF(P83&lt;&gt;"ERROR","Correct","ERROR"),"ERROR")))</f>
        <v>0</v>
      </c>
      <c r="S83" s="139">
        <f>IF(P83=0,0,IF(ISBLANK('Student Work'!S83),"ERROR",IF(ABS('Student Work'!S83-('Student Work'!$T$14-'Student Work'!R83))&lt;0.01,IF(P83&lt;&gt;"ERROR","Correct","ERROR"),"ERROR")))</f>
        <v>0</v>
      </c>
      <c r="T83" s="139">
        <f>IF(P83=0,0,IF(ISBLANK('Student Work'!T83),"ERROR",IF(ABS('Student Work'!T83-('Student Work'!Q83-'Student Work'!S83))&lt;0.01,IF(P83&lt;&gt;"ERROR","Correct","ERROR"),"ERROR")))</f>
        <v>0</v>
      </c>
      <c r="U83" s="143"/>
      <c r="V83" s="143"/>
      <c r="W83" s="142"/>
      <c r="X83" s="142"/>
      <c r="Y83" s="142"/>
      <c r="Z83" s="142"/>
      <c r="AA83" s="142"/>
      <c r="AB83" s="142"/>
      <c r="AC83" s="87"/>
      <c r="AD83" s="137">
        <f>IF($AE$13="Correct",IF(AND(AD82+1&lt;='Student Work'!$AE$13,AD82&lt;&gt;0),AD82+1,IF('Student Work'!AD83&gt;0,"ERROR",0)),0)</f>
        <v>0</v>
      </c>
      <c r="AE83" s="139">
        <f>IF(AD83=0,0,IF(ISBLANK('Student Work'!AE83),"ERROR",IF(ABS('Student Work'!AE83-'Student Work'!AH82)&lt;0.01,IF(AD83&lt;&gt;"ERROR","Correct","ERROR"),"ERROR")))</f>
        <v>0</v>
      </c>
      <c r="AF83" s="139">
        <f>IF(AD83=0,0,IF(ISBLANK('Student Work'!AF83),"ERROR",IF(ABS('Student Work'!AF83-'Student Work'!AE83*'Student Work'!$AE$12/12)&lt;0.01,IF(AD83&lt;&gt;"ERROR","Correct","ERROR"),"ERROR")))</f>
        <v>0</v>
      </c>
      <c r="AG83" s="154">
        <f>IF(AD83=0,0,IF(ISBLANK('Student Work'!AG83),"ERROR",IF(ABS('Student Work'!AG83-('Student Work'!$AE$14-'Student Work'!AF83))&lt;0.01,"Correct","ERROR")))</f>
        <v>0</v>
      </c>
      <c r="AH83" s="155">
        <f>IF(AD83=0,0,IF(ISBLANK('Student Work'!AH83),"ERROR",IF(ABS('Student Work'!AH83-('Student Work'!AE83-'Student Work'!AG83))&lt;0.01,"Correct","ERROR")))</f>
        <v>0</v>
      </c>
      <c r="AI83" s="139">
        <f>IF(AE83=0,0,IF(ISBLANK('Student Work'!#REF!),"ERROR",IF(ABS('Student Work'!#REF!-('Student Work'!AF83+'Student Work'!AG83+'Student Work'!AH83))&lt;0.01,"Correct","ERROR")))</f>
        <v>0</v>
      </c>
      <c r="AJ83" s="87"/>
      <c r="AK83" s="87"/>
      <c r="AL83" s="70"/>
    </row>
    <row r="84" spans="1:38">
      <c r="A84" s="100"/>
      <c r="B84" s="72"/>
      <c r="C84" s="72"/>
      <c r="D84" s="72"/>
      <c r="E84" s="72"/>
      <c r="F84" s="72"/>
      <c r="G84" s="72"/>
      <c r="H84" s="72"/>
      <c r="I84" s="72"/>
      <c r="J84" s="72"/>
      <c r="K84" s="72"/>
      <c r="L84" s="72"/>
      <c r="M84" s="72"/>
      <c r="N84" s="72"/>
      <c r="O84" s="87"/>
      <c r="P84" s="137">
        <f>IF($T$13="Correct",IF(AND(P83+1&lt;='Student Work'!$T$13,P83&lt;&gt;0),P83+1,IF('Student Work'!P84&gt;0,"ERROR",0)),0)</f>
        <v>0</v>
      </c>
      <c r="Q84" s="138">
        <f>IF(P84=0,0,IF(ISBLANK('Student Work'!Q84),"ERROR",IF(ABS('Student Work'!Q84-'Student Work'!T83)&lt;0.01,IF(P84&lt;&gt;"ERROR","Correct","ERROR"),"ERROR")))</f>
        <v>0</v>
      </c>
      <c r="R84" s="139">
        <f>IF(P84=0,0,IF(ISBLANK('Student Work'!R84),"ERROR",IF(ABS('Student Work'!R84-'Student Work'!Q84*'Student Work'!$T$12/12)&lt;0.01,IF(P84&lt;&gt;"ERROR","Correct","ERROR"),"ERROR")))</f>
        <v>0</v>
      </c>
      <c r="S84" s="139">
        <f>IF(P84=0,0,IF(ISBLANK('Student Work'!S84),"ERROR",IF(ABS('Student Work'!S84-('Student Work'!$T$14-'Student Work'!R84))&lt;0.01,IF(P84&lt;&gt;"ERROR","Correct","ERROR"),"ERROR")))</f>
        <v>0</v>
      </c>
      <c r="T84" s="139">
        <f>IF(P84=0,0,IF(ISBLANK('Student Work'!T84),"ERROR",IF(ABS('Student Work'!T84-('Student Work'!Q84-'Student Work'!S84))&lt;0.01,IF(P84&lt;&gt;"ERROR","Correct","ERROR"),"ERROR")))</f>
        <v>0</v>
      </c>
      <c r="U84" s="143"/>
      <c r="V84" s="143"/>
      <c r="W84" s="142"/>
      <c r="X84" s="142"/>
      <c r="Y84" s="142"/>
      <c r="Z84" s="142"/>
      <c r="AA84" s="142"/>
      <c r="AB84" s="142"/>
      <c r="AC84" s="87"/>
      <c r="AD84" s="137">
        <f>IF($AE$13="Correct",IF(AND(AD83+1&lt;='Student Work'!$AE$13,AD83&lt;&gt;0),AD83+1,IF('Student Work'!AD84&gt;0,"ERROR",0)),0)</f>
        <v>0</v>
      </c>
      <c r="AE84" s="139">
        <f>IF(AD84=0,0,IF(ISBLANK('Student Work'!AE84),"ERROR",IF(ABS('Student Work'!AE84-'Student Work'!AH83)&lt;0.01,IF(AD84&lt;&gt;"ERROR","Correct","ERROR"),"ERROR")))</f>
        <v>0</v>
      </c>
      <c r="AF84" s="139">
        <f>IF(AD84=0,0,IF(ISBLANK('Student Work'!AF84),"ERROR",IF(ABS('Student Work'!AF84-'Student Work'!AE84*'Student Work'!$AE$12/12)&lt;0.01,IF(AD84&lt;&gt;"ERROR","Correct","ERROR"),"ERROR")))</f>
        <v>0</v>
      </c>
      <c r="AG84" s="154">
        <f>IF(AD84=0,0,IF(ISBLANK('Student Work'!AG84),"ERROR",IF(ABS('Student Work'!AG84-('Student Work'!$AE$14-'Student Work'!AF84))&lt;0.01,"Correct","ERROR")))</f>
        <v>0</v>
      </c>
      <c r="AH84" s="155">
        <f>IF(AD84=0,0,IF(ISBLANK('Student Work'!AH84),"ERROR",IF(ABS('Student Work'!AH84-('Student Work'!AE84-'Student Work'!AG84))&lt;0.01,"Correct","ERROR")))</f>
        <v>0</v>
      </c>
      <c r="AI84" s="139">
        <f>IF(AE84=0,0,IF(ISBLANK('Student Work'!#REF!),"ERROR",IF(ABS('Student Work'!#REF!-('Student Work'!AF84+'Student Work'!AG84+'Student Work'!AH84))&lt;0.01,"Correct","ERROR")))</f>
        <v>0</v>
      </c>
      <c r="AJ84" s="87"/>
      <c r="AK84" s="87"/>
      <c r="AL84" s="70"/>
    </row>
    <row r="85" spans="1:38">
      <c r="A85" s="100"/>
      <c r="B85" s="72"/>
      <c r="C85" s="72"/>
      <c r="D85" s="72"/>
      <c r="E85" s="72"/>
      <c r="F85" s="72"/>
      <c r="G85" s="72"/>
      <c r="H85" s="72"/>
      <c r="I85" s="72"/>
      <c r="J85" s="72"/>
      <c r="K85" s="72"/>
      <c r="L85" s="72"/>
      <c r="M85" s="72"/>
      <c r="N85" s="72"/>
      <c r="O85" s="87"/>
      <c r="P85" s="137">
        <f>IF($T$13="Correct",IF(AND(P84+1&lt;='Student Work'!$T$13,P84&lt;&gt;0),P84+1,IF('Student Work'!P85&gt;0,"ERROR",0)),0)</f>
        <v>0</v>
      </c>
      <c r="Q85" s="138">
        <f>IF(P85=0,0,IF(ISBLANK('Student Work'!Q85),"ERROR",IF(ABS('Student Work'!Q85-'Student Work'!T84)&lt;0.01,IF(P85&lt;&gt;"ERROR","Correct","ERROR"),"ERROR")))</f>
        <v>0</v>
      </c>
      <c r="R85" s="139">
        <f>IF(P85=0,0,IF(ISBLANK('Student Work'!R85),"ERROR",IF(ABS('Student Work'!R85-'Student Work'!Q85*'Student Work'!$T$12/12)&lt;0.01,IF(P85&lt;&gt;"ERROR","Correct","ERROR"),"ERROR")))</f>
        <v>0</v>
      </c>
      <c r="S85" s="139">
        <f>IF(P85=0,0,IF(ISBLANK('Student Work'!S85),"ERROR",IF(ABS('Student Work'!S85-('Student Work'!$T$14-'Student Work'!R85))&lt;0.01,IF(P85&lt;&gt;"ERROR","Correct","ERROR"),"ERROR")))</f>
        <v>0</v>
      </c>
      <c r="T85" s="139">
        <f>IF(P85=0,0,IF(ISBLANK('Student Work'!T85),"ERROR",IF(ABS('Student Work'!T85-('Student Work'!Q85-'Student Work'!S85))&lt;0.01,IF(P85&lt;&gt;"ERROR","Correct","ERROR"),"ERROR")))</f>
        <v>0</v>
      </c>
      <c r="U85" s="143"/>
      <c r="V85" s="143"/>
      <c r="W85" s="142"/>
      <c r="X85" s="142"/>
      <c r="Y85" s="142"/>
      <c r="Z85" s="142"/>
      <c r="AA85" s="142"/>
      <c r="AB85" s="142"/>
      <c r="AC85" s="87"/>
      <c r="AD85" s="137">
        <f>IF($AE$13="Correct",IF(AND(AD84+1&lt;='Student Work'!$AE$13,AD84&lt;&gt;0),AD84+1,IF('Student Work'!AD85&gt;0,"ERROR",0)),0)</f>
        <v>0</v>
      </c>
      <c r="AE85" s="139">
        <f>IF(AD85=0,0,IF(ISBLANK('Student Work'!AE85),"ERROR",IF(ABS('Student Work'!AE85-'Student Work'!AH84)&lt;0.01,IF(AD85&lt;&gt;"ERROR","Correct","ERROR"),"ERROR")))</f>
        <v>0</v>
      </c>
      <c r="AF85" s="139">
        <f>IF(AD85=0,0,IF(ISBLANK('Student Work'!AF85),"ERROR",IF(ABS('Student Work'!AF85-'Student Work'!AE85*'Student Work'!$AE$12/12)&lt;0.01,IF(AD85&lt;&gt;"ERROR","Correct","ERROR"),"ERROR")))</f>
        <v>0</v>
      </c>
      <c r="AG85" s="154">
        <f>IF(AD85=0,0,IF(ISBLANK('Student Work'!AG85),"ERROR",IF(ABS('Student Work'!AG85-('Student Work'!$AE$14-'Student Work'!AF85))&lt;0.01,"Correct","ERROR")))</f>
        <v>0</v>
      </c>
      <c r="AH85" s="155">
        <f>IF(AD85=0,0,IF(ISBLANK('Student Work'!AH85),"ERROR",IF(ABS('Student Work'!AH85-('Student Work'!AE85-'Student Work'!AG85))&lt;0.01,"Correct","ERROR")))</f>
        <v>0</v>
      </c>
      <c r="AI85" s="139">
        <f>IF(AE85=0,0,IF(ISBLANK('Student Work'!#REF!),"ERROR",IF(ABS('Student Work'!#REF!-('Student Work'!AF85+'Student Work'!AG85+'Student Work'!AH85))&lt;0.01,"Correct","ERROR")))</f>
        <v>0</v>
      </c>
      <c r="AJ85" s="87"/>
      <c r="AK85" s="87"/>
      <c r="AL85" s="70"/>
    </row>
    <row r="86" spans="1:38">
      <c r="A86" s="100"/>
      <c r="B86" s="72"/>
      <c r="C86" s="72"/>
      <c r="D86" s="72"/>
      <c r="E86" s="72"/>
      <c r="F86" s="72"/>
      <c r="G86" s="72"/>
      <c r="H86" s="72"/>
      <c r="I86" s="72"/>
      <c r="J86" s="72"/>
      <c r="K86" s="72"/>
      <c r="L86" s="72"/>
      <c r="M86" s="72"/>
      <c r="N86" s="72"/>
      <c r="O86" s="87"/>
      <c r="P86" s="137">
        <f>IF($T$13="Correct",IF(AND(P85+1&lt;='Student Work'!$T$13,P85&lt;&gt;0),P85+1,IF('Student Work'!P86&gt;0,"ERROR",0)),0)</f>
        <v>0</v>
      </c>
      <c r="Q86" s="138">
        <f>IF(P86=0,0,IF(ISBLANK('Student Work'!Q86),"ERROR",IF(ABS('Student Work'!Q86-'Student Work'!T85)&lt;0.01,IF(P86&lt;&gt;"ERROR","Correct","ERROR"),"ERROR")))</f>
        <v>0</v>
      </c>
      <c r="R86" s="139">
        <f>IF(P86=0,0,IF(ISBLANK('Student Work'!R86),"ERROR",IF(ABS('Student Work'!R86-'Student Work'!Q86*'Student Work'!$T$12/12)&lt;0.01,IF(P86&lt;&gt;"ERROR","Correct","ERROR"),"ERROR")))</f>
        <v>0</v>
      </c>
      <c r="S86" s="139">
        <f>IF(P86=0,0,IF(ISBLANK('Student Work'!S86),"ERROR",IF(ABS('Student Work'!S86-('Student Work'!$T$14-'Student Work'!R86))&lt;0.01,IF(P86&lt;&gt;"ERROR","Correct","ERROR"),"ERROR")))</f>
        <v>0</v>
      </c>
      <c r="T86" s="139">
        <f>IF(P86=0,0,IF(ISBLANK('Student Work'!T86),"ERROR",IF(ABS('Student Work'!T86-('Student Work'!Q86-'Student Work'!S86))&lt;0.01,IF(P86&lt;&gt;"ERROR","Correct","ERROR"),"ERROR")))</f>
        <v>0</v>
      </c>
      <c r="U86" s="143"/>
      <c r="V86" s="143"/>
      <c r="W86" s="142"/>
      <c r="X86" s="142"/>
      <c r="Y86" s="142"/>
      <c r="Z86" s="142"/>
      <c r="AA86" s="142"/>
      <c r="AB86" s="142"/>
      <c r="AC86" s="87"/>
      <c r="AD86" s="137">
        <f>IF($AE$13="Correct",IF(AND(AD85+1&lt;='Student Work'!$AE$13,AD85&lt;&gt;0),AD85+1,IF('Student Work'!AD86&gt;0,"ERROR",0)),0)</f>
        <v>0</v>
      </c>
      <c r="AE86" s="139">
        <f>IF(AD86=0,0,IF(ISBLANK('Student Work'!AE86),"ERROR",IF(ABS('Student Work'!AE86-'Student Work'!AH85)&lt;0.01,IF(AD86&lt;&gt;"ERROR","Correct","ERROR"),"ERROR")))</f>
        <v>0</v>
      </c>
      <c r="AF86" s="139">
        <f>IF(AD86=0,0,IF(ISBLANK('Student Work'!AF86),"ERROR",IF(ABS('Student Work'!AF86-'Student Work'!AE86*'Student Work'!$AE$12/12)&lt;0.01,IF(AD86&lt;&gt;"ERROR","Correct","ERROR"),"ERROR")))</f>
        <v>0</v>
      </c>
      <c r="AG86" s="154">
        <f>IF(AD86=0,0,IF(ISBLANK('Student Work'!AG86),"ERROR",IF(ABS('Student Work'!AG86-('Student Work'!$AE$14-'Student Work'!AF86))&lt;0.01,"Correct","ERROR")))</f>
        <v>0</v>
      </c>
      <c r="AH86" s="155">
        <f>IF(AD86=0,0,IF(ISBLANK('Student Work'!AH86),"ERROR",IF(ABS('Student Work'!AH86-('Student Work'!AE86-'Student Work'!AG86))&lt;0.01,"Correct","ERROR")))</f>
        <v>0</v>
      </c>
      <c r="AI86" s="139">
        <f>IF(AE86=0,0,IF(ISBLANK('Student Work'!#REF!),"ERROR",IF(ABS('Student Work'!#REF!-('Student Work'!AF86+'Student Work'!AG86+'Student Work'!AH86))&lt;0.01,"Correct","ERROR")))</f>
        <v>0</v>
      </c>
      <c r="AJ86" s="87"/>
      <c r="AK86" s="87"/>
      <c r="AL86" s="70"/>
    </row>
    <row r="87" spans="1:38">
      <c r="A87" s="100"/>
      <c r="B87" s="72"/>
      <c r="C87" s="72"/>
      <c r="D87" s="72"/>
      <c r="E87" s="72"/>
      <c r="F87" s="72"/>
      <c r="G87" s="72"/>
      <c r="H87" s="72"/>
      <c r="I87" s="72"/>
      <c r="J87" s="72"/>
      <c r="K87" s="72"/>
      <c r="L87" s="72"/>
      <c r="M87" s="72"/>
      <c r="N87" s="72"/>
      <c r="O87" s="87"/>
      <c r="P87" s="137">
        <f>IF($T$13="Correct",IF(AND(P86+1&lt;='Student Work'!$T$13,P86&lt;&gt;0),P86+1,IF('Student Work'!P87&gt;0,"ERROR",0)),0)</f>
        <v>0</v>
      </c>
      <c r="Q87" s="138">
        <f>IF(P87=0,0,IF(ISBLANK('Student Work'!Q87),"ERROR",IF(ABS('Student Work'!Q87-'Student Work'!T86)&lt;0.01,IF(P87&lt;&gt;"ERROR","Correct","ERROR"),"ERROR")))</f>
        <v>0</v>
      </c>
      <c r="R87" s="139">
        <f>IF(P87=0,0,IF(ISBLANK('Student Work'!R87),"ERROR",IF(ABS('Student Work'!R87-'Student Work'!Q87*'Student Work'!$T$12/12)&lt;0.01,IF(P87&lt;&gt;"ERROR","Correct","ERROR"),"ERROR")))</f>
        <v>0</v>
      </c>
      <c r="S87" s="139">
        <f>IF(P87=0,0,IF(ISBLANK('Student Work'!S87),"ERROR",IF(ABS('Student Work'!S87-('Student Work'!$T$14-'Student Work'!R87))&lt;0.01,IF(P87&lt;&gt;"ERROR","Correct","ERROR"),"ERROR")))</f>
        <v>0</v>
      </c>
      <c r="T87" s="139">
        <f>IF(P87=0,0,IF(ISBLANK('Student Work'!T87),"ERROR",IF(ABS('Student Work'!T87-('Student Work'!Q87-'Student Work'!S87))&lt;0.01,IF(P87&lt;&gt;"ERROR","Correct","ERROR"),"ERROR")))</f>
        <v>0</v>
      </c>
      <c r="U87" s="143"/>
      <c r="V87" s="143"/>
      <c r="W87" s="142"/>
      <c r="X87" s="142"/>
      <c r="Y87" s="142"/>
      <c r="Z87" s="142"/>
      <c r="AA87" s="142"/>
      <c r="AB87" s="142"/>
      <c r="AC87" s="87"/>
      <c r="AD87" s="137">
        <f>IF($AE$13="Correct",IF(AND(AD86+1&lt;='Student Work'!$AE$13,AD86&lt;&gt;0),AD86+1,IF('Student Work'!AD87&gt;0,"ERROR",0)),0)</f>
        <v>0</v>
      </c>
      <c r="AE87" s="139">
        <f>IF(AD87=0,0,IF(ISBLANK('Student Work'!AE87),"ERROR",IF(ABS('Student Work'!AE87-'Student Work'!AH86)&lt;0.01,IF(AD87&lt;&gt;"ERROR","Correct","ERROR"),"ERROR")))</f>
        <v>0</v>
      </c>
      <c r="AF87" s="139">
        <f>IF(AD87=0,0,IF(ISBLANK('Student Work'!AF87),"ERROR",IF(ABS('Student Work'!AF87-'Student Work'!AE87*'Student Work'!$AE$12/12)&lt;0.01,IF(AD87&lt;&gt;"ERROR","Correct","ERROR"),"ERROR")))</f>
        <v>0</v>
      </c>
      <c r="AG87" s="154">
        <f>IF(AD87=0,0,IF(ISBLANK('Student Work'!AG87),"ERROR",IF(ABS('Student Work'!AG87-('Student Work'!$AE$14-'Student Work'!AF87))&lt;0.01,"Correct","ERROR")))</f>
        <v>0</v>
      </c>
      <c r="AH87" s="155">
        <f>IF(AD87=0,0,IF(ISBLANK('Student Work'!AH87),"ERROR",IF(ABS('Student Work'!AH87-('Student Work'!AE87-'Student Work'!AG87))&lt;0.01,"Correct","ERROR")))</f>
        <v>0</v>
      </c>
      <c r="AI87" s="139">
        <f>IF(AE87=0,0,IF(ISBLANK('Student Work'!#REF!),"ERROR",IF(ABS('Student Work'!#REF!-('Student Work'!AF87+'Student Work'!AG87+'Student Work'!AH87))&lt;0.01,"Correct","ERROR")))</f>
        <v>0</v>
      </c>
      <c r="AJ87" s="87"/>
      <c r="AK87" s="87"/>
      <c r="AL87" s="70"/>
    </row>
    <row r="88" spans="1:38">
      <c r="A88" s="100"/>
      <c r="B88" s="72"/>
      <c r="C88" s="72"/>
      <c r="D88" s="72"/>
      <c r="E88" s="72"/>
      <c r="F88" s="72"/>
      <c r="G88" s="72"/>
      <c r="H88" s="72"/>
      <c r="I88" s="72"/>
      <c r="J88" s="72"/>
      <c r="K88" s="72"/>
      <c r="L88" s="72"/>
      <c r="M88" s="72"/>
      <c r="N88" s="72"/>
      <c r="O88" s="87"/>
      <c r="P88" s="137">
        <f>IF($T$13="Correct",IF(AND(P87+1&lt;='Student Work'!$T$13,P87&lt;&gt;0),P87+1,IF('Student Work'!P88&gt;0,"ERROR",0)),0)</f>
        <v>0</v>
      </c>
      <c r="Q88" s="138">
        <f>IF(P88=0,0,IF(ISBLANK('Student Work'!Q88),"ERROR",IF(ABS('Student Work'!Q88-'Student Work'!T87)&lt;0.01,IF(P88&lt;&gt;"ERROR","Correct","ERROR"),"ERROR")))</f>
        <v>0</v>
      </c>
      <c r="R88" s="139">
        <f>IF(P88=0,0,IF(ISBLANK('Student Work'!R88),"ERROR",IF(ABS('Student Work'!R88-'Student Work'!Q88*'Student Work'!$T$12/12)&lt;0.01,IF(P88&lt;&gt;"ERROR","Correct","ERROR"),"ERROR")))</f>
        <v>0</v>
      </c>
      <c r="S88" s="139">
        <f>IF(P88=0,0,IF(ISBLANK('Student Work'!S88),"ERROR",IF(ABS('Student Work'!S88-('Student Work'!$T$14-'Student Work'!R88))&lt;0.01,IF(P88&lt;&gt;"ERROR","Correct","ERROR"),"ERROR")))</f>
        <v>0</v>
      </c>
      <c r="T88" s="139">
        <f>IF(P88=0,0,IF(ISBLANK('Student Work'!T88),"ERROR",IF(ABS('Student Work'!T88-('Student Work'!Q88-'Student Work'!S88))&lt;0.01,IF(P88&lt;&gt;"ERROR","Correct","ERROR"),"ERROR")))</f>
        <v>0</v>
      </c>
      <c r="U88" s="143"/>
      <c r="V88" s="143"/>
      <c r="W88" s="142"/>
      <c r="X88" s="142"/>
      <c r="Y88" s="142"/>
      <c r="Z88" s="142"/>
      <c r="AA88" s="142"/>
      <c r="AB88" s="142"/>
      <c r="AC88" s="87"/>
      <c r="AD88" s="137">
        <f>IF($AE$13="Correct",IF(AND(AD87+1&lt;='Student Work'!$AE$13,AD87&lt;&gt;0),AD87+1,IF('Student Work'!AD88&gt;0,"ERROR",0)),0)</f>
        <v>0</v>
      </c>
      <c r="AE88" s="139">
        <f>IF(AD88=0,0,IF(ISBLANK('Student Work'!AE88),"ERROR",IF(ABS('Student Work'!AE88-'Student Work'!AH87)&lt;0.01,IF(AD88&lt;&gt;"ERROR","Correct","ERROR"),"ERROR")))</f>
        <v>0</v>
      </c>
      <c r="AF88" s="139">
        <f>IF(AD88=0,0,IF(ISBLANK('Student Work'!AF88),"ERROR",IF(ABS('Student Work'!AF88-'Student Work'!AE88*'Student Work'!$AE$12/12)&lt;0.01,IF(AD88&lt;&gt;"ERROR","Correct","ERROR"),"ERROR")))</f>
        <v>0</v>
      </c>
      <c r="AG88" s="154">
        <f>IF(AD88=0,0,IF(ISBLANK('Student Work'!AG88),"ERROR",IF(ABS('Student Work'!AG88-('Student Work'!$AE$14-'Student Work'!AF88))&lt;0.01,"Correct","ERROR")))</f>
        <v>0</v>
      </c>
      <c r="AH88" s="155">
        <f>IF(AD88=0,0,IF(ISBLANK('Student Work'!AH88),"ERROR",IF(ABS('Student Work'!AH88-('Student Work'!AE88-'Student Work'!AG88))&lt;0.01,"Correct","ERROR")))</f>
        <v>0</v>
      </c>
      <c r="AI88" s="139">
        <f>IF(AE88=0,0,IF(ISBLANK('Student Work'!#REF!),"ERROR",IF(ABS('Student Work'!#REF!-('Student Work'!AF88+'Student Work'!AG88+'Student Work'!AH88))&lt;0.01,"Correct","ERROR")))</f>
        <v>0</v>
      </c>
      <c r="AJ88" s="87"/>
      <c r="AK88" s="87"/>
      <c r="AL88" s="70"/>
    </row>
    <row r="89" spans="1:38">
      <c r="A89" s="100"/>
      <c r="B89" s="72"/>
      <c r="C89" s="72"/>
      <c r="D89" s="72"/>
      <c r="E89" s="72"/>
      <c r="F89" s="72"/>
      <c r="G89" s="72"/>
      <c r="H89" s="72"/>
      <c r="I89" s="72"/>
      <c r="J89" s="72"/>
      <c r="K89" s="72"/>
      <c r="L89" s="72"/>
      <c r="M89" s="72"/>
      <c r="N89" s="72"/>
      <c r="O89" s="87"/>
      <c r="P89" s="137">
        <f>IF($T$13="Correct",IF(AND(P88+1&lt;='Student Work'!$T$13,P88&lt;&gt;0),P88+1,IF('Student Work'!P89&gt;0,"ERROR",0)),0)</f>
        <v>0</v>
      </c>
      <c r="Q89" s="138">
        <f>IF(P89=0,0,IF(ISBLANK('Student Work'!Q89),"ERROR",IF(ABS('Student Work'!Q89-'Student Work'!T88)&lt;0.01,IF(P89&lt;&gt;"ERROR","Correct","ERROR"),"ERROR")))</f>
        <v>0</v>
      </c>
      <c r="R89" s="139">
        <f>IF(P89=0,0,IF(ISBLANK('Student Work'!R89),"ERROR",IF(ABS('Student Work'!R89-'Student Work'!Q89*'Student Work'!$T$12/12)&lt;0.01,IF(P89&lt;&gt;"ERROR","Correct","ERROR"),"ERROR")))</f>
        <v>0</v>
      </c>
      <c r="S89" s="139">
        <f>IF(P89=0,0,IF(ISBLANK('Student Work'!S89),"ERROR",IF(ABS('Student Work'!S89-('Student Work'!$T$14-'Student Work'!R89))&lt;0.01,IF(P89&lt;&gt;"ERROR","Correct","ERROR"),"ERROR")))</f>
        <v>0</v>
      </c>
      <c r="T89" s="139">
        <f>IF(P89=0,0,IF(ISBLANK('Student Work'!T89),"ERROR",IF(ABS('Student Work'!T89-('Student Work'!Q89-'Student Work'!S89))&lt;0.01,IF(P89&lt;&gt;"ERROR","Correct","ERROR"),"ERROR")))</f>
        <v>0</v>
      </c>
      <c r="U89" s="143"/>
      <c r="V89" s="143"/>
      <c r="W89" s="142"/>
      <c r="X89" s="142"/>
      <c r="Y89" s="142"/>
      <c r="Z89" s="142"/>
      <c r="AA89" s="142"/>
      <c r="AB89" s="142"/>
      <c r="AC89" s="87"/>
      <c r="AD89" s="137">
        <f>IF($AE$13="Correct",IF(AND(AD88+1&lt;='Student Work'!$AE$13,AD88&lt;&gt;0),AD88+1,IF('Student Work'!AD89&gt;0,"ERROR",0)),0)</f>
        <v>0</v>
      </c>
      <c r="AE89" s="139">
        <f>IF(AD89=0,0,IF(ISBLANK('Student Work'!AE89),"ERROR",IF(ABS('Student Work'!AE89-'Student Work'!AH88)&lt;0.01,IF(AD89&lt;&gt;"ERROR","Correct","ERROR"),"ERROR")))</f>
        <v>0</v>
      </c>
      <c r="AF89" s="139">
        <f>IF(AD89=0,0,IF(ISBLANK('Student Work'!AF89),"ERROR",IF(ABS('Student Work'!AF89-'Student Work'!AE89*'Student Work'!$AE$12/12)&lt;0.01,IF(AD89&lt;&gt;"ERROR","Correct","ERROR"),"ERROR")))</f>
        <v>0</v>
      </c>
      <c r="AG89" s="154">
        <f>IF(AD89=0,0,IF(ISBLANK('Student Work'!AG89),"ERROR",IF(ABS('Student Work'!AG89-('Student Work'!$AE$14-'Student Work'!AF89))&lt;0.01,"Correct","ERROR")))</f>
        <v>0</v>
      </c>
      <c r="AH89" s="155">
        <f>IF(AD89=0,0,IF(ISBLANK('Student Work'!AH89),"ERROR",IF(ABS('Student Work'!AH89-('Student Work'!AE89-'Student Work'!AG89))&lt;0.01,"Correct","ERROR")))</f>
        <v>0</v>
      </c>
      <c r="AI89" s="139">
        <f>IF(AE89=0,0,IF(ISBLANK('Student Work'!#REF!),"ERROR",IF(ABS('Student Work'!#REF!-('Student Work'!AF89+'Student Work'!AG89+'Student Work'!AH89))&lt;0.01,"Correct","ERROR")))</f>
        <v>0</v>
      </c>
      <c r="AJ89" s="87"/>
      <c r="AK89" s="87"/>
      <c r="AL89" s="70"/>
    </row>
    <row r="90" spans="1:38">
      <c r="A90" s="100"/>
      <c r="B90" s="72"/>
      <c r="C90" s="72"/>
      <c r="D90" s="72"/>
      <c r="E90" s="72"/>
      <c r="F90" s="72"/>
      <c r="G90" s="72"/>
      <c r="H90" s="72"/>
      <c r="I90" s="72"/>
      <c r="J90" s="72"/>
      <c r="K90" s="72"/>
      <c r="L90" s="72"/>
      <c r="M90" s="72"/>
      <c r="N90" s="72"/>
      <c r="O90" s="87"/>
      <c r="P90" s="137">
        <f>IF($T$13="Correct",IF(AND(P89+1&lt;='Student Work'!$T$13,P89&lt;&gt;0),P89+1,IF('Student Work'!P90&gt;0,"ERROR",0)),0)</f>
        <v>0</v>
      </c>
      <c r="Q90" s="138">
        <f>IF(P90=0,0,IF(ISBLANK('Student Work'!Q90),"ERROR",IF(ABS('Student Work'!Q90-'Student Work'!T89)&lt;0.01,IF(P90&lt;&gt;"ERROR","Correct","ERROR"),"ERROR")))</f>
        <v>0</v>
      </c>
      <c r="R90" s="139">
        <f>IF(P90=0,0,IF(ISBLANK('Student Work'!R90),"ERROR",IF(ABS('Student Work'!R90-'Student Work'!Q90*'Student Work'!$T$12/12)&lt;0.01,IF(P90&lt;&gt;"ERROR","Correct","ERROR"),"ERROR")))</f>
        <v>0</v>
      </c>
      <c r="S90" s="139">
        <f>IF(P90=0,0,IF(ISBLANK('Student Work'!S90),"ERROR",IF(ABS('Student Work'!S90-('Student Work'!$T$14-'Student Work'!R90))&lt;0.01,IF(P90&lt;&gt;"ERROR","Correct","ERROR"),"ERROR")))</f>
        <v>0</v>
      </c>
      <c r="T90" s="139">
        <f>IF(P90=0,0,IF(ISBLANK('Student Work'!T90),"ERROR",IF(ABS('Student Work'!T90-('Student Work'!Q90-'Student Work'!S90))&lt;0.01,IF(P90&lt;&gt;"ERROR","Correct","ERROR"),"ERROR")))</f>
        <v>0</v>
      </c>
      <c r="U90" s="143"/>
      <c r="V90" s="143"/>
      <c r="W90" s="142"/>
      <c r="X90" s="142"/>
      <c r="Y90" s="142"/>
      <c r="Z90" s="142"/>
      <c r="AA90" s="142"/>
      <c r="AB90" s="142"/>
      <c r="AC90" s="87"/>
      <c r="AD90" s="137">
        <f>IF($AE$13="Correct",IF(AND(AD89+1&lt;='Student Work'!$AE$13,AD89&lt;&gt;0),AD89+1,IF('Student Work'!AD90&gt;0,"ERROR",0)),0)</f>
        <v>0</v>
      </c>
      <c r="AE90" s="139">
        <f>IF(AD90=0,0,IF(ISBLANK('Student Work'!AE90),"ERROR",IF(ABS('Student Work'!AE90-'Student Work'!AH89)&lt;0.01,IF(AD90&lt;&gt;"ERROR","Correct","ERROR"),"ERROR")))</f>
        <v>0</v>
      </c>
      <c r="AF90" s="139">
        <f>IF(AD90=0,0,IF(ISBLANK('Student Work'!AF90),"ERROR",IF(ABS('Student Work'!AF90-'Student Work'!AE90*'Student Work'!$AE$12/12)&lt;0.01,IF(AD90&lt;&gt;"ERROR","Correct","ERROR"),"ERROR")))</f>
        <v>0</v>
      </c>
      <c r="AG90" s="154">
        <f>IF(AD90=0,0,IF(ISBLANK('Student Work'!AG90),"ERROR",IF(ABS('Student Work'!AG90-('Student Work'!$AE$14-'Student Work'!AF90))&lt;0.01,"Correct","ERROR")))</f>
        <v>0</v>
      </c>
      <c r="AH90" s="155">
        <f>IF(AD90=0,0,IF(ISBLANK('Student Work'!AH90),"ERROR",IF(ABS('Student Work'!AH90-('Student Work'!AE90-'Student Work'!AG90))&lt;0.01,"Correct","ERROR")))</f>
        <v>0</v>
      </c>
      <c r="AI90" s="139">
        <f>IF(AE90=0,0,IF(ISBLANK('Student Work'!#REF!),"ERROR",IF(ABS('Student Work'!#REF!-('Student Work'!AF90+'Student Work'!AG90+'Student Work'!AH90))&lt;0.01,"Correct","ERROR")))</f>
        <v>0</v>
      </c>
      <c r="AJ90" s="87"/>
      <c r="AK90" s="87"/>
      <c r="AL90" s="70"/>
    </row>
    <row r="91" spans="1:38">
      <c r="A91" s="100"/>
      <c r="B91" s="72"/>
      <c r="C91" s="72"/>
      <c r="D91" s="72"/>
      <c r="E91" s="72"/>
      <c r="F91" s="72"/>
      <c r="G91" s="72"/>
      <c r="H91" s="72"/>
      <c r="I91" s="72"/>
      <c r="J91" s="72"/>
      <c r="K91" s="72"/>
      <c r="L91" s="72"/>
      <c r="M91" s="72"/>
      <c r="N91" s="72"/>
      <c r="O91" s="87"/>
      <c r="P91" s="137">
        <f>IF($T$13="Correct",IF(AND(P90+1&lt;='Student Work'!$T$13,P90&lt;&gt;0),P90+1,IF('Student Work'!P91&gt;0,"ERROR",0)),0)</f>
        <v>0</v>
      </c>
      <c r="Q91" s="138">
        <f>IF(P91=0,0,IF(ISBLANK('Student Work'!Q91),"ERROR",IF(ABS('Student Work'!Q91-'Student Work'!T90)&lt;0.01,IF(P91&lt;&gt;"ERROR","Correct","ERROR"),"ERROR")))</f>
        <v>0</v>
      </c>
      <c r="R91" s="139">
        <f>IF(P91=0,0,IF(ISBLANK('Student Work'!R91),"ERROR",IF(ABS('Student Work'!R91-'Student Work'!Q91*'Student Work'!$T$12/12)&lt;0.01,IF(P91&lt;&gt;"ERROR","Correct","ERROR"),"ERROR")))</f>
        <v>0</v>
      </c>
      <c r="S91" s="139">
        <f>IF(P91=0,0,IF(ISBLANK('Student Work'!S91),"ERROR",IF(ABS('Student Work'!S91-('Student Work'!$T$14-'Student Work'!R91))&lt;0.01,IF(P91&lt;&gt;"ERROR","Correct","ERROR"),"ERROR")))</f>
        <v>0</v>
      </c>
      <c r="T91" s="139">
        <f>IF(P91=0,0,IF(ISBLANK('Student Work'!T91),"ERROR",IF(ABS('Student Work'!T91-('Student Work'!Q91-'Student Work'!S91))&lt;0.01,IF(P91&lt;&gt;"ERROR","Correct","ERROR"),"ERROR")))</f>
        <v>0</v>
      </c>
      <c r="U91" s="143"/>
      <c r="V91" s="143"/>
      <c r="W91" s="142"/>
      <c r="X91" s="142"/>
      <c r="Y91" s="142"/>
      <c r="Z91" s="142"/>
      <c r="AA91" s="142"/>
      <c r="AB91" s="142"/>
      <c r="AC91" s="87"/>
      <c r="AD91" s="137">
        <f>IF($AE$13="Correct",IF(AND(AD90+1&lt;='Student Work'!$AE$13,AD90&lt;&gt;0),AD90+1,IF('Student Work'!AD91&gt;0,"ERROR",0)),0)</f>
        <v>0</v>
      </c>
      <c r="AE91" s="139">
        <f>IF(AD91=0,0,IF(ISBLANK('Student Work'!AE91),"ERROR",IF(ABS('Student Work'!AE91-'Student Work'!AH90)&lt;0.01,IF(AD91&lt;&gt;"ERROR","Correct","ERROR"),"ERROR")))</f>
        <v>0</v>
      </c>
      <c r="AF91" s="139">
        <f>IF(AD91=0,0,IF(ISBLANK('Student Work'!AF91),"ERROR",IF(ABS('Student Work'!AF91-'Student Work'!AE91*'Student Work'!$AE$12/12)&lt;0.01,IF(AD91&lt;&gt;"ERROR","Correct","ERROR"),"ERROR")))</f>
        <v>0</v>
      </c>
      <c r="AG91" s="154">
        <f>IF(AD91=0,0,IF(ISBLANK('Student Work'!AG91),"ERROR",IF(ABS('Student Work'!AG91-('Student Work'!$AE$14-'Student Work'!AF91))&lt;0.01,"Correct","ERROR")))</f>
        <v>0</v>
      </c>
      <c r="AH91" s="155">
        <f>IF(AD91=0,0,IF(ISBLANK('Student Work'!AH91),"ERROR",IF(ABS('Student Work'!AH91-('Student Work'!AE91-'Student Work'!AG91))&lt;0.01,"Correct","ERROR")))</f>
        <v>0</v>
      </c>
      <c r="AI91" s="139">
        <f>IF(AE91=0,0,IF(ISBLANK('Student Work'!#REF!),"ERROR",IF(ABS('Student Work'!#REF!-('Student Work'!AF91+'Student Work'!AG91+'Student Work'!AH91))&lt;0.01,"Correct","ERROR")))</f>
        <v>0</v>
      </c>
      <c r="AJ91" s="87"/>
      <c r="AK91" s="87"/>
      <c r="AL91" s="70"/>
    </row>
    <row r="92" spans="1:38">
      <c r="A92" s="100"/>
      <c r="B92" s="72"/>
      <c r="C92" s="72"/>
      <c r="D92" s="72"/>
      <c r="E92" s="72"/>
      <c r="F92" s="72"/>
      <c r="G92" s="72"/>
      <c r="H92" s="72"/>
      <c r="I92" s="72"/>
      <c r="J92" s="72"/>
      <c r="K92" s="72"/>
      <c r="L92" s="72"/>
      <c r="M92" s="72"/>
      <c r="N92" s="72"/>
      <c r="O92" s="87"/>
      <c r="P92" s="137">
        <f>IF($T$13="Correct",IF(AND(P91+1&lt;='Student Work'!$T$13,P91&lt;&gt;0),P91+1,IF('Student Work'!P92&gt;0,"ERROR",0)),0)</f>
        <v>0</v>
      </c>
      <c r="Q92" s="138">
        <f>IF(P92=0,0,IF(ISBLANK('Student Work'!Q92),"ERROR",IF(ABS('Student Work'!Q92-'Student Work'!T91)&lt;0.01,IF(P92&lt;&gt;"ERROR","Correct","ERROR"),"ERROR")))</f>
        <v>0</v>
      </c>
      <c r="R92" s="139">
        <f>IF(P92=0,0,IF(ISBLANK('Student Work'!R92),"ERROR",IF(ABS('Student Work'!R92-'Student Work'!Q92*'Student Work'!$T$12/12)&lt;0.01,IF(P92&lt;&gt;"ERROR","Correct","ERROR"),"ERROR")))</f>
        <v>0</v>
      </c>
      <c r="S92" s="139">
        <f>IF(P92=0,0,IF(ISBLANK('Student Work'!S92),"ERROR",IF(ABS('Student Work'!S92-('Student Work'!$T$14-'Student Work'!R92))&lt;0.01,IF(P92&lt;&gt;"ERROR","Correct","ERROR"),"ERROR")))</f>
        <v>0</v>
      </c>
      <c r="T92" s="139">
        <f>IF(P92=0,0,IF(ISBLANK('Student Work'!T92),"ERROR",IF(ABS('Student Work'!T92-('Student Work'!Q92-'Student Work'!S92))&lt;0.01,IF(P92&lt;&gt;"ERROR","Correct","ERROR"),"ERROR")))</f>
        <v>0</v>
      </c>
      <c r="U92" s="143"/>
      <c r="V92" s="143"/>
      <c r="W92" s="142"/>
      <c r="X92" s="142"/>
      <c r="Y92" s="142"/>
      <c r="Z92" s="142"/>
      <c r="AA92" s="142"/>
      <c r="AB92" s="142"/>
      <c r="AC92" s="87"/>
      <c r="AD92" s="137">
        <f>IF($AE$13="Correct",IF(AND(AD91+1&lt;='Student Work'!$AE$13,AD91&lt;&gt;0),AD91+1,IF('Student Work'!AD92&gt;0,"ERROR",0)),0)</f>
        <v>0</v>
      </c>
      <c r="AE92" s="139">
        <f>IF(AD92=0,0,IF(ISBLANK('Student Work'!AE92),"ERROR",IF(ABS('Student Work'!AE92-'Student Work'!AH91)&lt;0.01,IF(AD92&lt;&gt;"ERROR","Correct","ERROR"),"ERROR")))</f>
        <v>0</v>
      </c>
      <c r="AF92" s="139">
        <f>IF(AD92=0,0,IF(ISBLANK('Student Work'!AF92),"ERROR",IF(ABS('Student Work'!AF92-'Student Work'!AE92*'Student Work'!$AE$12/12)&lt;0.01,IF(AD92&lt;&gt;"ERROR","Correct","ERROR"),"ERROR")))</f>
        <v>0</v>
      </c>
      <c r="AG92" s="154">
        <f>IF(AD92=0,0,IF(ISBLANK('Student Work'!AG92),"ERROR",IF(ABS('Student Work'!AG92-('Student Work'!$AE$14-'Student Work'!AF92))&lt;0.01,"Correct","ERROR")))</f>
        <v>0</v>
      </c>
      <c r="AH92" s="155">
        <f>IF(AD92=0,0,IF(ISBLANK('Student Work'!AH92),"ERROR",IF(ABS('Student Work'!AH92-('Student Work'!AE92-'Student Work'!AG92))&lt;0.01,"Correct","ERROR")))</f>
        <v>0</v>
      </c>
      <c r="AI92" s="139">
        <f>IF(AE92=0,0,IF(ISBLANK('Student Work'!#REF!),"ERROR",IF(ABS('Student Work'!#REF!-('Student Work'!AF92+'Student Work'!AG92+'Student Work'!AH92))&lt;0.01,"Correct","ERROR")))</f>
        <v>0</v>
      </c>
      <c r="AJ92" s="87"/>
      <c r="AK92" s="87"/>
      <c r="AL92" s="70"/>
    </row>
    <row r="93" spans="1:38">
      <c r="A93" s="100"/>
      <c r="B93" s="72"/>
      <c r="C93" s="72"/>
      <c r="D93" s="72"/>
      <c r="E93" s="72"/>
      <c r="F93" s="72"/>
      <c r="G93" s="72"/>
      <c r="H93" s="72"/>
      <c r="I93" s="72"/>
      <c r="J93" s="72"/>
      <c r="K93" s="72"/>
      <c r="L93" s="72"/>
      <c r="M93" s="72"/>
      <c r="N93" s="72"/>
      <c r="O93" s="87"/>
      <c r="P93" s="137">
        <f>IF($T$13="Correct",IF(AND(P92+1&lt;='Student Work'!$T$13,P92&lt;&gt;0),P92+1,IF('Student Work'!P93&gt;0,"ERROR",0)),0)</f>
        <v>0</v>
      </c>
      <c r="Q93" s="138">
        <f>IF(P93=0,0,IF(ISBLANK('Student Work'!Q93),"ERROR",IF(ABS('Student Work'!Q93-'Student Work'!T92)&lt;0.01,IF(P93&lt;&gt;"ERROR","Correct","ERROR"),"ERROR")))</f>
        <v>0</v>
      </c>
      <c r="R93" s="139">
        <f>IF(P93=0,0,IF(ISBLANK('Student Work'!R93),"ERROR",IF(ABS('Student Work'!R93-'Student Work'!Q93*'Student Work'!$T$12/12)&lt;0.01,IF(P93&lt;&gt;"ERROR","Correct","ERROR"),"ERROR")))</f>
        <v>0</v>
      </c>
      <c r="S93" s="139">
        <f>IF(P93=0,0,IF(ISBLANK('Student Work'!S93),"ERROR",IF(ABS('Student Work'!S93-('Student Work'!$T$14-'Student Work'!R93))&lt;0.01,IF(P93&lt;&gt;"ERROR","Correct","ERROR"),"ERROR")))</f>
        <v>0</v>
      </c>
      <c r="T93" s="139">
        <f>IF(P93=0,0,IF(ISBLANK('Student Work'!T93),"ERROR",IF(ABS('Student Work'!T93-('Student Work'!Q93-'Student Work'!S93))&lt;0.01,IF(P93&lt;&gt;"ERROR","Correct","ERROR"),"ERROR")))</f>
        <v>0</v>
      </c>
      <c r="U93" s="143"/>
      <c r="V93" s="143"/>
      <c r="W93" s="142"/>
      <c r="X93" s="142"/>
      <c r="Y93" s="142"/>
      <c r="Z93" s="87"/>
      <c r="AA93" s="142"/>
      <c r="AB93" s="142"/>
      <c r="AC93" s="87"/>
      <c r="AD93" s="137">
        <f>IF($AE$13="Correct",IF(AND(AD92+1&lt;='Student Work'!$AE$13,AD92&lt;&gt;0),AD92+1,IF('Student Work'!AD93&gt;0,"ERROR",0)),0)</f>
        <v>0</v>
      </c>
      <c r="AE93" s="139">
        <f>IF(AD93=0,0,IF(ISBLANK('Student Work'!AE93),"ERROR",IF(ABS('Student Work'!AE93-'Student Work'!AH92)&lt;0.01,IF(AD93&lt;&gt;"ERROR","Correct","ERROR"),"ERROR")))</f>
        <v>0</v>
      </c>
      <c r="AF93" s="139">
        <f>IF(AD93=0,0,IF(ISBLANK('Student Work'!AF93),"ERROR",IF(ABS('Student Work'!AF93-'Student Work'!AE93*'Student Work'!$AE$12/12)&lt;0.01,IF(AD93&lt;&gt;"ERROR","Correct","ERROR"),"ERROR")))</f>
        <v>0</v>
      </c>
      <c r="AG93" s="154">
        <f>IF(AD93=0,0,IF(ISBLANK('Student Work'!AG93),"ERROR",IF(ABS('Student Work'!AG93-('Student Work'!$AE$14-'Student Work'!AF93))&lt;0.01,"Correct","ERROR")))</f>
        <v>0</v>
      </c>
      <c r="AH93" s="155">
        <f>IF(AD93=0,0,IF(ISBLANK('Student Work'!AH93),"ERROR",IF(ABS('Student Work'!AH93-('Student Work'!AE93-'Student Work'!AG93))&lt;0.01,"Correct","ERROR")))</f>
        <v>0</v>
      </c>
      <c r="AI93" s="139">
        <f>IF(AE93=0,0,IF(ISBLANK('Student Work'!#REF!),"ERROR",IF(ABS('Student Work'!#REF!-('Student Work'!AF93+'Student Work'!AG93+'Student Work'!AH93))&lt;0.01,"Correct","ERROR")))</f>
        <v>0</v>
      </c>
      <c r="AJ93" s="87"/>
      <c r="AK93" s="87"/>
      <c r="AL93" s="70"/>
    </row>
    <row r="94" spans="1:38">
      <c r="A94" s="100"/>
      <c r="B94" s="72"/>
      <c r="C94" s="72"/>
      <c r="D94" s="72"/>
      <c r="E94" s="72"/>
      <c r="F94" s="72"/>
      <c r="G94" s="72"/>
      <c r="H94" s="72"/>
      <c r="I94" s="72"/>
      <c r="J94" s="72"/>
      <c r="K94" s="72"/>
      <c r="L94" s="72"/>
      <c r="M94" s="72"/>
      <c r="N94" s="72"/>
      <c r="O94" s="87"/>
      <c r="P94" s="137">
        <f>IF($T$13="Correct",IF(AND(P93+1&lt;='Student Work'!$T$13,P93&lt;&gt;0),P93+1,IF('Student Work'!P94&gt;0,"ERROR",0)),0)</f>
        <v>0</v>
      </c>
      <c r="Q94" s="138">
        <f>IF(P94=0,0,IF(ISBLANK('Student Work'!Q94),"ERROR",IF(ABS('Student Work'!Q94-'Student Work'!T93)&lt;0.01,IF(P94&lt;&gt;"ERROR","Correct","ERROR"),"ERROR")))</f>
        <v>0</v>
      </c>
      <c r="R94" s="139">
        <f>IF(P94=0,0,IF(ISBLANK('Student Work'!R94),"ERROR",IF(ABS('Student Work'!R94-'Student Work'!Q94*'Student Work'!$T$12/12)&lt;0.01,IF(P94&lt;&gt;"ERROR","Correct","ERROR"),"ERROR")))</f>
        <v>0</v>
      </c>
      <c r="S94" s="139">
        <f>IF(P94=0,0,IF(ISBLANK('Student Work'!S94),"ERROR",IF(ABS('Student Work'!S94-('Student Work'!$T$14-'Student Work'!R94))&lt;0.01,IF(P94&lt;&gt;"ERROR","Correct","ERROR"),"ERROR")))</f>
        <v>0</v>
      </c>
      <c r="T94" s="139">
        <f>IF(P94=0,0,IF(ISBLANK('Student Work'!T94),"ERROR",IF(ABS('Student Work'!T94-('Student Work'!Q94-'Student Work'!S94))&lt;0.01,IF(P94&lt;&gt;"ERROR","Correct","ERROR"),"ERROR")))</f>
        <v>0</v>
      </c>
      <c r="U94" s="143"/>
      <c r="V94" s="143"/>
      <c r="W94" s="142"/>
      <c r="X94" s="142"/>
      <c r="Y94" s="142"/>
      <c r="Z94" s="87"/>
      <c r="AA94" s="142"/>
      <c r="AB94" s="142"/>
      <c r="AC94" s="87"/>
      <c r="AD94" s="137">
        <f>IF($AE$13="Correct",IF(AND(AD93+1&lt;='Student Work'!$AE$13,AD93&lt;&gt;0),AD93+1,IF('Student Work'!AD94&gt;0,"ERROR",0)),0)</f>
        <v>0</v>
      </c>
      <c r="AE94" s="139">
        <f>IF(AD94=0,0,IF(ISBLANK('Student Work'!AE94),"ERROR",IF(ABS('Student Work'!AE94-'Student Work'!AH93)&lt;0.01,IF(AD94&lt;&gt;"ERROR","Correct","ERROR"),"ERROR")))</f>
        <v>0</v>
      </c>
      <c r="AF94" s="139">
        <f>IF(AD94=0,0,IF(ISBLANK('Student Work'!AF94),"ERROR",IF(ABS('Student Work'!AF94-'Student Work'!AE94*'Student Work'!$AE$12/12)&lt;0.01,IF(AD94&lt;&gt;"ERROR","Correct","ERROR"),"ERROR")))</f>
        <v>0</v>
      </c>
      <c r="AG94" s="154">
        <f>IF(AD94=0,0,IF(ISBLANK('Student Work'!AG94),"ERROR",IF(ABS('Student Work'!AG94-('Student Work'!$AE$14-'Student Work'!AF94))&lt;0.01,"Correct","ERROR")))</f>
        <v>0</v>
      </c>
      <c r="AH94" s="155">
        <f>IF(AD94=0,0,IF(ISBLANK('Student Work'!AH94),"ERROR",IF(ABS('Student Work'!AH94-('Student Work'!AE94-'Student Work'!AG94))&lt;0.01,"Correct","ERROR")))</f>
        <v>0</v>
      </c>
      <c r="AI94" s="139">
        <f>IF(AE94=0,0,IF(ISBLANK('Student Work'!#REF!),"ERROR",IF(ABS('Student Work'!#REF!-('Student Work'!AF94+'Student Work'!AG94+'Student Work'!AH94))&lt;0.01,"Correct","ERROR")))</f>
        <v>0</v>
      </c>
      <c r="AJ94" s="87"/>
      <c r="AK94" s="87"/>
      <c r="AL94" s="70"/>
    </row>
    <row r="95" spans="1:38">
      <c r="A95" s="100"/>
      <c r="B95" s="72"/>
      <c r="C95" s="72"/>
      <c r="D95" s="72"/>
      <c r="E95" s="72"/>
      <c r="F95" s="72"/>
      <c r="G95" s="72"/>
      <c r="H95" s="72"/>
      <c r="I95" s="72"/>
      <c r="J95" s="72"/>
      <c r="K95" s="72"/>
      <c r="L95" s="72"/>
      <c r="M95" s="72"/>
      <c r="N95" s="72"/>
      <c r="O95" s="87"/>
      <c r="P95" s="137">
        <f>IF($T$13="Correct",IF(AND(P94+1&lt;='Student Work'!$T$13,P94&lt;&gt;0),P94+1,IF('Student Work'!P95&gt;0,"ERROR",0)),0)</f>
        <v>0</v>
      </c>
      <c r="Q95" s="138">
        <f>IF(P95=0,0,IF(ISBLANK('Student Work'!Q95),"ERROR",IF(ABS('Student Work'!Q95-'Student Work'!T94)&lt;0.01,IF(P95&lt;&gt;"ERROR","Correct","ERROR"),"ERROR")))</f>
        <v>0</v>
      </c>
      <c r="R95" s="139">
        <f>IF(P95=0,0,IF(ISBLANK('Student Work'!R95),"ERROR",IF(ABS('Student Work'!R95-'Student Work'!Q95*'Student Work'!$T$12/12)&lt;0.01,IF(P95&lt;&gt;"ERROR","Correct","ERROR"),"ERROR")))</f>
        <v>0</v>
      </c>
      <c r="S95" s="139">
        <f>IF(P95=0,0,IF(ISBLANK('Student Work'!S95),"ERROR",IF(ABS('Student Work'!S95-('Student Work'!$T$14-'Student Work'!R95))&lt;0.01,IF(P95&lt;&gt;"ERROR","Correct","ERROR"),"ERROR")))</f>
        <v>0</v>
      </c>
      <c r="T95" s="139">
        <f>IF(P95=0,0,IF(ISBLANK('Student Work'!T95),"ERROR",IF(ABS('Student Work'!T95-('Student Work'!Q95-'Student Work'!S95))&lt;0.01,IF(P95&lt;&gt;"ERROR","Correct","ERROR"),"ERROR")))</f>
        <v>0</v>
      </c>
      <c r="U95" s="143"/>
      <c r="V95" s="143"/>
      <c r="W95" s="142"/>
      <c r="X95" s="142"/>
      <c r="Y95" s="142"/>
      <c r="Z95" s="87"/>
      <c r="AA95" s="142"/>
      <c r="AB95" s="142"/>
      <c r="AC95" s="87"/>
      <c r="AD95" s="137">
        <f>IF($AE$13="Correct",IF(AND(AD94+1&lt;='Student Work'!$AE$13,AD94&lt;&gt;0),AD94+1,IF('Student Work'!AD95&gt;0,"ERROR",0)),0)</f>
        <v>0</v>
      </c>
      <c r="AE95" s="139">
        <f>IF(AD95=0,0,IF(ISBLANK('Student Work'!AE95),"ERROR",IF(ABS('Student Work'!AE95-'Student Work'!AH94)&lt;0.01,IF(AD95&lt;&gt;"ERROR","Correct","ERROR"),"ERROR")))</f>
        <v>0</v>
      </c>
      <c r="AF95" s="139">
        <f>IF(AD95=0,0,IF(ISBLANK('Student Work'!AF95),"ERROR",IF(ABS('Student Work'!AF95-'Student Work'!AE95*'Student Work'!$AE$12/12)&lt;0.01,IF(AD95&lt;&gt;"ERROR","Correct","ERROR"),"ERROR")))</f>
        <v>0</v>
      </c>
      <c r="AG95" s="154">
        <f>IF(AD95=0,0,IF(ISBLANK('Student Work'!AG95),"ERROR",IF(ABS('Student Work'!AG95-('Student Work'!$AE$14-'Student Work'!AF95))&lt;0.01,"Correct","ERROR")))</f>
        <v>0</v>
      </c>
      <c r="AH95" s="155">
        <f>IF(AD95=0,0,IF(ISBLANK('Student Work'!AH95),"ERROR",IF(ABS('Student Work'!AH95-('Student Work'!AE95-'Student Work'!AG95))&lt;0.01,"Correct","ERROR")))</f>
        <v>0</v>
      </c>
      <c r="AI95" s="139">
        <f>IF(AE95=0,0,IF(ISBLANK('Student Work'!#REF!),"ERROR",IF(ABS('Student Work'!#REF!-('Student Work'!AF95+'Student Work'!AG95+'Student Work'!AH95))&lt;0.01,"Correct","ERROR")))</f>
        <v>0</v>
      </c>
      <c r="AJ95" s="87"/>
      <c r="AK95" s="87"/>
      <c r="AL95" s="70"/>
    </row>
    <row r="96" spans="1:38">
      <c r="A96" s="100"/>
      <c r="B96" s="72"/>
      <c r="C96" s="72"/>
      <c r="D96" s="72"/>
      <c r="E96" s="72"/>
      <c r="F96" s="72"/>
      <c r="G96" s="72"/>
      <c r="H96" s="72"/>
      <c r="I96" s="72"/>
      <c r="J96" s="72"/>
      <c r="K96" s="72"/>
      <c r="L96" s="72"/>
      <c r="M96" s="72"/>
      <c r="N96" s="72"/>
      <c r="O96" s="87"/>
      <c r="P96" s="137">
        <f>IF($T$13="Correct",IF(AND(P95+1&lt;='Student Work'!$T$13,P95&lt;&gt;0),P95+1,IF('Student Work'!P96&gt;0,"ERROR",0)),0)</f>
        <v>0</v>
      </c>
      <c r="Q96" s="138">
        <f>IF(P96=0,0,IF(ISBLANK('Student Work'!Q96),"ERROR",IF(ABS('Student Work'!Q96-'Student Work'!T95)&lt;0.01,IF(P96&lt;&gt;"ERROR","Correct","ERROR"),"ERROR")))</f>
        <v>0</v>
      </c>
      <c r="R96" s="139">
        <f>IF(P96=0,0,IF(ISBLANK('Student Work'!R96),"ERROR",IF(ABS('Student Work'!R96-'Student Work'!Q96*'Student Work'!$T$12/12)&lt;0.01,IF(P96&lt;&gt;"ERROR","Correct","ERROR"),"ERROR")))</f>
        <v>0</v>
      </c>
      <c r="S96" s="139">
        <f>IF(P96=0,0,IF(ISBLANK('Student Work'!S96),"ERROR",IF(ABS('Student Work'!S96-('Student Work'!$T$14-'Student Work'!R96))&lt;0.01,IF(P96&lt;&gt;"ERROR","Correct","ERROR"),"ERROR")))</f>
        <v>0</v>
      </c>
      <c r="T96" s="139">
        <f>IF(P96=0,0,IF(ISBLANK('Student Work'!T96),"ERROR",IF(ABS('Student Work'!T96-('Student Work'!Q96-'Student Work'!S96))&lt;0.01,IF(P96&lt;&gt;"ERROR","Correct","ERROR"),"ERROR")))</f>
        <v>0</v>
      </c>
      <c r="U96" s="143"/>
      <c r="V96" s="143"/>
      <c r="W96" s="142"/>
      <c r="X96" s="142"/>
      <c r="Y96" s="142"/>
      <c r="Z96" s="87"/>
      <c r="AA96" s="142"/>
      <c r="AB96" s="142"/>
      <c r="AC96" s="87"/>
      <c r="AD96" s="137">
        <f>IF($AE$13="Correct",IF(AND(AD95+1&lt;='Student Work'!$AE$13,AD95&lt;&gt;0),AD95+1,IF('Student Work'!AD96&gt;0,"ERROR",0)),0)</f>
        <v>0</v>
      </c>
      <c r="AE96" s="139">
        <f>IF(AD96=0,0,IF(ISBLANK('Student Work'!AE96),"ERROR",IF(ABS('Student Work'!AE96-'Student Work'!AH95)&lt;0.01,IF(AD96&lt;&gt;"ERROR","Correct","ERROR"),"ERROR")))</f>
        <v>0</v>
      </c>
      <c r="AF96" s="139">
        <f>IF(AD96=0,0,IF(ISBLANK('Student Work'!AF96),"ERROR",IF(ABS('Student Work'!AF96-'Student Work'!AE96*'Student Work'!$AE$12/12)&lt;0.01,IF(AD96&lt;&gt;"ERROR","Correct","ERROR"),"ERROR")))</f>
        <v>0</v>
      </c>
      <c r="AG96" s="154">
        <f>IF(AD96=0,0,IF(ISBLANK('Student Work'!AG96),"ERROR",IF(ABS('Student Work'!AG96-('Student Work'!$AE$14-'Student Work'!AF96))&lt;0.01,"Correct","ERROR")))</f>
        <v>0</v>
      </c>
      <c r="AH96" s="155">
        <f>IF(AD96=0,0,IF(ISBLANK('Student Work'!AH96),"ERROR",IF(ABS('Student Work'!AH96-('Student Work'!AE96-'Student Work'!AG96))&lt;0.01,"Correct","ERROR")))</f>
        <v>0</v>
      </c>
      <c r="AI96" s="139">
        <f>IF(AE96=0,0,IF(ISBLANK('Student Work'!#REF!),"ERROR",IF(ABS('Student Work'!#REF!-('Student Work'!AF96+'Student Work'!AG96+'Student Work'!AH96))&lt;0.01,"Correct","ERROR")))</f>
        <v>0</v>
      </c>
      <c r="AJ96" s="87"/>
      <c r="AK96" s="87"/>
      <c r="AL96" s="70"/>
    </row>
    <row r="97" spans="1:38">
      <c r="A97" s="100"/>
      <c r="B97" s="72"/>
      <c r="C97" s="72"/>
      <c r="D97" s="72"/>
      <c r="E97" s="72"/>
      <c r="F97" s="72"/>
      <c r="G97" s="72"/>
      <c r="H97" s="72"/>
      <c r="I97" s="72"/>
      <c r="J97" s="72"/>
      <c r="K97" s="72"/>
      <c r="L97" s="72"/>
      <c r="M97" s="72"/>
      <c r="N97" s="72"/>
      <c r="O97" s="87"/>
      <c r="P97" s="137">
        <f>IF($T$13="Correct",IF(AND(P96+1&lt;='Student Work'!$T$13,P96&lt;&gt;0),P96+1,IF('Student Work'!P97&gt;0,"ERROR",0)),0)</f>
        <v>0</v>
      </c>
      <c r="Q97" s="138">
        <f>IF(P97=0,0,IF(ISBLANK('Student Work'!Q97),"ERROR",IF(ABS('Student Work'!Q97-'Student Work'!T96)&lt;0.01,IF(P97&lt;&gt;"ERROR","Correct","ERROR"),"ERROR")))</f>
        <v>0</v>
      </c>
      <c r="R97" s="139">
        <f>IF(P97=0,0,IF(ISBLANK('Student Work'!R97),"ERROR",IF(ABS('Student Work'!R97-'Student Work'!Q97*'Student Work'!$T$12/12)&lt;0.01,IF(P97&lt;&gt;"ERROR","Correct","ERROR"),"ERROR")))</f>
        <v>0</v>
      </c>
      <c r="S97" s="139">
        <f>IF(P97=0,0,IF(ISBLANK('Student Work'!S97),"ERROR",IF(ABS('Student Work'!S97-('Student Work'!$T$14-'Student Work'!R97))&lt;0.01,IF(P97&lt;&gt;"ERROR","Correct","ERROR"),"ERROR")))</f>
        <v>0</v>
      </c>
      <c r="T97" s="139">
        <f>IF(P97=0,0,IF(ISBLANK('Student Work'!T97),"ERROR",IF(ABS('Student Work'!T97-('Student Work'!Q97-'Student Work'!S97))&lt;0.01,IF(P97&lt;&gt;"ERROR","Correct","ERROR"),"ERROR")))</f>
        <v>0</v>
      </c>
      <c r="U97" s="143"/>
      <c r="V97" s="143"/>
      <c r="W97" s="87"/>
      <c r="X97" s="87"/>
      <c r="Y97" s="87"/>
      <c r="Z97" s="87"/>
      <c r="AA97" s="87"/>
      <c r="AB97" s="87"/>
      <c r="AC97" s="87"/>
      <c r="AD97" s="137">
        <f>IF($AE$13="Correct",IF(AND(AD96+1&lt;='Student Work'!$AE$13,AD96&lt;&gt;0),AD96+1,IF('Student Work'!AD97&gt;0,"ERROR",0)),0)</f>
        <v>0</v>
      </c>
      <c r="AE97" s="139">
        <f>IF(AD97=0,0,IF(ISBLANK('Student Work'!AE97),"ERROR",IF(ABS('Student Work'!AE97-'Student Work'!AH96)&lt;0.01,IF(AD97&lt;&gt;"ERROR","Correct","ERROR"),"ERROR")))</f>
        <v>0</v>
      </c>
      <c r="AF97" s="139">
        <f>IF(AD97=0,0,IF(ISBLANK('Student Work'!AF97),"ERROR",IF(ABS('Student Work'!AF97-'Student Work'!AE97*'Student Work'!$AE$12/12)&lt;0.01,IF(AD97&lt;&gt;"ERROR","Correct","ERROR"),"ERROR")))</f>
        <v>0</v>
      </c>
      <c r="AG97" s="154">
        <f>IF(AD97=0,0,IF(ISBLANK('Student Work'!AG97),"ERROR",IF(ABS('Student Work'!AG97-('Student Work'!$AE$14-'Student Work'!AF97))&lt;0.01,"Correct","ERROR")))</f>
        <v>0</v>
      </c>
      <c r="AH97" s="155">
        <f>IF(AD97=0,0,IF(ISBLANK('Student Work'!AH97),"ERROR",IF(ABS('Student Work'!AH97-('Student Work'!AE97-'Student Work'!AG97))&lt;0.01,"Correct","ERROR")))</f>
        <v>0</v>
      </c>
      <c r="AI97" s="139">
        <f>IF(AE97=0,0,IF(ISBLANK('Student Work'!#REF!),"ERROR",IF(ABS('Student Work'!#REF!-('Student Work'!AF97+'Student Work'!AG97+'Student Work'!AH97))&lt;0.01,"Correct","ERROR")))</f>
        <v>0</v>
      </c>
      <c r="AJ97" s="87"/>
      <c r="AK97" s="87"/>
      <c r="AL97" s="70"/>
    </row>
    <row r="98" spans="1:38">
      <c r="A98" s="100"/>
      <c r="B98" s="72"/>
      <c r="C98" s="72"/>
      <c r="D98" s="72"/>
      <c r="E98" s="72"/>
      <c r="F98" s="72"/>
      <c r="G98" s="72"/>
      <c r="H98" s="72"/>
      <c r="I98" s="72"/>
      <c r="J98" s="72"/>
      <c r="K98" s="72"/>
      <c r="L98" s="72"/>
      <c r="M98" s="72"/>
      <c r="N98" s="72"/>
      <c r="O98" s="87"/>
      <c r="P98" s="137">
        <f>IF($T$13="Correct",IF(AND(P97+1&lt;='Student Work'!$T$13,P97&lt;&gt;0),P97+1,IF('Student Work'!P98&gt;0,"ERROR",0)),0)</f>
        <v>0</v>
      </c>
      <c r="Q98" s="138">
        <f>IF(P98=0,0,IF(ISBLANK('Student Work'!Q98),"ERROR",IF(ABS('Student Work'!Q98-'Student Work'!T97)&lt;0.01,IF(P98&lt;&gt;"ERROR","Correct","ERROR"),"ERROR")))</f>
        <v>0</v>
      </c>
      <c r="R98" s="139">
        <f>IF(P98=0,0,IF(ISBLANK('Student Work'!R98),"ERROR",IF(ABS('Student Work'!R98-'Student Work'!Q98*'Student Work'!$T$12/12)&lt;0.01,IF(P98&lt;&gt;"ERROR","Correct","ERROR"),"ERROR")))</f>
        <v>0</v>
      </c>
      <c r="S98" s="139">
        <f>IF(P98=0,0,IF(ISBLANK('Student Work'!S98),"ERROR",IF(ABS('Student Work'!S98-('Student Work'!$T$14-'Student Work'!R98))&lt;0.01,IF(P98&lt;&gt;"ERROR","Correct","ERROR"),"ERROR")))</f>
        <v>0</v>
      </c>
      <c r="T98" s="139">
        <f>IF(P98=0,0,IF(ISBLANK('Student Work'!T98),"ERROR",IF(ABS('Student Work'!T98-('Student Work'!Q98-'Student Work'!S98))&lt;0.01,IF(P98&lt;&gt;"ERROR","Correct","ERROR"),"ERROR")))</f>
        <v>0</v>
      </c>
      <c r="U98" s="143"/>
      <c r="V98" s="143"/>
      <c r="W98" s="87"/>
      <c r="X98" s="87"/>
      <c r="Y98" s="87"/>
      <c r="Z98" s="87"/>
      <c r="AA98" s="87"/>
      <c r="AB98" s="87"/>
      <c r="AC98" s="87"/>
      <c r="AD98" s="137">
        <f>IF($AE$13="Correct",IF(AND(AD97+1&lt;='Student Work'!$AE$13,AD97&lt;&gt;0),AD97+1,IF('Student Work'!AD98&gt;0,"ERROR",0)),0)</f>
        <v>0</v>
      </c>
      <c r="AE98" s="139">
        <f>IF(AD98=0,0,IF(ISBLANK('Student Work'!AE98),"ERROR",IF(ABS('Student Work'!AE98-'Student Work'!AH97)&lt;0.01,IF(AD98&lt;&gt;"ERROR","Correct","ERROR"),"ERROR")))</f>
        <v>0</v>
      </c>
      <c r="AF98" s="139">
        <f>IF(AD98=0,0,IF(ISBLANK('Student Work'!AF98),"ERROR",IF(ABS('Student Work'!AF98-'Student Work'!AE98*'Student Work'!$AE$12/12)&lt;0.01,IF(AD98&lt;&gt;"ERROR","Correct","ERROR"),"ERROR")))</f>
        <v>0</v>
      </c>
      <c r="AG98" s="154">
        <f>IF(AD98=0,0,IF(ISBLANK('Student Work'!AG98),"ERROR",IF(ABS('Student Work'!AG98-('Student Work'!$AE$14-'Student Work'!AF98))&lt;0.01,"Correct","ERROR")))</f>
        <v>0</v>
      </c>
      <c r="AH98" s="155">
        <f>IF(AD98=0,0,IF(ISBLANK('Student Work'!AH98),"ERROR",IF(ABS('Student Work'!AH98-('Student Work'!AE98-'Student Work'!AG98))&lt;0.01,"Correct","ERROR")))</f>
        <v>0</v>
      </c>
      <c r="AI98" s="139">
        <f>IF(AE98=0,0,IF(ISBLANK('Student Work'!#REF!),"ERROR",IF(ABS('Student Work'!#REF!-('Student Work'!AF98+'Student Work'!AG98+'Student Work'!AH98))&lt;0.01,"Correct","ERROR")))</f>
        <v>0</v>
      </c>
      <c r="AJ98" s="87"/>
      <c r="AK98" s="87"/>
      <c r="AL98" s="70"/>
    </row>
    <row r="99" spans="1:38">
      <c r="A99" s="100"/>
      <c r="B99" s="72"/>
      <c r="C99" s="72"/>
      <c r="D99" s="72"/>
      <c r="E99" s="72"/>
      <c r="F99" s="72"/>
      <c r="G99" s="72"/>
      <c r="H99" s="72"/>
      <c r="I99" s="72"/>
      <c r="J99" s="72"/>
      <c r="K99" s="72"/>
      <c r="L99" s="72"/>
      <c r="M99" s="72"/>
      <c r="N99" s="72"/>
      <c r="O99" s="87"/>
      <c r="P99" s="137">
        <f>IF($T$13="Correct",IF(AND(P98+1&lt;='Student Work'!$T$13,P98&lt;&gt;0),P98+1,IF('Student Work'!P99&gt;0,"ERROR",0)),0)</f>
        <v>0</v>
      </c>
      <c r="Q99" s="138">
        <f>IF(P99=0,0,IF(ISBLANK('Student Work'!Q99),"ERROR",IF(ABS('Student Work'!Q99-'Student Work'!T98)&lt;0.01,IF(P99&lt;&gt;"ERROR","Correct","ERROR"),"ERROR")))</f>
        <v>0</v>
      </c>
      <c r="R99" s="139">
        <f>IF(P99=0,0,IF(ISBLANK('Student Work'!R99),"ERROR",IF(ABS('Student Work'!R99-'Student Work'!Q99*'Student Work'!$T$12/12)&lt;0.01,IF(P99&lt;&gt;"ERROR","Correct","ERROR"),"ERROR")))</f>
        <v>0</v>
      </c>
      <c r="S99" s="139">
        <f>IF(P99=0,0,IF(ISBLANK('Student Work'!S99),"ERROR",IF(ABS('Student Work'!S99-('Student Work'!$T$14-'Student Work'!R99))&lt;0.01,IF(P99&lt;&gt;"ERROR","Correct","ERROR"),"ERROR")))</f>
        <v>0</v>
      </c>
      <c r="T99" s="139">
        <f>IF(P99=0,0,IF(ISBLANK('Student Work'!T99),"ERROR",IF(ABS('Student Work'!T99-('Student Work'!Q99-'Student Work'!S99))&lt;0.01,IF(P99&lt;&gt;"ERROR","Correct","ERROR"),"ERROR")))</f>
        <v>0</v>
      </c>
      <c r="U99" s="143"/>
      <c r="V99" s="143"/>
      <c r="W99" s="87"/>
      <c r="X99" s="87"/>
      <c r="Y99" s="87"/>
      <c r="Z99" s="87"/>
      <c r="AA99" s="87"/>
      <c r="AB99" s="87"/>
      <c r="AC99" s="87"/>
      <c r="AD99" s="137">
        <f>IF($AE$13="Correct",IF(AND(AD98+1&lt;='Student Work'!$AE$13,AD98&lt;&gt;0),AD98+1,IF('Student Work'!AD99&gt;0,"ERROR",0)),0)</f>
        <v>0</v>
      </c>
      <c r="AE99" s="139">
        <f>IF(AD99=0,0,IF(ISBLANK('Student Work'!AE99),"ERROR",IF(ABS('Student Work'!AE99-'Student Work'!AH98)&lt;0.01,IF(AD99&lt;&gt;"ERROR","Correct","ERROR"),"ERROR")))</f>
        <v>0</v>
      </c>
      <c r="AF99" s="139">
        <f>IF(AD99=0,0,IF(ISBLANK('Student Work'!AF99),"ERROR",IF(ABS('Student Work'!AF99-'Student Work'!AE99*'Student Work'!$AE$12/12)&lt;0.01,IF(AD99&lt;&gt;"ERROR","Correct","ERROR"),"ERROR")))</f>
        <v>0</v>
      </c>
      <c r="AG99" s="154">
        <f>IF(AD99=0,0,IF(ISBLANK('Student Work'!AG99),"ERROR",IF(ABS('Student Work'!AG99-('Student Work'!$AE$14-'Student Work'!AF99))&lt;0.01,"Correct","ERROR")))</f>
        <v>0</v>
      </c>
      <c r="AH99" s="155">
        <f>IF(AD99=0,0,IF(ISBLANK('Student Work'!AH99),"ERROR",IF(ABS('Student Work'!AH99-('Student Work'!AE99-'Student Work'!AG99))&lt;0.01,"Correct","ERROR")))</f>
        <v>0</v>
      </c>
      <c r="AI99" s="139">
        <f>IF(AE99=0,0,IF(ISBLANK('Student Work'!#REF!),"ERROR",IF(ABS('Student Work'!#REF!-('Student Work'!AF99+'Student Work'!AG99+'Student Work'!AH99))&lt;0.01,"Correct","ERROR")))</f>
        <v>0</v>
      </c>
      <c r="AJ99" s="87"/>
      <c r="AK99" s="87"/>
      <c r="AL99" s="70"/>
    </row>
    <row r="100" spans="1:38">
      <c r="A100" s="100"/>
      <c r="B100" s="72"/>
      <c r="C100" s="72"/>
      <c r="D100" s="72"/>
      <c r="E100" s="72"/>
      <c r="F100" s="72"/>
      <c r="G100" s="72"/>
      <c r="H100" s="72"/>
      <c r="I100" s="72"/>
      <c r="J100" s="72"/>
      <c r="K100" s="72"/>
      <c r="L100" s="72"/>
      <c r="M100" s="72"/>
      <c r="N100" s="72"/>
      <c r="O100" s="87"/>
      <c r="P100" s="137">
        <f>IF($T$13="Correct",IF(AND(P99+1&lt;='Student Work'!$T$13,P99&lt;&gt;0),P99+1,IF('Student Work'!P100&gt;0,"ERROR",0)),0)</f>
        <v>0</v>
      </c>
      <c r="Q100" s="138">
        <f>IF(P100=0,0,IF(ISBLANK('Student Work'!Q100),"ERROR",IF(ABS('Student Work'!Q100-'Student Work'!T99)&lt;0.01,IF(P100&lt;&gt;"ERROR","Correct","ERROR"),"ERROR")))</f>
        <v>0</v>
      </c>
      <c r="R100" s="139">
        <f>IF(P100=0,0,IF(ISBLANK('Student Work'!R100),"ERROR",IF(ABS('Student Work'!R100-'Student Work'!Q100*'Student Work'!$T$12/12)&lt;0.01,IF(P100&lt;&gt;"ERROR","Correct","ERROR"),"ERROR")))</f>
        <v>0</v>
      </c>
      <c r="S100" s="139">
        <f>IF(P100=0,0,IF(ISBLANK('Student Work'!S100),"ERROR",IF(ABS('Student Work'!S100-('Student Work'!$T$14-'Student Work'!R100))&lt;0.01,IF(P100&lt;&gt;"ERROR","Correct","ERROR"),"ERROR")))</f>
        <v>0</v>
      </c>
      <c r="T100" s="139">
        <f>IF(P100=0,0,IF(ISBLANK('Student Work'!T100),"ERROR",IF(ABS('Student Work'!T100-('Student Work'!Q100-'Student Work'!S100))&lt;0.01,IF(P100&lt;&gt;"ERROR","Correct","ERROR"),"ERROR")))</f>
        <v>0</v>
      </c>
      <c r="U100" s="143"/>
      <c r="V100" s="143"/>
      <c r="W100" s="87"/>
      <c r="X100" s="87"/>
      <c r="Y100" s="87"/>
      <c r="Z100" s="87"/>
      <c r="AA100" s="87"/>
      <c r="AB100" s="87"/>
      <c r="AC100" s="87"/>
      <c r="AD100" s="137">
        <f>IF($AE$13="Correct",IF(AND(AD99+1&lt;='Student Work'!$AE$13,AD99&lt;&gt;0),AD99+1,IF('Student Work'!AD100&gt;0,"ERROR",0)),0)</f>
        <v>0</v>
      </c>
      <c r="AE100" s="139">
        <f>IF(AD100=0,0,IF(ISBLANK('Student Work'!AE100),"ERROR",IF(ABS('Student Work'!AE100-'Student Work'!AH99)&lt;0.01,IF(AD100&lt;&gt;"ERROR","Correct","ERROR"),"ERROR")))</f>
        <v>0</v>
      </c>
      <c r="AF100" s="139">
        <f>IF(AD100=0,0,IF(ISBLANK('Student Work'!AF100),"ERROR",IF(ABS('Student Work'!AF100-'Student Work'!AE100*'Student Work'!$AE$12/12)&lt;0.01,IF(AD100&lt;&gt;"ERROR","Correct","ERROR"),"ERROR")))</f>
        <v>0</v>
      </c>
      <c r="AG100" s="154">
        <f>IF(AD100=0,0,IF(ISBLANK('Student Work'!AG100),"ERROR",IF(ABS('Student Work'!AG100-('Student Work'!$AE$14-'Student Work'!AF100))&lt;0.01,"Correct","ERROR")))</f>
        <v>0</v>
      </c>
      <c r="AH100" s="155">
        <f>IF(AD100=0,0,IF(ISBLANK('Student Work'!AH100),"ERROR",IF(ABS('Student Work'!AH100-('Student Work'!AE100-'Student Work'!AG100))&lt;0.01,"Correct","ERROR")))</f>
        <v>0</v>
      </c>
      <c r="AI100" s="139">
        <f>IF(AE100=0,0,IF(ISBLANK('Student Work'!#REF!),"ERROR",IF(ABS('Student Work'!#REF!-('Student Work'!AF100+'Student Work'!AG100+'Student Work'!AH100))&lt;0.01,"Correct","ERROR")))</f>
        <v>0</v>
      </c>
      <c r="AJ100" s="87"/>
      <c r="AK100" s="87"/>
      <c r="AL100" s="70"/>
    </row>
    <row r="101" spans="1:38">
      <c r="A101" s="100"/>
      <c r="B101" s="72"/>
      <c r="C101" s="72"/>
      <c r="D101" s="72"/>
      <c r="E101" s="72"/>
      <c r="F101" s="72"/>
      <c r="G101" s="72"/>
      <c r="H101" s="72"/>
      <c r="I101" s="72"/>
      <c r="J101" s="72"/>
      <c r="K101" s="72"/>
      <c r="L101" s="72"/>
      <c r="M101" s="72"/>
      <c r="N101" s="72"/>
      <c r="O101" s="87"/>
      <c r="P101" s="137">
        <f>IF($T$13="Correct",IF(AND(P100+1&lt;='Student Work'!$T$13,P100&lt;&gt;0),P100+1,IF('Student Work'!P101&gt;0,"ERROR",0)),0)</f>
        <v>0</v>
      </c>
      <c r="Q101" s="138">
        <f>IF(P101=0,0,IF(ISBLANK('Student Work'!Q101),"ERROR",IF(ABS('Student Work'!Q101-'Student Work'!T100)&lt;0.01,IF(P101&lt;&gt;"ERROR","Correct","ERROR"),"ERROR")))</f>
        <v>0</v>
      </c>
      <c r="R101" s="139">
        <f>IF(P101=0,0,IF(ISBLANK('Student Work'!R101),"ERROR",IF(ABS('Student Work'!R101-'Student Work'!Q101*'Student Work'!$T$12/12)&lt;0.01,IF(P101&lt;&gt;"ERROR","Correct","ERROR"),"ERROR")))</f>
        <v>0</v>
      </c>
      <c r="S101" s="139">
        <f>IF(P101=0,0,IF(ISBLANK('Student Work'!S101),"ERROR",IF(ABS('Student Work'!S101-('Student Work'!$T$14-'Student Work'!R101))&lt;0.01,IF(P101&lt;&gt;"ERROR","Correct","ERROR"),"ERROR")))</f>
        <v>0</v>
      </c>
      <c r="T101" s="139">
        <f>IF(P101=0,0,IF(ISBLANK('Student Work'!T101),"ERROR",IF(ABS('Student Work'!T101-('Student Work'!Q101-'Student Work'!S101))&lt;0.01,IF(P101&lt;&gt;"ERROR","Correct","ERROR"),"ERROR")))</f>
        <v>0</v>
      </c>
      <c r="U101" s="143"/>
      <c r="V101" s="143"/>
      <c r="W101" s="87"/>
      <c r="X101" s="87"/>
      <c r="Y101" s="87"/>
      <c r="Z101" s="87"/>
      <c r="AA101" s="87"/>
      <c r="AB101" s="87"/>
      <c r="AC101" s="87"/>
      <c r="AD101" s="137">
        <f>IF($AE$13="Correct",IF(AND(AD100+1&lt;='Student Work'!$AE$13,AD100&lt;&gt;0),AD100+1,IF('Student Work'!AD101&gt;0,"ERROR",0)),0)</f>
        <v>0</v>
      </c>
      <c r="AE101" s="139">
        <f>IF(AD101=0,0,IF(ISBLANK('Student Work'!AE101),"ERROR",IF(ABS('Student Work'!AE101-'Student Work'!AH100)&lt;0.01,IF(AD101&lt;&gt;"ERROR","Correct","ERROR"),"ERROR")))</f>
        <v>0</v>
      </c>
      <c r="AF101" s="139">
        <f>IF(AD101=0,0,IF(ISBLANK('Student Work'!AF101),"ERROR",IF(ABS('Student Work'!AF101-'Student Work'!AE101*'Student Work'!$AE$12/12)&lt;0.01,IF(AD101&lt;&gt;"ERROR","Correct","ERROR"),"ERROR")))</f>
        <v>0</v>
      </c>
      <c r="AG101" s="154">
        <f>IF(AD101=0,0,IF(ISBLANK('Student Work'!AG101),"ERROR",IF(ABS('Student Work'!AG101-('Student Work'!$AE$14-'Student Work'!AF101))&lt;0.01,"Correct","ERROR")))</f>
        <v>0</v>
      </c>
      <c r="AH101" s="155">
        <f>IF(AD101=0,0,IF(ISBLANK('Student Work'!AH101),"ERROR",IF(ABS('Student Work'!AH101-('Student Work'!AE101-'Student Work'!AG101))&lt;0.01,"Correct","ERROR")))</f>
        <v>0</v>
      </c>
      <c r="AI101" s="139">
        <f>IF(AE101=0,0,IF(ISBLANK('Student Work'!#REF!),"ERROR",IF(ABS('Student Work'!#REF!-('Student Work'!AF101+'Student Work'!AG101+'Student Work'!AH101))&lt;0.01,"Correct","ERROR")))</f>
        <v>0</v>
      </c>
      <c r="AJ101" s="87"/>
      <c r="AK101" s="87"/>
      <c r="AL101" s="70"/>
    </row>
    <row r="102" spans="1:38">
      <c r="A102" s="100"/>
      <c r="B102" s="72"/>
      <c r="C102" s="72"/>
      <c r="D102" s="72"/>
      <c r="E102" s="72"/>
      <c r="F102" s="72"/>
      <c r="G102" s="72"/>
      <c r="H102" s="72"/>
      <c r="I102" s="72"/>
      <c r="J102" s="72"/>
      <c r="K102" s="72"/>
      <c r="L102" s="72"/>
      <c r="M102" s="72"/>
      <c r="N102" s="72"/>
      <c r="O102" s="87"/>
      <c r="P102" s="137">
        <f>IF($T$13="Correct",IF(AND(P101+1&lt;='Student Work'!$T$13,P101&lt;&gt;0),P101+1,IF('Student Work'!P102&gt;0,"ERROR",0)),0)</f>
        <v>0</v>
      </c>
      <c r="Q102" s="138">
        <f>IF(P102=0,0,IF(ISBLANK('Student Work'!Q102),"ERROR",IF(ABS('Student Work'!Q102-'Student Work'!T101)&lt;0.01,IF(P102&lt;&gt;"ERROR","Correct","ERROR"),"ERROR")))</f>
        <v>0</v>
      </c>
      <c r="R102" s="139">
        <f>IF(P102=0,0,IF(ISBLANK('Student Work'!R102),"ERROR",IF(ABS('Student Work'!R102-'Student Work'!Q102*'Student Work'!$T$12/12)&lt;0.01,IF(P102&lt;&gt;"ERROR","Correct","ERROR"),"ERROR")))</f>
        <v>0</v>
      </c>
      <c r="S102" s="139">
        <f>IF(P102=0,0,IF(ISBLANK('Student Work'!S102),"ERROR",IF(ABS('Student Work'!S102-('Student Work'!$T$14-'Student Work'!R102))&lt;0.01,IF(P102&lt;&gt;"ERROR","Correct","ERROR"),"ERROR")))</f>
        <v>0</v>
      </c>
      <c r="T102" s="139">
        <f>IF(P102=0,0,IF(ISBLANK('Student Work'!T102),"ERROR",IF(ABS('Student Work'!T102-('Student Work'!Q102-'Student Work'!S102))&lt;0.01,IF(P102&lt;&gt;"ERROR","Correct","ERROR"),"ERROR")))</f>
        <v>0</v>
      </c>
      <c r="U102" s="143"/>
      <c r="V102" s="143"/>
      <c r="W102" s="87"/>
      <c r="X102" s="87"/>
      <c r="Y102" s="87"/>
      <c r="Z102" s="87"/>
      <c r="AA102" s="87"/>
      <c r="AB102" s="87"/>
      <c r="AC102" s="87"/>
      <c r="AD102" s="137">
        <f>IF($AE$13="Correct",IF(AND(AD101+1&lt;='Student Work'!$AE$13,AD101&lt;&gt;0),AD101+1,IF('Student Work'!AD102&gt;0,"ERROR",0)),0)</f>
        <v>0</v>
      </c>
      <c r="AE102" s="139">
        <f>IF(AD102=0,0,IF(ISBLANK('Student Work'!AE102),"ERROR",IF(ABS('Student Work'!AE102-'Student Work'!AH101)&lt;0.01,IF(AD102&lt;&gt;"ERROR","Correct","ERROR"),"ERROR")))</f>
        <v>0</v>
      </c>
      <c r="AF102" s="139">
        <f>IF(AD102=0,0,IF(ISBLANK('Student Work'!AF102),"ERROR",IF(ABS('Student Work'!AF102-'Student Work'!AE102*'Student Work'!$AE$12/12)&lt;0.01,IF(AD102&lt;&gt;"ERROR","Correct","ERROR"),"ERROR")))</f>
        <v>0</v>
      </c>
      <c r="AG102" s="154">
        <f>IF(AD102=0,0,IF(ISBLANK('Student Work'!AG102),"ERROR",IF(ABS('Student Work'!AG102-('Student Work'!$AE$14-'Student Work'!AF102))&lt;0.01,"Correct","ERROR")))</f>
        <v>0</v>
      </c>
      <c r="AH102" s="155">
        <f>IF(AD102=0,0,IF(ISBLANK('Student Work'!AH102),"ERROR",IF(ABS('Student Work'!AH102-('Student Work'!AE102-'Student Work'!AG102))&lt;0.01,"Correct","ERROR")))</f>
        <v>0</v>
      </c>
      <c r="AI102" s="139">
        <f>IF(AE102=0,0,IF(ISBLANK('Student Work'!#REF!),"ERROR",IF(ABS('Student Work'!#REF!-('Student Work'!AF102+'Student Work'!AG102+'Student Work'!AH102))&lt;0.01,"Correct","ERROR")))</f>
        <v>0</v>
      </c>
      <c r="AJ102" s="87"/>
      <c r="AK102" s="87"/>
      <c r="AL102" s="70"/>
    </row>
    <row r="103" spans="1:38">
      <c r="A103" s="100"/>
      <c r="B103" s="72"/>
      <c r="C103" s="72"/>
      <c r="D103" s="72"/>
      <c r="E103" s="72"/>
      <c r="F103" s="72"/>
      <c r="G103" s="72"/>
      <c r="H103" s="72"/>
      <c r="I103" s="72"/>
      <c r="J103" s="72"/>
      <c r="K103" s="72"/>
      <c r="L103" s="72"/>
      <c r="M103" s="72"/>
      <c r="N103" s="72"/>
      <c r="O103" s="87"/>
      <c r="P103" s="137">
        <f>IF($T$13="Correct",IF(AND(P102+1&lt;='Student Work'!$T$13,P102&lt;&gt;0),P102+1,IF('Student Work'!P103&gt;0,"ERROR",0)),0)</f>
        <v>0</v>
      </c>
      <c r="Q103" s="138">
        <f>IF(P103=0,0,IF(ISBLANK('Student Work'!Q103),"ERROR",IF(ABS('Student Work'!Q103-'Student Work'!T102)&lt;0.01,IF(P103&lt;&gt;"ERROR","Correct","ERROR"),"ERROR")))</f>
        <v>0</v>
      </c>
      <c r="R103" s="139">
        <f>IF(P103=0,0,IF(ISBLANK('Student Work'!R103),"ERROR",IF(ABS('Student Work'!R103-'Student Work'!Q103*'Student Work'!$T$12/12)&lt;0.01,IF(P103&lt;&gt;"ERROR","Correct","ERROR"),"ERROR")))</f>
        <v>0</v>
      </c>
      <c r="S103" s="139">
        <f>IF(P103=0,0,IF(ISBLANK('Student Work'!S103),"ERROR",IF(ABS('Student Work'!S103-('Student Work'!$T$14-'Student Work'!R103))&lt;0.01,IF(P103&lt;&gt;"ERROR","Correct","ERROR"),"ERROR")))</f>
        <v>0</v>
      </c>
      <c r="T103" s="139">
        <f>IF(P103=0,0,IF(ISBLANK('Student Work'!T103),"ERROR",IF(ABS('Student Work'!T103-('Student Work'!Q103-'Student Work'!S103))&lt;0.01,IF(P103&lt;&gt;"ERROR","Correct","ERROR"),"ERROR")))</f>
        <v>0</v>
      </c>
      <c r="U103" s="143"/>
      <c r="V103" s="143"/>
      <c r="W103" s="87"/>
      <c r="X103" s="87"/>
      <c r="Y103" s="87"/>
      <c r="Z103" s="87"/>
      <c r="AA103" s="87"/>
      <c r="AB103" s="87"/>
      <c r="AC103" s="87"/>
      <c r="AD103" s="137">
        <f>IF($AE$13="Correct",IF(AND(AD102+1&lt;='Student Work'!$AE$13,AD102&lt;&gt;0),AD102+1,IF('Student Work'!AD103&gt;0,"ERROR",0)),0)</f>
        <v>0</v>
      </c>
      <c r="AE103" s="139">
        <f>IF(AD103=0,0,IF(ISBLANK('Student Work'!AE103),"ERROR",IF(ABS('Student Work'!AE103-'Student Work'!AH102)&lt;0.01,IF(AD103&lt;&gt;"ERROR","Correct","ERROR"),"ERROR")))</f>
        <v>0</v>
      </c>
      <c r="AF103" s="139">
        <f>IF(AD103=0,0,IF(ISBLANK('Student Work'!AF103),"ERROR",IF(ABS('Student Work'!AF103-'Student Work'!AE103*'Student Work'!$AE$12/12)&lt;0.01,IF(AD103&lt;&gt;"ERROR","Correct","ERROR"),"ERROR")))</f>
        <v>0</v>
      </c>
      <c r="AG103" s="154">
        <f>IF(AD103=0,0,IF(ISBLANK('Student Work'!AG103),"ERROR",IF(ABS('Student Work'!AG103-('Student Work'!$AE$14-'Student Work'!AF103))&lt;0.01,"Correct","ERROR")))</f>
        <v>0</v>
      </c>
      <c r="AH103" s="155">
        <f>IF(AD103=0,0,IF(ISBLANK('Student Work'!AH103),"ERROR",IF(ABS('Student Work'!AH103-('Student Work'!AE103-'Student Work'!AG103))&lt;0.01,"Correct","ERROR")))</f>
        <v>0</v>
      </c>
      <c r="AI103" s="139">
        <f>IF(AE103=0,0,IF(ISBLANK('Student Work'!#REF!),"ERROR",IF(ABS('Student Work'!#REF!-('Student Work'!AF103+'Student Work'!AG103+'Student Work'!AH103))&lt;0.01,"Correct","ERROR")))</f>
        <v>0</v>
      </c>
      <c r="AJ103" s="87"/>
      <c r="AK103" s="87"/>
      <c r="AL103" s="70"/>
    </row>
    <row r="104" spans="1:38">
      <c r="A104" s="100"/>
      <c r="B104" s="72"/>
      <c r="C104" s="72"/>
      <c r="D104" s="72"/>
      <c r="E104" s="72"/>
      <c r="F104" s="72"/>
      <c r="G104" s="72"/>
      <c r="H104" s="72"/>
      <c r="I104" s="72"/>
      <c r="J104" s="72"/>
      <c r="K104" s="72"/>
      <c r="L104" s="72"/>
      <c r="M104" s="72"/>
      <c r="N104" s="72"/>
      <c r="O104" s="87"/>
      <c r="P104" s="137">
        <f>IF($T$13="Correct",IF(AND(P103+1&lt;='Student Work'!$T$13,P103&lt;&gt;0),P103+1,IF('Student Work'!P104&gt;0,"ERROR",0)),0)</f>
        <v>0</v>
      </c>
      <c r="Q104" s="138">
        <f>IF(P104=0,0,IF(ISBLANK('Student Work'!Q104),"ERROR",IF(ABS('Student Work'!Q104-'Student Work'!T103)&lt;0.01,IF(P104&lt;&gt;"ERROR","Correct","ERROR"),"ERROR")))</f>
        <v>0</v>
      </c>
      <c r="R104" s="139">
        <f>IF(P104=0,0,IF(ISBLANK('Student Work'!R104),"ERROR",IF(ABS('Student Work'!R104-'Student Work'!Q104*'Student Work'!$T$12/12)&lt;0.01,IF(P104&lt;&gt;"ERROR","Correct","ERROR"),"ERROR")))</f>
        <v>0</v>
      </c>
      <c r="S104" s="139">
        <f>IF(P104=0,0,IF(ISBLANK('Student Work'!S104),"ERROR",IF(ABS('Student Work'!S104-('Student Work'!$T$14-'Student Work'!R104))&lt;0.01,IF(P104&lt;&gt;"ERROR","Correct","ERROR"),"ERROR")))</f>
        <v>0</v>
      </c>
      <c r="T104" s="139">
        <f>IF(P104=0,0,IF(ISBLANK('Student Work'!T104),"ERROR",IF(ABS('Student Work'!T104-('Student Work'!Q104-'Student Work'!S104))&lt;0.01,IF(P104&lt;&gt;"ERROR","Correct","ERROR"),"ERROR")))</f>
        <v>0</v>
      </c>
      <c r="U104" s="143"/>
      <c r="V104" s="143"/>
      <c r="W104" s="87"/>
      <c r="X104" s="87"/>
      <c r="Y104" s="87"/>
      <c r="Z104" s="87"/>
      <c r="AA104" s="87"/>
      <c r="AB104" s="87"/>
      <c r="AC104" s="87"/>
      <c r="AD104" s="137">
        <f>IF($AE$13="Correct",IF(AND(AD103+1&lt;='Student Work'!$AE$13,AD103&lt;&gt;0),AD103+1,IF('Student Work'!AD104&gt;0,"ERROR",0)),0)</f>
        <v>0</v>
      </c>
      <c r="AE104" s="139">
        <f>IF(AD104=0,0,IF(ISBLANK('Student Work'!AE104),"ERROR",IF(ABS('Student Work'!AE104-'Student Work'!AH103)&lt;0.01,IF(AD104&lt;&gt;"ERROR","Correct","ERROR"),"ERROR")))</f>
        <v>0</v>
      </c>
      <c r="AF104" s="139">
        <f>IF(AD104=0,0,IF(ISBLANK('Student Work'!AF104),"ERROR",IF(ABS('Student Work'!AF104-'Student Work'!AE104*'Student Work'!$AE$12/12)&lt;0.01,IF(AD104&lt;&gt;"ERROR","Correct","ERROR"),"ERROR")))</f>
        <v>0</v>
      </c>
      <c r="AG104" s="154">
        <f>IF(AD104=0,0,IF(ISBLANK('Student Work'!AG104),"ERROR",IF(ABS('Student Work'!AG104-('Student Work'!$AE$14-'Student Work'!AF104))&lt;0.01,"Correct","ERROR")))</f>
        <v>0</v>
      </c>
      <c r="AH104" s="155">
        <f>IF(AD104=0,0,IF(ISBLANK('Student Work'!AH104),"ERROR",IF(ABS('Student Work'!AH104-('Student Work'!AE104-'Student Work'!AG104))&lt;0.01,"Correct","ERROR")))</f>
        <v>0</v>
      </c>
      <c r="AI104" s="139">
        <f>IF(AE104=0,0,IF(ISBLANK('Student Work'!#REF!),"ERROR",IF(ABS('Student Work'!#REF!-('Student Work'!AF104+'Student Work'!AG104+'Student Work'!AH104))&lt;0.01,"Correct","ERROR")))</f>
        <v>0</v>
      </c>
      <c r="AJ104" s="87"/>
      <c r="AK104" s="87"/>
      <c r="AL104" s="70"/>
    </row>
    <row r="105" spans="1:38">
      <c r="A105" s="100"/>
      <c r="B105" s="72"/>
      <c r="C105" s="72"/>
      <c r="D105" s="72"/>
      <c r="E105" s="72"/>
      <c r="F105" s="72"/>
      <c r="G105" s="72"/>
      <c r="H105" s="72"/>
      <c r="I105" s="72"/>
      <c r="J105" s="72"/>
      <c r="K105" s="72"/>
      <c r="L105" s="72"/>
      <c r="M105" s="72"/>
      <c r="N105" s="72"/>
      <c r="O105" s="87"/>
      <c r="P105" s="137">
        <f>IF($T$13="Correct",IF(AND(P104+1&lt;='Student Work'!$T$13,P104&lt;&gt;0),P104+1,IF('Student Work'!P105&gt;0,"ERROR",0)),0)</f>
        <v>0</v>
      </c>
      <c r="Q105" s="138">
        <f>IF(P105=0,0,IF(ISBLANK('Student Work'!Q105),"ERROR",IF(ABS('Student Work'!Q105-'Student Work'!T104)&lt;0.01,IF(P105&lt;&gt;"ERROR","Correct","ERROR"),"ERROR")))</f>
        <v>0</v>
      </c>
      <c r="R105" s="139">
        <f>IF(P105=0,0,IF(ISBLANK('Student Work'!R105),"ERROR",IF(ABS('Student Work'!R105-'Student Work'!Q105*'Student Work'!$T$12/12)&lt;0.01,IF(P105&lt;&gt;"ERROR","Correct","ERROR"),"ERROR")))</f>
        <v>0</v>
      </c>
      <c r="S105" s="139">
        <f>IF(P105=0,0,IF(ISBLANK('Student Work'!S105),"ERROR",IF(ABS('Student Work'!S105-('Student Work'!$T$14-'Student Work'!R105))&lt;0.01,IF(P105&lt;&gt;"ERROR","Correct","ERROR"),"ERROR")))</f>
        <v>0</v>
      </c>
      <c r="T105" s="139">
        <f>IF(P105=0,0,IF(ISBLANK('Student Work'!T105),"ERROR",IF(ABS('Student Work'!T105-('Student Work'!Q105-'Student Work'!S105))&lt;0.01,IF(P105&lt;&gt;"ERROR","Correct","ERROR"),"ERROR")))</f>
        <v>0</v>
      </c>
      <c r="U105" s="143"/>
      <c r="V105" s="143"/>
      <c r="W105" s="87"/>
      <c r="X105" s="87"/>
      <c r="Y105" s="87"/>
      <c r="Z105" s="87"/>
      <c r="AA105" s="87"/>
      <c r="AB105" s="87"/>
      <c r="AC105" s="87"/>
      <c r="AD105" s="137">
        <f>IF($AE$13="Correct",IF(AND(AD104+1&lt;='Student Work'!$AE$13,AD104&lt;&gt;0),AD104+1,IF('Student Work'!AD105&gt;0,"ERROR",0)),0)</f>
        <v>0</v>
      </c>
      <c r="AE105" s="139">
        <f>IF(AD105=0,0,IF(ISBLANK('Student Work'!AE105),"ERROR",IF(ABS('Student Work'!AE105-'Student Work'!AH104)&lt;0.01,IF(AD105&lt;&gt;"ERROR","Correct","ERROR"),"ERROR")))</f>
        <v>0</v>
      </c>
      <c r="AF105" s="139">
        <f>IF(AD105=0,0,IF(ISBLANK('Student Work'!AF105),"ERROR",IF(ABS('Student Work'!AF105-'Student Work'!AE105*'Student Work'!$AE$12/12)&lt;0.01,IF(AD105&lt;&gt;"ERROR","Correct","ERROR"),"ERROR")))</f>
        <v>0</v>
      </c>
      <c r="AG105" s="154">
        <f>IF(AD105=0,0,IF(ISBLANK('Student Work'!AG105),"ERROR",IF(ABS('Student Work'!AG105-('Student Work'!$AE$14-'Student Work'!AF105))&lt;0.01,"Correct","ERROR")))</f>
        <v>0</v>
      </c>
      <c r="AH105" s="155">
        <f>IF(AD105=0,0,IF(ISBLANK('Student Work'!AH105),"ERROR",IF(ABS('Student Work'!AH105-('Student Work'!AE105-'Student Work'!AG105))&lt;0.01,"Correct","ERROR")))</f>
        <v>0</v>
      </c>
      <c r="AI105" s="139">
        <f>IF(AE105=0,0,IF(ISBLANK('Student Work'!#REF!),"ERROR",IF(ABS('Student Work'!#REF!-('Student Work'!AF105+'Student Work'!AG105+'Student Work'!AH105))&lt;0.01,"Correct","ERROR")))</f>
        <v>0</v>
      </c>
      <c r="AJ105" s="87"/>
      <c r="AK105" s="87"/>
      <c r="AL105" s="70"/>
    </row>
    <row r="106" spans="1:38">
      <c r="A106" s="100"/>
      <c r="B106" s="72"/>
      <c r="C106" s="72"/>
      <c r="D106" s="72"/>
      <c r="E106" s="72"/>
      <c r="F106" s="72"/>
      <c r="G106" s="72"/>
      <c r="H106" s="72"/>
      <c r="I106" s="72"/>
      <c r="J106" s="72"/>
      <c r="K106" s="72"/>
      <c r="L106" s="72"/>
      <c r="M106" s="72"/>
      <c r="N106" s="72"/>
      <c r="O106" s="87"/>
      <c r="P106" s="137">
        <f>IF($T$13="Correct",IF(AND(P105+1&lt;='Student Work'!$T$13,P105&lt;&gt;0),P105+1,IF('Student Work'!P106&gt;0,"ERROR",0)),0)</f>
        <v>0</v>
      </c>
      <c r="Q106" s="138">
        <f>IF(P106=0,0,IF(ISBLANK('Student Work'!Q106),"ERROR",IF(ABS('Student Work'!Q106-'Student Work'!T105)&lt;0.01,IF(P106&lt;&gt;"ERROR","Correct","ERROR"),"ERROR")))</f>
        <v>0</v>
      </c>
      <c r="R106" s="139">
        <f>IF(P106=0,0,IF(ISBLANK('Student Work'!R106),"ERROR",IF(ABS('Student Work'!R106-'Student Work'!Q106*'Student Work'!$T$12/12)&lt;0.01,IF(P106&lt;&gt;"ERROR","Correct","ERROR"),"ERROR")))</f>
        <v>0</v>
      </c>
      <c r="S106" s="139">
        <f>IF(P106=0,0,IF(ISBLANK('Student Work'!S106),"ERROR",IF(ABS('Student Work'!S106-('Student Work'!$T$14-'Student Work'!R106))&lt;0.01,IF(P106&lt;&gt;"ERROR","Correct","ERROR"),"ERROR")))</f>
        <v>0</v>
      </c>
      <c r="T106" s="139">
        <f>IF(P106=0,0,IF(ISBLANK('Student Work'!T106),"ERROR",IF(ABS('Student Work'!T106-('Student Work'!Q106-'Student Work'!S106))&lt;0.01,IF(P106&lt;&gt;"ERROR","Correct","ERROR"),"ERROR")))</f>
        <v>0</v>
      </c>
      <c r="U106" s="143"/>
      <c r="V106" s="143"/>
      <c r="W106" s="87"/>
      <c r="X106" s="87"/>
      <c r="Y106" s="87"/>
      <c r="Z106" s="87"/>
      <c r="AA106" s="87"/>
      <c r="AB106" s="87"/>
      <c r="AC106" s="87"/>
      <c r="AD106" s="137">
        <f>IF($AE$13="Correct",IF(AND(AD105+1&lt;='Student Work'!$AE$13,AD105&lt;&gt;0),AD105+1,IF('Student Work'!AD106&gt;0,"ERROR",0)),0)</f>
        <v>0</v>
      </c>
      <c r="AE106" s="139">
        <f>IF(AD106=0,0,IF(ISBLANK('Student Work'!AE106),"ERROR",IF(ABS('Student Work'!AE106-'Student Work'!AH105)&lt;0.01,IF(AD106&lt;&gt;"ERROR","Correct","ERROR"),"ERROR")))</f>
        <v>0</v>
      </c>
      <c r="AF106" s="139">
        <f>IF(AD106=0,0,IF(ISBLANK('Student Work'!AF106),"ERROR",IF(ABS('Student Work'!AF106-'Student Work'!AE106*'Student Work'!$AE$12/12)&lt;0.01,IF(AD106&lt;&gt;"ERROR","Correct","ERROR"),"ERROR")))</f>
        <v>0</v>
      </c>
      <c r="AG106" s="154">
        <f>IF(AD106=0,0,IF(ISBLANK('Student Work'!AG106),"ERROR",IF(ABS('Student Work'!AG106-('Student Work'!$AE$14-'Student Work'!AF106))&lt;0.01,"Correct","ERROR")))</f>
        <v>0</v>
      </c>
      <c r="AH106" s="155">
        <f>IF(AD106=0,0,IF(ISBLANK('Student Work'!AH106),"ERROR",IF(ABS('Student Work'!AH106-('Student Work'!AE106-'Student Work'!AG106))&lt;0.01,"Correct","ERROR")))</f>
        <v>0</v>
      </c>
      <c r="AI106" s="139">
        <f>IF(AE106=0,0,IF(ISBLANK('Student Work'!#REF!),"ERROR",IF(ABS('Student Work'!#REF!-('Student Work'!AF106+'Student Work'!AG106+'Student Work'!AH106))&lt;0.01,"Correct","ERROR")))</f>
        <v>0</v>
      </c>
      <c r="AJ106" s="87"/>
      <c r="AK106" s="87"/>
      <c r="AL106" s="70"/>
    </row>
    <row r="107" spans="1:38">
      <c r="A107" s="100"/>
      <c r="B107" s="72"/>
      <c r="C107" s="72"/>
      <c r="D107" s="72"/>
      <c r="E107" s="72"/>
      <c r="F107" s="72"/>
      <c r="G107" s="72"/>
      <c r="H107" s="72"/>
      <c r="I107" s="72"/>
      <c r="J107" s="72"/>
      <c r="K107" s="72"/>
      <c r="L107" s="72"/>
      <c r="M107" s="72"/>
      <c r="N107" s="72"/>
      <c r="O107" s="87"/>
      <c r="P107" s="137">
        <f>IF($T$13="Correct",IF(AND(P106+1&lt;='Student Work'!$T$13,P106&lt;&gt;0),P106+1,IF('Student Work'!P107&gt;0,"ERROR",0)),0)</f>
        <v>0</v>
      </c>
      <c r="Q107" s="138">
        <f>IF(P107=0,0,IF(ISBLANK('Student Work'!Q107),"ERROR",IF(ABS('Student Work'!Q107-'Student Work'!T106)&lt;0.01,IF(P107&lt;&gt;"ERROR","Correct","ERROR"),"ERROR")))</f>
        <v>0</v>
      </c>
      <c r="R107" s="139">
        <f>IF(P107=0,0,IF(ISBLANK('Student Work'!R107),"ERROR",IF(ABS('Student Work'!R107-'Student Work'!Q107*'Student Work'!$T$12/12)&lt;0.01,IF(P107&lt;&gt;"ERROR","Correct","ERROR"),"ERROR")))</f>
        <v>0</v>
      </c>
      <c r="S107" s="139">
        <f>IF(P107=0,0,IF(ISBLANK('Student Work'!S107),"ERROR",IF(ABS('Student Work'!S107-('Student Work'!$T$14-'Student Work'!R107))&lt;0.01,IF(P107&lt;&gt;"ERROR","Correct","ERROR"),"ERROR")))</f>
        <v>0</v>
      </c>
      <c r="T107" s="139">
        <f>IF(P107=0,0,IF(ISBLANK('Student Work'!T107),"ERROR",IF(ABS('Student Work'!T107-('Student Work'!Q107-'Student Work'!S107))&lt;0.01,IF(P107&lt;&gt;"ERROR","Correct","ERROR"),"ERROR")))</f>
        <v>0</v>
      </c>
      <c r="U107" s="143"/>
      <c r="V107" s="143"/>
      <c r="W107" s="87"/>
      <c r="X107" s="87"/>
      <c r="Y107" s="87"/>
      <c r="Z107" s="87"/>
      <c r="AA107" s="87"/>
      <c r="AB107" s="87"/>
      <c r="AC107" s="87"/>
      <c r="AD107" s="137">
        <f>IF($AE$13="Correct",IF(AND(AD106+1&lt;='Student Work'!$AE$13,AD106&lt;&gt;0),AD106+1,IF('Student Work'!AD107&gt;0,"ERROR",0)),0)</f>
        <v>0</v>
      </c>
      <c r="AE107" s="139">
        <f>IF(AD107=0,0,IF(ISBLANK('Student Work'!AE107),"ERROR",IF(ABS('Student Work'!AE107-'Student Work'!AH106)&lt;0.01,IF(AD107&lt;&gt;"ERROR","Correct","ERROR"),"ERROR")))</f>
        <v>0</v>
      </c>
      <c r="AF107" s="139">
        <f>IF(AD107=0,0,IF(ISBLANK('Student Work'!AF107),"ERROR",IF(ABS('Student Work'!AF107-'Student Work'!AE107*'Student Work'!$AE$12/12)&lt;0.01,IF(AD107&lt;&gt;"ERROR","Correct","ERROR"),"ERROR")))</f>
        <v>0</v>
      </c>
      <c r="AG107" s="154">
        <f>IF(AD107=0,0,IF(ISBLANK('Student Work'!AG107),"ERROR",IF(ABS('Student Work'!AG107-('Student Work'!$AE$14-'Student Work'!AF107))&lt;0.01,"Correct","ERROR")))</f>
        <v>0</v>
      </c>
      <c r="AH107" s="155">
        <f>IF(AD107=0,0,IF(ISBLANK('Student Work'!AH107),"ERROR",IF(ABS('Student Work'!AH107-('Student Work'!AE107-'Student Work'!AG107))&lt;0.01,"Correct","ERROR")))</f>
        <v>0</v>
      </c>
      <c r="AI107" s="139">
        <f>IF(AE107=0,0,IF(ISBLANK('Student Work'!#REF!),"ERROR",IF(ABS('Student Work'!#REF!-('Student Work'!AF107+'Student Work'!AG107+'Student Work'!AH107))&lt;0.01,"Correct","ERROR")))</f>
        <v>0</v>
      </c>
      <c r="AJ107" s="87"/>
      <c r="AK107" s="87"/>
      <c r="AL107" s="70"/>
    </row>
    <row r="108" spans="1:38">
      <c r="A108" s="100"/>
      <c r="B108" s="72"/>
      <c r="C108" s="72"/>
      <c r="D108" s="72"/>
      <c r="E108" s="72"/>
      <c r="F108" s="72"/>
      <c r="G108" s="72"/>
      <c r="H108" s="72"/>
      <c r="I108" s="72"/>
      <c r="J108" s="72"/>
      <c r="K108" s="72"/>
      <c r="L108" s="72"/>
      <c r="M108" s="72"/>
      <c r="N108" s="72"/>
      <c r="O108" s="87"/>
      <c r="P108" s="137">
        <f>IF($T$13="Correct",IF(AND(P107+1&lt;='Student Work'!$T$13,P107&lt;&gt;0),P107+1,IF('Student Work'!P108&gt;0,"ERROR",0)),0)</f>
        <v>0</v>
      </c>
      <c r="Q108" s="138">
        <f>IF(P108=0,0,IF(ISBLANK('Student Work'!Q108),"ERROR",IF(ABS('Student Work'!Q108-'Student Work'!T107)&lt;0.01,IF(P108&lt;&gt;"ERROR","Correct","ERROR"),"ERROR")))</f>
        <v>0</v>
      </c>
      <c r="R108" s="139">
        <f>IF(P108=0,0,IF(ISBLANK('Student Work'!R108),"ERROR",IF(ABS('Student Work'!R108-'Student Work'!Q108*'Student Work'!$T$12/12)&lt;0.01,IF(P108&lt;&gt;"ERROR","Correct","ERROR"),"ERROR")))</f>
        <v>0</v>
      </c>
      <c r="S108" s="139">
        <f>IF(P108=0,0,IF(ISBLANK('Student Work'!S108),"ERROR",IF(ABS('Student Work'!S108-('Student Work'!$T$14-'Student Work'!R108))&lt;0.01,IF(P108&lt;&gt;"ERROR","Correct","ERROR"),"ERROR")))</f>
        <v>0</v>
      </c>
      <c r="T108" s="139">
        <f>IF(P108=0,0,IF(ISBLANK('Student Work'!T108),"ERROR",IF(ABS('Student Work'!T108-('Student Work'!Q108-'Student Work'!S108))&lt;0.01,IF(P108&lt;&gt;"ERROR","Correct","ERROR"),"ERROR")))</f>
        <v>0</v>
      </c>
      <c r="U108" s="143"/>
      <c r="V108" s="143"/>
      <c r="W108" s="87"/>
      <c r="X108" s="87"/>
      <c r="Y108" s="87"/>
      <c r="Z108" s="87"/>
      <c r="AA108" s="87"/>
      <c r="AB108" s="87"/>
      <c r="AC108" s="87"/>
      <c r="AD108" s="137">
        <f>IF($AE$13="Correct",IF(AND(AD107+1&lt;='Student Work'!$AE$13,AD107&lt;&gt;0),AD107+1,IF('Student Work'!AD108&gt;0,"ERROR",0)),0)</f>
        <v>0</v>
      </c>
      <c r="AE108" s="139">
        <f>IF(AD108=0,0,IF(ISBLANK('Student Work'!AE108),"ERROR",IF(ABS('Student Work'!AE108-'Student Work'!AH107)&lt;0.01,IF(AD108&lt;&gt;"ERROR","Correct","ERROR"),"ERROR")))</f>
        <v>0</v>
      </c>
      <c r="AF108" s="139">
        <f>IF(AD108=0,0,IF(ISBLANK('Student Work'!AF108),"ERROR",IF(ABS('Student Work'!AF108-'Student Work'!AE108*'Student Work'!$AE$12/12)&lt;0.01,IF(AD108&lt;&gt;"ERROR","Correct","ERROR"),"ERROR")))</f>
        <v>0</v>
      </c>
      <c r="AG108" s="154">
        <f>IF(AD108=0,0,IF(ISBLANK('Student Work'!AG108),"ERROR",IF(ABS('Student Work'!AG108-('Student Work'!$AE$14-'Student Work'!AF108))&lt;0.01,"Correct","ERROR")))</f>
        <v>0</v>
      </c>
      <c r="AH108" s="155">
        <f>IF(AD108=0,0,IF(ISBLANK('Student Work'!AH108),"ERROR",IF(ABS('Student Work'!AH108-('Student Work'!AE108-'Student Work'!AG108))&lt;0.01,"Correct","ERROR")))</f>
        <v>0</v>
      </c>
      <c r="AI108" s="139">
        <f>IF(AE108=0,0,IF(ISBLANK('Student Work'!#REF!),"ERROR",IF(ABS('Student Work'!#REF!-('Student Work'!AF108+'Student Work'!AG108+'Student Work'!AH108))&lt;0.01,"Correct","ERROR")))</f>
        <v>0</v>
      </c>
      <c r="AJ108" s="87"/>
      <c r="AK108" s="87"/>
      <c r="AL108" s="70"/>
    </row>
    <row r="109" spans="1:38">
      <c r="A109" s="100"/>
      <c r="B109" s="72"/>
      <c r="C109" s="72"/>
      <c r="D109" s="72"/>
      <c r="E109" s="72"/>
      <c r="F109" s="72"/>
      <c r="G109" s="72"/>
      <c r="H109" s="72"/>
      <c r="I109" s="72"/>
      <c r="J109" s="72"/>
      <c r="K109" s="72"/>
      <c r="L109" s="72"/>
      <c r="M109" s="72"/>
      <c r="N109" s="72"/>
      <c r="O109" s="87"/>
      <c r="P109" s="137">
        <f>IF($T$13="Correct",IF(AND(P108+1&lt;='Student Work'!$T$13,P108&lt;&gt;0),P108+1,IF('Student Work'!P109&gt;0,"ERROR",0)),0)</f>
        <v>0</v>
      </c>
      <c r="Q109" s="138">
        <f>IF(P109=0,0,IF(ISBLANK('Student Work'!Q109),"ERROR",IF(ABS('Student Work'!Q109-'Student Work'!T108)&lt;0.01,IF(P109&lt;&gt;"ERROR","Correct","ERROR"),"ERROR")))</f>
        <v>0</v>
      </c>
      <c r="R109" s="139">
        <f>IF(P109=0,0,IF(ISBLANK('Student Work'!R109),"ERROR",IF(ABS('Student Work'!R109-'Student Work'!Q109*'Student Work'!$T$12/12)&lt;0.01,IF(P109&lt;&gt;"ERROR","Correct","ERROR"),"ERROR")))</f>
        <v>0</v>
      </c>
      <c r="S109" s="139">
        <f>IF(P109=0,0,IF(ISBLANK('Student Work'!S109),"ERROR",IF(ABS('Student Work'!S109-('Student Work'!$T$14-'Student Work'!R109))&lt;0.01,IF(P109&lt;&gt;"ERROR","Correct","ERROR"),"ERROR")))</f>
        <v>0</v>
      </c>
      <c r="T109" s="139">
        <f>IF(P109=0,0,IF(ISBLANK('Student Work'!T109),"ERROR",IF(ABS('Student Work'!T109-('Student Work'!Q109-'Student Work'!S109))&lt;0.01,IF(P109&lt;&gt;"ERROR","Correct","ERROR"),"ERROR")))</f>
        <v>0</v>
      </c>
      <c r="U109" s="143"/>
      <c r="V109" s="143"/>
      <c r="W109" s="87"/>
      <c r="X109" s="87"/>
      <c r="Y109" s="87"/>
      <c r="Z109" s="87"/>
      <c r="AA109" s="87"/>
      <c r="AB109" s="87"/>
      <c r="AC109" s="87"/>
      <c r="AD109" s="137">
        <f>IF($AE$13="Correct",IF(AND(AD108+1&lt;='Student Work'!$AE$13,AD108&lt;&gt;0),AD108+1,IF('Student Work'!AD109&gt;0,"ERROR",0)),0)</f>
        <v>0</v>
      </c>
      <c r="AE109" s="139">
        <f>IF(AD109=0,0,IF(ISBLANK('Student Work'!AE109),"ERROR",IF(ABS('Student Work'!AE109-'Student Work'!AH108)&lt;0.01,IF(AD109&lt;&gt;"ERROR","Correct","ERROR"),"ERROR")))</f>
        <v>0</v>
      </c>
      <c r="AF109" s="139">
        <f>IF(AD109=0,0,IF(ISBLANK('Student Work'!AF109),"ERROR",IF(ABS('Student Work'!AF109-'Student Work'!AE109*'Student Work'!$AE$12/12)&lt;0.01,IF(AD109&lt;&gt;"ERROR","Correct","ERROR"),"ERROR")))</f>
        <v>0</v>
      </c>
      <c r="AG109" s="154">
        <f>IF(AD109=0,0,IF(ISBLANK('Student Work'!AG109),"ERROR",IF(ABS('Student Work'!AG109-('Student Work'!$AE$14-'Student Work'!AF109))&lt;0.01,"Correct","ERROR")))</f>
        <v>0</v>
      </c>
      <c r="AH109" s="155">
        <f>IF(AD109=0,0,IF(ISBLANK('Student Work'!AH109),"ERROR",IF(ABS('Student Work'!AH109-('Student Work'!AE109-'Student Work'!AG109))&lt;0.01,"Correct","ERROR")))</f>
        <v>0</v>
      </c>
      <c r="AI109" s="139">
        <f>IF(AE109=0,0,IF(ISBLANK('Student Work'!#REF!),"ERROR",IF(ABS('Student Work'!#REF!-('Student Work'!AF109+'Student Work'!AG109+'Student Work'!AH109))&lt;0.01,"Correct","ERROR")))</f>
        <v>0</v>
      </c>
      <c r="AJ109" s="87"/>
      <c r="AK109" s="87"/>
      <c r="AL109" s="70"/>
    </row>
    <row r="110" spans="1:38">
      <c r="A110" s="100"/>
      <c r="B110" s="72"/>
      <c r="C110" s="72"/>
      <c r="D110" s="72"/>
      <c r="E110" s="72"/>
      <c r="F110" s="72"/>
      <c r="G110" s="72"/>
      <c r="H110" s="72"/>
      <c r="I110" s="72"/>
      <c r="J110" s="72"/>
      <c r="K110" s="72"/>
      <c r="L110" s="72"/>
      <c r="M110" s="72"/>
      <c r="N110" s="72"/>
      <c r="O110" s="87"/>
      <c r="P110" s="137">
        <f>IF($T$13="Correct",IF(AND(P109+1&lt;='Student Work'!$T$13,P109&lt;&gt;0),P109+1,IF('Student Work'!P110&gt;0,"ERROR",0)),0)</f>
        <v>0</v>
      </c>
      <c r="Q110" s="138">
        <f>IF(P110=0,0,IF(ISBLANK('Student Work'!Q110),"ERROR",IF(ABS('Student Work'!Q110-'Student Work'!T109)&lt;0.01,IF(P110&lt;&gt;"ERROR","Correct","ERROR"),"ERROR")))</f>
        <v>0</v>
      </c>
      <c r="R110" s="139">
        <f>IF(P110=0,0,IF(ISBLANK('Student Work'!R110),"ERROR",IF(ABS('Student Work'!R110-'Student Work'!Q110*'Student Work'!$T$12/12)&lt;0.01,IF(P110&lt;&gt;"ERROR","Correct","ERROR"),"ERROR")))</f>
        <v>0</v>
      </c>
      <c r="S110" s="139">
        <f>IF(P110=0,0,IF(ISBLANK('Student Work'!S110),"ERROR",IF(ABS('Student Work'!S110-('Student Work'!$T$14-'Student Work'!R110))&lt;0.01,IF(P110&lt;&gt;"ERROR","Correct","ERROR"),"ERROR")))</f>
        <v>0</v>
      </c>
      <c r="T110" s="139">
        <f>IF(P110=0,0,IF(ISBLANK('Student Work'!T110),"ERROR",IF(ABS('Student Work'!T110-('Student Work'!Q110-'Student Work'!S110))&lt;0.01,IF(P110&lt;&gt;"ERROR","Correct","ERROR"),"ERROR")))</f>
        <v>0</v>
      </c>
      <c r="U110" s="143"/>
      <c r="V110" s="143"/>
      <c r="W110" s="87"/>
      <c r="X110" s="87"/>
      <c r="Y110" s="87"/>
      <c r="Z110" s="87"/>
      <c r="AA110" s="87"/>
      <c r="AB110" s="87"/>
      <c r="AC110" s="87"/>
      <c r="AD110" s="137">
        <f>IF($AE$13="Correct",IF(AND(AD109+1&lt;='Student Work'!$AE$13,AD109&lt;&gt;0),AD109+1,IF('Student Work'!AD110&gt;0,"ERROR",0)),0)</f>
        <v>0</v>
      </c>
      <c r="AE110" s="139">
        <f>IF(AD110=0,0,IF(ISBLANK('Student Work'!AE110),"ERROR",IF(ABS('Student Work'!AE110-'Student Work'!AH109)&lt;0.01,IF(AD110&lt;&gt;"ERROR","Correct","ERROR"),"ERROR")))</f>
        <v>0</v>
      </c>
      <c r="AF110" s="139">
        <f>IF(AD110=0,0,IF(ISBLANK('Student Work'!AF110),"ERROR",IF(ABS('Student Work'!AF110-'Student Work'!AE110*'Student Work'!$AE$12/12)&lt;0.01,IF(AD110&lt;&gt;"ERROR","Correct","ERROR"),"ERROR")))</f>
        <v>0</v>
      </c>
      <c r="AG110" s="154">
        <f>IF(AD110=0,0,IF(ISBLANK('Student Work'!AG110),"ERROR",IF(ABS('Student Work'!AG110-('Student Work'!$AE$14-'Student Work'!AF110))&lt;0.01,"Correct","ERROR")))</f>
        <v>0</v>
      </c>
      <c r="AH110" s="155">
        <f>IF(AD110=0,0,IF(ISBLANK('Student Work'!AH110),"ERROR",IF(ABS('Student Work'!AH110-('Student Work'!AE110-'Student Work'!AG110))&lt;0.01,"Correct","ERROR")))</f>
        <v>0</v>
      </c>
      <c r="AI110" s="139">
        <f>IF(AE110=0,0,IF(ISBLANK('Student Work'!#REF!),"ERROR",IF(ABS('Student Work'!#REF!-('Student Work'!AF110+'Student Work'!AG110+'Student Work'!AH110))&lt;0.01,"Correct","ERROR")))</f>
        <v>0</v>
      </c>
      <c r="AJ110" s="87"/>
      <c r="AK110" s="87"/>
      <c r="AL110" s="70"/>
    </row>
    <row r="111" spans="1:38">
      <c r="A111" s="100"/>
      <c r="B111" s="72"/>
      <c r="C111" s="72"/>
      <c r="D111" s="72"/>
      <c r="E111" s="72"/>
      <c r="F111" s="72"/>
      <c r="G111" s="72"/>
      <c r="H111" s="72"/>
      <c r="I111" s="72"/>
      <c r="J111" s="72"/>
      <c r="K111" s="72"/>
      <c r="L111" s="72"/>
      <c r="M111" s="72"/>
      <c r="N111" s="72"/>
      <c r="O111" s="87"/>
      <c r="P111" s="137">
        <f>IF($T$13="Correct",IF(AND(P110+1&lt;='Student Work'!$T$13,P110&lt;&gt;0),P110+1,IF('Student Work'!P111&gt;0,"ERROR",0)),0)</f>
        <v>0</v>
      </c>
      <c r="Q111" s="138">
        <f>IF(P111=0,0,IF(ISBLANK('Student Work'!Q111),"ERROR",IF(ABS('Student Work'!Q111-'Student Work'!T110)&lt;0.01,IF(P111&lt;&gt;"ERROR","Correct","ERROR"),"ERROR")))</f>
        <v>0</v>
      </c>
      <c r="R111" s="139">
        <f>IF(P111=0,0,IF(ISBLANK('Student Work'!R111),"ERROR",IF(ABS('Student Work'!R111-'Student Work'!Q111*'Student Work'!$T$12/12)&lt;0.01,IF(P111&lt;&gt;"ERROR","Correct","ERROR"),"ERROR")))</f>
        <v>0</v>
      </c>
      <c r="S111" s="139">
        <f>IF(P111=0,0,IF(ISBLANK('Student Work'!S111),"ERROR",IF(ABS('Student Work'!S111-('Student Work'!$T$14-'Student Work'!R111))&lt;0.01,IF(P111&lt;&gt;"ERROR","Correct","ERROR"),"ERROR")))</f>
        <v>0</v>
      </c>
      <c r="T111" s="139">
        <f>IF(P111=0,0,IF(ISBLANK('Student Work'!T111),"ERROR",IF(ABS('Student Work'!T111-('Student Work'!Q111-'Student Work'!S111))&lt;0.01,IF(P111&lt;&gt;"ERROR","Correct","ERROR"),"ERROR")))</f>
        <v>0</v>
      </c>
      <c r="U111" s="143"/>
      <c r="V111" s="143"/>
      <c r="W111" s="87"/>
      <c r="X111" s="87"/>
      <c r="Y111" s="87"/>
      <c r="Z111" s="87"/>
      <c r="AA111" s="87"/>
      <c r="AB111" s="87"/>
      <c r="AC111" s="87"/>
      <c r="AD111" s="137">
        <f>IF($AE$13="Correct",IF(AND(AD110+1&lt;='Student Work'!$AE$13,AD110&lt;&gt;0),AD110+1,IF('Student Work'!AD111&gt;0,"ERROR",0)),0)</f>
        <v>0</v>
      </c>
      <c r="AE111" s="139">
        <f>IF(AD111=0,0,IF(ISBLANK('Student Work'!AE111),"ERROR",IF(ABS('Student Work'!AE111-'Student Work'!AH110)&lt;0.01,IF(AD111&lt;&gt;"ERROR","Correct","ERROR"),"ERROR")))</f>
        <v>0</v>
      </c>
      <c r="AF111" s="139">
        <f>IF(AD111=0,0,IF(ISBLANK('Student Work'!AF111),"ERROR",IF(ABS('Student Work'!AF111-'Student Work'!AE111*'Student Work'!$AE$12/12)&lt;0.01,IF(AD111&lt;&gt;"ERROR","Correct","ERROR"),"ERROR")))</f>
        <v>0</v>
      </c>
      <c r="AG111" s="154">
        <f>IF(AD111=0,0,IF(ISBLANK('Student Work'!AG111),"ERROR",IF(ABS('Student Work'!AG111-('Student Work'!$AE$14-'Student Work'!AF111))&lt;0.01,"Correct","ERROR")))</f>
        <v>0</v>
      </c>
      <c r="AH111" s="155">
        <f>IF(AD111=0,0,IF(ISBLANK('Student Work'!AH111),"ERROR",IF(ABS('Student Work'!AH111-('Student Work'!AE111-'Student Work'!AG111))&lt;0.01,"Correct","ERROR")))</f>
        <v>0</v>
      </c>
      <c r="AI111" s="139">
        <f>IF(AE111=0,0,IF(ISBLANK('Student Work'!#REF!),"ERROR",IF(ABS('Student Work'!#REF!-('Student Work'!AF111+'Student Work'!AG111+'Student Work'!AH111))&lt;0.01,"Correct","ERROR")))</f>
        <v>0</v>
      </c>
      <c r="AJ111" s="87"/>
      <c r="AK111" s="87"/>
      <c r="AL111" s="70"/>
    </row>
    <row r="112" spans="1:38">
      <c r="A112" s="100"/>
      <c r="B112" s="72"/>
      <c r="C112" s="72"/>
      <c r="D112" s="72"/>
      <c r="E112" s="72"/>
      <c r="F112" s="72"/>
      <c r="G112" s="72"/>
      <c r="H112" s="72"/>
      <c r="I112" s="72"/>
      <c r="J112" s="72"/>
      <c r="K112" s="72"/>
      <c r="L112" s="72"/>
      <c r="M112" s="72"/>
      <c r="N112" s="72"/>
      <c r="O112" s="87"/>
      <c r="P112" s="137">
        <f>IF($T$13="Correct",IF(AND(P111+1&lt;='Student Work'!$T$13,P111&lt;&gt;0),P111+1,IF('Student Work'!P112&gt;0,"ERROR",0)),0)</f>
        <v>0</v>
      </c>
      <c r="Q112" s="138">
        <f>IF(P112=0,0,IF(ISBLANK('Student Work'!Q112),"ERROR",IF(ABS('Student Work'!Q112-'Student Work'!T111)&lt;0.01,IF(P112&lt;&gt;"ERROR","Correct","ERROR"),"ERROR")))</f>
        <v>0</v>
      </c>
      <c r="R112" s="139">
        <f>IF(P112=0,0,IF(ISBLANK('Student Work'!R112),"ERROR",IF(ABS('Student Work'!R112-'Student Work'!Q112*'Student Work'!$T$12/12)&lt;0.01,IF(P112&lt;&gt;"ERROR","Correct","ERROR"),"ERROR")))</f>
        <v>0</v>
      </c>
      <c r="S112" s="139">
        <f>IF(P112=0,0,IF(ISBLANK('Student Work'!S112),"ERROR",IF(ABS('Student Work'!S112-('Student Work'!$T$14-'Student Work'!R112))&lt;0.01,IF(P112&lt;&gt;"ERROR","Correct","ERROR"),"ERROR")))</f>
        <v>0</v>
      </c>
      <c r="T112" s="139">
        <f>IF(P112=0,0,IF(ISBLANK('Student Work'!T112),"ERROR",IF(ABS('Student Work'!T112-('Student Work'!Q112-'Student Work'!S112))&lt;0.01,IF(P112&lt;&gt;"ERROR","Correct","ERROR"),"ERROR")))</f>
        <v>0</v>
      </c>
      <c r="U112" s="143"/>
      <c r="V112" s="143"/>
      <c r="W112" s="87"/>
      <c r="X112" s="87"/>
      <c r="Y112" s="87"/>
      <c r="Z112" s="87"/>
      <c r="AA112" s="87"/>
      <c r="AB112" s="87"/>
      <c r="AC112" s="87"/>
      <c r="AD112" s="137">
        <f>IF($AE$13="Correct",IF(AND(AD111+1&lt;='Student Work'!$AE$13,AD111&lt;&gt;0),AD111+1,IF('Student Work'!AD112&gt;0,"ERROR",0)),0)</f>
        <v>0</v>
      </c>
      <c r="AE112" s="139">
        <f>IF(AD112=0,0,IF(ISBLANK('Student Work'!AE112),"ERROR",IF(ABS('Student Work'!AE112-'Student Work'!AH111)&lt;0.01,IF(AD112&lt;&gt;"ERROR","Correct","ERROR"),"ERROR")))</f>
        <v>0</v>
      </c>
      <c r="AF112" s="139">
        <f>IF(AD112=0,0,IF(ISBLANK('Student Work'!AF112),"ERROR",IF(ABS('Student Work'!AF112-'Student Work'!AE112*'Student Work'!$AE$12/12)&lt;0.01,IF(AD112&lt;&gt;"ERROR","Correct","ERROR"),"ERROR")))</f>
        <v>0</v>
      </c>
      <c r="AG112" s="154">
        <f>IF(AD112=0,0,IF(ISBLANK('Student Work'!AG112),"ERROR",IF(ABS('Student Work'!AG112-('Student Work'!$AE$14-'Student Work'!AF112))&lt;0.01,"Correct","ERROR")))</f>
        <v>0</v>
      </c>
      <c r="AH112" s="155">
        <f>IF(AD112=0,0,IF(ISBLANK('Student Work'!AH112),"ERROR",IF(ABS('Student Work'!AH112-('Student Work'!AE112-'Student Work'!AG112))&lt;0.01,"Correct","ERROR")))</f>
        <v>0</v>
      </c>
      <c r="AI112" s="139">
        <f>IF(AE112=0,0,IF(ISBLANK('Student Work'!#REF!),"ERROR",IF(ABS('Student Work'!#REF!-('Student Work'!AF112+'Student Work'!AG112+'Student Work'!AH112))&lt;0.01,"Correct","ERROR")))</f>
        <v>0</v>
      </c>
      <c r="AJ112" s="87"/>
      <c r="AK112" s="87"/>
      <c r="AL112" s="70"/>
    </row>
    <row r="113" spans="1:38">
      <c r="A113" s="100"/>
      <c r="B113" s="72"/>
      <c r="C113" s="72"/>
      <c r="D113" s="72"/>
      <c r="E113" s="72"/>
      <c r="F113" s="72"/>
      <c r="G113" s="72"/>
      <c r="H113" s="72"/>
      <c r="I113" s="72"/>
      <c r="J113" s="72"/>
      <c r="K113" s="72"/>
      <c r="L113" s="72"/>
      <c r="M113" s="72"/>
      <c r="N113" s="72"/>
      <c r="O113" s="87"/>
      <c r="P113" s="137">
        <f>IF($T$13="Correct",IF(AND(P112+1&lt;='Student Work'!$T$13,P112&lt;&gt;0),P112+1,IF('Student Work'!P113&gt;0,"ERROR",0)),0)</f>
        <v>0</v>
      </c>
      <c r="Q113" s="138">
        <f>IF(P113=0,0,IF(ISBLANK('Student Work'!Q113),"ERROR",IF(ABS('Student Work'!Q113-'Student Work'!T112)&lt;0.01,IF(P113&lt;&gt;"ERROR","Correct","ERROR"),"ERROR")))</f>
        <v>0</v>
      </c>
      <c r="R113" s="139">
        <f>IF(P113=0,0,IF(ISBLANK('Student Work'!R113),"ERROR",IF(ABS('Student Work'!R113-'Student Work'!Q113*'Student Work'!$T$12/12)&lt;0.01,IF(P113&lt;&gt;"ERROR","Correct","ERROR"),"ERROR")))</f>
        <v>0</v>
      </c>
      <c r="S113" s="139">
        <f>IF(P113=0,0,IF(ISBLANK('Student Work'!S113),"ERROR",IF(ABS('Student Work'!S113-('Student Work'!$T$14-'Student Work'!R113))&lt;0.01,IF(P113&lt;&gt;"ERROR","Correct","ERROR"),"ERROR")))</f>
        <v>0</v>
      </c>
      <c r="T113" s="139">
        <f>IF(P113=0,0,IF(ISBLANK('Student Work'!T113),"ERROR",IF(ABS('Student Work'!T113-('Student Work'!Q113-'Student Work'!S113))&lt;0.01,IF(P113&lt;&gt;"ERROR","Correct","ERROR"),"ERROR")))</f>
        <v>0</v>
      </c>
      <c r="U113" s="143"/>
      <c r="V113" s="143"/>
      <c r="W113" s="87"/>
      <c r="X113" s="87"/>
      <c r="Y113" s="87"/>
      <c r="Z113" s="87"/>
      <c r="AA113" s="87"/>
      <c r="AB113" s="87"/>
      <c r="AC113" s="87"/>
      <c r="AD113" s="137">
        <f>IF($AE$13="Correct",IF(AND(AD112+1&lt;='Student Work'!$AE$13,AD112&lt;&gt;0),AD112+1,IF('Student Work'!AD113&gt;0,"ERROR",0)),0)</f>
        <v>0</v>
      </c>
      <c r="AE113" s="139">
        <f>IF(AD113=0,0,IF(ISBLANK('Student Work'!AE113),"ERROR",IF(ABS('Student Work'!AE113-'Student Work'!AH112)&lt;0.01,IF(AD113&lt;&gt;"ERROR","Correct","ERROR"),"ERROR")))</f>
        <v>0</v>
      </c>
      <c r="AF113" s="139">
        <f>IF(AD113=0,0,IF(ISBLANK('Student Work'!AF113),"ERROR",IF(ABS('Student Work'!AF113-'Student Work'!AE113*'Student Work'!$AE$12/12)&lt;0.01,IF(AD113&lt;&gt;"ERROR","Correct","ERROR"),"ERROR")))</f>
        <v>0</v>
      </c>
      <c r="AG113" s="154">
        <f>IF(AD113=0,0,IF(ISBLANK('Student Work'!AG113),"ERROR",IF(ABS('Student Work'!AG113-('Student Work'!$AE$14-'Student Work'!AF113))&lt;0.01,"Correct","ERROR")))</f>
        <v>0</v>
      </c>
      <c r="AH113" s="155">
        <f>IF(AD113=0,0,IF(ISBLANK('Student Work'!AH113),"ERROR",IF(ABS('Student Work'!AH113-('Student Work'!AE113-'Student Work'!AG113))&lt;0.01,"Correct","ERROR")))</f>
        <v>0</v>
      </c>
      <c r="AI113" s="139">
        <f>IF(AE113=0,0,IF(ISBLANK('Student Work'!#REF!),"ERROR",IF(ABS('Student Work'!#REF!-('Student Work'!AF113+'Student Work'!AG113+'Student Work'!AH113))&lt;0.01,"Correct","ERROR")))</f>
        <v>0</v>
      </c>
      <c r="AJ113" s="87"/>
      <c r="AK113" s="87"/>
      <c r="AL113" s="70"/>
    </row>
    <row r="114" spans="1:38">
      <c r="A114" s="100"/>
      <c r="B114" s="72"/>
      <c r="C114" s="72"/>
      <c r="D114" s="72"/>
      <c r="E114" s="72"/>
      <c r="F114" s="72"/>
      <c r="G114" s="72"/>
      <c r="H114" s="72"/>
      <c r="I114" s="72"/>
      <c r="J114" s="72"/>
      <c r="K114" s="72"/>
      <c r="L114" s="72"/>
      <c r="M114" s="72"/>
      <c r="N114" s="72"/>
      <c r="O114" s="87"/>
      <c r="P114" s="137">
        <f>IF($T$13="Correct",IF(AND(P113+1&lt;='Student Work'!$T$13,P113&lt;&gt;0),P113+1,IF('Student Work'!P114&gt;0,"ERROR",0)),0)</f>
        <v>0</v>
      </c>
      <c r="Q114" s="138">
        <f>IF(P114=0,0,IF(ISBLANK('Student Work'!Q114),"ERROR",IF(ABS('Student Work'!Q114-'Student Work'!T113)&lt;0.01,IF(P114&lt;&gt;"ERROR","Correct","ERROR"),"ERROR")))</f>
        <v>0</v>
      </c>
      <c r="R114" s="139">
        <f>IF(P114=0,0,IF(ISBLANK('Student Work'!R114),"ERROR",IF(ABS('Student Work'!R114-'Student Work'!Q114*'Student Work'!$T$12/12)&lt;0.01,IF(P114&lt;&gt;"ERROR","Correct","ERROR"),"ERROR")))</f>
        <v>0</v>
      </c>
      <c r="S114" s="139">
        <f>IF(P114=0,0,IF(ISBLANK('Student Work'!S114),"ERROR",IF(ABS('Student Work'!S114-('Student Work'!$T$14-'Student Work'!R114))&lt;0.01,IF(P114&lt;&gt;"ERROR","Correct","ERROR"),"ERROR")))</f>
        <v>0</v>
      </c>
      <c r="T114" s="139">
        <f>IF(P114=0,0,IF(ISBLANK('Student Work'!T114),"ERROR",IF(ABS('Student Work'!T114-('Student Work'!Q114-'Student Work'!S114))&lt;0.01,IF(P114&lt;&gt;"ERROR","Correct","ERROR"),"ERROR")))</f>
        <v>0</v>
      </c>
      <c r="U114" s="143"/>
      <c r="V114" s="143"/>
      <c r="W114" s="87"/>
      <c r="X114" s="87"/>
      <c r="Y114" s="87"/>
      <c r="Z114" s="87"/>
      <c r="AA114" s="87"/>
      <c r="AB114" s="87"/>
      <c r="AC114" s="87"/>
      <c r="AD114" s="137">
        <f>IF($AE$13="Correct",IF(AND(AD113+1&lt;='Student Work'!$AE$13,AD113&lt;&gt;0),AD113+1,IF('Student Work'!AD114&gt;0,"ERROR",0)),0)</f>
        <v>0</v>
      </c>
      <c r="AE114" s="139">
        <f>IF(AD114=0,0,IF(ISBLANK('Student Work'!AE114),"ERROR",IF(ABS('Student Work'!AE114-'Student Work'!AH113)&lt;0.01,IF(AD114&lt;&gt;"ERROR","Correct","ERROR"),"ERROR")))</f>
        <v>0</v>
      </c>
      <c r="AF114" s="139">
        <f>IF(AD114=0,0,IF(ISBLANK('Student Work'!AF114),"ERROR",IF(ABS('Student Work'!AF114-'Student Work'!AE114*'Student Work'!$AE$12/12)&lt;0.01,IF(AD114&lt;&gt;"ERROR","Correct","ERROR"),"ERROR")))</f>
        <v>0</v>
      </c>
      <c r="AG114" s="154">
        <f>IF(AD114=0,0,IF(ISBLANK('Student Work'!AG114),"ERROR",IF(ABS('Student Work'!AG114-('Student Work'!$AE$14-'Student Work'!AF114))&lt;0.01,"Correct","ERROR")))</f>
        <v>0</v>
      </c>
      <c r="AH114" s="155">
        <f>IF(AD114=0,0,IF(ISBLANK('Student Work'!AH114),"ERROR",IF(ABS('Student Work'!AH114-('Student Work'!AE114-'Student Work'!AG114))&lt;0.01,"Correct","ERROR")))</f>
        <v>0</v>
      </c>
      <c r="AI114" s="139">
        <f>IF(AE114=0,0,IF(ISBLANK('Student Work'!#REF!),"ERROR",IF(ABS('Student Work'!#REF!-('Student Work'!AF114+'Student Work'!AG114+'Student Work'!AH114))&lt;0.01,"Correct","ERROR")))</f>
        <v>0</v>
      </c>
      <c r="AJ114" s="87"/>
      <c r="AK114" s="87"/>
      <c r="AL114" s="70"/>
    </row>
    <row r="115" spans="1:38">
      <c r="A115" s="100"/>
      <c r="B115" s="72"/>
      <c r="C115" s="72"/>
      <c r="D115" s="72"/>
      <c r="E115" s="72"/>
      <c r="F115" s="72"/>
      <c r="G115" s="72"/>
      <c r="H115" s="72"/>
      <c r="I115" s="72"/>
      <c r="J115" s="72"/>
      <c r="K115" s="72"/>
      <c r="L115" s="72"/>
      <c r="M115" s="72"/>
      <c r="N115" s="72"/>
      <c r="O115" s="87"/>
      <c r="P115" s="137">
        <f>IF($T$13="Correct",IF(AND(P114+1&lt;='Student Work'!$T$13,P114&lt;&gt;0),P114+1,IF('Student Work'!P115&gt;0,"ERROR",0)),0)</f>
        <v>0</v>
      </c>
      <c r="Q115" s="138">
        <f>IF(P115=0,0,IF(ISBLANK('Student Work'!Q115),"ERROR",IF(ABS('Student Work'!Q115-'Student Work'!T114)&lt;0.01,IF(P115&lt;&gt;"ERROR","Correct","ERROR"),"ERROR")))</f>
        <v>0</v>
      </c>
      <c r="R115" s="139">
        <f>IF(P115=0,0,IF(ISBLANK('Student Work'!R115),"ERROR",IF(ABS('Student Work'!R115-'Student Work'!Q115*'Student Work'!$T$12/12)&lt;0.01,IF(P115&lt;&gt;"ERROR","Correct","ERROR"),"ERROR")))</f>
        <v>0</v>
      </c>
      <c r="S115" s="139">
        <f>IF(P115=0,0,IF(ISBLANK('Student Work'!S115),"ERROR",IF(ABS('Student Work'!S115-('Student Work'!$T$14-'Student Work'!R115))&lt;0.01,IF(P115&lt;&gt;"ERROR","Correct","ERROR"),"ERROR")))</f>
        <v>0</v>
      </c>
      <c r="T115" s="139">
        <f>IF(P115=0,0,IF(ISBLANK('Student Work'!T115),"ERROR",IF(ABS('Student Work'!T115-('Student Work'!Q115-'Student Work'!S115))&lt;0.01,IF(P115&lt;&gt;"ERROR","Correct","ERROR"),"ERROR")))</f>
        <v>0</v>
      </c>
      <c r="U115" s="143"/>
      <c r="V115" s="143"/>
      <c r="W115" s="87"/>
      <c r="X115" s="87"/>
      <c r="Y115" s="87"/>
      <c r="Z115" s="87"/>
      <c r="AA115" s="87"/>
      <c r="AB115" s="87"/>
      <c r="AC115" s="87"/>
      <c r="AD115" s="137">
        <f>IF($AE$13="Correct",IF(AND(AD114+1&lt;='Student Work'!$AE$13,AD114&lt;&gt;0),AD114+1,IF('Student Work'!AD115&gt;0,"ERROR",0)),0)</f>
        <v>0</v>
      </c>
      <c r="AE115" s="139">
        <f>IF(AD115=0,0,IF(ISBLANK('Student Work'!AE115),"ERROR",IF(ABS('Student Work'!AE115-'Student Work'!AH114)&lt;0.01,IF(AD115&lt;&gt;"ERROR","Correct","ERROR"),"ERROR")))</f>
        <v>0</v>
      </c>
      <c r="AF115" s="139">
        <f>IF(AD115=0,0,IF(ISBLANK('Student Work'!AF115),"ERROR",IF(ABS('Student Work'!AF115-'Student Work'!AE115*'Student Work'!$AE$12/12)&lt;0.01,IF(AD115&lt;&gt;"ERROR","Correct","ERROR"),"ERROR")))</f>
        <v>0</v>
      </c>
      <c r="AG115" s="154">
        <f>IF(AD115=0,0,IF(ISBLANK('Student Work'!AG115),"ERROR",IF(ABS('Student Work'!AG115-('Student Work'!$AE$14-'Student Work'!AF115))&lt;0.01,"Correct","ERROR")))</f>
        <v>0</v>
      </c>
      <c r="AH115" s="155">
        <f>IF(AD115=0,0,IF(ISBLANK('Student Work'!AH115),"ERROR",IF(ABS('Student Work'!AH115-('Student Work'!AE115-'Student Work'!AG115))&lt;0.01,"Correct","ERROR")))</f>
        <v>0</v>
      </c>
      <c r="AI115" s="139">
        <f>IF(AE115=0,0,IF(ISBLANK('Student Work'!#REF!),"ERROR",IF(ABS('Student Work'!#REF!-('Student Work'!AF115+'Student Work'!AG115+'Student Work'!AH115))&lt;0.01,"Correct","ERROR")))</f>
        <v>0</v>
      </c>
      <c r="AJ115" s="87"/>
      <c r="AK115" s="87"/>
      <c r="AL115" s="70"/>
    </row>
    <row r="116" spans="1:38">
      <c r="A116" s="100"/>
      <c r="B116" s="72"/>
      <c r="C116" s="72"/>
      <c r="D116" s="72"/>
      <c r="E116" s="72"/>
      <c r="F116" s="72"/>
      <c r="G116" s="72"/>
      <c r="H116" s="72"/>
      <c r="I116" s="72"/>
      <c r="J116" s="72"/>
      <c r="K116" s="72"/>
      <c r="L116" s="72"/>
      <c r="M116" s="72"/>
      <c r="N116" s="72"/>
      <c r="O116" s="87"/>
      <c r="P116" s="137">
        <f>IF($T$13="Correct",IF(AND(P115+1&lt;='Student Work'!$T$13,P115&lt;&gt;0),P115+1,IF('Student Work'!P116&gt;0,"ERROR",0)),0)</f>
        <v>0</v>
      </c>
      <c r="Q116" s="138">
        <f>IF(P116=0,0,IF(ISBLANK('Student Work'!Q116),"ERROR",IF(ABS('Student Work'!Q116-'Student Work'!T115)&lt;0.01,IF(P116&lt;&gt;"ERROR","Correct","ERROR"),"ERROR")))</f>
        <v>0</v>
      </c>
      <c r="R116" s="139">
        <f>IF(P116=0,0,IF(ISBLANK('Student Work'!R116),"ERROR",IF(ABS('Student Work'!R116-'Student Work'!Q116*'Student Work'!$T$12/12)&lt;0.01,IF(P116&lt;&gt;"ERROR","Correct","ERROR"),"ERROR")))</f>
        <v>0</v>
      </c>
      <c r="S116" s="139">
        <f>IF(P116=0,0,IF(ISBLANK('Student Work'!S116),"ERROR",IF(ABS('Student Work'!S116-('Student Work'!$T$14-'Student Work'!R116))&lt;0.01,IF(P116&lt;&gt;"ERROR","Correct","ERROR"),"ERROR")))</f>
        <v>0</v>
      </c>
      <c r="T116" s="139">
        <f>IF(P116=0,0,IF(ISBLANK('Student Work'!T116),"ERROR",IF(ABS('Student Work'!T116-('Student Work'!Q116-'Student Work'!S116))&lt;0.01,IF(P116&lt;&gt;"ERROR","Correct","ERROR"),"ERROR")))</f>
        <v>0</v>
      </c>
      <c r="U116" s="143"/>
      <c r="V116" s="143"/>
      <c r="W116" s="87"/>
      <c r="X116" s="87"/>
      <c r="Y116" s="87"/>
      <c r="Z116" s="87"/>
      <c r="AA116" s="87"/>
      <c r="AB116" s="87"/>
      <c r="AC116" s="87"/>
      <c r="AD116" s="137">
        <f>IF($AE$13="Correct",IF(AND(AD115+1&lt;='Student Work'!$AE$13,AD115&lt;&gt;0),AD115+1,IF('Student Work'!AD116&gt;0,"ERROR",0)),0)</f>
        <v>0</v>
      </c>
      <c r="AE116" s="139">
        <f>IF(AD116=0,0,IF(ISBLANK('Student Work'!AE116),"ERROR",IF(ABS('Student Work'!AE116-'Student Work'!AH115)&lt;0.01,IF(AD116&lt;&gt;"ERROR","Correct","ERROR"),"ERROR")))</f>
        <v>0</v>
      </c>
      <c r="AF116" s="139">
        <f>IF(AD116=0,0,IF(ISBLANK('Student Work'!AF116),"ERROR",IF(ABS('Student Work'!AF116-'Student Work'!AE116*'Student Work'!$AE$12/12)&lt;0.01,IF(AD116&lt;&gt;"ERROR","Correct","ERROR"),"ERROR")))</f>
        <v>0</v>
      </c>
      <c r="AG116" s="154">
        <f>IF(AD116=0,0,IF(ISBLANK('Student Work'!AG116),"ERROR",IF(ABS('Student Work'!AG116-('Student Work'!$AE$14-'Student Work'!AF116))&lt;0.01,"Correct","ERROR")))</f>
        <v>0</v>
      </c>
      <c r="AH116" s="155">
        <f>IF(AD116=0,0,IF(ISBLANK('Student Work'!AH116),"ERROR",IF(ABS('Student Work'!AH116-('Student Work'!AE116-'Student Work'!AG116))&lt;0.01,"Correct","ERROR")))</f>
        <v>0</v>
      </c>
      <c r="AI116" s="139">
        <f>IF(AE116=0,0,IF(ISBLANK('Student Work'!#REF!),"ERROR",IF(ABS('Student Work'!#REF!-('Student Work'!AF116+'Student Work'!AG116+'Student Work'!AH116))&lt;0.01,"Correct","ERROR")))</f>
        <v>0</v>
      </c>
      <c r="AJ116" s="87"/>
      <c r="AK116" s="87"/>
      <c r="AL116" s="70"/>
    </row>
    <row r="117" spans="1:38">
      <c r="A117" s="100"/>
      <c r="B117" s="72"/>
      <c r="C117" s="72"/>
      <c r="D117" s="72"/>
      <c r="E117" s="72"/>
      <c r="F117" s="72"/>
      <c r="G117" s="72"/>
      <c r="H117" s="72"/>
      <c r="I117" s="72"/>
      <c r="J117" s="72"/>
      <c r="K117" s="72"/>
      <c r="L117" s="72"/>
      <c r="M117" s="72"/>
      <c r="N117" s="72"/>
      <c r="O117" s="87"/>
      <c r="P117" s="137">
        <f>IF($T$13="Correct",IF(AND(P116+1&lt;='Student Work'!$T$13,P116&lt;&gt;0),P116+1,IF('Student Work'!P117&gt;0,"ERROR",0)),0)</f>
        <v>0</v>
      </c>
      <c r="Q117" s="138">
        <f>IF(P117=0,0,IF(ISBLANK('Student Work'!Q117),"ERROR",IF(ABS('Student Work'!Q117-'Student Work'!T116)&lt;0.01,IF(P117&lt;&gt;"ERROR","Correct","ERROR"),"ERROR")))</f>
        <v>0</v>
      </c>
      <c r="R117" s="139">
        <f>IF(P117=0,0,IF(ISBLANK('Student Work'!R117),"ERROR",IF(ABS('Student Work'!R117-'Student Work'!Q117*'Student Work'!$T$12/12)&lt;0.01,IF(P117&lt;&gt;"ERROR","Correct","ERROR"),"ERROR")))</f>
        <v>0</v>
      </c>
      <c r="S117" s="139">
        <f>IF(P117=0,0,IF(ISBLANK('Student Work'!S117),"ERROR",IF(ABS('Student Work'!S117-('Student Work'!$T$14-'Student Work'!R117))&lt;0.01,IF(P117&lt;&gt;"ERROR","Correct","ERROR"),"ERROR")))</f>
        <v>0</v>
      </c>
      <c r="T117" s="139">
        <f>IF(P117=0,0,IF(ISBLANK('Student Work'!T117),"ERROR",IF(ABS('Student Work'!T117-('Student Work'!Q117-'Student Work'!S117))&lt;0.01,IF(P117&lt;&gt;"ERROR","Correct","ERROR"),"ERROR")))</f>
        <v>0</v>
      </c>
      <c r="U117" s="143"/>
      <c r="V117" s="143"/>
      <c r="W117" s="87"/>
      <c r="X117" s="87"/>
      <c r="Y117" s="87"/>
      <c r="Z117" s="87"/>
      <c r="AA117" s="87"/>
      <c r="AB117" s="87"/>
      <c r="AC117" s="87"/>
      <c r="AD117" s="137">
        <f>IF($AE$13="Correct",IF(AND(AD116+1&lt;='Student Work'!$AE$13,AD116&lt;&gt;0),AD116+1,IF('Student Work'!AD117&gt;0,"ERROR",0)),0)</f>
        <v>0</v>
      </c>
      <c r="AE117" s="139">
        <f>IF(AD117=0,0,IF(ISBLANK('Student Work'!AE117),"ERROR",IF(ABS('Student Work'!AE117-'Student Work'!AH116)&lt;0.01,IF(AD117&lt;&gt;"ERROR","Correct","ERROR"),"ERROR")))</f>
        <v>0</v>
      </c>
      <c r="AF117" s="139">
        <f>IF(AD117=0,0,IF(ISBLANK('Student Work'!AF117),"ERROR",IF(ABS('Student Work'!AF117-'Student Work'!AE117*'Student Work'!$AE$12/12)&lt;0.01,IF(AD117&lt;&gt;"ERROR","Correct","ERROR"),"ERROR")))</f>
        <v>0</v>
      </c>
      <c r="AG117" s="154">
        <f>IF(AD117=0,0,IF(ISBLANK('Student Work'!AG117),"ERROR",IF(ABS('Student Work'!AG117-('Student Work'!$AE$14-'Student Work'!AF117))&lt;0.01,"Correct","ERROR")))</f>
        <v>0</v>
      </c>
      <c r="AH117" s="155">
        <f>IF(AD117=0,0,IF(ISBLANK('Student Work'!AH117),"ERROR",IF(ABS('Student Work'!AH117-('Student Work'!AE117-'Student Work'!AG117))&lt;0.01,"Correct","ERROR")))</f>
        <v>0</v>
      </c>
      <c r="AI117" s="139">
        <f>IF(AE117=0,0,IF(ISBLANK('Student Work'!#REF!),"ERROR",IF(ABS('Student Work'!#REF!-('Student Work'!AF117+'Student Work'!AG117+'Student Work'!AH117))&lt;0.01,"Correct","ERROR")))</f>
        <v>0</v>
      </c>
      <c r="AJ117" s="87"/>
      <c r="AK117" s="87"/>
      <c r="AL117" s="70"/>
    </row>
    <row r="118" spans="1:38">
      <c r="A118" s="100"/>
      <c r="B118" s="72"/>
      <c r="C118" s="72"/>
      <c r="D118" s="72"/>
      <c r="E118" s="72"/>
      <c r="F118" s="72"/>
      <c r="G118" s="72"/>
      <c r="H118" s="72"/>
      <c r="I118" s="72"/>
      <c r="J118" s="72"/>
      <c r="K118" s="72"/>
      <c r="L118" s="72"/>
      <c r="M118" s="72"/>
      <c r="N118" s="72"/>
      <c r="O118" s="87"/>
      <c r="P118" s="137">
        <f>IF($T$13="Correct",IF(AND(P117+1&lt;='Student Work'!$T$13,P117&lt;&gt;0),P117+1,IF('Student Work'!P118&gt;0,"ERROR",0)),0)</f>
        <v>0</v>
      </c>
      <c r="Q118" s="138">
        <f>IF(P118=0,0,IF(ISBLANK('Student Work'!Q118),"ERROR",IF(ABS('Student Work'!Q118-'Student Work'!T117)&lt;0.01,IF(P118&lt;&gt;"ERROR","Correct","ERROR"),"ERROR")))</f>
        <v>0</v>
      </c>
      <c r="R118" s="139">
        <f>IF(P118=0,0,IF(ISBLANK('Student Work'!R118),"ERROR",IF(ABS('Student Work'!R118-'Student Work'!Q118*'Student Work'!$T$12/12)&lt;0.01,IF(P118&lt;&gt;"ERROR","Correct","ERROR"),"ERROR")))</f>
        <v>0</v>
      </c>
      <c r="S118" s="139">
        <f>IF(P118=0,0,IF(ISBLANK('Student Work'!S118),"ERROR",IF(ABS('Student Work'!S118-('Student Work'!$T$14-'Student Work'!R118))&lt;0.01,IF(P118&lt;&gt;"ERROR","Correct","ERROR"),"ERROR")))</f>
        <v>0</v>
      </c>
      <c r="T118" s="139">
        <f>IF(P118=0,0,IF(ISBLANK('Student Work'!T118),"ERROR",IF(ABS('Student Work'!T118-('Student Work'!Q118-'Student Work'!S118))&lt;0.01,IF(P118&lt;&gt;"ERROR","Correct","ERROR"),"ERROR")))</f>
        <v>0</v>
      </c>
      <c r="U118" s="143"/>
      <c r="V118" s="143"/>
      <c r="W118" s="87"/>
      <c r="X118" s="87"/>
      <c r="Y118" s="87"/>
      <c r="Z118" s="87"/>
      <c r="AA118" s="87"/>
      <c r="AB118" s="87"/>
      <c r="AC118" s="87"/>
      <c r="AD118" s="137">
        <f>IF($AE$13="Correct",IF(AND(AD117+1&lt;='Student Work'!$AE$13,AD117&lt;&gt;0),AD117+1,IF('Student Work'!AD118&gt;0,"ERROR",0)),0)</f>
        <v>0</v>
      </c>
      <c r="AE118" s="139">
        <f>IF(AD118=0,0,IF(ISBLANK('Student Work'!AE118),"ERROR",IF(ABS('Student Work'!AE118-'Student Work'!AH117)&lt;0.01,IF(AD118&lt;&gt;"ERROR","Correct","ERROR"),"ERROR")))</f>
        <v>0</v>
      </c>
      <c r="AF118" s="139">
        <f>IF(AD118=0,0,IF(ISBLANK('Student Work'!AF118),"ERROR",IF(ABS('Student Work'!AF118-'Student Work'!AE118*'Student Work'!$AE$12/12)&lt;0.01,IF(AD118&lt;&gt;"ERROR","Correct","ERROR"),"ERROR")))</f>
        <v>0</v>
      </c>
      <c r="AG118" s="154">
        <f>IF(AD118=0,0,IF(ISBLANK('Student Work'!AG118),"ERROR",IF(ABS('Student Work'!AG118-('Student Work'!$AE$14-'Student Work'!AF118))&lt;0.01,"Correct","ERROR")))</f>
        <v>0</v>
      </c>
      <c r="AH118" s="155">
        <f>IF(AD118=0,0,IF(ISBLANK('Student Work'!AH118),"ERROR",IF(ABS('Student Work'!AH118-('Student Work'!AE118-'Student Work'!AG118))&lt;0.01,"Correct","ERROR")))</f>
        <v>0</v>
      </c>
      <c r="AI118" s="139">
        <f>IF(AE118=0,0,IF(ISBLANK('Student Work'!#REF!),"ERROR",IF(ABS('Student Work'!#REF!-('Student Work'!AF118+'Student Work'!AG118+'Student Work'!AH118))&lt;0.01,"Correct","ERROR")))</f>
        <v>0</v>
      </c>
      <c r="AJ118" s="87"/>
      <c r="AK118" s="87"/>
      <c r="AL118" s="70"/>
    </row>
    <row r="119" spans="1:38">
      <c r="A119" s="100"/>
      <c r="B119" s="72"/>
      <c r="C119" s="72"/>
      <c r="D119" s="72"/>
      <c r="E119" s="72"/>
      <c r="F119" s="72"/>
      <c r="G119" s="72"/>
      <c r="H119" s="72"/>
      <c r="I119" s="72"/>
      <c r="J119" s="72"/>
      <c r="K119" s="72"/>
      <c r="L119" s="72"/>
      <c r="M119" s="72"/>
      <c r="N119" s="72"/>
      <c r="O119" s="87"/>
      <c r="P119" s="137">
        <f>IF($T$13="Correct",IF(AND(P118+1&lt;='Student Work'!$T$13,P118&lt;&gt;0),P118+1,IF('Student Work'!P119&gt;0,"ERROR",0)),0)</f>
        <v>0</v>
      </c>
      <c r="Q119" s="138">
        <f>IF(P119=0,0,IF(ISBLANK('Student Work'!Q119),"ERROR",IF(ABS('Student Work'!Q119-'Student Work'!T118)&lt;0.01,IF(P119&lt;&gt;"ERROR","Correct","ERROR"),"ERROR")))</f>
        <v>0</v>
      </c>
      <c r="R119" s="139">
        <f>IF(P119=0,0,IF(ISBLANK('Student Work'!R119),"ERROR",IF(ABS('Student Work'!R119-'Student Work'!Q119*'Student Work'!$T$12/12)&lt;0.01,IF(P119&lt;&gt;"ERROR","Correct","ERROR"),"ERROR")))</f>
        <v>0</v>
      </c>
      <c r="S119" s="139">
        <f>IF(P119=0,0,IF(ISBLANK('Student Work'!S119),"ERROR",IF(ABS('Student Work'!S119-('Student Work'!$T$14-'Student Work'!R119))&lt;0.01,IF(P119&lt;&gt;"ERROR","Correct","ERROR"),"ERROR")))</f>
        <v>0</v>
      </c>
      <c r="T119" s="139">
        <f>IF(P119=0,0,IF(ISBLANK('Student Work'!T119),"ERROR",IF(ABS('Student Work'!T119-('Student Work'!Q119-'Student Work'!S119))&lt;0.01,IF(P119&lt;&gt;"ERROR","Correct","ERROR"),"ERROR")))</f>
        <v>0</v>
      </c>
      <c r="U119" s="143"/>
      <c r="V119" s="143"/>
      <c r="W119" s="87"/>
      <c r="X119" s="87"/>
      <c r="Y119" s="87"/>
      <c r="Z119" s="87"/>
      <c r="AA119" s="87"/>
      <c r="AB119" s="87"/>
      <c r="AC119" s="87"/>
      <c r="AD119" s="137">
        <f>IF($AE$13="Correct",IF(AND(AD118+1&lt;='Student Work'!$AE$13,AD118&lt;&gt;0),AD118+1,IF('Student Work'!AD119&gt;0,"ERROR",0)),0)</f>
        <v>0</v>
      </c>
      <c r="AE119" s="139">
        <f>IF(AD119=0,0,IF(ISBLANK('Student Work'!AE119),"ERROR",IF(ABS('Student Work'!AE119-'Student Work'!AH118)&lt;0.01,IF(AD119&lt;&gt;"ERROR","Correct","ERROR"),"ERROR")))</f>
        <v>0</v>
      </c>
      <c r="AF119" s="139">
        <f>IF(AD119=0,0,IF(ISBLANK('Student Work'!AF119),"ERROR",IF(ABS('Student Work'!AF119-'Student Work'!AE119*'Student Work'!$AE$12/12)&lt;0.01,IF(AD119&lt;&gt;"ERROR","Correct","ERROR"),"ERROR")))</f>
        <v>0</v>
      </c>
      <c r="AG119" s="154">
        <f>IF(AD119=0,0,IF(ISBLANK('Student Work'!AG119),"ERROR",IF(ABS('Student Work'!AG119-('Student Work'!$AE$14-'Student Work'!AF119))&lt;0.01,"Correct","ERROR")))</f>
        <v>0</v>
      </c>
      <c r="AH119" s="155">
        <f>IF(AD119=0,0,IF(ISBLANK('Student Work'!AH119),"ERROR",IF(ABS('Student Work'!AH119-('Student Work'!AE119-'Student Work'!AG119))&lt;0.01,"Correct","ERROR")))</f>
        <v>0</v>
      </c>
      <c r="AI119" s="139">
        <f>IF(AE119=0,0,IF(ISBLANK('Student Work'!#REF!),"ERROR",IF(ABS('Student Work'!#REF!-('Student Work'!AF119+'Student Work'!AG119+'Student Work'!AH119))&lt;0.01,"Correct","ERROR")))</f>
        <v>0</v>
      </c>
      <c r="AJ119" s="87"/>
      <c r="AK119" s="87"/>
      <c r="AL119" s="70"/>
    </row>
    <row r="120" spans="1:38">
      <c r="A120" s="100"/>
      <c r="B120" s="72"/>
      <c r="C120" s="72"/>
      <c r="D120" s="72"/>
      <c r="E120" s="72"/>
      <c r="F120" s="72"/>
      <c r="G120" s="72"/>
      <c r="H120" s="72"/>
      <c r="I120" s="72"/>
      <c r="J120" s="72"/>
      <c r="K120" s="72"/>
      <c r="L120" s="72"/>
      <c r="M120" s="72"/>
      <c r="N120" s="72"/>
      <c r="O120" s="87"/>
      <c r="P120" s="137">
        <f>IF($T$13="Correct",IF(AND(P119+1&lt;='Student Work'!$T$13,P119&lt;&gt;0),P119+1,IF('Student Work'!P120&gt;0,"ERROR",0)),0)</f>
        <v>0</v>
      </c>
      <c r="Q120" s="138">
        <f>IF(P120=0,0,IF(ISBLANK('Student Work'!Q120),"ERROR",IF(ABS('Student Work'!Q120-'Student Work'!T119)&lt;0.01,IF(P120&lt;&gt;"ERROR","Correct","ERROR"),"ERROR")))</f>
        <v>0</v>
      </c>
      <c r="R120" s="139">
        <f>IF(P120=0,0,IF(ISBLANK('Student Work'!R120),"ERROR",IF(ABS('Student Work'!R120-'Student Work'!Q120*'Student Work'!$T$12/12)&lt;0.01,IF(P120&lt;&gt;"ERROR","Correct","ERROR"),"ERROR")))</f>
        <v>0</v>
      </c>
      <c r="S120" s="139">
        <f>IF(P120=0,0,IF(ISBLANK('Student Work'!S120),"ERROR",IF(ABS('Student Work'!S120-('Student Work'!$T$14-'Student Work'!R120))&lt;0.01,IF(P120&lt;&gt;"ERROR","Correct","ERROR"),"ERROR")))</f>
        <v>0</v>
      </c>
      <c r="T120" s="139">
        <f>IF(P120=0,0,IF(ISBLANK('Student Work'!T120),"ERROR",IF(ABS('Student Work'!T120-('Student Work'!Q120-'Student Work'!S120))&lt;0.01,IF(P120&lt;&gt;"ERROR","Correct","ERROR"),"ERROR")))</f>
        <v>0</v>
      </c>
      <c r="U120" s="143"/>
      <c r="V120" s="143"/>
      <c r="W120" s="87"/>
      <c r="X120" s="87"/>
      <c r="Y120" s="87"/>
      <c r="Z120" s="87"/>
      <c r="AA120" s="87"/>
      <c r="AB120" s="87"/>
      <c r="AC120" s="87"/>
      <c r="AD120" s="137">
        <f>IF($AE$13="Correct",IF(AND(AD119+1&lt;='Student Work'!$AE$13,AD119&lt;&gt;0),AD119+1,IF('Student Work'!AD120&gt;0,"ERROR",0)),0)</f>
        <v>0</v>
      </c>
      <c r="AE120" s="139">
        <f>IF(AD120=0,0,IF(ISBLANK('Student Work'!AE120),"ERROR",IF(ABS('Student Work'!AE120-'Student Work'!AH119)&lt;0.01,IF(AD120&lt;&gt;"ERROR","Correct","ERROR"),"ERROR")))</f>
        <v>0</v>
      </c>
      <c r="AF120" s="139">
        <f>IF(AD120=0,0,IF(ISBLANK('Student Work'!AF120),"ERROR",IF(ABS('Student Work'!AF120-'Student Work'!AE120*'Student Work'!$AE$12/12)&lt;0.01,IF(AD120&lt;&gt;"ERROR","Correct","ERROR"),"ERROR")))</f>
        <v>0</v>
      </c>
      <c r="AG120" s="154">
        <f>IF(AD120=0,0,IF(ISBLANK('Student Work'!AG120),"ERROR",IF(ABS('Student Work'!AG120-('Student Work'!$AE$14-'Student Work'!AF120))&lt;0.01,"Correct","ERROR")))</f>
        <v>0</v>
      </c>
      <c r="AH120" s="155">
        <f>IF(AD120=0,0,IF(ISBLANK('Student Work'!AH120),"ERROR",IF(ABS('Student Work'!AH120-('Student Work'!AE120-'Student Work'!AG120))&lt;0.01,"Correct","ERROR")))</f>
        <v>0</v>
      </c>
      <c r="AI120" s="139">
        <f>IF(AE120=0,0,IF(ISBLANK('Student Work'!#REF!),"ERROR",IF(ABS('Student Work'!#REF!-('Student Work'!AF120+'Student Work'!AG120+'Student Work'!AH120))&lt;0.01,"Correct","ERROR")))</f>
        <v>0</v>
      </c>
      <c r="AJ120" s="87"/>
      <c r="AK120" s="87"/>
      <c r="AL120" s="70"/>
    </row>
    <row r="121" spans="1:38">
      <c r="A121" s="100"/>
      <c r="B121" s="72"/>
      <c r="C121" s="72"/>
      <c r="D121" s="72"/>
      <c r="E121" s="72"/>
      <c r="F121" s="72"/>
      <c r="G121" s="72"/>
      <c r="H121" s="72"/>
      <c r="I121" s="72"/>
      <c r="J121" s="72"/>
      <c r="K121" s="72"/>
      <c r="L121" s="72"/>
      <c r="M121" s="72"/>
      <c r="N121" s="72"/>
      <c r="O121" s="87"/>
      <c r="P121" s="137">
        <f>IF($T$13="Correct",IF(AND(P120+1&lt;='Student Work'!$T$13,P120&lt;&gt;0),P120+1,IF('Student Work'!P121&gt;0,"ERROR",0)),0)</f>
        <v>0</v>
      </c>
      <c r="Q121" s="138">
        <f>IF(P121=0,0,IF(ISBLANK('Student Work'!Q121),"ERROR",IF(ABS('Student Work'!Q121-'Student Work'!T120)&lt;0.01,IF(P121&lt;&gt;"ERROR","Correct","ERROR"),"ERROR")))</f>
        <v>0</v>
      </c>
      <c r="R121" s="139">
        <f>IF(P121=0,0,IF(ISBLANK('Student Work'!R121),"ERROR",IF(ABS('Student Work'!R121-'Student Work'!Q121*'Student Work'!$T$12/12)&lt;0.01,IF(P121&lt;&gt;"ERROR","Correct","ERROR"),"ERROR")))</f>
        <v>0</v>
      </c>
      <c r="S121" s="139">
        <f>IF(P121=0,0,IF(ISBLANK('Student Work'!S121),"ERROR",IF(ABS('Student Work'!S121-('Student Work'!$T$14-'Student Work'!R121))&lt;0.01,IF(P121&lt;&gt;"ERROR","Correct","ERROR"),"ERROR")))</f>
        <v>0</v>
      </c>
      <c r="T121" s="139">
        <f>IF(P121=0,0,IF(ISBLANK('Student Work'!T121),"ERROR",IF(ABS('Student Work'!T121-('Student Work'!Q121-'Student Work'!S121))&lt;0.01,IF(P121&lt;&gt;"ERROR","Correct","ERROR"),"ERROR")))</f>
        <v>0</v>
      </c>
      <c r="U121" s="143"/>
      <c r="V121" s="143"/>
      <c r="W121" s="87"/>
      <c r="X121" s="87"/>
      <c r="Y121" s="87"/>
      <c r="Z121" s="87"/>
      <c r="AA121" s="87"/>
      <c r="AB121" s="87"/>
      <c r="AC121" s="87"/>
      <c r="AD121" s="137">
        <f>IF($AE$13="Correct",IF(AND(AD120+1&lt;='Student Work'!$AE$13,AD120&lt;&gt;0),AD120+1,IF('Student Work'!AD121&gt;0,"ERROR",0)),0)</f>
        <v>0</v>
      </c>
      <c r="AE121" s="139">
        <f>IF(AD121=0,0,IF(ISBLANK('Student Work'!AE121),"ERROR",IF(ABS('Student Work'!AE121-'Student Work'!AH120)&lt;0.01,IF(AD121&lt;&gt;"ERROR","Correct","ERROR"),"ERROR")))</f>
        <v>0</v>
      </c>
      <c r="AF121" s="139">
        <f>IF(AD121=0,0,IF(ISBLANK('Student Work'!AF121),"ERROR",IF(ABS('Student Work'!AF121-'Student Work'!AE121*'Student Work'!$AE$12/12)&lt;0.01,IF(AD121&lt;&gt;"ERROR","Correct","ERROR"),"ERROR")))</f>
        <v>0</v>
      </c>
      <c r="AG121" s="154">
        <f>IF(AD121=0,0,IF(ISBLANK('Student Work'!AG121),"ERROR",IF(ABS('Student Work'!AG121-('Student Work'!$AE$14-'Student Work'!AF121))&lt;0.01,"Correct","ERROR")))</f>
        <v>0</v>
      </c>
      <c r="AH121" s="155">
        <f>IF(AD121=0,0,IF(ISBLANK('Student Work'!AH121),"ERROR",IF(ABS('Student Work'!AH121-('Student Work'!AE121-'Student Work'!AG121))&lt;0.01,"Correct","ERROR")))</f>
        <v>0</v>
      </c>
      <c r="AI121" s="139">
        <f>IF(AE121=0,0,IF(ISBLANK('Student Work'!#REF!),"ERROR",IF(ABS('Student Work'!#REF!-('Student Work'!AF121+'Student Work'!AG121+'Student Work'!AH121))&lt;0.01,"Correct","ERROR")))</f>
        <v>0</v>
      </c>
      <c r="AJ121" s="87"/>
      <c r="AK121" s="87"/>
      <c r="AL121" s="70"/>
    </row>
    <row r="122" spans="1:38">
      <c r="A122" s="100"/>
      <c r="B122" s="72"/>
      <c r="C122" s="72"/>
      <c r="D122" s="72"/>
      <c r="E122" s="72"/>
      <c r="F122" s="72"/>
      <c r="G122" s="72"/>
      <c r="H122" s="72"/>
      <c r="I122" s="72"/>
      <c r="J122" s="72"/>
      <c r="K122" s="72"/>
      <c r="L122" s="72"/>
      <c r="M122" s="72"/>
      <c r="N122" s="72"/>
      <c r="O122" s="87"/>
      <c r="P122" s="137">
        <f>IF($T$13="Correct",IF(AND(P121+1&lt;='Student Work'!$T$13,P121&lt;&gt;0),P121+1,IF('Student Work'!P122&gt;0,"ERROR",0)),0)</f>
        <v>0</v>
      </c>
      <c r="Q122" s="138">
        <f>IF(P122=0,0,IF(ISBLANK('Student Work'!Q122),"ERROR",IF(ABS('Student Work'!Q122-'Student Work'!T121)&lt;0.01,IF(P122&lt;&gt;"ERROR","Correct","ERROR"),"ERROR")))</f>
        <v>0</v>
      </c>
      <c r="R122" s="139">
        <f>IF(P122=0,0,IF(ISBLANK('Student Work'!R122),"ERROR",IF(ABS('Student Work'!R122-'Student Work'!Q122*'Student Work'!$T$12/12)&lt;0.01,IF(P122&lt;&gt;"ERROR","Correct","ERROR"),"ERROR")))</f>
        <v>0</v>
      </c>
      <c r="S122" s="139">
        <f>IF(P122=0,0,IF(ISBLANK('Student Work'!S122),"ERROR",IF(ABS('Student Work'!S122-('Student Work'!$T$14-'Student Work'!R122))&lt;0.01,IF(P122&lt;&gt;"ERROR","Correct","ERROR"),"ERROR")))</f>
        <v>0</v>
      </c>
      <c r="T122" s="139">
        <f>IF(P122=0,0,IF(ISBLANK('Student Work'!T122),"ERROR",IF(ABS('Student Work'!T122-('Student Work'!Q122-'Student Work'!S122))&lt;0.01,IF(P122&lt;&gt;"ERROR","Correct","ERROR"),"ERROR")))</f>
        <v>0</v>
      </c>
      <c r="U122" s="143"/>
      <c r="V122" s="143"/>
      <c r="W122" s="87"/>
      <c r="X122" s="87"/>
      <c r="Y122" s="87"/>
      <c r="Z122" s="87"/>
      <c r="AA122" s="87"/>
      <c r="AB122" s="87"/>
      <c r="AC122" s="87"/>
      <c r="AD122" s="137">
        <f>IF($AE$13="Correct",IF(AND(AD121+1&lt;='Student Work'!$AE$13,AD121&lt;&gt;0),AD121+1,IF('Student Work'!AD122&gt;0,"ERROR",0)),0)</f>
        <v>0</v>
      </c>
      <c r="AE122" s="139">
        <f>IF(AD122=0,0,IF(ISBLANK('Student Work'!AE122),"ERROR",IF(ABS('Student Work'!AE122-'Student Work'!AH121)&lt;0.01,IF(AD122&lt;&gt;"ERROR","Correct","ERROR"),"ERROR")))</f>
        <v>0</v>
      </c>
      <c r="AF122" s="139">
        <f>IF(AD122=0,0,IF(ISBLANK('Student Work'!AF122),"ERROR",IF(ABS('Student Work'!AF122-'Student Work'!AE122*'Student Work'!$AE$12/12)&lt;0.01,IF(AD122&lt;&gt;"ERROR","Correct","ERROR"),"ERROR")))</f>
        <v>0</v>
      </c>
      <c r="AG122" s="154">
        <f>IF(AD122=0,0,IF(ISBLANK('Student Work'!AG122),"ERROR",IF(ABS('Student Work'!AG122-('Student Work'!$AE$14-'Student Work'!AF122))&lt;0.01,"Correct","ERROR")))</f>
        <v>0</v>
      </c>
      <c r="AH122" s="155">
        <f>IF(AD122=0,0,IF(ISBLANK('Student Work'!AH122),"ERROR",IF(ABS('Student Work'!AH122-('Student Work'!AE122-'Student Work'!AG122))&lt;0.01,"Correct","ERROR")))</f>
        <v>0</v>
      </c>
      <c r="AI122" s="139">
        <f>IF(AE122=0,0,IF(ISBLANK('Student Work'!#REF!),"ERROR",IF(ABS('Student Work'!#REF!-('Student Work'!AF122+'Student Work'!AG122+'Student Work'!AH122))&lt;0.01,"Correct","ERROR")))</f>
        <v>0</v>
      </c>
      <c r="AJ122" s="87"/>
      <c r="AK122" s="87"/>
      <c r="AL122" s="70"/>
    </row>
    <row r="123" spans="1:38">
      <c r="A123" s="100"/>
      <c r="B123" s="72"/>
      <c r="C123" s="72"/>
      <c r="D123" s="72"/>
      <c r="E123" s="72"/>
      <c r="F123" s="72"/>
      <c r="G123" s="72"/>
      <c r="H123" s="72"/>
      <c r="I123" s="72"/>
      <c r="J123" s="72"/>
      <c r="K123" s="72"/>
      <c r="L123" s="72"/>
      <c r="M123" s="72"/>
      <c r="N123" s="72"/>
      <c r="O123" s="87"/>
      <c r="P123" s="137">
        <f>IF($T$13="Correct",IF(AND(P122+1&lt;='Student Work'!$T$13,P122&lt;&gt;0),P122+1,IF('Student Work'!P123&gt;0,"ERROR",0)),0)</f>
        <v>0</v>
      </c>
      <c r="Q123" s="138">
        <f>IF(P123=0,0,IF(ISBLANK('Student Work'!Q123),"ERROR",IF(ABS('Student Work'!Q123-'Student Work'!T122)&lt;0.01,IF(P123&lt;&gt;"ERROR","Correct","ERROR"),"ERROR")))</f>
        <v>0</v>
      </c>
      <c r="R123" s="139">
        <f>IF(P123=0,0,IF(ISBLANK('Student Work'!R123),"ERROR",IF(ABS('Student Work'!R123-'Student Work'!Q123*'Student Work'!$T$12/12)&lt;0.01,IF(P123&lt;&gt;"ERROR","Correct","ERROR"),"ERROR")))</f>
        <v>0</v>
      </c>
      <c r="S123" s="139">
        <f>IF(P123=0,0,IF(ISBLANK('Student Work'!S123),"ERROR",IF(ABS('Student Work'!S123-('Student Work'!$T$14-'Student Work'!R123))&lt;0.01,IF(P123&lt;&gt;"ERROR","Correct","ERROR"),"ERROR")))</f>
        <v>0</v>
      </c>
      <c r="T123" s="139">
        <f>IF(P123=0,0,IF(ISBLANK('Student Work'!T123),"ERROR",IF(ABS('Student Work'!T123-('Student Work'!Q123-'Student Work'!S123))&lt;0.01,IF(P123&lt;&gt;"ERROR","Correct","ERROR"),"ERROR")))</f>
        <v>0</v>
      </c>
      <c r="U123" s="143"/>
      <c r="V123" s="143"/>
      <c r="W123" s="87"/>
      <c r="X123" s="87"/>
      <c r="Y123" s="87"/>
      <c r="Z123" s="87"/>
      <c r="AA123" s="87"/>
      <c r="AB123" s="87"/>
      <c r="AC123" s="87"/>
      <c r="AD123" s="137">
        <f>IF($AE$13="Correct",IF(AND(AD122+1&lt;='Student Work'!$AE$13,AD122&lt;&gt;0),AD122+1,IF('Student Work'!AD123&gt;0,"ERROR",0)),0)</f>
        <v>0</v>
      </c>
      <c r="AE123" s="139">
        <f>IF(AD123=0,0,IF(ISBLANK('Student Work'!AE123),"ERROR",IF(ABS('Student Work'!AE123-'Student Work'!AH122)&lt;0.01,IF(AD123&lt;&gt;"ERROR","Correct","ERROR"),"ERROR")))</f>
        <v>0</v>
      </c>
      <c r="AF123" s="139">
        <f>IF(AD123=0,0,IF(ISBLANK('Student Work'!AF123),"ERROR",IF(ABS('Student Work'!AF123-'Student Work'!AE123*'Student Work'!$AE$12/12)&lt;0.01,IF(AD123&lt;&gt;"ERROR","Correct","ERROR"),"ERROR")))</f>
        <v>0</v>
      </c>
      <c r="AG123" s="154">
        <f>IF(AD123=0,0,IF(ISBLANK('Student Work'!AG123),"ERROR",IF(ABS('Student Work'!AG123-('Student Work'!$AE$14-'Student Work'!AF123))&lt;0.01,"Correct","ERROR")))</f>
        <v>0</v>
      </c>
      <c r="AH123" s="155">
        <f>IF(AD123=0,0,IF(ISBLANK('Student Work'!AH123),"ERROR",IF(ABS('Student Work'!AH123-('Student Work'!AE123-'Student Work'!AG123))&lt;0.01,"Correct","ERROR")))</f>
        <v>0</v>
      </c>
      <c r="AI123" s="139">
        <f>IF(AE123=0,0,IF(ISBLANK('Student Work'!#REF!),"ERROR",IF(ABS('Student Work'!#REF!-('Student Work'!AF123+'Student Work'!AG123+'Student Work'!AH123))&lt;0.01,"Correct","ERROR")))</f>
        <v>0</v>
      </c>
      <c r="AJ123" s="87"/>
      <c r="AK123" s="87"/>
      <c r="AL123" s="70"/>
    </row>
    <row r="124" spans="1:38">
      <c r="A124" s="100"/>
      <c r="B124" s="72"/>
      <c r="C124" s="72"/>
      <c r="D124" s="72"/>
      <c r="E124" s="72"/>
      <c r="F124" s="72"/>
      <c r="G124" s="72"/>
      <c r="H124" s="72"/>
      <c r="I124" s="72"/>
      <c r="J124" s="72"/>
      <c r="K124" s="72"/>
      <c r="L124" s="72"/>
      <c r="M124" s="72"/>
      <c r="N124" s="72"/>
      <c r="O124" s="87"/>
      <c r="P124" s="137">
        <f>IF($T$13="Correct",IF(AND(P123+1&lt;='Student Work'!$T$13,P123&lt;&gt;0),P123+1,IF('Student Work'!P124&gt;0,"ERROR",0)),0)</f>
        <v>0</v>
      </c>
      <c r="Q124" s="138">
        <f>IF(P124=0,0,IF(ISBLANK('Student Work'!Q124),"ERROR",IF(ABS('Student Work'!Q124-'Student Work'!T123)&lt;0.01,IF(P124&lt;&gt;"ERROR","Correct","ERROR"),"ERROR")))</f>
        <v>0</v>
      </c>
      <c r="R124" s="139">
        <f>IF(P124=0,0,IF(ISBLANK('Student Work'!R124),"ERROR",IF(ABS('Student Work'!R124-'Student Work'!Q124*'Student Work'!$T$12/12)&lt;0.01,IF(P124&lt;&gt;"ERROR","Correct","ERROR"),"ERROR")))</f>
        <v>0</v>
      </c>
      <c r="S124" s="139">
        <f>IF(P124=0,0,IF(ISBLANK('Student Work'!S124),"ERROR",IF(ABS('Student Work'!S124-('Student Work'!$T$14-'Student Work'!R124))&lt;0.01,IF(P124&lt;&gt;"ERROR","Correct","ERROR"),"ERROR")))</f>
        <v>0</v>
      </c>
      <c r="T124" s="139">
        <f>IF(P124=0,0,IF(ISBLANK('Student Work'!T124),"ERROR",IF(ABS('Student Work'!T124-('Student Work'!Q124-'Student Work'!S124))&lt;0.01,IF(P124&lt;&gt;"ERROR","Correct","ERROR"),"ERROR")))</f>
        <v>0</v>
      </c>
      <c r="U124" s="143"/>
      <c r="V124" s="143"/>
      <c r="W124" s="87"/>
      <c r="X124" s="87"/>
      <c r="Y124" s="87"/>
      <c r="Z124" s="87"/>
      <c r="AA124" s="87"/>
      <c r="AB124" s="87"/>
      <c r="AC124" s="87"/>
      <c r="AD124" s="137">
        <f>IF($AE$13="Correct",IF(AND(AD123+1&lt;='Student Work'!$AE$13,AD123&lt;&gt;0),AD123+1,IF('Student Work'!AD124&gt;0,"ERROR",0)),0)</f>
        <v>0</v>
      </c>
      <c r="AE124" s="139">
        <f>IF(AD124=0,0,IF(ISBLANK('Student Work'!AE124),"ERROR",IF(ABS('Student Work'!AE124-'Student Work'!AH123)&lt;0.01,IF(AD124&lt;&gt;"ERROR","Correct","ERROR"),"ERROR")))</f>
        <v>0</v>
      </c>
      <c r="AF124" s="139">
        <f>IF(AD124=0,0,IF(ISBLANK('Student Work'!AF124),"ERROR",IF(ABS('Student Work'!AF124-'Student Work'!AE124*'Student Work'!$AE$12/12)&lt;0.01,IF(AD124&lt;&gt;"ERROR","Correct","ERROR"),"ERROR")))</f>
        <v>0</v>
      </c>
      <c r="AG124" s="154">
        <f>IF(AD124=0,0,IF(ISBLANK('Student Work'!AG124),"ERROR",IF(ABS('Student Work'!AG124-('Student Work'!$AE$14-'Student Work'!AF124))&lt;0.01,"Correct","ERROR")))</f>
        <v>0</v>
      </c>
      <c r="AH124" s="155">
        <f>IF(AD124=0,0,IF(ISBLANK('Student Work'!AH124),"ERROR",IF(ABS('Student Work'!AH124-('Student Work'!AE124-'Student Work'!AG124))&lt;0.01,"Correct","ERROR")))</f>
        <v>0</v>
      </c>
      <c r="AI124" s="139">
        <f>IF(AE124=0,0,IF(ISBLANK('Student Work'!#REF!),"ERROR",IF(ABS('Student Work'!#REF!-('Student Work'!AF124+'Student Work'!AG124+'Student Work'!AH124))&lt;0.01,"Correct","ERROR")))</f>
        <v>0</v>
      </c>
      <c r="AJ124" s="87"/>
      <c r="AK124" s="87"/>
      <c r="AL124" s="70"/>
    </row>
    <row r="125" spans="1:38">
      <c r="A125" s="100"/>
      <c r="B125" s="72"/>
      <c r="C125" s="72"/>
      <c r="D125" s="72"/>
      <c r="E125" s="72"/>
      <c r="F125" s="72"/>
      <c r="G125" s="72"/>
      <c r="H125" s="72"/>
      <c r="I125" s="72"/>
      <c r="J125" s="72"/>
      <c r="K125" s="72"/>
      <c r="L125" s="72"/>
      <c r="M125" s="72"/>
      <c r="N125" s="72"/>
      <c r="O125" s="87"/>
      <c r="P125" s="137">
        <f>IF($T$13="Correct",IF(AND(P124+1&lt;='Student Work'!$T$13,P124&lt;&gt;0),P124+1,IF('Student Work'!P125&gt;0,"ERROR",0)),0)</f>
        <v>0</v>
      </c>
      <c r="Q125" s="138">
        <f>IF(P125=0,0,IF(ISBLANK('Student Work'!Q125),"ERROR",IF(ABS('Student Work'!Q125-'Student Work'!T124)&lt;0.01,IF(P125&lt;&gt;"ERROR","Correct","ERROR"),"ERROR")))</f>
        <v>0</v>
      </c>
      <c r="R125" s="139">
        <f>IF(P125=0,0,IF(ISBLANK('Student Work'!R125),"ERROR",IF(ABS('Student Work'!R125-'Student Work'!Q125*'Student Work'!$T$12/12)&lt;0.01,IF(P125&lt;&gt;"ERROR","Correct","ERROR"),"ERROR")))</f>
        <v>0</v>
      </c>
      <c r="S125" s="139">
        <f>IF(P125=0,0,IF(ISBLANK('Student Work'!S125),"ERROR",IF(ABS('Student Work'!S125-('Student Work'!$T$14-'Student Work'!R125))&lt;0.01,IF(P125&lt;&gt;"ERROR","Correct","ERROR"),"ERROR")))</f>
        <v>0</v>
      </c>
      <c r="T125" s="139">
        <f>IF(P125=0,0,IF(ISBLANK('Student Work'!T125),"ERROR",IF(ABS('Student Work'!T125-('Student Work'!Q125-'Student Work'!S125))&lt;0.01,IF(P125&lt;&gt;"ERROR","Correct","ERROR"),"ERROR")))</f>
        <v>0</v>
      </c>
      <c r="U125" s="143"/>
      <c r="V125" s="143"/>
      <c r="W125" s="87"/>
      <c r="X125" s="87"/>
      <c r="Y125" s="87"/>
      <c r="Z125" s="87"/>
      <c r="AA125" s="87"/>
      <c r="AB125" s="87"/>
      <c r="AC125" s="87"/>
      <c r="AD125" s="137">
        <f>IF($AE$13="Correct",IF(AND(AD124+1&lt;='Student Work'!$AE$13,AD124&lt;&gt;0),AD124+1,IF('Student Work'!AD125&gt;0,"ERROR",0)),0)</f>
        <v>0</v>
      </c>
      <c r="AE125" s="139">
        <f>IF(AD125=0,0,IF(ISBLANK('Student Work'!AE125),"ERROR",IF(ABS('Student Work'!AE125-'Student Work'!AH124)&lt;0.01,IF(AD125&lt;&gt;"ERROR","Correct","ERROR"),"ERROR")))</f>
        <v>0</v>
      </c>
      <c r="AF125" s="139">
        <f>IF(AD125=0,0,IF(ISBLANK('Student Work'!AF125),"ERROR",IF(ABS('Student Work'!AF125-'Student Work'!AE125*'Student Work'!$AE$12/12)&lt;0.01,IF(AD125&lt;&gt;"ERROR","Correct","ERROR"),"ERROR")))</f>
        <v>0</v>
      </c>
      <c r="AG125" s="154">
        <f>IF(AD125=0,0,IF(ISBLANK('Student Work'!AG125),"ERROR",IF(ABS('Student Work'!AG125-('Student Work'!$AE$14-'Student Work'!AF125))&lt;0.01,"Correct","ERROR")))</f>
        <v>0</v>
      </c>
      <c r="AH125" s="155">
        <f>IF(AD125=0,0,IF(ISBLANK('Student Work'!AH125),"ERROR",IF(ABS('Student Work'!AH125-('Student Work'!AE125-'Student Work'!AG125))&lt;0.01,"Correct","ERROR")))</f>
        <v>0</v>
      </c>
      <c r="AI125" s="139">
        <f>IF(AE125=0,0,IF(ISBLANK('Student Work'!#REF!),"ERROR",IF(ABS('Student Work'!#REF!-('Student Work'!AF125+'Student Work'!AG125+'Student Work'!AH125))&lt;0.01,"Correct","ERROR")))</f>
        <v>0</v>
      </c>
      <c r="AJ125" s="87"/>
      <c r="AK125" s="87"/>
      <c r="AL125" s="70"/>
    </row>
    <row r="126" spans="1:38">
      <c r="A126" s="100"/>
      <c r="B126" s="72"/>
      <c r="C126" s="72"/>
      <c r="D126" s="72"/>
      <c r="E126" s="72"/>
      <c r="F126" s="72"/>
      <c r="G126" s="72"/>
      <c r="H126" s="72"/>
      <c r="I126" s="72"/>
      <c r="J126" s="72"/>
      <c r="K126" s="72"/>
      <c r="L126" s="72"/>
      <c r="M126" s="72"/>
      <c r="N126" s="72"/>
      <c r="O126" s="87"/>
      <c r="P126" s="137">
        <f>IF($T$13="Correct",IF(AND(P125+1&lt;='Student Work'!$T$13,P125&lt;&gt;0),P125+1,IF('Student Work'!P126&gt;0,"ERROR",0)),0)</f>
        <v>0</v>
      </c>
      <c r="Q126" s="138">
        <f>IF(P126=0,0,IF(ISBLANK('Student Work'!Q126),"ERROR",IF(ABS('Student Work'!Q126-'Student Work'!T125)&lt;0.01,IF(P126&lt;&gt;"ERROR","Correct","ERROR"),"ERROR")))</f>
        <v>0</v>
      </c>
      <c r="R126" s="139">
        <f>IF(P126=0,0,IF(ISBLANK('Student Work'!R126),"ERROR",IF(ABS('Student Work'!R126-'Student Work'!Q126*'Student Work'!$T$12/12)&lt;0.01,IF(P126&lt;&gt;"ERROR","Correct","ERROR"),"ERROR")))</f>
        <v>0</v>
      </c>
      <c r="S126" s="139">
        <f>IF(P126=0,0,IF(ISBLANK('Student Work'!S126),"ERROR",IF(ABS('Student Work'!S126-('Student Work'!$T$14-'Student Work'!R126))&lt;0.01,IF(P126&lt;&gt;"ERROR","Correct","ERROR"),"ERROR")))</f>
        <v>0</v>
      </c>
      <c r="T126" s="139">
        <f>IF(P126=0,0,IF(ISBLANK('Student Work'!T126),"ERROR",IF(ABS('Student Work'!T126-('Student Work'!Q126-'Student Work'!S126))&lt;0.01,IF(P126&lt;&gt;"ERROR","Correct","ERROR"),"ERROR")))</f>
        <v>0</v>
      </c>
      <c r="U126" s="143"/>
      <c r="V126" s="143"/>
      <c r="W126" s="87"/>
      <c r="X126" s="87"/>
      <c r="Y126" s="87"/>
      <c r="Z126" s="87"/>
      <c r="AA126" s="87"/>
      <c r="AB126" s="87"/>
      <c r="AC126" s="87"/>
      <c r="AD126" s="137">
        <f>IF($AE$13="Correct",IF(AND(AD125+1&lt;='Student Work'!$AE$13,AD125&lt;&gt;0),AD125+1,IF('Student Work'!AD126&gt;0,"ERROR",0)),0)</f>
        <v>0</v>
      </c>
      <c r="AE126" s="139">
        <f>IF(AD126=0,0,IF(ISBLANK('Student Work'!AE126),"ERROR",IF(ABS('Student Work'!AE126-'Student Work'!AH125)&lt;0.01,IF(AD126&lt;&gt;"ERROR","Correct","ERROR"),"ERROR")))</f>
        <v>0</v>
      </c>
      <c r="AF126" s="139">
        <f>IF(AD126=0,0,IF(ISBLANK('Student Work'!AF126),"ERROR",IF(ABS('Student Work'!AF126-'Student Work'!AE126*'Student Work'!$AE$12/12)&lt;0.01,IF(AD126&lt;&gt;"ERROR","Correct","ERROR"),"ERROR")))</f>
        <v>0</v>
      </c>
      <c r="AG126" s="154">
        <f>IF(AD126=0,0,IF(ISBLANK('Student Work'!AG126),"ERROR",IF(ABS('Student Work'!AG126-('Student Work'!$AE$14-'Student Work'!AF126))&lt;0.01,"Correct","ERROR")))</f>
        <v>0</v>
      </c>
      <c r="AH126" s="155">
        <f>IF(AD126=0,0,IF(ISBLANK('Student Work'!AH126),"ERROR",IF(ABS('Student Work'!AH126-('Student Work'!AE126-'Student Work'!AG126))&lt;0.01,"Correct","ERROR")))</f>
        <v>0</v>
      </c>
      <c r="AI126" s="139">
        <f>IF(AE126=0,0,IF(ISBLANK('Student Work'!#REF!),"ERROR",IF(ABS('Student Work'!#REF!-('Student Work'!AF126+'Student Work'!AG126+'Student Work'!AH126))&lt;0.01,"Correct","ERROR")))</f>
        <v>0</v>
      </c>
      <c r="AJ126" s="87"/>
      <c r="AK126" s="87"/>
      <c r="AL126" s="70"/>
    </row>
    <row r="127" spans="1:38">
      <c r="A127" s="100"/>
      <c r="B127" s="72"/>
      <c r="C127" s="72"/>
      <c r="D127" s="72"/>
      <c r="E127" s="72"/>
      <c r="F127" s="72"/>
      <c r="G127" s="72"/>
      <c r="H127" s="72"/>
      <c r="I127" s="72"/>
      <c r="J127" s="72"/>
      <c r="K127" s="72"/>
      <c r="L127" s="72"/>
      <c r="M127" s="72"/>
      <c r="N127" s="72"/>
      <c r="O127" s="87"/>
      <c r="P127" s="137">
        <f>IF($T$13="Correct",IF(AND(P126+1&lt;='Student Work'!$T$13,P126&lt;&gt;0),P126+1,IF('Student Work'!P127&gt;0,"ERROR",0)),0)</f>
        <v>0</v>
      </c>
      <c r="Q127" s="138">
        <f>IF(P127=0,0,IF(ISBLANK('Student Work'!Q127),"ERROR",IF(ABS('Student Work'!Q127-'Student Work'!T126)&lt;0.01,IF(P127&lt;&gt;"ERROR","Correct","ERROR"),"ERROR")))</f>
        <v>0</v>
      </c>
      <c r="R127" s="139">
        <f>IF(P127=0,0,IF(ISBLANK('Student Work'!R127),"ERROR",IF(ABS('Student Work'!R127-'Student Work'!Q127*'Student Work'!$T$12/12)&lt;0.01,IF(P127&lt;&gt;"ERROR","Correct","ERROR"),"ERROR")))</f>
        <v>0</v>
      </c>
      <c r="S127" s="139">
        <f>IF(P127=0,0,IF(ISBLANK('Student Work'!S127),"ERROR",IF(ABS('Student Work'!S127-('Student Work'!$T$14-'Student Work'!R127))&lt;0.01,IF(P127&lt;&gt;"ERROR","Correct","ERROR"),"ERROR")))</f>
        <v>0</v>
      </c>
      <c r="T127" s="139">
        <f>IF(P127=0,0,IF(ISBLANK('Student Work'!T127),"ERROR",IF(ABS('Student Work'!T127-('Student Work'!Q127-'Student Work'!S127))&lt;0.01,IF(P127&lt;&gt;"ERROR","Correct","ERROR"),"ERROR")))</f>
        <v>0</v>
      </c>
      <c r="U127" s="143"/>
      <c r="V127" s="143"/>
      <c r="W127" s="87"/>
      <c r="X127" s="87"/>
      <c r="Y127" s="87"/>
      <c r="Z127" s="87"/>
      <c r="AA127" s="87"/>
      <c r="AB127" s="87"/>
      <c r="AC127" s="87"/>
      <c r="AD127" s="137">
        <f>IF($AE$13="Correct",IF(AND(AD126+1&lt;='Student Work'!$AE$13,AD126&lt;&gt;0),AD126+1,IF('Student Work'!AD127&gt;0,"ERROR",0)),0)</f>
        <v>0</v>
      </c>
      <c r="AE127" s="139">
        <f>IF(AD127=0,0,IF(ISBLANK('Student Work'!AE127),"ERROR",IF(ABS('Student Work'!AE127-'Student Work'!AH126)&lt;0.01,IF(AD127&lt;&gt;"ERROR","Correct","ERROR"),"ERROR")))</f>
        <v>0</v>
      </c>
      <c r="AF127" s="139">
        <f>IF(AD127=0,0,IF(ISBLANK('Student Work'!AF127),"ERROR",IF(ABS('Student Work'!AF127-'Student Work'!AE127*'Student Work'!$AE$12/12)&lt;0.01,IF(AD127&lt;&gt;"ERROR","Correct","ERROR"),"ERROR")))</f>
        <v>0</v>
      </c>
      <c r="AG127" s="154">
        <f>IF(AD127=0,0,IF(ISBLANK('Student Work'!AG127),"ERROR",IF(ABS('Student Work'!AG127-('Student Work'!$AE$14-'Student Work'!AF127))&lt;0.01,"Correct","ERROR")))</f>
        <v>0</v>
      </c>
      <c r="AH127" s="155">
        <f>IF(AD127=0,0,IF(ISBLANK('Student Work'!AH127),"ERROR",IF(ABS('Student Work'!AH127-('Student Work'!AE127-'Student Work'!AG127))&lt;0.01,"Correct","ERROR")))</f>
        <v>0</v>
      </c>
      <c r="AI127" s="139">
        <f>IF(AE127=0,0,IF(ISBLANK('Student Work'!#REF!),"ERROR",IF(ABS('Student Work'!#REF!-('Student Work'!AF127+'Student Work'!AG127+'Student Work'!AH127))&lt;0.01,"Correct","ERROR")))</f>
        <v>0</v>
      </c>
      <c r="AJ127" s="87"/>
      <c r="AK127" s="87"/>
      <c r="AL127" s="70"/>
    </row>
    <row r="128" spans="1:38">
      <c r="A128" s="100"/>
      <c r="B128" s="72"/>
      <c r="C128" s="72"/>
      <c r="D128" s="72"/>
      <c r="E128" s="72"/>
      <c r="F128" s="72"/>
      <c r="G128" s="72"/>
      <c r="H128" s="72"/>
      <c r="I128" s="72"/>
      <c r="J128" s="72"/>
      <c r="K128" s="72"/>
      <c r="L128" s="72"/>
      <c r="M128" s="72"/>
      <c r="N128" s="72"/>
      <c r="O128" s="87"/>
      <c r="P128" s="137">
        <f>IF($T$13="Correct",IF(AND(P127+1&lt;='Student Work'!$T$13,P127&lt;&gt;0),P127+1,IF('Student Work'!P128&gt;0,"ERROR",0)),0)</f>
        <v>0</v>
      </c>
      <c r="Q128" s="138">
        <f>IF(P128=0,0,IF(ISBLANK('Student Work'!Q128),"ERROR",IF(ABS('Student Work'!Q128-'Student Work'!T127)&lt;0.01,IF(P128&lt;&gt;"ERROR","Correct","ERROR"),"ERROR")))</f>
        <v>0</v>
      </c>
      <c r="R128" s="139">
        <f>IF(P128=0,0,IF(ISBLANK('Student Work'!R128),"ERROR",IF(ABS('Student Work'!R128-'Student Work'!Q128*'Student Work'!$T$12/12)&lt;0.01,IF(P128&lt;&gt;"ERROR","Correct","ERROR"),"ERROR")))</f>
        <v>0</v>
      </c>
      <c r="S128" s="139">
        <f>IF(P128=0,0,IF(ISBLANK('Student Work'!S128),"ERROR",IF(ABS('Student Work'!S128-('Student Work'!$T$14-'Student Work'!R128))&lt;0.01,IF(P128&lt;&gt;"ERROR","Correct","ERROR"),"ERROR")))</f>
        <v>0</v>
      </c>
      <c r="T128" s="139">
        <f>IF(P128=0,0,IF(ISBLANK('Student Work'!T128),"ERROR",IF(ABS('Student Work'!T128-('Student Work'!Q128-'Student Work'!S128))&lt;0.01,IF(P128&lt;&gt;"ERROR","Correct","ERROR"),"ERROR")))</f>
        <v>0</v>
      </c>
      <c r="U128" s="143"/>
      <c r="V128" s="143"/>
      <c r="W128" s="87"/>
      <c r="X128" s="87"/>
      <c r="Y128" s="87"/>
      <c r="Z128" s="87"/>
      <c r="AA128" s="87"/>
      <c r="AB128" s="87"/>
      <c r="AC128" s="87"/>
      <c r="AD128" s="137">
        <f>IF($AE$13="Correct",IF(AND(AD127+1&lt;='Student Work'!$AE$13,AD127&lt;&gt;0),AD127+1,IF('Student Work'!AD128&gt;0,"ERROR",0)),0)</f>
        <v>0</v>
      </c>
      <c r="AE128" s="139">
        <f>IF(AD128=0,0,IF(ISBLANK('Student Work'!AE128),"ERROR",IF(ABS('Student Work'!AE128-'Student Work'!AH127)&lt;0.01,IF(AD128&lt;&gt;"ERROR","Correct","ERROR"),"ERROR")))</f>
        <v>0</v>
      </c>
      <c r="AF128" s="139">
        <f>IF(AD128=0,0,IF(ISBLANK('Student Work'!AF128),"ERROR",IF(ABS('Student Work'!AF128-'Student Work'!AE128*'Student Work'!$AE$12/12)&lt;0.01,IF(AD128&lt;&gt;"ERROR","Correct","ERROR"),"ERROR")))</f>
        <v>0</v>
      </c>
      <c r="AG128" s="154">
        <f>IF(AD128=0,0,IF(ISBLANK('Student Work'!AG128),"ERROR",IF(ABS('Student Work'!AG128-('Student Work'!$AE$14-'Student Work'!AF128))&lt;0.01,"Correct","ERROR")))</f>
        <v>0</v>
      </c>
      <c r="AH128" s="155">
        <f>IF(AD128=0,0,IF(ISBLANK('Student Work'!AH128),"ERROR",IF(ABS('Student Work'!AH128-('Student Work'!AE128-'Student Work'!AG128))&lt;0.01,"Correct","ERROR")))</f>
        <v>0</v>
      </c>
      <c r="AI128" s="139">
        <f>IF(AE128=0,0,IF(ISBLANK('Student Work'!#REF!),"ERROR",IF(ABS('Student Work'!#REF!-('Student Work'!AF128+'Student Work'!AG128+'Student Work'!AH128))&lt;0.01,"Correct","ERROR")))</f>
        <v>0</v>
      </c>
      <c r="AJ128" s="87"/>
      <c r="AK128" s="87"/>
      <c r="AL128" s="70"/>
    </row>
    <row r="129" spans="1:38">
      <c r="A129" s="100"/>
      <c r="B129" s="72"/>
      <c r="C129" s="72"/>
      <c r="D129" s="72"/>
      <c r="E129" s="72"/>
      <c r="F129" s="72"/>
      <c r="G129" s="72"/>
      <c r="H129" s="72"/>
      <c r="I129" s="72"/>
      <c r="J129" s="72"/>
      <c r="K129" s="72"/>
      <c r="L129" s="72"/>
      <c r="M129" s="72"/>
      <c r="N129" s="72"/>
      <c r="O129" s="87"/>
      <c r="P129" s="137">
        <f>IF($T$13="Correct",IF(AND(P128+1&lt;='Student Work'!$T$13,P128&lt;&gt;0),P128+1,IF('Student Work'!P129&gt;0,"ERROR",0)),0)</f>
        <v>0</v>
      </c>
      <c r="Q129" s="138">
        <f>IF(P129=0,0,IF(ISBLANK('Student Work'!Q129),"ERROR",IF(ABS('Student Work'!Q129-'Student Work'!T128)&lt;0.01,IF(P129&lt;&gt;"ERROR","Correct","ERROR"),"ERROR")))</f>
        <v>0</v>
      </c>
      <c r="R129" s="139">
        <f>IF(P129=0,0,IF(ISBLANK('Student Work'!R129),"ERROR",IF(ABS('Student Work'!R129-'Student Work'!Q129*'Student Work'!$T$12/12)&lt;0.01,IF(P129&lt;&gt;"ERROR","Correct","ERROR"),"ERROR")))</f>
        <v>0</v>
      </c>
      <c r="S129" s="139">
        <f>IF(P129=0,0,IF(ISBLANK('Student Work'!S129),"ERROR",IF(ABS('Student Work'!S129-('Student Work'!$T$14-'Student Work'!R129))&lt;0.01,IF(P129&lt;&gt;"ERROR","Correct","ERROR"),"ERROR")))</f>
        <v>0</v>
      </c>
      <c r="T129" s="139">
        <f>IF(P129=0,0,IF(ISBLANK('Student Work'!T129),"ERROR",IF(ABS('Student Work'!T129-('Student Work'!Q129-'Student Work'!S129))&lt;0.01,IF(P129&lt;&gt;"ERROR","Correct","ERROR"),"ERROR")))</f>
        <v>0</v>
      </c>
      <c r="U129" s="143"/>
      <c r="V129" s="143"/>
      <c r="W129" s="87"/>
      <c r="X129" s="87"/>
      <c r="Y129" s="87"/>
      <c r="Z129" s="87"/>
      <c r="AA129" s="87"/>
      <c r="AB129" s="87"/>
      <c r="AC129" s="87"/>
      <c r="AD129" s="137">
        <f>IF($AE$13="Correct",IF(AND(AD128+1&lt;='Student Work'!$AE$13,AD128&lt;&gt;0),AD128+1,IF('Student Work'!AD129&gt;0,"ERROR",0)),0)</f>
        <v>0</v>
      </c>
      <c r="AE129" s="139">
        <f>IF(AD129=0,0,IF(ISBLANK('Student Work'!AE129),"ERROR",IF(ABS('Student Work'!AE129-'Student Work'!AH128)&lt;0.01,IF(AD129&lt;&gt;"ERROR","Correct","ERROR"),"ERROR")))</f>
        <v>0</v>
      </c>
      <c r="AF129" s="139">
        <f>IF(AD129=0,0,IF(ISBLANK('Student Work'!AF129),"ERROR",IF(ABS('Student Work'!AF129-'Student Work'!AE129*'Student Work'!$AE$12/12)&lt;0.01,IF(AD129&lt;&gt;"ERROR","Correct","ERROR"),"ERROR")))</f>
        <v>0</v>
      </c>
      <c r="AG129" s="154">
        <f>IF(AD129=0,0,IF(ISBLANK('Student Work'!AG129),"ERROR",IF(ABS('Student Work'!AG129-('Student Work'!$AE$14-'Student Work'!AF129))&lt;0.01,"Correct","ERROR")))</f>
        <v>0</v>
      </c>
      <c r="AH129" s="155">
        <f>IF(AD129=0,0,IF(ISBLANK('Student Work'!AH129),"ERROR",IF(ABS('Student Work'!AH129-('Student Work'!AE129-'Student Work'!AG129))&lt;0.01,"Correct","ERROR")))</f>
        <v>0</v>
      </c>
      <c r="AI129" s="139">
        <f>IF(AE129=0,0,IF(ISBLANK('Student Work'!#REF!),"ERROR",IF(ABS('Student Work'!#REF!-('Student Work'!AF129+'Student Work'!AG129+'Student Work'!AH129))&lt;0.01,"Correct","ERROR")))</f>
        <v>0</v>
      </c>
      <c r="AJ129" s="87"/>
      <c r="AK129" s="87"/>
      <c r="AL129" s="70"/>
    </row>
    <row r="130" spans="1:38">
      <c r="A130" s="100"/>
      <c r="B130" s="72"/>
      <c r="C130" s="72"/>
      <c r="D130" s="72"/>
      <c r="E130" s="72"/>
      <c r="F130" s="72"/>
      <c r="G130" s="72"/>
      <c r="H130" s="72"/>
      <c r="I130" s="72"/>
      <c r="J130" s="72"/>
      <c r="K130" s="72"/>
      <c r="L130" s="72"/>
      <c r="M130" s="72"/>
      <c r="N130" s="72"/>
      <c r="O130" s="87"/>
      <c r="P130" s="137">
        <f>IF($T$13="Correct",IF(AND(P129+1&lt;='Student Work'!$T$13,P129&lt;&gt;0),P129+1,IF('Student Work'!P130&gt;0,"ERROR",0)),0)</f>
        <v>0</v>
      </c>
      <c r="Q130" s="138">
        <f>IF(P130=0,0,IF(ISBLANK('Student Work'!Q130),"ERROR",IF(ABS('Student Work'!Q130-'Student Work'!T129)&lt;0.01,IF(P130&lt;&gt;"ERROR","Correct","ERROR"),"ERROR")))</f>
        <v>0</v>
      </c>
      <c r="R130" s="139">
        <f>IF(P130=0,0,IF(ISBLANK('Student Work'!R130),"ERROR",IF(ABS('Student Work'!R130-'Student Work'!Q130*'Student Work'!$T$12/12)&lt;0.01,IF(P130&lt;&gt;"ERROR","Correct","ERROR"),"ERROR")))</f>
        <v>0</v>
      </c>
      <c r="S130" s="139">
        <f>IF(P130=0,0,IF(ISBLANK('Student Work'!S130),"ERROR",IF(ABS('Student Work'!S130-('Student Work'!$T$14-'Student Work'!R130))&lt;0.01,IF(P130&lt;&gt;"ERROR","Correct","ERROR"),"ERROR")))</f>
        <v>0</v>
      </c>
      <c r="T130" s="139">
        <f>IF(P130=0,0,IF(ISBLANK('Student Work'!T130),"ERROR",IF(ABS('Student Work'!T130-('Student Work'!Q130-'Student Work'!S130))&lt;0.01,IF(P130&lt;&gt;"ERROR","Correct","ERROR"),"ERROR")))</f>
        <v>0</v>
      </c>
      <c r="U130" s="143"/>
      <c r="V130" s="143"/>
      <c r="W130" s="87"/>
      <c r="X130" s="87"/>
      <c r="Y130" s="87"/>
      <c r="Z130" s="87"/>
      <c r="AA130" s="87"/>
      <c r="AB130" s="87"/>
      <c r="AC130" s="87"/>
      <c r="AD130" s="137">
        <f>IF($AE$13="Correct",IF(AND(AD129+1&lt;='Student Work'!$AE$13,AD129&lt;&gt;0),AD129+1,IF('Student Work'!AD130&gt;0,"ERROR",0)),0)</f>
        <v>0</v>
      </c>
      <c r="AE130" s="139">
        <f>IF(AD130=0,0,IF(ISBLANK('Student Work'!AE130),"ERROR",IF(ABS('Student Work'!AE130-'Student Work'!AH129)&lt;0.01,IF(AD130&lt;&gt;"ERROR","Correct","ERROR"),"ERROR")))</f>
        <v>0</v>
      </c>
      <c r="AF130" s="139">
        <f>IF(AD130=0,0,IF(ISBLANK('Student Work'!AF130),"ERROR",IF(ABS('Student Work'!AF130-'Student Work'!AE130*'Student Work'!$AE$12/12)&lt;0.01,IF(AD130&lt;&gt;"ERROR","Correct","ERROR"),"ERROR")))</f>
        <v>0</v>
      </c>
      <c r="AG130" s="154">
        <f>IF(AD130=0,0,IF(ISBLANK('Student Work'!AG130),"ERROR",IF(ABS('Student Work'!AG130-('Student Work'!$AE$14-'Student Work'!AF130))&lt;0.01,"Correct","ERROR")))</f>
        <v>0</v>
      </c>
      <c r="AH130" s="155">
        <f>IF(AD130=0,0,IF(ISBLANK('Student Work'!AH130),"ERROR",IF(ABS('Student Work'!AH130-('Student Work'!AE130-'Student Work'!AG130))&lt;0.01,"Correct","ERROR")))</f>
        <v>0</v>
      </c>
      <c r="AI130" s="139">
        <f>IF(AE130=0,0,IF(ISBLANK('Student Work'!#REF!),"ERROR",IF(ABS('Student Work'!#REF!-('Student Work'!AF130+'Student Work'!AG130+'Student Work'!AH130))&lt;0.01,"Correct","ERROR")))</f>
        <v>0</v>
      </c>
      <c r="AJ130" s="87"/>
      <c r="AK130" s="87"/>
      <c r="AL130" s="70"/>
    </row>
    <row r="131" spans="1:38">
      <c r="A131" s="100"/>
      <c r="B131" s="72"/>
      <c r="C131" s="72"/>
      <c r="D131" s="72"/>
      <c r="E131" s="72"/>
      <c r="F131" s="72"/>
      <c r="G131" s="72"/>
      <c r="H131" s="72"/>
      <c r="I131" s="72"/>
      <c r="J131" s="72"/>
      <c r="K131" s="72"/>
      <c r="L131" s="72"/>
      <c r="M131" s="72"/>
      <c r="N131" s="72"/>
      <c r="O131" s="87"/>
      <c r="P131" s="137">
        <f>IF($T$13="Correct",IF(AND(P130+1&lt;='Student Work'!$T$13,P130&lt;&gt;0),P130+1,IF('Student Work'!P131&gt;0,"ERROR",0)),0)</f>
        <v>0</v>
      </c>
      <c r="Q131" s="138">
        <f>IF(P131=0,0,IF(ISBLANK('Student Work'!Q131),"ERROR",IF(ABS('Student Work'!Q131-'Student Work'!T130)&lt;0.01,IF(P131&lt;&gt;"ERROR","Correct","ERROR"),"ERROR")))</f>
        <v>0</v>
      </c>
      <c r="R131" s="139">
        <f>IF(P131=0,0,IF(ISBLANK('Student Work'!R131),"ERROR",IF(ABS('Student Work'!R131-'Student Work'!Q131*'Student Work'!$T$12/12)&lt;0.01,IF(P131&lt;&gt;"ERROR","Correct","ERROR"),"ERROR")))</f>
        <v>0</v>
      </c>
      <c r="S131" s="139">
        <f>IF(P131=0,0,IF(ISBLANK('Student Work'!S131),"ERROR",IF(ABS('Student Work'!S131-('Student Work'!$T$14-'Student Work'!R131))&lt;0.01,IF(P131&lt;&gt;"ERROR","Correct","ERROR"),"ERROR")))</f>
        <v>0</v>
      </c>
      <c r="T131" s="139">
        <f>IF(P131=0,0,IF(ISBLANK('Student Work'!T131),"ERROR",IF(ABS('Student Work'!T131-('Student Work'!Q131-'Student Work'!S131))&lt;0.01,IF(P131&lt;&gt;"ERROR","Correct","ERROR"),"ERROR")))</f>
        <v>0</v>
      </c>
      <c r="U131" s="143"/>
      <c r="V131" s="143"/>
      <c r="W131" s="87"/>
      <c r="X131" s="87"/>
      <c r="Y131" s="87"/>
      <c r="Z131" s="87"/>
      <c r="AA131" s="87"/>
      <c r="AB131" s="87"/>
      <c r="AC131" s="87"/>
      <c r="AD131" s="137">
        <f>IF($AE$13="Correct",IF(AND(AD130+1&lt;='Student Work'!$AE$13,AD130&lt;&gt;0),AD130+1,IF('Student Work'!AD131&gt;0,"ERROR",0)),0)</f>
        <v>0</v>
      </c>
      <c r="AE131" s="139">
        <f>IF(AD131=0,0,IF(ISBLANK('Student Work'!AE131),"ERROR",IF(ABS('Student Work'!AE131-'Student Work'!AH130)&lt;0.01,IF(AD131&lt;&gt;"ERROR","Correct","ERROR"),"ERROR")))</f>
        <v>0</v>
      </c>
      <c r="AF131" s="139">
        <f>IF(AD131=0,0,IF(ISBLANK('Student Work'!AF131),"ERROR",IF(ABS('Student Work'!AF131-'Student Work'!AE131*'Student Work'!$AE$12/12)&lt;0.01,IF(AD131&lt;&gt;"ERROR","Correct","ERROR"),"ERROR")))</f>
        <v>0</v>
      </c>
      <c r="AG131" s="154">
        <f>IF(AD131=0,0,IF(ISBLANK('Student Work'!AG131),"ERROR",IF(ABS('Student Work'!AG131-('Student Work'!$AE$14-'Student Work'!AF131))&lt;0.01,"Correct","ERROR")))</f>
        <v>0</v>
      </c>
      <c r="AH131" s="155">
        <f>IF(AD131=0,0,IF(ISBLANK('Student Work'!AH131),"ERROR",IF(ABS('Student Work'!AH131-('Student Work'!AE131-'Student Work'!AG131))&lt;0.01,"Correct","ERROR")))</f>
        <v>0</v>
      </c>
      <c r="AI131" s="139">
        <f>IF(AE131=0,0,IF(ISBLANK('Student Work'!#REF!),"ERROR",IF(ABS('Student Work'!#REF!-('Student Work'!AF131+'Student Work'!AG131+'Student Work'!AH131))&lt;0.01,"Correct","ERROR")))</f>
        <v>0</v>
      </c>
      <c r="AJ131" s="87"/>
      <c r="AK131" s="87"/>
      <c r="AL131" s="70"/>
    </row>
    <row r="132" spans="1:38">
      <c r="A132" s="100"/>
      <c r="B132" s="72"/>
      <c r="C132" s="72"/>
      <c r="D132" s="72"/>
      <c r="E132" s="72"/>
      <c r="F132" s="72"/>
      <c r="G132" s="72"/>
      <c r="H132" s="72"/>
      <c r="I132" s="72"/>
      <c r="J132" s="72"/>
      <c r="K132" s="72"/>
      <c r="L132" s="72"/>
      <c r="M132" s="72"/>
      <c r="N132" s="72"/>
      <c r="O132" s="87"/>
      <c r="P132" s="137">
        <f>IF($T$13="Correct",IF(AND(P131+1&lt;='Student Work'!$T$13,P131&lt;&gt;0),P131+1,IF('Student Work'!P132&gt;0,"ERROR",0)),0)</f>
        <v>0</v>
      </c>
      <c r="Q132" s="138">
        <f>IF(P132=0,0,IF(ISBLANK('Student Work'!Q132),"ERROR",IF(ABS('Student Work'!Q132-'Student Work'!T131)&lt;0.01,IF(P132&lt;&gt;"ERROR","Correct","ERROR"),"ERROR")))</f>
        <v>0</v>
      </c>
      <c r="R132" s="139">
        <f>IF(P132=0,0,IF(ISBLANK('Student Work'!R132),"ERROR",IF(ABS('Student Work'!R132-'Student Work'!Q132*'Student Work'!$T$12/12)&lt;0.01,IF(P132&lt;&gt;"ERROR","Correct","ERROR"),"ERROR")))</f>
        <v>0</v>
      </c>
      <c r="S132" s="139">
        <f>IF(P132=0,0,IF(ISBLANK('Student Work'!S132),"ERROR",IF(ABS('Student Work'!S132-('Student Work'!$T$14-'Student Work'!R132))&lt;0.01,IF(P132&lt;&gt;"ERROR","Correct","ERROR"),"ERROR")))</f>
        <v>0</v>
      </c>
      <c r="T132" s="139">
        <f>IF(P132=0,0,IF(ISBLANK('Student Work'!T132),"ERROR",IF(ABS('Student Work'!T132-('Student Work'!Q132-'Student Work'!S132))&lt;0.01,IF(P132&lt;&gt;"ERROR","Correct","ERROR"),"ERROR")))</f>
        <v>0</v>
      </c>
      <c r="U132" s="143"/>
      <c r="V132" s="143"/>
      <c r="W132" s="87"/>
      <c r="X132" s="87"/>
      <c r="Y132" s="87"/>
      <c r="Z132" s="87"/>
      <c r="AA132" s="87"/>
      <c r="AB132" s="87"/>
      <c r="AC132" s="87"/>
      <c r="AD132" s="137">
        <f>IF($AE$13="Correct",IF(AND(AD131+1&lt;='Student Work'!$AE$13,AD131&lt;&gt;0),AD131+1,IF('Student Work'!AD132&gt;0,"ERROR",0)),0)</f>
        <v>0</v>
      </c>
      <c r="AE132" s="139">
        <f>IF(AD132=0,0,IF(ISBLANK('Student Work'!AE132),"ERROR",IF(ABS('Student Work'!AE132-'Student Work'!AH131)&lt;0.01,IF(AD132&lt;&gt;"ERROR","Correct","ERROR"),"ERROR")))</f>
        <v>0</v>
      </c>
      <c r="AF132" s="139">
        <f>IF(AD132=0,0,IF(ISBLANK('Student Work'!AF132),"ERROR",IF(ABS('Student Work'!AF132-'Student Work'!AE132*'Student Work'!$AE$12/12)&lt;0.01,IF(AD132&lt;&gt;"ERROR","Correct","ERROR"),"ERROR")))</f>
        <v>0</v>
      </c>
      <c r="AG132" s="154">
        <f>IF(AD132=0,0,IF(ISBLANK('Student Work'!AG132),"ERROR",IF(ABS('Student Work'!AG132-('Student Work'!$AE$14-'Student Work'!AF132))&lt;0.01,"Correct","ERROR")))</f>
        <v>0</v>
      </c>
      <c r="AH132" s="155">
        <f>IF(AD132=0,0,IF(ISBLANK('Student Work'!AH132),"ERROR",IF(ABS('Student Work'!AH132-('Student Work'!AE132-'Student Work'!AG132))&lt;0.01,"Correct","ERROR")))</f>
        <v>0</v>
      </c>
      <c r="AI132" s="139">
        <f>IF(AE132=0,0,IF(ISBLANK('Student Work'!#REF!),"ERROR",IF(ABS('Student Work'!#REF!-('Student Work'!AF132+'Student Work'!AG132+'Student Work'!AH132))&lt;0.01,"Correct","ERROR")))</f>
        <v>0</v>
      </c>
      <c r="AJ132" s="87"/>
      <c r="AK132" s="87"/>
      <c r="AL132" s="70"/>
    </row>
    <row r="133" spans="1:38">
      <c r="A133" s="100"/>
      <c r="B133" s="72"/>
      <c r="C133" s="72"/>
      <c r="D133" s="72"/>
      <c r="E133" s="72"/>
      <c r="F133" s="72"/>
      <c r="G133" s="72"/>
      <c r="H133" s="72"/>
      <c r="I133" s="72"/>
      <c r="J133" s="72"/>
      <c r="K133" s="72"/>
      <c r="L133" s="72"/>
      <c r="M133" s="72"/>
      <c r="N133" s="72"/>
      <c r="O133" s="87"/>
      <c r="P133" s="137">
        <f>IF($T$13="Correct",IF(AND(P132+1&lt;='Student Work'!$T$13,P132&lt;&gt;0),P132+1,IF('Student Work'!P133&gt;0,"ERROR",0)),0)</f>
        <v>0</v>
      </c>
      <c r="Q133" s="138">
        <f>IF(P133=0,0,IF(ISBLANK('Student Work'!Q133),"ERROR",IF(ABS('Student Work'!Q133-'Student Work'!T132)&lt;0.01,IF(P133&lt;&gt;"ERROR","Correct","ERROR"),"ERROR")))</f>
        <v>0</v>
      </c>
      <c r="R133" s="139">
        <f>IF(P133=0,0,IF(ISBLANK('Student Work'!R133),"ERROR",IF(ABS('Student Work'!R133-'Student Work'!Q133*'Student Work'!$T$12/12)&lt;0.01,IF(P133&lt;&gt;"ERROR","Correct","ERROR"),"ERROR")))</f>
        <v>0</v>
      </c>
      <c r="S133" s="139">
        <f>IF(P133=0,0,IF(ISBLANK('Student Work'!S133),"ERROR",IF(ABS('Student Work'!S133-('Student Work'!$T$14-'Student Work'!R133))&lt;0.01,IF(P133&lt;&gt;"ERROR","Correct","ERROR"),"ERROR")))</f>
        <v>0</v>
      </c>
      <c r="T133" s="139">
        <f>IF(P133=0,0,IF(ISBLANK('Student Work'!T133),"ERROR",IF(ABS('Student Work'!T133-('Student Work'!Q133-'Student Work'!S133))&lt;0.01,IF(P133&lt;&gt;"ERROR","Correct","ERROR"),"ERROR")))</f>
        <v>0</v>
      </c>
      <c r="U133" s="143"/>
      <c r="V133" s="143"/>
      <c r="W133" s="87"/>
      <c r="X133" s="87"/>
      <c r="Y133" s="87"/>
      <c r="Z133" s="87"/>
      <c r="AA133" s="87"/>
      <c r="AB133" s="87"/>
      <c r="AC133" s="87"/>
      <c r="AD133" s="137">
        <f>IF($AE$13="Correct",IF(AND(AD132+1&lt;='Student Work'!$AE$13,AD132&lt;&gt;0),AD132+1,IF('Student Work'!AD133&gt;0,"ERROR",0)),0)</f>
        <v>0</v>
      </c>
      <c r="AE133" s="139">
        <f>IF(AD133=0,0,IF(ISBLANK('Student Work'!AE133),"ERROR",IF(ABS('Student Work'!AE133-'Student Work'!AH132)&lt;0.01,IF(AD133&lt;&gt;"ERROR","Correct","ERROR"),"ERROR")))</f>
        <v>0</v>
      </c>
      <c r="AF133" s="139">
        <f>IF(AD133=0,0,IF(ISBLANK('Student Work'!AF133),"ERROR",IF(ABS('Student Work'!AF133-'Student Work'!AE133*'Student Work'!$AE$12/12)&lt;0.01,IF(AD133&lt;&gt;"ERROR","Correct","ERROR"),"ERROR")))</f>
        <v>0</v>
      </c>
      <c r="AG133" s="154">
        <f>IF(AD133=0,0,IF(ISBLANK('Student Work'!AG133),"ERROR",IF(ABS('Student Work'!AG133-('Student Work'!$AE$14-'Student Work'!AF133))&lt;0.01,"Correct","ERROR")))</f>
        <v>0</v>
      </c>
      <c r="AH133" s="155">
        <f>IF(AD133=0,0,IF(ISBLANK('Student Work'!AH133),"ERROR",IF(ABS('Student Work'!AH133-('Student Work'!AE133-'Student Work'!AG133))&lt;0.01,"Correct","ERROR")))</f>
        <v>0</v>
      </c>
      <c r="AI133" s="139">
        <f>IF(AE133=0,0,IF(ISBLANK('Student Work'!#REF!),"ERROR",IF(ABS('Student Work'!#REF!-('Student Work'!AF133+'Student Work'!AG133+'Student Work'!AH133))&lt;0.01,"Correct","ERROR")))</f>
        <v>0</v>
      </c>
      <c r="AJ133" s="87"/>
      <c r="AK133" s="87"/>
      <c r="AL133" s="70"/>
    </row>
    <row r="134" spans="1:38">
      <c r="A134" s="100"/>
      <c r="B134" s="72"/>
      <c r="C134" s="72"/>
      <c r="D134" s="72"/>
      <c r="E134" s="72"/>
      <c r="F134" s="72"/>
      <c r="G134" s="72"/>
      <c r="H134" s="72"/>
      <c r="I134" s="72"/>
      <c r="J134" s="72"/>
      <c r="K134" s="72"/>
      <c r="L134" s="72"/>
      <c r="M134" s="72"/>
      <c r="N134" s="72"/>
      <c r="O134" s="87"/>
      <c r="P134" s="137">
        <f>IF($T$13="Correct",IF(AND(P133+1&lt;='Student Work'!$T$13,P133&lt;&gt;0),P133+1,IF('Student Work'!P134&gt;0,"ERROR",0)),0)</f>
        <v>0</v>
      </c>
      <c r="Q134" s="138">
        <f>IF(P134=0,0,IF(ISBLANK('Student Work'!Q134),"ERROR",IF(ABS('Student Work'!Q134-'Student Work'!T133)&lt;0.01,IF(P134&lt;&gt;"ERROR","Correct","ERROR"),"ERROR")))</f>
        <v>0</v>
      </c>
      <c r="R134" s="139">
        <f>IF(P134=0,0,IF(ISBLANK('Student Work'!R134),"ERROR",IF(ABS('Student Work'!R134-'Student Work'!Q134*'Student Work'!$T$12/12)&lt;0.01,IF(P134&lt;&gt;"ERROR","Correct","ERROR"),"ERROR")))</f>
        <v>0</v>
      </c>
      <c r="S134" s="139">
        <f>IF(P134=0,0,IF(ISBLANK('Student Work'!S134),"ERROR",IF(ABS('Student Work'!S134-('Student Work'!$T$14-'Student Work'!R134))&lt;0.01,IF(P134&lt;&gt;"ERROR","Correct","ERROR"),"ERROR")))</f>
        <v>0</v>
      </c>
      <c r="T134" s="139">
        <f>IF(P134=0,0,IF(ISBLANK('Student Work'!T134),"ERROR",IF(ABS('Student Work'!T134-('Student Work'!Q134-'Student Work'!S134))&lt;0.01,IF(P134&lt;&gt;"ERROR","Correct","ERROR"),"ERROR")))</f>
        <v>0</v>
      </c>
      <c r="U134" s="143"/>
      <c r="V134" s="143"/>
      <c r="W134" s="87"/>
      <c r="X134" s="87"/>
      <c r="Y134" s="87"/>
      <c r="Z134" s="87"/>
      <c r="AA134" s="87"/>
      <c r="AB134" s="87"/>
      <c r="AC134" s="87"/>
      <c r="AD134" s="137">
        <f>IF($AE$13="Correct",IF(AND(AD133+1&lt;='Student Work'!$AE$13,AD133&lt;&gt;0),AD133+1,IF('Student Work'!AD134&gt;0,"ERROR",0)),0)</f>
        <v>0</v>
      </c>
      <c r="AE134" s="139">
        <f>IF(AD134=0,0,IF(ISBLANK('Student Work'!AE134),"ERROR",IF(ABS('Student Work'!AE134-'Student Work'!AH133)&lt;0.01,IF(AD134&lt;&gt;"ERROR","Correct","ERROR"),"ERROR")))</f>
        <v>0</v>
      </c>
      <c r="AF134" s="139">
        <f>IF(AD134=0,0,IF(ISBLANK('Student Work'!AF134),"ERROR",IF(ABS('Student Work'!AF134-'Student Work'!AE134*'Student Work'!$AE$12/12)&lt;0.01,IF(AD134&lt;&gt;"ERROR","Correct","ERROR"),"ERROR")))</f>
        <v>0</v>
      </c>
      <c r="AG134" s="154">
        <f>IF(AD134=0,0,IF(ISBLANK('Student Work'!AG134),"ERROR",IF(ABS('Student Work'!AG134-('Student Work'!$AE$14-'Student Work'!AF134))&lt;0.01,"Correct","ERROR")))</f>
        <v>0</v>
      </c>
      <c r="AH134" s="155">
        <f>IF(AD134=0,0,IF(ISBLANK('Student Work'!AH134),"ERROR",IF(ABS('Student Work'!AH134-('Student Work'!AE134-'Student Work'!AG134))&lt;0.01,"Correct","ERROR")))</f>
        <v>0</v>
      </c>
      <c r="AI134" s="139">
        <f>IF(AE134=0,0,IF(ISBLANK('Student Work'!#REF!),"ERROR",IF(ABS('Student Work'!#REF!-('Student Work'!AF134+'Student Work'!AG134+'Student Work'!AH134))&lt;0.01,"Correct","ERROR")))</f>
        <v>0</v>
      </c>
      <c r="AJ134" s="87"/>
      <c r="AK134" s="87"/>
      <c r="AL134" s="70"/>
    </row>
    <row r="135" spans="1:38">
      <c r="A135" s="100"/>
      <c r="B135" s="72"/>
      <c r="C135" s="72"/>
      <c r="D135" s="72"/>
      <c r="E135" s="72"/>
      <c r="F135" s="72"/>
      <c r="G135" s="72"/>
      <c r="H135" s="72"/>
      <c r="I135" s="72"/>
      <c r="J135" s="72"/>
      <c r="K135" s="72"/>
      <c r="L135" s="72"/>
      <c r="M135" s="72"/>
      <c r="N135" s="72"/>
      <c r="O135" s="87"/>
      <c r="P135" s="137">
        <f>IF($T$13="Correct",IF(AND(P134+1&lt;='Student Work'!$T$13,P134&lt;&gt;0),P134+1,IF('Student Work'!P135&gt;0,"ERROR",0)),0)</f>
        <v>0</v>
      </c>
      <c r="Q135" s="138">
        <f>IF(P135=0,0,IF(ISBLANK('Student Work'!Q135),"ERROR",IF(ABS('Student Work'!Q135-'Student Work'!T134)&lt;0.01,IF(P135&lt;&gt;"ERROR","Correct","ERROR"),"ERROR")))</f>
        <v>0</v>
      </c>
      <c r="R135" s="139">
        <f>IF(P135=0,0,IF(ISBLANK('Student Work'!R135),"ERROR",IF(ABS('Student Work'!R135-'Student Work'!Q135*'Student Work'!$T$12/12)&lt;0.01,IF(P135&lt;&gt;"ERROR","Correct","ERROR"),"ERROR")))</f>
        <v>0</v>
      </c>
      <c r="S135" s="139">
        <f>IF(P135=0,0,IF(ISBLANK('Student Work'!S135),"ERROR",IF(ABS('Student Work'!S135-('Student Work'!$T$14-'Student Work'!R135))&lt;0.01,IF(P135&lt;&gt;"ERROR","Correct","ERROR"),"ERROR")))</f>
        <v>0</v>
      </c>
      <c r="T135" s="139">
        <f>IF(P135=0,0,IF(ISBLANK('Student Work'!T135),"ERROR",IF(ABS('Student Work'!T135-('Student Work'!Q135-'Student Work'!S135))&lt;0.01,IF(P135&lt;&gt;"ERROR","Correct","ERROR"),"ERROR")))</f>
        <v>0</v>
      </c>
      <c r="U135" s="143"/>
      <c r="V135" s="143"/>
      <c r="W135" s="87"/>
      <c r="X135" s="87"/>
      <c r="Y135" s="87"/>
      <c r="Z135" s="87"/>
      <c r="AA135" s="87"/>
      <c r="AB135" s="87"/>
      <c r="AC135" s="87"/>
      <c r="AD135" s="137">
        <f>IF($AE$13="Correct",IF(AND(AD134+1&lt;='Student Work'!$AE$13,AD134&lt;&gt;0),AD134+1,IF('Student Work'!AD135&gt;0,"ERROR",0)),0)</f>
        <v>0</v>
      </c>
      <c r="AE135" s="139">
        <f>IF(AD135=0,0,IF(ISBLANK('Student Work'!AE135),"ERROR",IF(ABS('Student Work'!AE135-'Student Work'!AH134)&lt;0.01,IF(AD135&lt;&gt;"ERROR","Correct","ERROR"),"ERROR")))</f>
        <v>0</v>
      </c>
      <c r="AF135" s="139">
        <f>IF(AD135=0,0,IF(ISBLANK('Student Work'!AF135),"ERROR",IF(ABS('Student Work'!AF135-'Student Work'!AE135*'Student Work'!$AE$12/12)&lt;0.01,IF(AD135&lt;&gt;"ERROR","Correct","ERROR"),"ERROR")))</f>
        <v>0</v>
      </c>
      <c r="AG135" s="154">
        <f>IF(AD135=0,0,IF(ISBLANK('Student Work'!AG135),"ERROR",IF(ABS('Student Work'!AG135-('Student Work'!$AE$14-'Student Work'!AF135))&lt;0.01,"Correct","ERROR")))</f>
        <v>0</v>
      </c>
      <c r="AH135" s="155">
        <f>IF(AD135=0,0,IF(ISBLANK('Student Work'!AH135),"ERROR",IF(ABS('Student Work'!AH135-('Student Work'!AE135-'Student Work'!AG135))&lt;0.01,"Correct","ERROR")))</f>
        <v>0</v>
      </c>
      <c r="AI135" s="139">
        <f>IF(AE135=0,0,IF(ISBLANK('Student Work'!#REF!),"ERROR",IF(ABS('Student Work'!#REF!-('Student Work'!AF135+'Student Work'!AG135+'Student Work'!AH135))&lt;0.01,"Correct","ERROR")))</f>
        <v>0</v>
      </c>
      <c r="AJ135" s="87"/>
      <c r="AK135" s="87"/>
      <c r="AL135" s="70"/>
    </row>
    <row r="136" spans="1:38">
      <c r="A136" s="100"/>
      <c r="B136" s="72"/>
      <c r="C136" s="72"/>
      <c r="D136" s="72"/>
      <c r="E136" s="72"/>
      <c r="F136" s="72"/>
      <c r="G136" s="72"/>
      <c r="H136" s="72"/>
      <c r="I136" s="72"/>
      <c r="J136" s="72"/>
      <c r="K136" s="72"/>
      <c r="L136" s="72"/>
      <c r="M136" s="72"/>
      <c r="N136" s="72"/>
      <c r="O136" s="87"/>
      <c r="P136" s="137">
        <f>IF($T$13="Correct",IF(AND(P135+1&lt;='Student Work'!$T$13,P135&lt;&gt;0),P135+1,IF('Student Work'!P136&gt;0,"ERROR",0)),0)</f>
        <v>0</v>
      </c>
      <c r="Q136" s="138">
        <f>IF(P136=0,0,IF(ISBLANK('Student Work'!Q136),"ERROR",IF(ABS('Student Work'!Q136-'Student Work'!T135)&lt;0.01,IF(P136&lt;&gt;"ERROR","Correct","ERROR"),"ERROR")))</f>
        <v>0</v>
      </c>
      <c r="R136" s="139">
        <f>IF(P136=0,0,IF(ISBLANK('Student Work'!R136),"ERROR",IF(ABS('Student Work'!R136-'Student Work'!Q136*'Student Work'!$T$12/12)&lt;0.01,IF(P136&lt;&gt;"ERROR","Correct","ERROR"),"ERROR")))</f>
        <v>0</v>
      </c>
      <c r="S136" s="139">
        <f>IF(P136=0,0,IF(ISBLANK('Student Work'!S136),"ERROR",IF(ABS('Student Work'!S136-('Student Work'!$T$14-'Student Work'!R136))&lt;0.01,IF(P136&lt;&gt;"ERROR","Correct","ERROR"),"ERROR")))</f>
        <v>0</v>
      </c>
      <c r="T136" s="139">
        <f>IF(P136=0,0,IF(ISBLANK('Student Work'!T136),"ERROR",IF(ABS('Student Work'!T136-('Student Work'!Q136-'Student Work'!S136))&lt;0.01,IF(P136&lt;&gt;"ERROR","Correct","ERROR"),"ERROR")))</f>
        <v>0</v>
      </c>
      <c r="U136" s="143"/>
      <c r="V136" s="143"/>
      <c r="W136" s="87"/>
      <c r="X136" s="87"/>
      <c r="Y136" s="87"/>
      <c r="Z136" s="87"/>
      <c r="AA136" s="87"/>
      <c r="AB136" s="87"/>
      <c r="AC136" s="87"/>
      <c r="AD136" s="137">
        <f>IF($AE$13="Correct",IF(AND(AD135+1&lt;='Student Work'!$AE$13,AD135&lt;&gt;0),AD135+1,IF('Student Work'!AD136&gt;0,"ERROR",0)),0)</f>
        <v>0</v>
      </c>
      <c r="AE136" s="139">
        <f>IF(AD136=0,0,IF(ISBLANK('Student Work'!AE136),"ERROR",IF(ABS('Student Work'!AE136-'Student Work'!AH135)&lt;0.01,IF(AD136&lt;&gt;"ERROR","Correct","ERROR"),"ERROR")))</f>
        <v>0</v>
      </c>
      <c r="AF136" s="139">
        <f>IF(AD136=0,0,IF(ISBLANK('Student Work'!AF136),"ERROR",IF(ABS('Student Work'!AF136-'Student Work'!AE136*'Student Work'!$AE$12/12)&lt;0.01,IF(AD136&lt;&gt;"ERROR","Correct","ERROR"),"ERROR")))</f>
        <v>0</v>
      </c>
      <c r="AG136" s="154">
        <f>IF(AD136=0,0,IF(ISBLANK('Student Work'!AG136),"ERROR",IF(ABS('Student Work'!AG136-('Student Work'!$AE$14-'Student Work'!AF136))&lt;0.01,"Correct","ERROR")))</f>
        <v>0</v>
      </c>
      <c r="AH136" s="155">
        <f>IF(AD136=0,0,IF(ISBLANK('Student Work'!AH136),"ERROR",IF(ABS('Student Work'!AH136-('Student Work'!AE136-'Student Work'!AG136))&lt;0.01,"Correct","ERROR")))</f>
        <v>0</v>
      </c>
      <c r="AI136" s="139">
        <f>IF(AE136=0,0,IF(ISBLANK('Student Work'!#REF!),"ERROR",IF(ABS('Student Work'!#REF!-('Student Work'!AF136+'Student Work'!AG136+'Student Work'!AH136))&lt;0.01,"Correct","ERROR")))</f>
        <v>0</v>
      </c>
      <c r="AJ136" s="87"/>
      <c r="AK136" s="87"/>
      <c r="AL136" s="70"/>
    </row>
    <row r="137" spans="1:38">
      <c r="A137" s="100"/>
      <c r="B137" s="72"/>
      <c r="C137" s="72"/>
      <c r="D137" s="72"/>
      <c r="E137" s="72"/>
      <c r="F137" s="72"/>
      <c r="G137" s="72"/>
      <c r="H137" s="72"/>
      <c r="I137" s="72"/>
      <c r="J137" s="72"/>
      <c r="K137" s="72"/>
      <c r="L137" s="72"/>
      <c r="M137" s="72"/>
      <c r="N137" s="72"/>
      <c r="O137" s="87"/>
      <c r="P137" s="137">
        <f>IF($T$13="Correct",IF(AND(P136+1&lt;='Student Work'!$T$13,P136&lt;&gt;0),P136+1,IF('Student Work'!P137&gt;0,"ERROR",0)),0)</f>
        <v>0</v>
      </c>
      <c r="Q137" s="138">
        <f>IF(P137=0,0,IF(ISBLANK('Student Work'!Q137),"ERROR",IF(ABS('Student Work'!Q137-'Student Work'!T136)&lt;0.01,IF(P137&lt;&gt;"ERROR","Correct","ERROR"),"ERROR")))</f>
        <v>0</v>
      </c>
      <c r="R137" s="139">
        <f>IF(P137=0,0,IF(ISBLANK('Student Work'!R137),"ERROR",IF(ABS('Student Work'!R137-'Student Work'!Q137*'Student Work'!$T$12/12)&lt;0.01,IF(P137&lt;&gt;"ERROR","Correct","ERROR"),"ERROR")))</f>
        <v>0</v>
      </c>
      <c r="S137" s="139">
        <f>IF(P137=0,0,IF(ISBLANK('Student Work'!S137),"ERROR",IF(ABS('Student Work'!S137-('Student Work'!$T$14-'Student Work'!R137))&lt;0.01,IF(P137&lt;&gt;"ERROR","Correct","ERROR"),"ERROR")))</f>
        <v>0</v>
      </c>
      <c r="T137" s="139">
        <f>IF(P137=0,0,IF(ISBLANK('Student Work'!T137),"ERROR",IF(ABS('Student Work'!T137-('Student Work'!Q137-'Student Work'!S137))&lt;0.01,IF(P137&lt;&gt;"ERROR","Correct","ERROR"),"ERROR")))</f>
        <v>0</v>
      </c>
      <c r="U137" s="143"/>
      <c r="V137" s="143"/>
      <c r="W137" s="87"/>
      <c r="X137" s="87"/>
      <c r="Y137" s="87"/>
      <c r="Z137" s="87"/>
      <c r="AA137" s="87"/>
      <c r="AB137" s="87"/>
      <c r="AC137" s="87"/>
      <c r="AD137" s="137">
        <f>IF($AE$13="Correct",IF(AND(AD136+1&lt;='Student Work'!$AE$13,AD136&lt;&gt;0),AD136+1,IF('Student Work'!AD137&gt;0,"ERROR",0)),0)</f>
        <v>0</v>
      </c>
      <c r="AE137" s="139">
        <f>IF(AD137=0,0,IF(ISBLANK('Student Work'!AE137),"ERROR",IF(ABS('Student Work'!AE137-'Student Work'!AH136)&lt;0.01,IF(AD137&lt;&gt;"ERROR","Correct","ERROR"),"ERROR")))</f>
        <v>0</v>
      </c>
      <c r="AF137" s="139">
        <f>IF(AD137=0,0,IF(ISBLANK('Student Work'!AF137),"ERROR",IF(ABS('Student Work'!AF137-'Student Work'!AE137*'Student Work'!$AE$12/12)&lt;0.01,IF(AD137&lt;&gt;"ERROR","Correct","ERROR"),"ERROR")))</f>
        <v>0</v>
      </c>
      <c r="AG137" s="154">
        <f>IF(AD137=0,0,IF(ISBLANK('Student Work'!AG137),"ERROR",IF(ABS('Student Work'!AG137-('Student Work'!$AE$14-'Student Work'!AF137))&lt;0.01,"Correct","ERROR")))</f>
        <v>0</v>
      </c>
      <c r="AH137" s="155">
        <f>IF(AD137=0,0,IF(ISBLANK('Student Work'!AH137),"ERROR",IF(ABS('Student Work'!AH137-('Student Work'!AE137-'Student Work'!AG137))&lt;0.01,"Correct","ERROR")))</f>
        <v>0</v>
      </c>
      <c r="AI137" s="139">
        <f>IF(AE137=0,0,IF(ISBLANK('Student Work'!#REF!),"ERROR",IF(ABS('Student Work'!#REF!-('Student Work'!AF137+'Student Work'!AG137+'Student Work'!AH137))&lt;0.01,"Correct","ERROR")))</f>
        <v>0</v>
      </c>
      <c r="AJ137" s="87"/>
      <c r="AK137" s="87"/>
      <c r="AL137" s="70"/>
    </row>
    <row r="138" spans="1:38">
      <c r="A138" s="100"/>
      <c r="B138" s="72"/>
      <c r="C138" s="72"/>
      <c r="D138" s="72"/>
      <c r="E138" s="72"/>
      <c r="F138" s="72"/>
      <c r="G138" s="72"/>
      <c r="H138" s="72"/>
      <c r="I138" s="72"/>
      <c r="J138" s="72"/>
      <c r="K138" s="72"/>
      <c r="L138" s="72"/>
      <c r="M138" s="72"/>
      <c r="N138" s="72"/>
      <c r="O138" s="87"/>
      <c r="P138" s="137">
        <f>IF($T$13="Correct",IF(AND(P137+1&lt;='Student Work'!$T$13,P137&lt;&gt;0),P137+1,IF('Student Work'!P138&gt;0,"ERROR",0)),0)</f>
        <v>0</v>
      </c>
      <c r="Q138" s="138">
        <f>IF(P138=0,0,IF(ISBLANK('Student Work'!Q138),"ERROR",IF(ABS('Student Work'!Q138-'Student Work'!T137)&lt;0.01,IF(P138&lt;&gt;"ERROR","Correct","ERROR"),"ERROR")))</f>
        <v>0</v>
      </c>
      <c r="R138" s="139">
        <f>IF(P138=0,0,IF(ISBLANK('Student Work'!R138),"ERROR",IF(ABS('Student Work'!R138-'Student Work'!Q138*'Student Work'!$T$12/12)&lt;0.01,IF(P138&lt;&gt;"ERROR","Correct","ERROR"),"ERROR")))</f>
        <v>0</v>
      </c>
      <c r="S138" s="139">
        <f>IF(P138=0,0,IF(ISBLANK('Student Work'!S138),"ERROR",IF(ABS('Student Work'!S138-('Student Work'!$T$14-'Student Work'!R138))&lt;0.01,IF(P138&lt;&gt;"ERROR","Correct","ERROR"),"ERROR")))</f>
        <v>0</v>
      </c>
      <c r="T138" s="139">
        <f>IF(P138=0,0,IF(ISBLANK('Student Work'!T138),"ERROR",IF(ABS('Student Work'!T138-('Student Work'!Q138-'Student Work'!S138))&lt;0.01,IF(P138&lt;&gt;"ERROR","Correct","ERROR"),"ERROR")))</f>
        <v>0</v>
      </c>
      <c r="U138" s="143"/>
      <c r="V138" s="143"/>
      <c r="W138" s="87"/>
      <c r="X138" s="87"/>
      <c r="Y138" s="87"/>
      <c r="Z138" s="87"/>
      <c r="AA138" s="87"/>
      <c r="AB138" s="87"/>
      <c r="AC138" s="87"/>
      <c r="AD138" s="137">
        <f>IF($AE$13="Correct",IF(AND(AD137+1&lt;='Student Work'!$AE$13,AD137&lt;&gt;0),AD137+1,IF('Student Work'!AD138&gt;0,"ERROR",0)),0)</f>
        <v>0</v>
      </c>
      <c r="AE138" s="139">
        <f>IF(AD138=0,0,IF(ISBLANK('Student Work'!AE138),"ERROR",IF(ABS('Student Work'!AE138-'Student Work'!AH137)&lt;0.01,IF(AD138&lt;&gt;"ERROR","Correct","ERROR"),"ERROR")))</f>
        <v>0</v>
      </c>
      <c r="AF138" s="139">
        <f>IF(AD138=0,0,IF(ISBLANK('Student Work'!AF138),"ERROR",IF(ABS('Student Work'!AF138-'Student Work'!AE138*'Student Work'!$AE$12/12)&lt;0.01,IF(AD138&lt;&gt;"ERROR","Correct","ERROR"),"ERROR")))</f>
        <v>0</v>
      </c>
      <c r="AG138" s="154">
        <f>IF(AD138=0,0,IF(ISBLANK('Student Work'!AG138),"ERROR",IF(ABS('Student Work'!AG138-('Student Work'!$AE$14-'Student Work'!AF138))&lt;0.01,"Correct","ERROR")))</f>
        <v>0</v>
      </c>
      <c r="AH138" s="155">
        <f>IF(AD138=0,0,IF(ISBLANK('Student Work'!AH138),"ERROR",IF(ABS('Student Work'!AH138-('Student Work'!AE138-'Student Work'!AG138))&lt;0.01,"Correct","ERROR")))</f>
        <v>0</v>
      </c>
      <c r="AI138" s="139">
        <f>IF(AE138=0,0,IF(ISBLANK('Student Work'!#REF!),"ERROR",IF(ABS('Student Work'!#REF!-('Student Work'!AF138+'Student Work'!AG138+'Student Work'!AH138))&lt;0.01,"Correct","ERROR")))</f>
        <v>0</v>
      </c>
      <c r="AJ138" s="87"/>
      <c r="AK138" s="87"/>
      <c r="AL138" s="70"/>
    </row>
    <row r="139" spans="1:38">
      <c r="A139" s="100"/>
      <c r="B139" s="72"/>
      <c r="C139" s="72"/>
      <c r="D139" s="72"/>
      <c r="E139" s="72"/>
      <c r="F139" s="72"/>
      <c r="G139" s="72"/>
      <c r="H139" s="72"/>
      <c r="I139" s="72"/>
      <c r="J139" s="72"/>
      <c r="K139" s="72"/>
      <c r="L139" s="72"/>
      <c r="M139" s="72"/>
      <c r="N139" s="72"/>
      <c r="O139" s="87"/>
      <c r="P139" s="137">
        <f>IF($T$13="Correct",IF(AND(P138+1&lt;='Student Work'!$T$13,P138&lt;&gt;0),P138+1,IF('Student Work'!P139&gt;0,"ERROR",0)),0)</f>
        <v>0</v>
      </c>
      <c r="Q139" s="138">
        <f>IF(P139=0,0,IF(ISBLANK('Student Work'!Q139),"ERROR",IF(ABS('Student Work'!Q139-'Student Work'!T138)&lt;0.01,IF(P139&lt;&gt;"ERROR","Correct","ERROR"),"ERROR")))</f>
        <v>0</v>
      </c>
      <c r="R139" s="139">
        <f>IF(P139=0,0,IF(ISBLANK('Student Work'!R139),"ERROR",IF(ABS('Student Work'!R139-'Student Work'!Q139*'Student Work'!$T$12/12)&lt;0.01,IF(P139&lt;&gt;"ERROR","Correct","ERROR"),"ERROR")))</f>
        <v>0</v>
      </c>
      <c r="S139" s="139">
        <f>IF(P139=0,0,IF(ISBLANK('Student Work'!S139),"ERROR",IF(ABS('Student Work'!S139-('Student Work'!$T$14-'Student Work'!R139))&lt;0.01,IF(P139&lt;&gt;"ERROR","Correct","ERROR"),"ERROR")))</f>
        <v>0</v>
      </c>
      <c r="T139" s="139">
        <f>IF(P139=0,0,IF(ISBLANK('Student Work'!T139),"ERROR",IF(ABS('Student Work'!T139-('Student Work'!Q139-'Student Work'!S139))&lt;0.01,IF(P139&lt;&gt;"ERROR","Correct","ERROR"),"ERROR")))</f>
        <v>0</v>
      </c>
      <c r="U139" s="143"/>
      <c r="V139" s="143"/>
      <c r="W139" s="87"/>
      <c r="X139" s="87"/>
      <c r="Y139" s="87"/>
      <c r="Z139" s="87"/>
      <c r="AA139" s="87"/>
      <c r="AB139" s="87"/>
      <c r="AC139" s="87"/>
      <c r="AD139" s="137">
        <f>IF($AE$13="Correct",IF(AND(AD138+1&lt;='Student Work'!$AE$13,AD138&lt;&gt;0),AD138+1,IF('Student Work'!AD139&gt;0,"ERROR",0)),0)</f>
        <v>0</v>
      </c>
      <c r="AE139" s="139">
        <f>IF(AD139=0,0,IF(ISBLANK('Student Work'!AE139),"ERROR",IF(ABS('Student Work'!AE139-'Student Work'!AH138)&lt;0.01,IF(AD139&lt;&gt;"ERROR","Correct","ERROR"),"ERROR")))</f>
        <v>0</v>
      </c>
      <c r="AF139" s="139">
        <f>IF(AD139=0,0,IF(ISBLANK('Student Work'!AF139),"ERROR",IF(ABS('Student Work'!AF139-'Student Work'!AE139*'Student Work'!$AE$12/12)&lt;0.01,IF(AD139&lt;&gt;"ERROR","Correct","ERROR"),"ERROR")))</f>
        <v>0</v>
      </c>
      <c r="AG139" s="154">
        <f>IF(AD139=0,0,IF(ISBLANK('Student Work'!AG139),"ERROR",IF(ABS('Student Work'!AG139-('Student Work'!$AE$14-'Student Work'!AF139))&lt;0.01,"Correct","ERROR")))</f>
        <v>0</v>
      </c>
      <c r="AH139" s="155">
        <f>IF(AD139=0,0,IF(ISBLANK('Student Work'!AH139),"ERROR",IF(ABS('Student Work'!AH139-('Student Work'!AE139-'Student Work'!AG139))&lt;0.01,"Correct","ERROR")))</f>
        <v>0</v>
      </c>
      <c r="AI139" s="139">
        <f>IF(AE139=0,0,IF(ISBLANK('Student Work'!#REF!),"ERROR",IF(ABS('Student Work'!#REF!-('Student Work'!AF139+'Student Work'!AG139+'Student Work'!AH139))&lt;0.01,"Correct","ERROR")))</f>
        <v>0</v>
      </c>
      <c r="AJ139" s="87"/>
      <c r="AK139" s="87"/>
      <c r="AL139" s="70"/>
    </row>
    <row r="140" spans="1:38">
      <c r="A140" s="100"/>
      <c r="B140" s="72"/>
      <c r="C140" s="72"/>
      <c r="D140" s="72"/>
      <c r="E140" s="72"/>
      <c r="F140" s="72"/>
      <c r="G140" s="72"/>
      <c r="H140" s="72"/>
      <c r="I140" s="72"/>
      <c r="J140" s="72"/>
      <c r="K140" s="72"/>
      <c r="L140" s="72"/>
      <c r="M140" s="72"/>
      <c r="N140" s="72"/>
      <c r="O140" s="87"/>
      <c r="P140" s="137">
        <f>IF($T$13="Correct",IF(AND(P139+1&lt;='Student Work'!$T$13,P139&lt;&gt;0),P139+1,IF('Student Work'!P140&gt;0,"ERROR",0)),0)</f>
        <v>0</v>
      </c>
      <c r="Q140" s="138">
        <f>IF(P140=0,0,IF(ISBLANK('Student Work'!Q140),"ERROR",IF(ABS('Student Work'!Q140-'Student Work'!T139)&lt;0.01,IF(P140&lt;&gt;"ERROR","Correct","ERROR"),"ERROR")))</f>
        <v>0</v>
      </c>
      <c r="R140" s="139">
        <f>IF(P140=0,0,IF(ISBLANK('Student Work'!R140),"ERROR",IF(ABS('Student Work'!R140-'Student Work'!Q140*'Student Work'!$T$12/12)&lt;0.01,IF(P140&lt;&gt;"ERROR","Correct","ERROR"),"ERROR")))</f>
        <v>0</v>
      </c>
      <c r="S140" s="139">
        <f>IF(P140=0,0,IF(ISBLANK('Student Work'!S140),"ERROR",IF(ABS('Student Work'!S140-('Student Work'!$T$14-'Student Work'!R140))&lt;0.01,IF(P140&lt;&gt;"ERROR","Correct","ERROR"),"ERROR")))</f>
        <v>0</v>
      </c>
      <c r="T140" s="139">
        <f>IF(P140=0,0,IF(ISBLANK('Student Work'!T140),"ERROR",IF(ABS('Student Work'!T140-('Student Work'!Q140-'Student Work'!S140))&lt;0.01,IF(P140&lt;&gt;"ERROR","Correct","ERROR"),"ERROR")))</f>
        <v>0</v>
      </c>
      <c r="U140" s="143"/>
      <c r="V140" s="143"/>
      <c r="W140" s="87"/>
      <c r="X140" s="87"/>
      <c r="Y140" s="87"/>
      <c r="Z140" s="87"/>
      <c r="AA140" s="87"/>
      <c r="AB140" s="87"/>
      <c r="AC140" s="87"/>
      <c r="AD140" s="137">
        <f>IF($AE$13="Correct",IF(AND(AD139+1&lt;='Student Work'!$AE$13,AD139&lt;&gt;0),AD139+1,IF('Student Work'!AD140&gt;0,"ERROR",0)),0)</f>
        <v>0</v>
      </c>
      <c r="AE140" s="139">
        <f>IF(AD140=0,0,IF(ISBLANK('Student Work'!AE140),"ERROR",IF(ABS('Student Work'!AE140-'Student Work'!AH139)&lt;0.01,IF(AD140&lt;&gt;"ERROR","Correct","ERROR"),"ERROR")))</f>
        <v>0</v>
      </c>
      <c r="AF140" s="139">
        <f>IF(AD140=0,0,IF(ISBLANK('Student Work'!AF140),"ERROR",IF(ABS('Student Work'!AF140-'Student Work'!AE140*'Student Work'!$AE$12/12)&lt;0.01,IF(AD140&lt;&gt;"ERROR","Correct","ERROR"),"ERROR")))</f>
        <v>0</v>
      </c>
      <c r="AG140" s="154">
        <f>IF(AD140=0,0,IF(ISBLANK('Student Work'!AG140),"ERROR",IF(ABS('Student Work'!AG140-('Student Work'!$AE$14-'Student Work'!AF140))&lt;0.01,"Correct","ERROR")))</f>
        <v>0</v>
      </c>
      <c r="AH140" s="155">
        <f>IF(AD140=0,0,IF(ISBLANK('Student Work'!AH140),"ERROR",IF(ABS('Student Work'!AH140-('Student Work'!AE140-'Student Work'!AG140))&lt;0.01,"Correct","ERROR")))</f>
        <v>0</v>
      </c>
      <c r="AI140" s="139">
        <f>IF(AE140=0,0,IF(ISBLANK('Student Work'!#REF!),"ERROR",IF(ABS('Student Work'!#REF!-('Student Work'!AF140+'Student Work'!AG140+'Student Work'!AH140))&lt;0.01,"Correct","ERROR")))</f>
        <v>0</v>
      </c>
      <c r="AJ140" s="87"/>
      <c r="AK140" s="87"/>
      <c r="AL140" s="70"/>
    </row>
    <row r="141" spans="1:38">
      <c r="A141" s="100"/>
      <c r="B141" s="72"/>
      <c r="C141" s="72"/>
      <c r="D141" s="72"/>
      <c r="E141" s="72"/>
      <c r="F141" s="72"/>
      <c r="G141" s="72"/>
      <c r="H141" s="72"/>
      <c r="I141" s="72"/>
      <c r="J141" s="72"/>
      <c r="K141" s="72"/>
      <c r="L141" s="72"/>
      <c r="M141" s="72"/>
      <c r="N141" s="72"/>
      <c r="O141" s="87"/>
      <c r="P141" s="137">
        <f>IF($T$13="Correct",IF(AND(P140+1&lt;='Student Work'!$T$13,P140&lt;&gt;0),P140+1,IF('Student Work'!P141&gt;0,"ERROR",0)),0)</f>
        <v>0</v>
      </c>
      <c r="Q141" s="138">
        <f>IF(P141=0,0,IF(ISBLANK('Student Work'!Q141),"ERROR",IF(ABS('Student Work'!Q141-'Student Work'!T140)&lt;0.01,IF(P141&lt;&gt;"ERROR","Correct","ERROR"),"ERROR")))</f>
        <v>0</v>
      </c>
      <c r="R141" s="139">
        <f>IF(P141=0,0,IF(ISBLANK('Student Work'!R141),"ERROR",IF(ABS('Student Work'!R141-'Student Work'!Q141*'Student Work'!$T$12/12)&lt;0.01,IF(P141&lt;&gt;"ERROR","Correct","ERROR"),"ERROR")))</f>
        <v>0</v>
      </c>
      <c r="S141" s="139">
        <f>IF(P141=0,0,IF(ISBLANK('Student Work'!S141),"ERROR",IF(ABS('Student Work'!S141-('Student Work'!$T$14-'Student Work'!R141))&lt;0.01,IF(P141&lt;&gt;"ERROR","Correct","ERROR"),"ERROR")))</f>
        <v>0</v>
      </c>
      <c r="T141" s="139">
        <f>IF(P141=0,0,IF(ISBLANK('Student Work'!T141),"ERROR",IF(ABS('Student Work'!T141-('Student Work'!Q141-'Student Work'!S141))&lt;0.01,IF(P141&lt;&gt;"ERROR","Correct","ERROR"),"ERROR")))</f>
        <v>0</v>
      </c>
      <c r="U141" s="143"/>
      <c r="V141" s="143"/>
      <c r="W141" s="87"/>
      <c r="X141" s="87"/>
      <c r="Y141" s="87"/>
      <c r="Z141" s="87"/>
      <c r="AA141" s="87"/>
      <c r="AB141" s="87"/>
      <c r="AC141" s="87"/>
      <c r="AD141" s="137">
        <f>IF($AE$13="Correct",IF(AND(AD140+1&lt;='Student Work'!$AE$13,AD140&lt;&gt;0),AD140+1,IF('Student Work'!AD141&gt;0,"ERROR",0)),0)</f>
        <v>0</v>
      </c>
      <c r="AE141" s="139">
        <f>IF(AD141=0,0,IF(ISBLANK('Student Work'!AE141),"ERROR",IF(ABS('Student Work'!AE141-'Student Work'!AH140)&lt;0.01,IF(AD141&lt;&gt;"ERROR","Correct","ERROR"),"ERROR")))</f>
        <v>0</v>
      </c>
      <c r="AF141" s="139">
        <f>IF(AD141=0,0,IF(ISBLANK('Student Work'!AF141),"ERROR",IF(ABS('Student Work'!AF141-'Student Work'!AE141*'Student Work'!$AE$12/12)&lt;0.01,IF(AD141&lt;&gt;"ERROR","Correct","ERROR"),"ERROR")))</f>
        <v>0</v>
      </c>
      <c r="AG141" s="154">
        <f>IF(AD141=0,0,IF(ISBLANK('Student Work'!AG141),"ERROR",IF(ABS('Student Work'!AG141-('Student Work'!$AE$14-'Student Work'!AF141))&lt;0.01,"Correct","ERROR")))</f>
        <v>0</v>
      </c>
      <c r="AH141" s="155">
        <f>IF(AD141=0,0,IF(ISBLANK('Student Work'!AH141),"ERROR",IF(ABS('Student Work'!AH141-('Student Work'!AE141-'Student Work'!AG141))&lt;0.01,"Correct","ERROR")))</f>
        <v>0</v>
      </c>
      <c r="AI141" s="139">
        <f>IF(AE141=0,0,IF(ISBLANK('Student Work'!#REF!),"ERROR",IF(ABS('Student Work'!#REF!-('Student Work'!AF141+'Student Work'!AG141+'Student Work'!AH141))&lt;0.01,"Correct","ERROR")))</f>
        <v>0</v>
      </c>
      <c r="AJ141" s="87"/>
      <c r="AK141" s="87"/>
      <c r="AL141" s="70"/>
    </row>
    <row r="142" spans="1:38">
      <c r="A142" s="100"/>
      <c r="B142" s="72"/>
      <c r="C142" s="72"/>
      <c r="D142" s="72"/>
      <c r="E142" s="72"/>
      <c r="F142" s="72"/>
      <c r="G142" s="72"/>
      <c r="H142" s="72"/>
      <c r="I142" s="72"/>
      <c r="J142" s="72"/>
      <c r="K142" s="72"/>
      <c r="L142" s="72"/>
      <c r="M142" s="72"/>
      <c r="N142" s="72"/>
      <c r="O142" s="87"/>
      <c r="P142" s="137">
        <f>IF($T$13="Correct",IF(AND(P141+1&lt;='Student Work'!$T$13,P141&lt;&gt;0),P141+1,IF('Student Work'!P142&gt;0,"ERROR",0)),0)</f>
        <v>0</v>
      </c>
      <c r="Q142" s="138">
        <f>IF(P142=0,0,IF(ISBLANK('Student Work'!Q142),"ERROR",IF(ABS('Student Work'!Q142-'Student Work'!T141)&lt;0.01,IF(P142&lt;&gt;"ERROR","Correct","ERROR"),"ERROR")))</f>
        <v>0</v>
      </c>
      <c r="R142" s="139">
        <f>IF(P142=0,0,IF(ISBLANK('Student Work'!R142),"ERROR",IF(ABS('Student Work'!R142-'Student Work'!Q142*'Student Work'!$T$12/12)&lt;0.01,IF(P142&lt;&gt;"ERROR","Correct","ERROR"),"ERROR")))</f>
        <v>0</v>
      </c>
      <c r="S142" s="139">
        <f>IF(P142=0,0,IF(ISBLANK('Student Work'!S142),"ERROR",IF(ABS('Student Work'!S142-('Student Work'!$T$14-'Student Work'!R142))&lt;0.01,IF(P142&lt;&gt;"ERROR","Correct","ERROR"),"ERROR")))</f>
        <v>0</v>
      </c>
      <c r="T142" s="139">
        <f>IF(P142=0,0,IF(ISBLANK('Student Work'!T142),"ERROR",IF(ABS('Student Work'!T142-('Student Work'!Q142-'Student Work'!S142))&lt;0.01,IF(P142&lt;&gt;"ERROR","Correct","ERROR"),"ERROR")))</f>
        <v>0</v>
      </c>
      <c r="U142" s="143"/>
      <c r="V142" s="143"/>
      <c r="W142" s="87"/>
      <c r="X142" s="87"/>
      <c r="Y142" s="87"/>
      <c r="Z142" s="87"/>
      <c r="AA142" s="87"/>
      <c r="AB142" s="87"/>
      <c r="AC142" s="87"/>
      <c r="AD142" s="137">
        <f>IF($AE$13="Correct",IF(AND(AD141+1&lt;='Student Work'!$AE$13,AD141&lt;&gt;0),AD141+1,IF('Student Work'!AD142&gt;0,"ERROR",0)),0)</f>
        <v>0</v>
      </c>
      <c r="AE142" s="139">
        <f>IF(AD142=0,0,IF(ISBLANK('Student Work'!AE142),"ERROR",IF(ABS('Student Work'!AE142-'Student Work'!AH141)&lt;0.01,IF(AD142&lt;&gt;"ERROR","Correct","ERROR"),"ERROR")))</f>
        <v>0</v>
      </c>
      <c r="AF142" s="139">
        <f>IF(AD142=0,0,IF(ISBLANK('Student Work'!AF142),"ERROR",IF(ABS('Student Work'!AF142-'Student Work'!AE142*'Student Work'!$AE$12/12)&lt;0.01,IF(AD142&lt;&gt;"ERROR","Correct","ERROR"),"ERROR")))</f>
        <v>0</v>
      </c>
      <c r="AG142" s="154">
        <f>IF(AD142=0,0,IF(ISBLANK('Student Work'!AG142),"ERROR",IF(ABS('Student Work'!AG142-('Student Work'!$AE$14-'Student Work'!AF142))&lt;0.01,"Correct","ERROR")))</f>
        <v>0</v>
      </c>
      <c r="AH142" s="155">
        <f>IF(AD142=0,0,IF(ISBLANK('Student Work'!AH142),"ERROR",IF(ABS('Student Work'!AH142-('Student Work'!AE142-'Student Work'!AG142))&lt;0.01,"Correct","ERROR")))</f>
        <v>0</v>
      </c>
      <c r="AI142" s="139">
        <f>IF(AE142=0,0,IF(ISBLANK('Student Work'!#REF!),"ERROR",IF(ABS('Student Work'!#REF!-('Student Work'!AF142+'Student Work'!AG142+'Student Work'!AH142))&lt;0.01,"Correct","ERROR")))</f>
        <v>0</v>
      </c>
      <c r="AJ142" s="87"/>
      <c r="AK142" s="87"/>
      <c r="AL142" s="70"/>
    </row>
    <row r="143" spans="1:38">
      <c r="A143" s="100"/>
      <c r="B143" s="72"/>
      <c r="C143" s="72"/>
      <c r="D143" s="72"/>
      <c r="E143" s="72"/>
      <c r="F143" s="72"/>
      <c r="G143" s="72"/>
      <c r="H143" s="72"/>
      <c r="I143" s="72"/>
      <c r="J143" s="72"/>
      <c r="K143" s="72"/>
      <c r="L143" s="72"/>
      <c r="M143" s="72"/>
      <c r="N143" s="72"/>
      <c r="O143" s="87"/>
      <c r="P143" s="137">
        <f>IF($T$13="Correct",IF(AND(P142+1&lt;='Student Work'!$T$13,P142&lt;&gt;0),P142+1,IF('Student Work'!P143&gt;0,"ERROR",0)),0)</f>
        <v>0</v>
      </c>
      <c r="Q143" s="138">
        <f>IF(P143=0,0,IF(ISBLANK('Student Work'!Q143),"ERROR",IF(ABS('Student Work'!Q143-'Student Work'!T142)&lt;0.01,IF(P143&lt;&gt;"ERROR","Correct","ERROR"),"ERROR")))</f>
        <v>0</v>
      </c>
      <c r="R143" s="139">
        <f>IF(P143=0,0,IF(ISBLANK('Student Work'!R143),"ERROR",IF(ABS('Student Work'!R143-'Student Work'!Q143*'Student Work'!$T$12/12)&lt;0.01,IF(P143&lt;&gt;"ERROR","Correct","ERROR"),"ERROR")))</f>
        <v>0</v>
      </c>
      <c r="S143" s="139">
        <f>IF(P143=0,0,IF(ISBLANK('Student Work'!S143),"ERROR",IF(ABS('Student Work'!S143-('Student Work'!$T$14-'Student Work'!R143))&lt;0.01,IF(P143&lt;&gt;"ERROR","Correct","ERROR"),"ERROR")))</f>
        <v>0</v>
      </c>
      <c r="T143" s="139">
        <f>IF(P143=0,0,IF(ISBLANK('Student Work'!T143),"ERROR",IF(ABS('Student Work'!T143-('Student Work'!Q143-'Student Work'!S143))&lt;0.01,IF(P143&lt;&gt;"ERROR","Correct","ERROR"),"ERROR")))</f>
        <v>0</v>
      </c>
      <c r="U143" s="143"/>
      <c r="V143" s="143"/>
      <c r="W143" s="87"/>
      <c r="X143" s="87"/>
      <c r="Y143" s="87"/>
      <c r="Z143" s="87"/>
      <c r="AA143" s="87"/>
      <c r="AB143" s="87"/>
      <c r="AC143" s="87"/>
      <c r="AD143" s="137">
        <f>IF($AE$13="Correct",IF(AND(AD142+1&lt;='Student Work'!$AE$13,AD142&lt;&gt;0),AD142+1,IF('Student Work'!AD143&gt;0,"ERROR",0)),0)</f>
        <v>0</v>
      </c>
      <c r="AE143" s="139">
        <f>IF(AD143=0,0,IF(ISBLANK('Student Work'!AE143),"ERROR",IF(ABS('Student Work'!AE143-'Student Work'!AH142)&lt;0.01,IF(AD143&lt;&gt;"ERROR","Correct","ERROR"),"ERROR")))</f>
        <v>0</v>
      </c>
      <c r="AF143" s="139">
        <f>IF(AD143=0,0,IF(ISBLANK('Student Work'!AF143),"ERROR",IF(ABS('Student Work'!AF143-'Student Work'!AE143*'Student Work'!$AE$12/12)&lt;0.01,IF(AD143&lt;&gt;"ERROR","Correct","ERROR"),"ERROR")))</f>
        <v>0</v>
      </c>
      <c r="AG143" s="154">
        <f>IF(AD143=0,0,IF(ISBLANK('Student Work'!AG143),"ERROR",IF(ABS('Student Work'!AG143-('Student Work'!$AE$14-'Student Work'!AF143))&lt;0.01,"Correct","ERROR")))</f>
        <v>0</v>
      </c>
      <c r="AH143" s="155">
        <f>IF(AD143=0,0,IF(ISBLANK('Student Work'!AH143),"ERROR",IF(ABS('Student Work'!AH143-('Student Work'!AE143-'Student Work'!AG143))&lt;0.01,"Correct","ERROR")))</f>
        <v>0</v>
      </c>
      <c r="AI143" s="139">
        <f>IF(AE143=0,0,IF(ISBLANK('Student Work'!#REF!),"ERROR",IF(ABS('Student Work'!#REF!-('Student Work'!AF143+'Student Work'!AG143+'Student Work'!AH143))&lt;0.01,"Correct","ERROR")))</f>
        <v>0</v>
      </c>
      <c r="AJ143" s="87"/>
      <c r="AK143" s="87"/>
      <c r="AL143" s="70"/>
    </row>
    <row r="144" spans="1:38">
      <c r="A144" s="100"/>
      <c r="B144" s="72"/>
      <c r="C144" s="72"/>
      <c r="D144" s="72"/>
      <c r="E144" s="72"/>
      <c r="F144" s="72"/>
      <c r="G144" s="72"/>
      <c r="H144" s="72"/>
      <c r="I144" s="72"/>
      <c r="J144" s="72"/>
      <c r="K144" s="72"/>
      <c r="L144" s="72"/>
      <c r="M144" s="72"/>
      <c r="N144" s="72"/>
      <c r="O144" s="87"/>
      <c r="P144" s="137">
        <f>IF($T$13="Correct",IF(AND(P143+1&lt;='Student Work'!$T$13,P143&lt;&gt;0),P143+1,IF('Student Work'!P144&gt;0,"ERROR",0)),0)</f>
        <v>0</v>
      </c>
      <c r="Q144" s="138">
        <f>IF(P144=0,0,IF(ISBLANK('Student Work'!Q144),"ERROR",IF(ABS('Student Work'!Q144-'Student Work'!T143)&lt;0.01,IF(P144&lt;&gt;"ERROR","Correct","ERROR"),"ERROR")))</f>
        <v>0</v>
      </c>
      <c r="R144" s="139">
        <f>IF(P144=0,0,IF(ISBLANK('Student Work'!R144),"ERROR",IF(ABS('Student Work'!R144-'Student Work'!Q144*'Student Work'!$T$12/12)&lt;0.01,IF(P144&lt;&gt;"ERROR","Correct","ERROR"),"ERROR")))</f>
        <v>0</v>
      </c>
      <c r="S144" s="139">
        <f>IF(P144=0,0,IF(ISBLANK('Student Work'!S144),"ERROR",IF(ABS('Student Work'!S144-('Student Work'!$T$14-'Student Work'!R144))&lt;0.01,IF(P144&lt;&gt;"ERROR","Correct","ERROR"),"ERROR")))</f>
        <v>0</v>
      </c>
      <c r="T144" s="139">
        <f>IF(P144=0,0,IF(ISBLANK('Student Work'!T144),"ERROR",IF(ABS('Student Work'!T144-('Student Work'!Q144-'Student Work'!S144))&lt;0.01,IF(P144&lt;&gt;"ERROR","Correct","ERROR"),"ERROR")))</f>
        <v>0</v>
      </c>
      <c r="U144" s="143"/>
      <c r="V144" s="143"/>
      <c r="W144" s="87"/>
      <c r="X144" s="87"/>
      <c r="Y144" s="87"/>
      <c r="Z144" s="87"/>
      <c r="AA144" s="87"/>
      <c r="AB144" s="87"/>
      <c r="AC144" s="87"/>
      <c r="AD144" s="137">
        <f>IF($AE$13="Correct",IF(AND(AD143+1&lt;='Student Work'!$AE$13,AD143&lt;&gt;0),AD143+1,IF('Student Work'!AD144&gt;0,"ERROR",0)),0)</f>
        <v>0</v>
      </c>
      <c r="AE144" s="139">
        <f>IF(AD144=0,0,IF(ISBLANK('Student Work'!AE144),"ERROR",IF(ABS('Student Work'!AE144-'Student Work'!AH143)&lt;0.01,IF(AD144&lt;&gt;"ERROR","Correct","ERROR"),"ERROR")))</f>
        <v>0</v>
      </c>
      <c r="AF144" s="139">
        <f>IF(AD144=0,0,IF(ISBLANK('Student Work'!AF144),"ERROR",IF(ABS('Student Work'!AF144-'Student Work'!AE144*'Student Work'!$AE$12/12)&lt;0.01,IF(AD144&lt;&gt;"ERROR","Correct","ERROR"),"ERROR")))</f>
        <v>0</v>
      </c>
      <c r="AG144" s="154">
        <f>IF(AD144=0,0,IF(ISBLANK('Student Work'!AG144),"ERROR",IF(ABS('Student Work'!AG144-('Student Work'!$AE$14-'Student Work'!AF144))&lt;0.01,"Correct","ERROR")))</f>
        <v>0</v>
      </c>
      <c r="AH144" s="155">
        <f>IF(AD144=0,0,IF(ISBLANK('Student Work'!AH144),"ERROR",IF(ABS('Student Work'!AH144-('Student Work'!AE144-'Student Work'!AG144))&lt;0.01,"Correct","ERROR")))</f>
        <v>0</v>
      </c>
      <c r="AI144" s="144"/>
      <c r="AJ144" s="87"/>
      <c r="AK144" s="87"/>
      <c r="AL144" s="70"/>
    </row>
    <row r="145" spans="1:38">
      <c r="A145" s="100"/>
      <c r="B145" s="72"/>
      <c r="C145" s="72"/>
      <c r="D145" s="72"/>
      <c r="E145" s="72"/>
      <c r="F145" s="72"/>
      <c r="G145" s="72"/>
      <c r="H145" s="72"/>
      <c r="I145" s="72"/>
      <c r="J145" s="72"/>
      <c r="K145" s="72"/>
      <c r="L145" s="72"/>
      <c r="M145" s="72"/>
      <c r="N145" s="72"/>
      <c r="O145" s="87"/>
      <c r="P145" s="137">
        <f>IF($T$13="Correct",IF(AND(P144+1&lt;='Student Work'!$T$13,P144&lt;&gt;0),P144+1,IF('Student Work'!P145&gt;0,"ERROR",0)),0)</f>
        <v>0</v>
      </c>
      <c r="Q145" s="138">
        <f>IF(P145=0,0,IF(ISBLANK('Student Work'!Q145),"ERROR",IF(ABS('Student Work'!Q145-'Student Work'!T144)&lt;0.01,IF(P145&lt;&gt;"ERROR","Correct","ERROR"),"ERROR")))</f>
        <v>0</v>
      </c>
      <c r="R145" s="139">
        <f>IF(P145=0,0,IF(ISBLANK('Student Work'!R145),"ERROR",IF(ABS('Student Work'!R145-'Student Work'!Q145*'Student Work'!$T$12/12)&lt;0.01,IF(P145&lt;&gt;"ERROR","Correct","ERROR"),"ERROR")))</f>
        <v>0</v>
      </c>
      <c r="S145" s="139">
        <f>IF(P145=0,0,IF(ISBLANK('Student Work'!S145),"ERROR",IF(ABS('Student Work'!S145-('Student Work'!$T$14-'Student Work'!R145))&lt;0.01,IF(P145&lt;&gt;"ERROR","Correct","ERROR"),"ERROR")))</f>
        <v>0</v>
      </c>
      <c r="T145" s="139">
        <f>IF(P145=0,0,IF(ISBLANK('Student Work'!T145),"ERROR",IF(ABS('Student Work'!T145-('Student Work'!Q145-'Student Work'!S145))&lt;0.01,IF(P145&lt;&gt;"ERROR","Correct","ERROR"),"ERROR")))</f>
        <v>0</v>
      </c>
      <c r="U145" s="143"/>
      <c r="V145" s="143"/>
      <c r="W145" s="87"/>
      <c r="X145" s="87"/>
      <c r="Y145" s="87"/>
      <c r="Z145" s="87"/>
      <c r="AA145" s="87"/>
      <c r="AB145" s="87"/>
      <c r="AC145" s="87"/>
      <c r="AD145" s="137">
        <f>IF($AE$13="Correct",IF(AND(AD144+1&lt;='Student Work'!$AE$13,AD144&lt;&gt;0),AD144+1,IF('Student Work'!AD145&gt;0,"ERROR",0)),0)</f>
        <v>0</v>
      </c>
      <c r="AE145" s="139">
        <f>IF(AD145=0,0,IF(ISBLANK('Student Work'!AE145),"ERROR",IF(ABS('Student Work'!AE145-'Student Work'!AH144)&lt;0.01,IF(AD145&lt;&gt;"ERROR","Correct","ERROR"),"ERROR")))</f>
        <v>0</v>
      </c>
      <c r="AF145" s="139">
        <f>IF(AD145=0,0,IF(ISBLANK('Student Work'!AF145),"ERROR",IF(ABS('Student Work'!AF145-'Student Work'!AE145*'Student Work'!$AE$12/12)&lt;0.01,IF(AD145&lt;&gt;"ERROR","Correct","ERROR"),"ERROR")))</f>
        <v>0</v>
      </c>
      <c r="AG145" s="154">
        <f>IF(AD145=0,0,IF(ISBLANK('Student Work'!AG145),"ERROR",IF(ABS('Student Work'!AG145-('Student Work'!$AE$14-'Student Work'!AF145))&lt;0.01,"Correct","ERROR")))</f>
        <v>0</v>
      </c>
      <c r="AH145" s="155">
        <f>IF(AD145=0,0,IF(ISBLANK('Student Work'!AH145),"ERROR",IF(ABS('Student Work'!AH145-('Student Work'!AE145-'Student Work'!AG145))&lt;0.01,"Correct","ERROR")))</f>
        <v>0</v>
      </c>
      <c r="AI145" s="144"/>
      <c r="AJ145" s="87"/>
      <c r="AK145" s="87"/>
      <c r="AL145" s="70"/>
    </row>
    <row r="146" spans="1:38">
      <c r="A146" s="100"/>
      <c r="B146" s="72"/>
      <c r="C146" s="72"/>
      <c r="D146" s="72"/>
      <c r="E146" s="72"/>
      <c r="F146" s="72"/>
      <c r="G146" s="72"/>
      <c r="H146" s="72"/>
      <c r="I146" s="72"/>
      <c r="J146" s="72"/>
      <c r="K146" s="72"/>
      <c r="L146" s="72"/>
      <c r="M146" s="72"/>
      <c r="N146" s="72"/>
      <c r="O146" s="87"/>
      <c r="P146" s="137">
        <f>IF($T$13="Correct",IF(AND(P145+1&lt;='Student Work'!$T$13,P145&lt;&gt;0),P145+1,IF('Student Work'!P146&gt;0,"ERROR",0)),0)</f>
        <v>0</v>
      </c>
      <c r="Q146" s="138">
        <f>IF(P146=0,0,IF(ISBLANK('Student Work'!Q146),"ERROR",IF(ABS('Student Work'!Q146-'Student Work'!T145)&lt;0.01,IF(P146&lt;&gt;"ERROR","Correct","ERROR"),"ERROR")))</f>
        <v>0</v>
      </c>
      <c r="R146" s="139">
        <f>IF(P146=0,0,IF(ISBLANK('Student Work'!R146),"ERROR",IF(ABS('Student Work'!R146-'Student Work'!Q146*'Student Work'!$T$12/12)&lt;0.01,IF(P146&lt;&gt;"ERROR","Correct","ERROR"),"ERROR")))</f>
        <v>0</v>
      </c>
      <c r="S146" s="139">
        <f>IF(P146=0,0,IF(ISBLANK('Student Work'!S146),"ERROR",IF(ABS('Student Work'!S146-('Student Work'!$T$14-'Student Work'!R146))&lt;0.01,IF(P146&lt;&gt;"ERROR","Correct","ERROR"),"ERROR")))</f>
        <v>0</v>
      </c>
      <c r="T146" s="139">
        <f>IF(P146=0,0,IF(ISBLANK('Student Work'!T146),"ERROR",IF(ABS('Student Work'!T146-('Student Work'!Q146-'Student Work'!S146))&lt;0.01,IF(P146&lt;&gt;"ERROR","Correct","ERROR"),"ERROR")))</f>
        <v>0</v>
      </c>
      <c r="U146" s="143"/>
      <c r="V146" s="143"/>
      <c r="W146" s="87"/>
      <c r="X146" s="87"/>
      <c r="Y146" s="87"/>
      <c r="Z146" s="87"/>
      <c r="AA146" s="87"/>
      <c r="AB146" s="87"/>
      <c r="AC146" s="87"/>
      <c r="AD146" s="137">
        <f>IF($AE$13="Correct",IF(AND(AD145+1&lt;='Student Work'!$AE$13,AD145&lt;&gt;0),AD145+1,IF('Student Work'!AD146&gt;0,"ERROR",0)),0)</f>
        <v>0</v>
      </c>
      <c r="AE146" s="139">
        <f>IF(AD146=0,0,IF(ISBLANK('Student Work'!AE146),"ERROR",IF(ABS('Student Work'!AE146-'Student Work'!AH145)&lt;0.01,IF(AD146&lt;&gt;"ERROR","Correct","ERROR"),"ERROR")))</f>
        <v>0</v>
      </c>
      <c r="AF146" s="139">
        <f>IF(AD146=0,0,IF(ISBLANK('Student Work'!AF146),"ERROR",IF(ABS('Student Work'!AF146-'Student Work'!AE146*'Student Work'!$AE$12/12)&lt;0.01,IF(AD146&lt;&gt;"ERROR","Correct","ERROR"),"ERROR")))</f>
        <v>0</v>
      </c>
      <c r="AG146" s="154">
        <f>IF(AD146=0,0,IF(ISBLANK('Student Work'!AG146),"ERROR",IF(ABS('Student Work'!AG146-('Student Work'!$AE$14-'Student Work'!AF146))&lt;0.01,"Correct","ERROR")))</f>
        <v>0</v>
      </c>
      <c r="AH146" s="155">
        <f>IF(AD146=0,0,IF(ISBLANK('Student Work'!AH146),"ERROR",IF(ABS('Student Work'!AH146-('Student Work'!AE146-'Student Work'!AG146))&lt;0.01,"Correct","ERROR")))</f>
        <v>0</v>
      </c>
      <c r="AI146" s="144"/>
      <c r="AJ146" s="87"/>
      <c r="AK146" s="87"/>
      <c r="AL146" s="70"/>
    </row>
    <row r="147" spans="1:38">
      <c r="A147" s="100"/>
      <c r="B147" s="72"/>
      <c r="C147" s="72"/>
      <c r="D147" s="72"/>
      <c r="E147" s="72"/>
      <c r="F147" s="72"/>
      <c r="G147" s="72"/>
      <c r="H147" s="72"/>
      <c r="I147" s="72"/>
      <c r="J147" s="72"/>
      <c r="K147" s="72"/>
      <c r="L147" s="72"/>
      <c r="M147" s="72"/>
      <c r="N147" s="72"/>
      <c r="O147" s="87"/>
      <c r="P147" s="137">
        <f>IF($T$13="Correct",IF(AND(P146+1&lt;='Student Work'!$T$13,P146&lt;&gt;0),P146+1,IF('Student Work'!P147&gt;0,"ERROR",0)),0)</f>
        <v>0</v>
      </c>
      <c r="Q147" s="138">
        <f>IF(P147=0,0,IF(ISBLANK('Student Work'!Q147),"ERROR",IF(ABS('Student Work'!Q147-'Student Work'!T146)&lt;0.01,IF(P147&lt;&gt;"ERROR","Correct","ERROR"),"ERROR")))</f>
        <v>0</v>
      </c>
      <c r="R147" s="139">
        <f>IF(P147=0,0,IF(ISBLANK('Student Work'!R147),"ERROR",IF(ABS('Student Work'!R147-'Student Work'!Q147*'Student Work'!$T$12/12)&lt;0.01,IF(P147&lt;&gt;"ERROR","Correct","ERROR"),"ERROR")))</f>
        <v>0</v>
      </c>
      <c r="S147" s="139">
        <f>IF(P147=0,0,IF(ISBLANK('Student Work'!S147),"ERROR",IF(ABS('Student Work'!S147-('Student Work'!$T$14-'Student Work'!R147))&lt;0.01,IF(P147&lt;&gt;"ERROR","Correct","ERROR"),"ERROR")))</f>
        <v>0</v>
      </c>
      <c r="T147" s="139">
        <f>IF(P147=0,0,IF(ISBLANK('Student Work'!T147),"ERROR",IF(ABS('Student Work'!T147-('Student Work'!Q147-'Student Work'!S147))&lt;0.01,IF(P147&lt;&gt;"ERROR","Correct","ERROR"),"ERROR")))</f>
        <v>0</v>
      </c>
      <c r="U147" s="143"/>
      <c r="V147" s="143"/>
      <c r="W147" s="87"/>
      <c r="X147" s="87"/>
      <c r="Y147" s="87"/>
      <c r="Z147" s="87"/>
      <c r="AA147" s="87"/>
      <c r="AB147" s="87"/>
      <c r="AC147" s="87"/>
      <c r="AD147" s="137">
        <f>IF($AE$13="Correct",IF(AND(AD146+1&lt;='Student Work'!$AE$13,AD146&lt;&gt;0),AD146+1,IF('Student Work'!AD147&gt;0,"ERROR",0)),0)</f>
        <v>0</v>
      </c>
      <c r="AE147" s="139">
        <f>IF(AD147=0,0,IF(ISBLANK('Student Work'!AE147),"ERROR",IF(ABS('Student Work'!AE147-'Student Work'!AH146)&lt;0.01,IF(AD147&lt;&gt;"ERROR","Correct","ERROR"),"ERROR")))</f>
        <v>0</v>
      </c>
      <c r="AF147" s="139">
        <f>IF(AD147=0,0,IF(ISBLANK('Student Work'!AF147),"ERROR",IF(ABS('Student Work'!AF147-'Student Work'!AE147*'Student Work'!$AE$12/12)&lt;0.01,IF(AD147&lt;&gt;"ERROR","Correct","ERROR"),"ERROR")))</f>
        <v>0</v>
      </c>
      <c r="AG147" s="154">
        <f>IF(AD147=0,0,IF(ISBLANK('Student Work'!AG147),"ERROR",IF(ABS('Student Work'!AG147-('Student Work'!$AE$14-'Student Work'!AF147))&lt;0.01,"Correct","ERROR")))</f>
        <v>0</v>
      </c>
      <c r="AH147" s="155">
        <f>IF(AD147=0,0,IF(ISBLANK('Student Work'!AH147),"ERROR",IF(ABS('Student Work'!AH147-('Student Work'!AE147-'Student Work'!AG147))&lt;0.01,"Correct","ERROR")))</f>
        <v>0</v>
      </c>
      <c r="AI147" s="144"/>
      <c r="AJ147" s="87"/>
      <c r="AK147" s="87"/>
      <c r="AL147" s="70"/>
    </row>
    <row r="148" spans="1:38">
      <c r="A148" s="100"/>
      <c r="B148" s="72"/>
      <c r="C148" s="72"/>
      <c r="D148" s="72"/>
      <c r="E148" s="72"/>
      <c r="F148" s="72"/>
      <c r="G148" s="72"/>
      <c r="H148" s="72"/>
      <c r="I148" s="72"/>
      <c r="J148" s="72"/>
      <c r="K148" s="72"/>
      <c r="L148" s="72"/>
      <c r="M148" s="72"/>
      <c r="N148" s="72"/>
      <c r="O148" s="87"/>
      <c r="P148" s="137">
        <f>IF($T$13="Correct",IF(AND(P147+1&lt;='Student Work'!$T$13,P147&lt;&gt;0),P147+1,IF('Student Work'!P148&gt;0,"ERROR",0)),0)</f>
        <v>0</v>
      </c>
      <c r="Q148" s="138">
        <f>IF(P148=0,0,IF(ISBLANK('Student Work'!Q148),"ERROR",IF(ABS('Student Work'!Q148-'Student Work'!T147)&lt;0.01,IF(P148&lt;&gt;"ERROR","Correct","ERROR"),"ERROR")))</f>
        <v>0</v>
      </c>
      <c r="R148" s="139">
        <f>IF(P148=0,0,IF(ISBLANK('Student Work'!R148),"ERROR",IF(ABS('Student Work'!R148-'Student Work'!Q148*'Student Work'!$T$12/12)&lt;0.01,IF(P148&lt;&gt;"ERROR","Correct","ERROR"),"ERROR")))</f>
        <v>0</v>
      </c>
      <c r="S148" s="139">
        <f>IF(P148=0,0,IF(ISBLANK('Student Work'!S148),"ERROR",IF(ABS('Student Work'!S148-('Student Work'!$T$14-'Student Work'!R148))&lt;0.01,IF(P148&lt;&gt;"ERROR","Correct","ERROR"),"ERROR")))</f>
        <v>0</v>
      </c>
      <c r="T148" s="139">
        <f>IF(P148=0,0,IF(ISBLANK('Student Work'!T148),"ERROR",IF(ABS('Student Work'!T148-('Student Work'!Q148-'Student Work'!S148))&lt;0.01,IF(P148&lt;&gt;"ERROR","Correct","ERROR"),"ERROR")))</f>
        <v>0</v>
      </c>
      <c r="U148" s="143"/>
      <c r="V148" s="143"/>
      <c r="W148" s="87"/>
      <c r="X148" s="87"/>
      <c r="Y148" s="87"/>
      <c r="Z148" s="87"/>
      <c r="AA148" s="87"/>
      <c r="AB148" s="87"/>
      <c r="AC148" s="87"/>
      <c r="AD148" s="137">
        <f>IF($AE$13="Correct",IF(AND(AD147+1&lt;='Student Work'!$AE$13,AD147&lt;&gt;0),AD147+1,IF('Student Work'!AD148&gt;0,"ERROR",0)),0)</f>
        <v>0</v>
      </c>
      <c r="AE148" s="139">
        <f>IF(AD148=0,0,IF(ISBLANK('Student Work'!AE148),"ERROR",IF(ABS('Student Work'!AE148-'Student Work'!AH147)&lt;0.01,IF(AD148&lt;&gt;"ERROR","Correct","ERROR"),"ERROR")))</f>
        <v>0</v>
      </c>
      <c r="AF148" s="139">
        <f>IF(AD148=0,0,IF(ISBLANK('Student Work'!AF148),"ERROR",IF(ABS('Student Work'!AF148-'Student Work'!AE148*'Student Work'!$AE$12/12)&lt;0.01,IF(AD148&lt;&gt;"ERROR","Correct","ERROR"),"ERROR")))</f>
        <v>0</v>
      </c>
      <c r="AG148" s="154">
        <f>IF(AD148=0,0,IF(ISBLANK('Student Work'!AG148),"ERROR",IF(ABS('Student Work'!AG148-('Student Work'!$AE$14-'Student Work'!AF148))&lt;0.01,"Correct","ERROR")))</f>
        <v>0</v>
      </c>
      <c r="AH148" s="155">
        <f>IF(AD148=0,0,IF(ISBLANK('Student Work'!AH148),"ERROR",IF(ABS('Student Work'!AH148-('Student Work'!AE148-'Student Work'!AG148))&lt;0.01,"Correct","ERROR")))</f>
        <v>0</v>
      </c>
      <c r="AI148" s="144"/>
      <c r="AJ148" s="87"/>
      <c r="AK148" s="87"/>
      <c r="AL148" s="70"/>
    </row>
    <row r="149" spans="1:38">
      <c r="A149" s="100"/>
      <c r="B149" s="72"/>
      <c r="C149" s="72"/>
      <c r="D149" s="72"/>
      <c r="E149" s="72"/>
      <c r="F149" s="72"/>
      <c r="G149" s="72"/>
      <c r="H149" s="72"/>
      <c r="I149" s="72"/>
      <c r="J149" s="72"/>
      <c r="K149" s="72"/>
      <c r="L149" s="72"/>
      <c r="M149" s="72"/>
      <c r="N149" s="72"/>
      <c r="O149" s="87"/>
      <c r="P149" s="137">
        <f>IF($T$13="Correct",IF(AND(P148+1&lt;='Student Work'!$T$13,P148&lt;&gt;0),P148+1,IF('Student Work'!P149&gt;0,"ERROR",0)),0)</f>
        <v>0</v>
      </c>
      <c r="Q149" s="138">
        <f>IF(P149=0,0,IF(ISBLANK('Student Work'!Q149),"ERROR",IF(ABS('Student Work'!Q149-'Student Work'!T148)&lt;0.01,IF(P149&lt;&gt;"ERROR","Correct","ERROR"),"ERROR")))</f>
        <v>0</v>
      </c>
      <c r="R149" s="139">
        <f>IF(P149=0,0,IF(ISBLANK('Student Work'!R149),"ERROR",IF(ABS('Student Work'!R149-'Student Work'!Q149*'Student Work'!$T$12/12)&lt;0.01,IF(P149&lt;&gt;"ERROR","Correct","ERROR"),"ERROR")))</f>
        <v>0</v>
      </c>
      <c r="S149" s="139">
        <f>IF(P149=0,0,IF(ISBLANK('Student Work'!S149),"ERROR",IF(ABS('Student Work'!S149-('Student Work'!$T$14-'Student Work'!R149))&lt;0.01,IF(P149&lt;&gt;"ERROR","Correct","ERROR"),"ERROR")))</f>
        <v>0</v>
      </c>
      <c r="T149" s="139">
        <f>IF(P149=0,0,IF(ISBLANK('Student Work'!T149),"ERROR",IF(ABS('Student Work'!T149-('Student Work'!Q149-'Student Work'!S149))&lt;0.01,IF(P149&lt;&gt;"ERROR","Correct","ERROR"),"ERROR")))</f>
        <v>0</v>
      </c>
      <c r="U149" s="143"/>
      <c r="V149" s="143"/>
      <c r="W149" s="87"/>
      <c r="X149" s="87"/>
      <c r="Y149" s="87"/>
      <c r="Z149" s="87"/>
      <c r="AA149" s="87"/>
      <c r="AB149" s="87"/>
      <c r="AC149" s="87"/>
      <c r="AD149" s="137">
        <f>IF($AE$13="Correct",IF(AND(AD148+1&lt;='Student Work'!$AE$13,AD148&lt;&gt;0),AD148+1,IF('Student Work'!AD149&gt;0,"ERROR",0)),0)</f>
        <v>0</v>
      </c>
      <c r="AE149" s="139">
        <f>IF(AD149=0,0,IF(ISBLANK('Student Work'!AE149),"ERROR",IF(ABS('Student Work'!AE149-'Student Work'!AH148)&lt;0.01,IF(AD149&lt;&gt;"ERROR","Correct","ERROR"),"ERROR")))</f>
        <v>0</v>
      </c>
      <c r="AF149" s="139">
        <f>IF(AD149=0,0,IF(ISBLANK('Student Work'!AF149),"ERROR",IF(ABS('Student Work'!AF149-'Student Work'!AE149*'Student Work'!$AE$12/12)&lt;0.01,IF(AD149&lt;&gt;"ERROR","Correct","ERROR"),"ERROR")))</f>
        <v>0</v>
      </c>
      <c r="AG149" s="154">
        <f>IF(AD149=0,0,IF(ISBLANK('Student Work'!AG149),"ERROR",IF(ABS('Student Work'!AG149-('Student Work'!$AE$14-'Student Work'!AF149))&lt;0.01,"Correct","ERROR")))</f>
        <v>0</v>
      </c>
      <c r="AH149" s="155">
        <f>IF(AD149=0,0,IF(ISBLANK('Student Work'!AH149),"ERROR",IF(ABS('Student Work'!AH149-('Student Work'!AE149-'Student Work'!AG149))&lt;0.01,"Correct","ERROR")))</f>
        <v>0</v>
      </c>
      <c r="AI149" s="144"/>
      <c r="AJ149" s="87"/>
      <c r="AK149" s="87"/>
      <c r="AL149" s="70"/>
    </row>
    <row r="150" spans="1:38">
      <c r="A150" s="100"/>
      <c r="B150" s="72"/>
      <c r="C150" s="72"/>
      <c r="D150" s="72"/>
      <c r="E150" s="72"/>
      <c r="F150" s="72"/>
      <c r="G150" s="72"/>
      <c r="H150" s="72"/>
      <c r="I150" s="72"/>
      <c r="J150" s="72"/>
      <c r="K150" s="72"/>
      <c r="L150" s="72"/>
      <c r="M150" s="72"/>
      <c r="N150" s="72"/>
      <c r="O150" s="87"/>
      <c r="P150" s="137">
        <f>IF($T$13="Correct",IF(AND(P149+1&lt;='Student Work'!$T$13,P149&lt;&gt;0),P149+1,IF('Student Work'!P150&gt;0,"ERROR",0)),0)</f>
        <v>0</v>
      </c>
      <c r="Q150" s="138">
        <f>IF(P150=0,0,IF(ISBLANK('Student Work'!Q150),"ERROR",IF(ABS('Student Work'!Q150-'Student Work'!T149)&lt;0.01,IF(P150&lt;&gt;"ERROR","Correct","ERROR"),"ERROR")))</f>
        <v>0</v>
      </c>
      <c r="R150" s="139">
        <f>IF(P150=0,0,IF(ISBLANK('Student Work'!R150),"ERROR",IF(ABS('Student Work'!R150-'Student Work'!Q150*'Student Work'!$T$12/12)&lt;0.01,IF(P150&lt;&gt;"ERROR","Correct","ERROR"),"ERROR")))</f>
        <v>0</v>
      </c>
      <c r="S150" s="139">
        <f>IF(P150=0,0,IF(ISBLANK('Student Work'!S150),"ERROR",IF(ABS('Student Work'!S150-('Student Work'!$T$14-'Student Work'!R150))&lt;0.01,IF(P150&lt;&gt;"ERROR","Correct","ERROR"),"ERROR")))</f>
        <v>0</v>
      </c>
      <c r="T150" s="139">
        <f>IF(P150=0,0,IF(ISBLANK('Student Work'!T150),"ERROR",IF(ABS('Student Work'!T150-('Student Work'!Q150-'Student Work'!S150))&lt;0.01,IF(P150&lt;&gt;"ERROR","Correct","ERROR"),"ERROR")))</f>
        <v>0</v>
      </c>
      <c r="U150" s="143"/>
      <c r="V150" s="143"/>
      <c r="W150" s="87"/>
      <c r="X150" s="87"/>
      <c r="Y150" s="87"/>
      <c r="Z150" s="87"/>
      <c r="AA150" s="87"/>
      <c r="AB150" s="87"/>
      <c r="AC150" s="87"/>
      <c r="AD150" s="137">
        <f>IF($AE$13="Correct",IF(AND(AD149+1&lt;='Student Work'!$AE$13,AD149&lt;&gt;0),AD149+1,IF('Student Work'!AD150&gt;0,"ERROR",0)),0)</f>
        <v>0</v>
      </c>
      <c r="AE150" s="139">
        <f>IF(AD150=0,0,IF(ISBLANK('Student Work'!AE150),"ERROR",IF(ABS('Student Work'!AE150-'Student Work'!AH149)&lt;0.01,IF(AD150&lt;&gt;"ERROR","Correct","ERROR"),"ERROR")))</f>
        <v>0</v>
      </c>
      <c r="AF150" s="139">
        <f>IF(AD150=0,0,IF(ISBLANK('Student Work'!AF150),"ERROR",IF(ABS('Student Work'!AF150-'Student Work'!AE150*'Student Work'!$AE$12/12)&lt;0.01,IF(AD150&lt;&gt;"ERROR","Correct","ERROR"),"ERROR")))</f>
        <v>0</v>
      </c>
      <c r="AG150" s="154">
        <f>IF(AD150=0,0,IF(ISBLANK('Student Work'!AG150),"ERROR",IF(ABS('Student Work'!AG150-('Student Work'!$AE$14-'Student Work'!AF150))&lt;0.01,"Correct","ERROR")))</f>
        <v>0</v>
      </c>
      <c r="AH150" s="155">
        <f>IF(AD150=0,0,IF(ISBLANK('Student Work'!AH150),"ERROR",IF(ABS('Student Work'!AH150-('Student Work'!AE150-'Student Work'!AG150))&lt;0.01,"Correct","ERROR")))</f>
        <v>0</v>
      </c>
      <c r="AI150" s="144"/>
      <c r="AJ150" s="87"/>
      <c r="AK150" s="87"/>
      <c r="AL150" s="70"/>
    </row>
    <row r="151" spans="1:38">
      <c r="A151" s="100"/>
      <c r="B151" s="72"/>
      <c r="C151" s="72"/>
      <c r="D151" s="72"/>
      <c r="E151" s="72"/>
      <c r="F151" s="72"/>
      <c r="G151" s="72"/>
      <c r="H151" s="72"/>
      <c r="I151" s="72"/>
      <c r="J151" s="72"/>
      <c r="K151" s="72"/>
      <c r="L151" s="72"/>
      <c r="M151" s="72"/>
      <c r="N151" s="72"/>
      <c r="O151" s="87"/>
      <c r="P151" s="137">
        <f>IF($T$13="Correct",IF(AND(P150+1&lt;='Student Work'!$T$13,P150&lt;&gt;0),P150+1,IF('Student Work'!P151&gt;0,"ERROR",0)),0)</f>
        <v>0</v>
      </c>
      <c r="Q151" s="138">
        <f>IF(P151=0,0,IF(ISBLANK('Student Work'!Q151),"ERROR",IF(ABS('Student Work'!Q151-'Student Work'!T150)&lt;0.01,IF(P151&lt;&gt;"ERROR","Correct","ERROR"),"ERROR")))</f>
        <v>0</v>
      </c>
      <c r="R151" s="139">
        <f>IF(P151=0,0,IF(ISBLANK('Student Work'!R151),"ERROR",IF(ABS('Student Work'!R151-'Student Work'!Q151*'Student Work'!$T$12/12)&lt;0.01,IF(P151&lt;&gt;"ERROR","Correct","ERROR"),"ERROR")))</f>
        <v>0</v>
      </c>
      <c r="S151" s="139">
        <f>IF(P151=0,0,IF(ISBLANK('Student Work'!S151),"ERROR",IF(ABS('Student Work'!S151-('Student Work'!$T$14-'Student Work'!R151))&lt;0.01,IF(P151&lt;&gt;"ERROR","Correct","ERROR"),"ERROR")))</f>
        <v>0</v>
      </c>
      <c r="T151" s="139">
        <f>IF(P151=0,0,IF(ISBLANK('Student Work'!T151),"ERROR",IF(ABS('Student Work'!T151-('Student Work'!Q151-'Student Work'!S151))&lt;0.01,IF(P151&lt;&gt;"ERROR","Correct","ERROR"),"ERROR")))</f>
        <v>0</v>
      </c>
      <c r="U151" s="143"/>
      <c r="V151" s="143"/>
      <c r="W151" s="87"/>
      <c r="X151" s="87"/>
      <c r="Y151" s="87"/>
      <c r="Z151" s="87"/>
      <c r="AA151" s="87"/>
      <c r="AB151" s="87"/>
      <c r="AC151" s="87"/>
      <c r="AD151" s="137">
        <f>IF($AE$13="Correct",IF(AND(AD150+1&lt;='Student Work'!$AE$13,AD150&lt;&gt;0),AD150+1,IF('Student Work'!AD151&gt;0,"ERROR",0)),0)</f>
        <v>0</v>
      </c>
      <c r="AE151" s="139">
        <f>IF(AD151=0,0,IF(ISBLANK('Student Work'!AE151),"ERROR",IF(ABS('Student Work'!AE151-'Student Work'!AH150)&lt;0.01,IF(AD151&lt;&gt;"ERROR","Correct","ERROR"),"ERROR")))</f>
        <v>0</v>
      </c>
      <c r="AF151" s="139">
        <f>IF(AD151=0,0,IF(ISBLANK('Student Work'!AF151),"ERROR",IF(ABS('Student Work'!AF151-'Student Work'!AE151*'Student Work'!$AE$12/12)&lt;0.01,IF(AD151&lt;&gt;"ERROR","Correct","ERROR"),"ERROR")))</f>
        <v>0</v>
      </c>
      <c r="AG151" s="154">
        <f>IF(AD151=0,0,IF(ISBLANK('Student Work'!AG151),"ERROR",IF(ABS('Student Work'!AG151-('Student Work'!$AE$14-'Student Work'!AF151))&lt;0.01,"Correct","ERROR")))</f>
        <v>0</v>
      </c>
      <c r="AH151" s="155">
        <f>IF(AD151=0,0,IF(ISBLANK('Student Work'!AH151),"ERROR",IF(ABS('Student Work'!AH151-('Student Work'!AE151-'Student Work'!AG151))&lt;0.01,"Correct","ERROR")))</f>
        <v>0</v>
      </c>
      <c r="AI151" s="144"/>
      <c r="AJ151" s="87"/>
      <c r="AK151" s="87"/>
      <c r="AL151" s="70"/>
    </row>
    <row r="152" spans="1:38">
      <c r="A152" s="100"/>
      <c r="B152" s="72"/>
      <c r="C152" s="72"/>
      <c r="D152" s="72"/>
      <c r="E152" s="72"/>
      <c r="F152" s="72"/>
      <c r="G152" s="72"/>
      <c r="H152" s="72"/>
      <c r="I152" s="72"/>
      <c r="J152" s="72"/>
      <c r="K152" s="72"/>
      <c r="L152" s="72"/>
      <c r="M152" s="72"/>
      <c r="N152" s="72"/>
      <c r="O152" s="87"/>
      <c r="P152" s="137">
        <f>IF($T$13="Correct",IF(AND(P151+1&lt;='Student Work'!$T$13,P151&lt;&gt;0),P151+1,IF('Student Work'!P152&gt;0,"ERROR",0)),0)</f>
        <v>0</v>
      </c>
      <c r="Q152" s="138">
        <f>IF(P152=0,0,IF(ISBLANK('Student Work'!Q152),"ERROR",IF(ABS('Student Work'!Q152-'Student Work'!T151)&lt;0.01,IF(P152&lt;&gt;"ERROR","Correct","ERROR"),"ERROR")))</f>
        <v>0</v>
      </c>
      <c r="R152" s="139">
        <f>IF(P152=0,0,IF(ISBLANK('Student Work'!R152),"ERROR",IF(ABS('Student Work'!R152-'Student Work'!Q152*'Student Work'!$T$12/12)&lt;0.01,IF(P152&lt;&gt;"ERROR","Correct","ERROR"),"ERROR")))</f>
        <v>0</v>
      </c>
      <c r="S152" s="139">
        <f>IF(P152=0,0,IF(ISBLANK('Student Work'!S152),"ERROR",IF(ABS('Student Work'!S152-('Student Work'!$T$14-'Student Work'!R152))&lt;0.01,IF(P152&lt;&gt;"ERROR","Correct","ERROR"),"ERROR")))</f>
        <v>0</v>
      </c>
      <c r="T152" s="139">
        <f>IF(P152=0,0,IF(ISBLANK('Student Work'!T152),"ERROR",IF(ABS('Student Work'!T152-('Student Work'!Q152-'Student Work'!S152))&lt;0.01,IF(P152&lt;&gt;"ERROR","Correct","ERROR"),"ERROR")))</f>
        <v>0</v>
      </c>
      <c r="U152" s="143"/>
      <c r="V152" s="143"/>
      <c r="W152" s="87"/>
      <c r="X152" s="87"/>
      <c r="Y152" s="87"/>
      <c r="Z152" s="87"/>
      <c r="AA152" s="87"/>
      <c r="AB152" s="87"/>
      <c r="AC152" s="87"/>
      <c r="AD152" s="137">
        <f>IF($AE$13="Correct",IF(AND(AD151+1&lt;='Student Work'!$AE$13,AD151&lt;&gt;0),AD151+1,IF('Student Work'!AD152&gt;0,"ERROR",0)),0)</f>
        <v>0</v>
      </c>
      <c r="AE152" s="139">
        <f>IF(AD152=0,0,IF(ISBLANK('Student Work'!AE152),"ERROR",IF(ABS('Student Work'!AE152-'Student Work'!AH151)&lt;0.01,IF(AD152&lt;&gt;"ERROR","Correct","ERROR"),"ERROR")))</f>
        <v>0</v>
      </c>
      <c r="AF152" s="139">
        <f>IF(AD152=0,0,IF(ISBLANK('Student Work'!AF152),"ERROR",IF(ABS('Student Work'!AF152-'Student Work'!AE152*'Student Work'!$AE$12/12)&lt;0.01,IF(AD152&lt;&gt;"ERROR","Correct","ERROR"),"ERROR")))</f>
        <v>0</v>
      </c>
      <c r="AG152" s="154">
        <f>IF(AD152=0,0,IF(ISBLANK('Student Work'!AG152),"ERROR",IF(ABS('Student Work'!AG152-('Student Work'!$AE$14-'Student Work'!AF152))&lt;0.01,"Correct","ERROR")))</f>
        <v>0</v>
      </c>
      <c r="AH152" s="155">
        <f>IF(AD152=0,0,IF(ISBLANK('Student Work'!AH152),"ERROR",IF(ABS('Student Work'!AH152-('Student Work'!AE152-'Student Work'!AG152))&lt;0.01,"Correct","ERROR")))</f>
        <v>0</v>
      </c>
      <c r="AI152" s="144"/>
      <c r="AJ152" s="87"/>
      <c r="AK152" s="87"/>
      <c r="AL152" s="70"/>
    </row>
    <row r="153" spans="1:38">
      <c r="A153" s="100"/>
      <c r="B153" s="72"/>
      <c r="C153" s="72"/>
      <c r="D153" s="72"/>
      <c r="E153" s="72"/>
      <c r="F153" s="72"/>
      <c r="G153" s="72"/>
      <c r="H153" s="72"/>
      <c r="I153" s="72"/>
      <c r="J153" s="72"/>
      <c r="K153" s="72"/>
      <c r="L153" s="72"/>
      <c r="M153" s="72"/>
      <c r="N153" s="72"/>
      <c r="O153" s="87"/>
      <c r="P153" s="137">
        <f>IF($T$13="Correct",IF(AND(P152+1&lt;='Student Work'!$T$13,P152&lt;&gt;0),P152+1,IF('Student Work'!P153&gt;0,"ERROR",0)),0)</f>
        <v>0</v>
      </c>
      <c r="Q153" s="138">
        <f>IF(P153=0,0,IF(ISBLANK('Student Work'!Q153),"ERROR",IF(ABS('Student Work'!Q153-'Student Work'!T152)&lt;0.01,IF(P153&lt;&gt;"ERROR","Correct","ERROR"),"ERROR")))</f>
        <v>0</v>
      </c>
      <c r="R153" s="139">
        <f>IF(P153=0,0,IF(ISBLANK('Student Work'!R153),"ERROR",IF(ABS('Student Work'!R153-'Student Work'!Q153*'Student Work'!$T$12/12)&lt;0.01,IF(P153&lt;&gt;"ERROR","Correct","ERROR"),"ERROR")))</f>
        <v>0</v>
      </c>
      <c r="S153" s="139">
        <f>IF(P153=0,0,IF(ISBLANK('Student Work'!S153),"ERROR",IF(ABS('Student Work'!S153-('Student Work'!$T$14-'Student Work'!R153))&lt;0.01,IF(P153&lt;&gt;"ERROR","Correct","ERROR"),"ERROR")))</f>
        <v>0</v>
      </c>
      <c r="T153" s="139">
        <f>IF(P153=0,0,IF(ISBLANK('Student Work'!T153),"ERROR",IF(ABS('Student Work'!T153-('Student Work'!Q153-'Student Work'!S153))&lt;0.01,IF(P153&lt;&gt;"ERROR","Correct","ERROR"),"ERROR")))</f>
        <v>0</v>
      </c>
      <c r="U153" s="143"/>
      <c r="V153" s="143"/>
      <c r="W153" s="87"/>
      <c r="X153" s="87"/>
      <c r="Y153" s="87"/>
      <c r="Z153" s="87"/>
      <c r="AA153" s="87"/>
      <c r="AB153" s="87"/>
      <c r="AC153" s="87"/>
      <c r="AD153" s="137">
        <f>IF($AE$13="Correct",IF(AND(AD152+1&lt;='Student Work'!$AE$13,AD152&lt;&gt;0),AD152+1,IF('Student Work'!AD153&gt;0,"ERROR",0)),0)</f>
        <v>0</v>
      </c>
      <c r="AE153" s="139">
        <f>IF(AD153=0,0,IF(ISBLANK('Student Work'!AE153),"ERROR",IF(ABS('Student Work'!AE153-'Student Work'!AH152)&lt;0.01,IF(AD153&lt;&gt;"ERROR","Correct","ERROR"),"ERROR")))</f>
        <v>0</v>
      </c>
      <c r="AF153" s="139">
        <f>IF(AD153=0,0,IF(ISBLANK('Student Work'!AF153),"ERROR",IF(ABS('Student Work'!AF153-'Student Work'!AE153*'Student Work'!$AE$12/12)&lt;0.01,IF(AD153&lt;&gt;"ERROR","Correct","ERROR"),"ERROR")))</f>
        <v>0</v>
      </c>
      <c r="AG153" s="154">
        <f>IF(AD153=0,0,IF(ISBLANK('Student Work'!AG153),"ERROR",IF(ABS('Student Work'!AG153-('Student Work'!$AE$14-'Student Work'!AF153))&lt;0.01,"Correct","ERROR")))</f>
        <v>0</v>
      </c>
      <c r="AH153" s="155">
        <f>IF(AD153=0,0,IF(ISBLANK('Student Work'!AH153),"ERROR",IF(ABS('Student Work'!AH153-('Student Work'!AE153-'Student Work'!AG153))&lt;0.01,"Correct","ERROR")))</f>
        <v>0</v>
      </c>
      <c r="AI153" s="144"/>
      <c r="AJ153" s="87"/>
      <c r="AK153" s="87"/>
      <c r="AL153" s="70"/>
    </row>
    <row r="154" spans="1:38">
      <c r="A154" s="100"/>
      <c r="B154" s="72"/>
      <c r="C154" s="72"/>
      <c r="D154" s="72"/>
      <c r="E154" s="72"/>
      <c r="F154" s="72"/>
      <c r="G154" s="72"/>
      <c r="H154" s="72"/>
      <c r="I154" s="72"/>
      <c r="J154" s="72"/>
      <c r="K154" s="72"/>
      <c r="L154" s="72"/>
      <c r="M154" s="72"/>
      <c r="N154" s="72"/>
      <c r="O154" s="87"/>
      <c r="P154" s="137">
        <f>IF($T$13="Correct",IF(AND(P153+1&lt;='Student Work'!$T$13,P153&lt;&gt;0),P153+1,IF('Student Work'!P154&gt;0,"ERROR",0)),0)</f>
        <v>0</v>
      </c>
      <c r="Q154" s="138">
        <f>IF(P154=0,0,IF(ISBLANK('Student Work'!Q154),"ERROR",IF(ABS('Student Work'!Q154-'Student Work'!T153)&lt;0.01,IF(P154&lt;&gt;"ERROR","Correct","ERROR"),"ERROR")))</f>
        <v>0</v>
      </c>
      <c r="R154" s="139">
        <f>IF(P154=0,0,IF(ISBLANK('Student Work'!R154),"ERROR",IF(ABS('Student Work'!R154-'Student Work'!Q154*'Student Work'!$T$12/12)&lt;0.01,IF(P154&lt;&gt;"ERROR","Correct","ERROR"),"ERROR")))</f>
        <v>0</v>
      </c>
      <c r="S154" s="139">
        <f>IF(P154=0,0,IF(ISBLANK('Student Work'!S154),"ERROR",IF(ABS('Student Work'!S154-('Student Work'!$T$14-'Student Work'!R154))&lt;0.01,IF(P154&lt;&gt;"ERROR","Correct","ERROR"),"ERROR")))</f>
        <v>0</v>
      </c>
      <c r="T154" s="139">
        <f>IF(P154=0,0,IF(ISBLANK('Student Work'!T154),"ERROR",IF(ABS('Student Work'!T154-('Student Work'!Q154-'Student Work'!S154))&lt;0.01,IF(P154&lt;&gt;"ERROR","Correct","ERROR"),"ERROR")))</f>
        <v>0</v>
      </c>
      <c r="U154" s="143"/>
      <c r="V154" s="143"/>
      <c r="W154" s="87"/>
      <c r="X154" s="87"/>
      <c r="Y154" s="87"/>
      <c r="Z154" s="87"/>
      <c r="AA154" s="87"/>
      <c r="AB154" s="87"/>
      <c r="AC154" s="87"/>
      <c r="AD154" s="137">
        <f>IF($AE$13="Correct",IF(AND(AD153+1&lt;='Student Work'!$AE$13,AD153&lt;&gt;0),AD153+1,IF('Student Work'!AD154&gt;0,"ERROR",0)),0)</f>
        <v>0</v>
      </c>
      <c r="AE154" s="139">
        <f>IF(AD154=0,0,IF(ISBLANK('Student Work'!AE154),"ERROR",IF(ABS('Student Work'!AE154-'Student Work'!AH153)&lt;0.01,IF(AD154&lt;&gt;"ERROR","Correct","ERROR"),"ERROR")))</f>
        <v>0</v>
      </c>
      <c r="AF154" s="139">
        <f>IF(AD154=0,0,IF(ISBLANK('Student Work'!AF154),"ERROR",IF(ABS('Student Work'!AF154-'Student Work'!AE154*'Student Work'!$AE$12/12)&lt;0.01,IF(AD154&lt;&gt;"ERROR","Correct","ERROR"),"ERROR")))</f>
        <v>0</v>
      </c>
      <c r="AG154" s="154">
        <f>IF(AD154=0,0,IF(ISBLANK('Student Work'!AG154),"ERROR",IF(ABS('Student Work'!AG154-('Student Work'!$AE$14-'Student Work'!AF154))&lt;0.01,"Correct","ERROR")))</f>
        <v>0</v>
      </c>
      <c r="AH154" s="155">
        <f>IF(AD154=0,0,IF(ISBLANK('Student Work'!AH154),"ERROR",IF(ABS('Student Work'!AH154-('Student Work'!AE154-'Student Work'!AG154))&lt;0.01,"Correct","ERROR")))</f>
        <v>0</v>
      </c>
      <c r="AI154" s="144"/>
      <c r="AJ154" s="87"/>
      <c r="AK154" s="87"/>
      <c r="AL154" s="70"/>
    </row>
    <row r="155" spans="1:38">
      <c r="A155" s="100"/>
      <c r="B155" s="72"/>
      <c r="C155" s="72"/>
      <c r="D155" s="72"/>
      <c r="E155" s="72"/>
      <c r="F155" s="72"/>
      <c r="G155" s="72"/>
      <c r="H155" s="72"/>
      <c r="I155" s="72"/>
      <c r="J155" s="72"/>
      <c r="K155" s="72"/>
      <c r="L155" s="72"/>
      <c r="M155" s="72"/>
      <c r="N155" s="72"/>
      <c r="O155" s="87"/>
      <c r="P155" s="137">
        <f>IF($T$13="Correct",IF(AND(P154+1&lt;='Student Work'!$T$13,P154&lt;&gt;0),P154+1,IF('Student Work'!P155&gt;0,"ERROR",0)),0)</f>
        <v>0</v>
      </c>
      <c r="Q155" s="138">
        <f>IF(P155=0,0,IF(ISBLANK('Student Work'!Q155),"ERROR",IF(ABS('Student Work'!Q155-'Student Work'!T154)&lt;0.01,IF(P155&lt;&gt;"ERROR","Correct","ERROR"),"ERROR")))</f>
        <v>0</v>
      </c>
      <c r="R155" s="139">
        <f>IF(P155=0,0,IF(ISBLANK('Student Work'!R155),"ERROR",IF(ABS('Student Work'!R155-'Student Work'!Q155*'Student Work'!$T$12/12)&lt;0.01,IF(P155&lt;&gt;"ERROR","Correct","ERROR"),"ERROR")))</f>
        <v>0</v>
      </c>
      <c r="S155" s="139">
        <f>IF(P155=0,0,IF(ISBLANK('Student Work'!S155),"ERROR",IF(ABS('Student Work'!S155-('Student Work'!$T$14-'Student Work'!R155))&lt;0.01,IF(P155&lt;&gt;"ERROR","Correct","ERROR"),"ERROR")))</f>
        <v>0</v>
      </c>
      <c r="T155" s="139">
        <f>IF(P155=0,0,IF(ISBLANK('Student Work'!T155),"ERROR",IF(ABS('Student Work'!T155-('Student Work'!Q155-'Student Work'!S155))&lt;0.01,IF(P155&lt;&gt;"ERROR","Correct","ERROR"),"ERROR")))</f>
        <v>0</v>
      </c>
      <c r="U155" s="143"/>
      <c r="V155" s="143"/>
      <c r="W155" s="87"/>
      <c r="X155" s="87"/>
      <c r="Y155" s="87"/>
      <c r="Z155" s="87"/>
      <c r="AA155" s="87"/>
      <c r="AB155" s="87"/>
      <c r="AC155" s="87"/>
      <c r="AD155" s="137">
        <f>IF($AE$13="Correct",IF(AND(AD154+1&lt;='Student Work'!$AE$13,AD154&lt;&gt;0),AD154+1,IF('Student Work'!AD155&gt;0,"ERROR",0)),0)</f>
        <v>0</v>
      </c>
      <c r="AE155" s="139">
        <f>IF(AD155=0,0,IF(ISBLANK('Student Work'!AE155),"ERROR",IF(ABS('Student Work'!AE155-'Student Work'!AH154)&lt;0.01,IF(AD155&lt;&gt;"ERROR","Correct","ERROR"),"ERROR")))</f>
        <v>0</v>
      </c>
      <c r="AF155" s="139">
        <f>IF(AD155=0,0,IF(ISBLANK('Student Work'!AF155),"ERROR",IF(ABS('Student Work'!AF155-'Student Work'!AE155*'Student Work'!$AE$12/12)&lt;0.01,IF(AD155&lt;&gt;"ERROR","Correct","ERROR"),"ERROR")))</f>
        <v>0</v>
      </c>
      <c r="AG155" s="154">
        <f>IF(AD155=0,0,IF(ISBLANK('Student Work'!AG155),"ERROR",IF(ABS('Student Work'!AG155-('Student Work'!$AE$14-'Student Work'!AF155))&lt;0.01,"Correct","ERROR")))</f>
        <v>0</v>
      </c>
      <c r="AH155" s="155">
        <f>IF(AD155=0,0,IF(ISBLANK('Student Work'!AH155),"ERROR",IF(ABS('Student Work'!AH155-('Student Work'!AE155-'Student Work'!AG155))&lt;0.01,"Correct","ERROR")))</f>
        <v>0</v>
      </c>
      <c r="AI155" s="144"/>
      <c r="AJ155" s="87"/>
      <c r="AK155" s="87"/>
      <c r="AL155" s="70"/>
    </row>
    <row r="156" spans="1:38">
      <c r="A156" s="100"/>
      <c r="B156" s="72"/>
      <c r="C156" s="72"/>
      <c r="D156" s="72"/>
      <c r="E156" s="72"/>
      <c r="F156" s="72"/>
      <c r="G156" s="72"/>
      <c r="H156" s="72"/>
      <c r="I156" s="72"/>
      <c r="J156" s="72"/>
      <c r="K156" s="72"/>
      <c r="L156" s="72"/>
      <c r="M156" s="72"/>
      <c r="N156" s="72"/>
      <c r="O156" s="87"/>
      <c r="P156" s="137">
        <f>IF($T$13="Correct",IF(AND(P155+1&lt;='Student Work'!$T$13,P155&lt;&gt;0),P155+1,IF('Student Work'!P156&gt;0,"ERROR",0)),0)</f>
        <v>0</v>
      </c>
      <c r="Q156" s="138">
        <f>IF(P156=0,0,IF(ISBLANK('Student Work'!Q156),"ERROR",IF(ABS('Student Work'!Q156-'Student Work'!T155)&lt;0.01,IF(P156&lt;&gt;"ERROR","Correct","ERROR"),"ERROR")))</f>
        <v>0</v>
      </c>
      <c r="R156" s="139">
        <f>IF(P156=0,0,IF(ISBLANK('Student Work'!R156),"ERROR",IF(ABS('Student Work'!R156-'Student Work'!Q156*'Student Work'!$T$12/12)&lt;0.01,IF(P156&lt;&gt;"ERROR","Correct","ERROR"),"ERROR")))</f>
        <v>0</v>
      </c>
      <c r="S156" s="139">
        <f>IF(P156=0,0,IF(ISBLANK('Student Work'!S156),"ERROR",IF(ABS('Student Work'!S156-('Student Work'!$T$14-'Student Work'!R156))&lt;0.01,IF(P156&lt;&gt;"ERROR","Correct","ERROR"),"ERROR")))</f>
        <v>0</v>
      </c>
      <c r="T156" s="139">
        <f>IF(P156=0,0,IF(ISBLANK('Student Work'!T156),"ERROR",IF(ABS('Student Work'!T156-('Student Work'!Q156-'Student Work'!S156))&lt;0.01,IF(P156&lt;&gt;"ERROR","Correct","ERROR"),"ERROR")))</f>
        <v>0</v>
      </c>
      <c r="U156" s="143"/>
      <c r="V156" s="143"/>
      <c r="W156" s="87"/>
      <c r="X156" s="87"/>
      <c r="Y156" s="87"/>
      <c r="Z156" s="87"/>
      <c r="AA156" s="87"/>
      <c r="AB156" s="87"/>
      <c r="AC156" s="87"/>
      <c r="AD156" s="137">
        <f>IF($AE$13="Correct",IF(AND(AD155+1&lt;='Student Work'!$AE$13,AD155&lt;&gt;0),AD155+1,IF('Student Work'!AD156&gt;0,"ERROR",0)),0)</f>
        <v>0</v>
      </c>
      <c r="AE156" s="139">
        <f>IF(AD156=0,0,IF(ISBLANK('Student Work'!AE156),"ERROR",IF(ABS('Student Work'!AE156-'Student Work'!AH155)&lt;0.01,IF(AD156&lt;&gt;"ERROR","Correct","ERROR"),"ERROR")))</f>
        <v>0</v>
      </c>
      <c r="AF156" s="139">
        <f>IF(AD156=0,0,IF(ISBLANK('Student Work'!AF156),"ERROR",IF(ABS('Student Work'!AF156-'Student Work'!AE156*'Student Work'!$AE$12/12)&lt;0.01,IF(AD156&lt;&gt;"ERROR","Correct","ERROR"),"ERROR")))</f>
        <v>0</v>
      </c>
      <c r="AG156" s="154">
        <f>IF(AD156=0,0,IF(ISBLANK('Student Work'!AG156),"ERROR",IF(ABS('Student Work'!AG156-('Student Work'!$AE$14-'Student Work'!AF156))&lt;0.01,"Correct","ERROR")))</f>
        <v>0</v>
      </c>
      <c r="AH156" s="155">
        <f>IF(AD156=0,0,IF(ISBLANK('Student Work'!AH156),"ERROR",IF(ABS('Student Work'!AH156-('Student Work'!AE156-'Student Work'!AG156))&lt;0.01,"Correct","ERROR")))</f>
        <v>0</v>
      </c>
      <c r="AI156" s="144"/>
      <c r="AJ156" s="87"/>
      <c r="AK156" s="87"/>
      <c r="AL156" s="70"/>
    </row>
    <row r="157" spans="1:38">
      <c r="A157" s="100"/>
      <c r="B157" s="72"/>
      <c r="C157" s="72"/>
      <c r="D157" s="72"/>
      <c r="E157" s="72"/>
      <c r="F157" s="72"/>
      <c r="G157" s="72"/>
      <c r="H157" s="72"/>
      <c r="I157" s="72"/>
      <c r="J157" s="72"/>
      <c r="K157" s="72"/>
      <c r="L157" s="72"/>
      <c r="M157" s="72"/>
      <c r="N157" s="72"/>
      <c r="O157" s="87"/>
      <c r="P157" s="137">
        <f>IF($T$13="Correct",IF(AND(P156+1&lt;='Student Work'!$T$13,P156&lt;&gt;0),P156+1,IF('Student Work'!P157&gt;0,"ERROR",0)),0)</f>
        <v>0</v>
      </c>
      <c r="Q157" s="138">
        <f>IF(P157=0,0,IF(ISBLANK('Student Work'!Q157),"ERROR",IF(ABS('Student Work'!Q157-'Student Work'!T156)&lt;0.01,IF(P157&lt;&gt;"ERROR","Correct","ERROR"),"ERROR")))</f>
        <v>0</v>
      </c>
      <c r="R157" s="139">
        <f>IF(P157=0,0,IF(ISBLANK('Student Work'!R157),"ERROR",IF(ABS('Student Work'!R157-'Student Work'!Q157*'Student Work'!$T$12/12)&lt;0.01,IF(P157&lt;&gt;"ERROR","Correct","ERROR"),"ERROR")))</f>
        <v>0</v>
      </c>
      <c r="S157" s="139">
        <f>IF(P157=0,0,IF(ISBLANK('Student Work'!S157),"ERROR",IF(ABS('Student Work'!S157-('Student Work'!$T$14-'Student Work'!R157))&lt;0.01,IF(P157&lt;&gt;"ERROR","Correct","ERROR"),"ERROR")))</f>
        <v>0</v>
      </c>
      <c r="T157" s="139">
        <f>IF(P157=0,0,IF(ISBLANK('Student Work'!T157),"ERROR",IF(ABS('Student Work'!T157-('Student Work'!Q157-'Student Work'!S157))&lt;0.01,IF(P157&lt;&gt;"ERROR","Correct","ERROR"),"ERROR")))</f>
        <v>0</v>
      </c>
      <c r="U157" s="143"/>
      <c r="V157" s="143"/>
      <c r="W157" s="87"/>
      <c r="X157" s="87"/>
      <c r="Y157" s="87"/>
      <c r="Z157" s="87"/>
      <c r="AA157" s="87"/>
      <c r="AB157" s="87"/>
      <c r="AC157" s="87"/>
      <c r="AD157" s="137">
        <f>IF($AE$13="Correct",IF(AND(AD156+1&lt;='Student Work'!$AE$13,AD156&lt;&gt;0),AD156+1,IF('Student Work'!AD157&gt;0,"ERROR",0)),0)</f>
        <v>0</v>
      </c>
      <c r="AE157" s="139">
        <f>IF(AD157=0,0,IF(ISBLANK('Student Work'!AE157),"ERROR",IF(ABS('Student Work'!AE157-'Student Work'!AH156)&lt;0.01,IF(AD157&lt;&gt;"ERROR","Correct","ERROR"),"ERROR")))</f>
        <v>0</v>
      </c>
      <c r="AF157" s="139">
        <f>IF(AD157=0,0,IF(ISBLANK('Student Work'!AF157),"ERROR",IF(ABS('Student Work'!AF157-'Student Work'!AE157*'Student Work'!$AE$12/12)&lt;0.01,IF(AD157&lt;&gt;"ERROR","Correct","ERROR"),"ERROR")))</f>
        <v>0</v>
      </c>
      <c r="AG157" s="154">
        <f>IF(AD157=0,0,IF(ISBLANK('Student Work'!AG157),"ERROR",IF(ABS('Student Work'!AG157-('Student Work'!$AE$14-'Student Work'!AF157))&lt;0.01,"Correct","ERROR")))</f>
        <v>0</v>
      </c>
      <c r="AH157" s="155">
        <f>IF(AD157=0,0,IF(ISBLANK('Student Work'!AH157),"ERROR",IF(ABS('Student Work'!AH157-('Student Work'!AE157-'Student Work'!AG157))&lt;0.01,"Correct","ERROR")))</f>
        <v>0</v>
      </c>
      <c r="AI157" s="144"/>
      <c r="AJ157" s="87"/>
      <c r="AK157" s="87"/>
      <c r="AL157" s="70"/>
    </row>
    <row r="158" spans="1:38">
      <c r="A158" s="100"/>
      <c r="B158" s="72"/>
      <c r="C158" s="72"/>
      <c r="D158" s="72"/>
      <c r="E158" s="72"/>
      <c r="F158" s="72"/>
      <c r="G158" s="72"/>
      <c r="H158" s="72"/>
      <c r="I158" s="72"/>
      <c r="J158" s="72"/>
      <c r="K158" s="72"/>
      <c r="L158" s="72"/>
      <c r="M158" s="72"/>
      <c r="N158" s="72"/>
      <c r="O158" s="87"/>
      <c r="P158" s="137">
        <f>IF($T$13="Correct",IF(AND(P157+1&lt;='Student Work'!$T$13,P157&lt;&gt;0),P157+1,IF('Student Work'!P158&gt;0,"ERROR",0)),0)</f>
        <v>0</v>
      </c>
      <c r="Q158" s="138">
        <f>IF(P158=0,0,IF(ISBLANK('Student Work'!Q158),"ERROR",IF(ABS('Student Work'!Q158-'Student Work'!T157)&lt;0.01,IF(P158&lt;&gt;"ERROR","Correct","ERROR"),"ERROR")))</f>
        <v>0</v>
      </c>
      <c r="R158" s="139">
        <f>IF(P158=0,0,IF(ISBLANK('Student Work'!R158),"ERROR",IF(ABS('Student Work'!R158-'Student Work'!Q158*'Student Work'!$T$12/12)&lt;0.01,IF(P158&lt;&gt;"ERROR","Correct","ERROR"),"ERROR")))</f>
        <v>0</v>
      </c>
      <c r="S158" s="139">
        <f>IF(P158=0,0,IF(ISBLANK('Student Work'!S158),"ERROR",IF(ABS('Student Work'!S158-('Student Work'!$T$14-'Student Work'!R158))&lt;0.01,IF(P158&lt;&gt;"ERROR","Correct","ERROR"),"ERROR")))</f>
        <v>0</v>
      </c>
      <c r="T158" s="139">
        <f>IF(P158=0,0,IF(ISBLANK('Student Work'!T158),"ERROR",IF(ABS('Student Work'!T158-('Student Work'!Q158-'Student Work'!S158))&lt;0.01,IF(P158&lt;&gt;"ERROR","Correct","ERROR"),"ERROR")))</f>
        <v>0</v>
      </c>
      <c r="U158" s="143"/>
      <c r="V158" s="143"/>
      <c r="W158" s="87"/>
      <c r="X158" s="87"/>
      <c r="Y158" s="87"/>
      <c r="Z158" s="87"/>
      <c r="AA158" s="87"/>
      <c r="AB158" s="87"/>
      <c r="AC158" s="87"/>
      <c r="AD158" s="137">
        <f>IF($AE$13="Correct",IF(AND(AD157+1&lt;='Student Work'!$AE$13,AD157&lt;&gt;0),AD157+1,IF('Student Work'!AD158&gt;0,"ERROR",0)),0)</f>
        <v>0</v>
      </c>
      <c r="AE158" s="139">
        <f>IF(AD158=0,0,IF(ISBLANK('Student Work'!AE158),"ERROR",IF(ABS('Student Work'!AE158-'Student Work'!AH157)&lt;0.01,IF(AD158&lt;&gt;"ERROR","Correct","ERROR"),"ERROR")))</f>
        <v>0</v>
      </c>
      <c r="AF158" s="139">
        <f>IF(AD158=0,0,IF(ISBLANK('Student Work'!AF158),"ERROR",IF(ABS('Student Work'!AF158-'Student Work'!AE158*'Student Work'!$AE$12/12)&lt;0.01,IF(AD158&lt;&gt;"ERROR","Correct","ERROR"),"ERROR")))</f>
        <v>0</v>
      </c>
      <c r="AG158" s="154">
        <f>IF(AD158=0,0,IF(ISBLANK('Student Work'!AG158),"ERROR",IF(ABS('Student Work'!AG158-('Student Work'!$AE$14-'Student Work'!AF158))&lt;0.01,"Correct","ERROR")))</f>
        <v>0</v>
      </c>
      <c r="AH158" s="155">
        <f>IF(AD158=0,0,IF(ISBLANK('Student Work'!AH158),"ERROR",IF(ABS('Student Work'!AH158-('Student Work'!AE158-'Student Work'!AG158))&lt;0.01,"Correct","ERROR")))</f>
        <v>0</v>
      </c>
      <c r="AI158" s="144"/>
      <c r="AJ158" s="87"/>
      <c r="AK158" s="87"/>
      <c r="AL158" s="70"/>
    </row>
    <row r="159" spans="1:38">
      <c r="A159" s="100"/>
      <c r="B159" s="72"/>
      <c r="C159" s="72"/>
      <c r="D159" s="72"/>
      <c r="E159" s="72"/>
      <c r="F159" s="72"/>
      <c r="G159" s="72"/>
      <c r="H159" s="72"/>
      <c r="I159" s="72"/>
      <c r="J159" s="72"/>
      <c r="K159" s="72"/>
      <c r="L159" s="72"/>
      <c r="M159" s="72"/>
      <c r="N159" s="72"/>
      <c r="O159" s="87"/>
      <c r="P159" s="137">
        <f>IF($T$13="Correct",IF(AND(P158+1&lt;='Student Work'!$T$13,P158&lt;&gt;0),P158+1,IF('Student Work'!P159&gt;0,"ERROR",0)),0)</f>
        <v>0</v>
      </c>
      <c r="Q159" s="138">
        <f>IF(P159=0,0,IF(ISBLANK('Student Work'!Q159),"ERROR",IF(ABS('Student Work'!Q159-'Student Work'!T158)&lt;0.01,IF(P159&lt;&gt;"ERROR","Correct","ERROR"),"ERROR")))</f>
        <v>0</v>
      </c>
      <c r="R159" s="139">
        <f>IF(P159=0,0,IF(ISBLANK('Student Work'!R159),"ERROR",IF(ABS('Student Work'!R159-'Student Work'!Q159*'Student Work'!$T$12/12)&lt;0.01,IF(P159&lt;&gt;"ERROR","Correct","ERROR"),"ERROR")))</f>
        <v>0</v>
      </c>
      <c r="S159" s="139">
        <f>IF(P159=0,0,IF(ISBLANK('Student Work'!S159),"ERROR",IF(ABS('Student Work'!S159-('Student Work'!$T$14-'Student Work'!R159))&lt;0.01,IF(P159&lt;&gt;"ERROR","Correct","ERROR"),"ERROR")))</f>
        <v>0</v>
      </c>
      <c r="T159" s="139">
        <f>IF(P159=0,0,IF(ISBLANK('Student Work'!T159),"ERROR",IF(ABS('Student Work'!T159-('Student Work'!Q159-'Student Work'!S159))&lt;0.01,IF(P159&lt;&gt;"ERROR","Correct","ERROR"),"ERROR")))</f>
        <v>0</v>
      </c>
      <c r="U159" s="143"/>
      <c r="V159" s="143"/>
      <c r="W159" s="87"/>
      <c r="X159" s="87"/>
      <c r="Y159" s="87"/>
      <c r="Z159" s="87"/>
      <c r="AA159" s="87"/>
      <c r="AB159" s="87"/>
      <c r="AC159" s="87"/>
      <c r="AD159" s="137">
        <f>IF($AE$13="Correct",IF(AND(AD158+1&lt;='Student Work'!$AE$13,AD158&lt;&gt;0),AD158+1,IF('Student Work'!AD159&gt;0,"ERROR",0)),0)</f>
        <v>0</v>
      </c>
      <c r="AE159" s="139">
        <f>IF(AD159=0,0,IF(ISBLANK('Student Work'!AE159),"ERROR",IF(ABS('Student Work'!AE159-'Student Work'!AH158)&lt;0.01,IF(AD159&lt;&gt;"ERROR","Correct","ERROR"),"ERROR")))</f>
        <v>0</v>
      </c>
      <c r="AF159" s="139">
        <f>IF(AD159=0,0,IF(ISBLANK('Student Work'!AF159),"ERROR",IF(ABS('Student Work'!AF159-'Student Work'!AE159*'Student Work'!$AE$12/12)&lt;0.01,IF(AD159&lt;&gt;"ERROR","Correct","ERROR"),"ERROR")))</f>
        <v>0</v>
      </c>
      <c r="AG159" s="154">
        <f>IF(AD159=0,0,IF(ISBLANK('Student Work'!AG159),"ERROR",IF(ABS('Student Work'!AG159-('Student Work'!$AE$14-'Student Work'!AF159))&lt;0.01,"Correct","ERROR")))</f>
        <v>0</v>
      </c>
      <c r="AH159" s="155">
        <f>IF(AD159=0,0,IF(ISBLANK('Student Work'!AH159),"ERROR",IF(ABS('Student Work'!AH159-('Student Work'!AE159-'Student Work'!AG159))&lt;0.01,"Correct","ERROR")))</f>
        <v>0</v>
      </c>
      <c r="AI159" s="144"/>
      <c r="AJ159" s="87"/>
      <c r="AK159" s="87"/>
      <c r="AL159" s="70"/>
    </row>
    <row r="160" spans="1:38">
      <c r="A160" s="100"/>
      <c r="B160" s="72"/>
      <c r="C160" s="72"/>
      <c r="D160" s="72"/>
      <c r="E160" s="72"/>
      <c r="F160" s="72"/>
      <c r="G160" s="72"/>
      <c r="H160" s="72"/>
      <c r="I160" s="72"/>
      <c r="J160" s="72"/>
      <c r="K160" s="72"/>
      <c r="L160" s="72"/>
      <c r="M160" s="72"/>
      <c r="N160" s="72"/>
      <c r="O160" s="87"/>
      <c r="P160" s="137">
        <f>IF($T$13="Correct",IF(AND(P159+1&lt;='Student Work'!$T$13,P159&lt;&gt;0),P159+1,IF('Student Work'!P160&gt;0,"ERROR",0)),0)</f>
        <v>0</v>
      </c>
      <c r="Q160" s="138">
        <f>IF(P160=0,0,IF(ISBLANK('Student Work'!Q160),"ERROR",IF(ABS('Student Work'!Q160-'Student Work'!T159)&lt;0.01,IF(P160&lt;&gt;"ERROR","Correct","ERROR"),"ERROR")))</f>
        <v>0</v>
      </c>
      <c r="R160" s="139">
        <f>IF(P160=0,0,IF(ISBLANK('Student Work'!R160),"ERROR",IF(ABS('Student Work'!R160-'Student Work'!Q160*'Student Work'!$T$12/12)&lt;0.01,IF(P160&lt;&gt;"ERROR","Correct","ERROR"),"ERROR")))</f>
        <v>0</v>
      </c>
      <c r="S160" s="139">
        <f>IF(P160=0,0,IF(ISBLANK('Student Work'!S160),"ERROR",IF(ABS('Student Work'!S160-('Student Work'!$T$14-'Student Work'!R160))&lt;0.01,IF(P160&lt;&gt;"ERROR","Correct","ERROR"),"ERROR")))</f>
        <v>0</v>
      </c>
      <c r="T160" s="139">
        <f>IF(P160=0,0,IF(ISBLANK('Student Work'!T160),"ERROR",IF(ABS('Student Work'!T160-('Student Work'!Q160-'Student Work'!S160))&lt;0.01,IF(P160&lt;&gt;"ERROR","Correct","ERROR"),"ERROR")))</f>
        <v>0</v>
      </c>
      <c r="U160" s="143"/>
      <c r="V160" s="143"/>
      <c r="W160" s="87"/>
      <c r="X160" s="87"/>
      <c r="Y160" s="87"/>
      <c r="Z160" s="87"/>
      <c r="AA160" s="87"/>
      <c r="AB160" s="87"/>
      <c r="AC160" s="87"/>
      <c r="AD160" s="137">
        <f>IF($AE$13="Correct",IF(AND(AD159+1&lt;='Student Work'!$AE$13,AD159&lt;&gt;0),AD159+1,IF('Student Work'!AD160&gt;0,"ERROR",0)),0)</f>
        <v>0</v>
      </c>
      <c r="AE160" s="139">
        <f>IF(AD160=0,0,IF(ISBLANK('Student Work'!AE160),"ERROR",IF(ABS('Student Work'!AE160-'Student Work'!AH159)&lt;0.01,IF(AD160&lt;&gt;"ERROR","Correct","ERROR"),"ERROR")))</f>
        <v>0</v>
      </c>
      <c r="AF160" s="139">
        <f>IF(AD160=0,0,IF(ISBLANK('Student Work'!AF160),"ERROR",IF(ABS('Student Work'!AF160-'Student Work'!AE160*'Student Work'!$AE$12/12)&lt;0.01,IF(AD160&lt;&gt;"ERROR","Correct","ERROR"),"ERROR")))</f>
        <v>0</v>
      </c>
      <c r="AG160" s="154">
        <f>IF(AD160=0,0,IF(ISBLANK('Student Work'!AG160),"ERROR",IF(ABS('Student Work'!AG160-('Student Work'!$AE$14-'Student Work'!AF160))&lt;0.01,"Correct","ERROR")))</f>
        <v>0</v>
      </c>
      <c r="AH160" s="155">
        <f>IF(AD160=0,0,IF(ISBLANK('Student Work'!AH160),"ERROR",IF(ABS('Student Work'!AH160-('Student Work'!AE160-'Student Work'!AG160))&lt;0.01,"Correct","ERROR")))</f>
        <v>0</v>
      </c>
      <c r="AI160" s="144"/>
      <c r="AJ160" s="87"/>
      <c r="AK160" s="87"/>
      <c r="AL160" s="70"/>
    </row>
    <row r="161" spans="1:38">
      <c r="A161" s="100"/>
      <c r="B161" s="72"/>
      <c r="C161" s="72"/>
      <c r="D161" s="72"/>
      <c r="E161" s="72"/>
      <c r="F161" s="72"/>
      <c r="G161" s="72"/>
      <c r="H161" s="72"/>
      <c r="I161" s="72"/>
      <c r="J161" s="72"/>
      <c r="K161" s="72"/>
      <c r="L161" s="72"/>
      <c r="M161" s="72"/>
      <c r="N161" s="72"/>
      <c r="O161" s="87"/>
      <c r="P161" s="137">
        <f>IF($T$13="Correct",IF(AND(P160+1&lt;='Student Work'!$T$13,P160&lt;&gt;0),P160+1,IF('Student Work'!P161&gt;0,"ERROR",0)),0)</f>
        <v>0</v>
      </c>
      <c r="Q161" s="138">
        <f>IF(P161=0,0,IF(ISBLANK('Student Work'!Q161),"ERROR",IF(ABS('Student Work'!Q161-'Student Work'!T160)&lt;0.01,IF(P161&lt;&gt;"ERROR","Correct","ERROR"),"ERROR")))</f>
        <v>0</v>
      </c>
      <c r="R161" s="139">
        <f>IF(P161=0,0,IF(ISBLANK('Student Work'!R161),"ERROR",IF(ABS('Student Work'!R161-'Student Work'!Q161*'Student Work'!$T$12/12)&lt;0.01,IF(P161&lt;&gt;"ERROR","Correct","ERROR"),"ERROR")))</f>
        <v>0</v>
      </c>
      <c r="S161" s="139">
        <f>IF(P161=0,0,IF(ISBLANK('Student Work'!S161),"ERROR",IF(ABS('Student Work'!S161-('Student Work'!$T$14-'Student Work'!R161))&lt;0.01,IF(P161&lt;&gt;"ERROR","Correct","ERROR"),"ERROR")))</f>
        <v>0</v>
      </c>
      <c r="T161" s="139">
        <f>IF(P161=0,0,IF(ISBLANK('Student Work'!T161),"ERROR",IF(ABS('Student Work'!T161-('Student Work'!Q161-'Student Work'!S161))&lt;0.01,IF(P161&lt;&gt;"ERROR","Correct","ERROR"),"ERROR")))</f>
        <v>0</v>
      </c>
      <c r="U161" s="143"/>
      <c r="V161" s="143"/>
      <c r="W161" s="87"/>
      <c r="X161" s="87"/>
      <c r="Y161" s="87"/>
      <c r="Z161" s="87"/>
      <c r="AA161" s="87"/>
      <c r="AB161" s="87"/>
      <c r="AC161" s="87"/>
      <c r="AD161" s="137">
        <f>IF($AE$13="Correct",IF(AND(AD160+1&lt;='Student Work'!$AE$13,AD160&lt;&gt;0),AD160+1,IF('Student Work'!AD161&gt;0,"ERROR",0)),0)</f>
        <v>0</v>
      </c>
      <c r="AE161" s="139">
        <f>IF(AD161=0,0,IF(ISBLANK('Student Work'!AE161),"ERROR",IF(ABS('Student Work'!AE161-'Student Work'!AH160)&lt;0.01,IF(AD161&lt;&gt;"ERROR","Correct","ERROR"),"ERROR")))</f>
        <v>0</v>
      </c>
      <c r="AF161" s="139">
        <f>IF(AD161=0,0,IF(ISBLANK('Student Work'!AF161),"ERROR",IF(ABS('Student Work'!AF161-'Student Work'!AE161*'Student Work'!$AE$12/12)&lt;0.01,IF(AD161&lt;&gt;"ERROR","Correct","ERROR"),"ERROR")))</f>
        <v>0</v>
      </c>
      <c r="AG161" s="154">
        <f>IF(AD161=0,0,IF(ISBLANK('Student Work'!AG161),"ERROR",IF(ABS('Student Work'!AG161-('Student Work'!$AE$14-'Student Work'!AF161))&lt;0.01,"Correct","ERROR")))</f>
        <v>0</v>
      </c>
      <c r="AH161" s="155">
        <f>IF(AD161=0,0,IF(ISBLANK('Student Work'!AH161),"ERROR",IF(ABS('Student Work'!AH161-('Student Work'!AE161-'Student Work'!AG161))&lt;0.01,"Correct","ERROR")))</f>
        <v>0</v>
      </c>
      <c r="AI161" s="144"/>
      <c r="AJ161" s="87"/>
      <c r="AK161" s="87"/>
      <c r="AL161" s="70"/>
    </row>
    <row r="162" spans="1:38">
      <c r="A162" s="100"/>
      <c r="B162" s="72"/>
      <c r="C162" s="72"/>
      <c r="D162" s="72"/>
      <c r="E162" s="72"/>
      <c r="F162" s="72"/>
      <c r="G162" s="72"/>
      <c r="H162" s="72"/>
      <c r="I162" s="72"/>
      <c r="J162" s="72"/>
      <c r="K162" s="72"/>
      <c r="L162" s="72"/>
      <c r="M162" s="72"/>
      <c r="N162" s="72"/>
      <c r="O162" s="87"/>
      <c r="P162" s="137">
        <f>IF($T$13="Correct",IF(AND(P161+1&lt;='Student Work'!$T$13,P161&lt;&gt;0),P161+1,IF('Student Work'!P162&gt;0,"ERROR",0)),0)</f>
        <v>0</v>
      </c>
      <c r="Q162" s="138">
        <f>IF(P162=0,0,IF(ISBLANK('Student Work'!Q162),"ERROR",IF(ABS('Student Work'!Q162-'Student Work'!T161)&lt;0.01,IF(P162&lt;&gt;"ERROR","Correct","ERROR"),"ERROR")))</f>
        <v>0</v>
      </c>
      <c r="R162" s="139">
        <f>IF(P162=0,0,IF(ISBLANK('Student Work'!R162),"ERROR",IF(ABS('Student Work'!R162-'Student Work'!Q162*'Student Work'!$T$12/12)&lt;0.01,IF(P162&lt;&gt;"ERROR","Correct","ERROR"),"ERROR")))</f>
        <v>0</v>
      </c>
      <c r="S162" s="139">
        <f>IF(P162=0,0,IF(ISBLANK('Student Work'!S162),"ERROR",IF(ABS('Student Work'!S162-('Student Work'!$T$14-'Student Work'!R162))&lt;0.01,IF(P162&lt;&gt;"ERROR","Correct","ERROR"),"ERROR")))</f>
        <v>0</v>
      </c>
      <c r="T162" s="139">
        <f>IF(P162=0,0,IF(ISBLANK('Student Work'!T162),"ERROR",IF(ABS('Student Work'!T162-('Student Work'!Q162-'Student Work'!S162))&lt;0.01,IF(P162&lt;&gt;"ERROR","Correct","ERROR"),"ERROR")))</f>
        <v>0</v>
      </c>
      <c r="U162" s="143"/>
      <c r="V162" s="143"/>
      <c r="W162" s="87"/>
      <c r="X162" s="87"/>
      <c r="Y162" s="87"/>
      <c r="Z162" s="87"/>
      <c r="AA162" s="87"/>
      <c r="AB162" s="87"/>
      <c r="AC162" s="87"/>
      <c r="AD162" s="137">
        <f>IF($AE$13="Correct",IF(AND(AD161+1&lt;='Student Work'!$AE$13,AD161&lt;&gt;0),AD161+1,IF('Student Work'!AD162&gt;0,"ERROR",0)),0)</f>
        <v>0</v>
      </c>
      <c r="AE162" s="139">
        <f>IF(AD162=0,0,IF(ISBLANK('Student Work'!AE162),"ERROR",IF(ABS('Student Work'!AE162-'Student Work'!AH161)&lt;0.01,IF(AD162&lt;&gt;"ERROR","Correct","ERROR"),"ERROR")))</f>
        <v>0</v>
      </c>
      <c r="AF162" s="139">
        <f>IF(AD162=0,0,IF(ISBLANK('Student Work'!AF162),"ERROR",IF(ABS('Student Work'!AF162-'Student Work'!AE162*'Student Work'!$AE$12/12)&lt;0.01,IF(AD162&lt;&gt;"ERROR","Correct","ERROR"),"ERROR")))</f>
        <v>0</v>
      </c>
      <c r="AG162" s="154">
        <f>IF(AD162=0,0,IF(ISBLANK('Student Work'!AG162),"ERROR",IF(ABS('Student Work'!AG162-('Student Work'!$AE$14-'Student Work'!AF162))&lt;0.01,"Correct","ERROR")))</f>
        <v>0</v>
      </c>
      <c r="AH162" s="155">
        <f>IF(AD162=0,0,IF(ISBLANK('Student Work'!AH162),"ERROR",IF(ABS('Student Work'!AH162-('Student Work'!AE162-'Student Work'!AG162))&lt;0.01,"Correct","ERROR")))</f>
        <v>0</v>
      </c>
      <c r="AI162" s="144"/>
      <c r="AJ162" s="87"/>
      <c r="AK162" s="87"/>
      <c r="AL162" s="70"/>
    </row>
    <row r="163" spans="1:38">
      <c r="A163" s="100"/>
      <c r="B163" s="72"/>
      <c r="C163" s="72"/>
      <c r="D163" s="72"/>
      <c r="E163" s="72"/>
      <c r="F163" s="72"/>
      <c r="G163" s="72"/>
      <c r="H163" s="72"/>
      <c r="I163" s="72"/>
      <c r="J163" s="72"/>
      <c r="K163" s="72"/>
      <c r="L163" s="72"/>
      <c r="M163" s="72"/>
      <c r="N163" s="72"/>
      <c r="O163" s="87"/>
      <c r="P163" s="137">
        <f>IF($T$13="Correct",IF(AND(P162+1&lt;='Student Work'!$T$13,P162&lt;&gt;0),P162+1,IF('Student Work'!P163&gt;0,"ERROR",0)),0)</f>
        <v>0</v>
      </c>
      <c r="Q163" s="138">
        <f>IF(P163=0,0,IF(ISBLANK('Student Work'!Q163),"ERROR",IF(ABS('Student Work'!Q163-'Student Work'!T162)&lt;0.01,IF(P163&lt;&gt;"ERROR","Correct","ERROR"),"ERROR")))</f>
        <v>0</v>
      </c>
      <c r="R163" s="139">
        <f>IF(P163=0,0,IF(ISBLANK('Student Work'!R163),"ERROR",IF(ABS('Student Work'!R163-'Student Work'!Q163*'Student Work'!$T$12/12)&lt;0.01,IF(P163&lt;&gt;"ERROR","Correct","ERROR"),"ERROR")))</f>
        <v>0</v>
      </c>
      <c r="S163" s="139">
        <f>IF(P163=0,0,IF(ISBLANK('Student Work'!S163),"ERROR",IF(ABS('Student Work'!S163-('Student Work'!$T$14-'Student Work'!R163))&lt;0.01,IF(P163&lt;&gt;"ERROR","Correct","ERROR"),"ERROR")))</f>
        <v>0</v>
      </c>
      <c r="T163" s="139">
        <f>IF(P163=0,0,IF(ISBLANK('Student Work'!T163),"ERROR",IF(ABS('Student Work'!T163-('Student Work'!Q163-'Student Work'!S163))&lt;0.01,IF(P163&lt;&gt;"ERROR","Correct","ERROR"),"ERROR")))</f>
        <v>0</v>
      </c>
      <c r="U163" s="143"/>
      <c r="V163" s="143"/>
      <c r="W163" s="87"/>
      <c r="X163" s="87"/>
      <c r="Y163" s="87"/>
      <c r="Z163" s="87"/>
      <c r="AA163" s="87"/>
      <c r="AB163" s="87"/>
      <c r="AC163" s="87"/>
      <c r="AD163" s="137">
        <f>IF($AE$13="Correct",IF(AND(AD162+1&lt;='Student Work'!$AE$13,AD162&lt;&gt;0),AD162+1,IF('Student Work'!AD163&gt;0,"ERROR",0)),0)</f>
        <v>0</v>
      </c>
      <c r="AE163" s="139">
        <f>IF(AD163=0,0,IF(ISBLANK('Student Work'!AE163),"ERROR",IF(ABS('Student Work'!AE163-'Student Work'!AH162)&lt;0.01,IF(AD163&lt;&gt;"ERROR","Correct","ERROR"),"ERROR")))</f>
        <v>0</v>
      </c>
      <c r="AF163" s="139">
        <f>IF(AD163=0,0,IF(ISBLANK('Student Work'!AF163),"ERROR",IF(ABS('Student Work'!AF163-'Student Work'!AE163*'Student Work'!$AE$12/12)&lt;0.01,IF(AD163&lt;&gt;"ERROR","Correct","ERROR"),"ERROR")))</f>
        <v>0</v>
      </c>
      <c r="AG163" s="154">
        <f>IF(AD163=0,0,IF(ISBLANK('Student Work'!AG163),"ERROR",IF(ABS('Student Work'!AG163-('Student Work'!$AE$14-'Student Work'!AF163))&lt;0.01,"Correct","ERROR")))</f>
        <v>0</v>
      </c>
      <c r="AH163" s="155">
        <f>IF(AD163=0,0,IF(ISBLANK('Student Work'!AH163),"ERROR",IF(ABS('Student Work'!AH163-('Student Work'!AE163-'Student Work'!AG163))&lt;0.01,"Correct","ERROR")))</f>
        <v>0</v>
      </c>
      <c r="AI163" s="144"/>
      <c r="AJ163" s="87"/>
      <c r="AK163" s="87"/>
      <c r="AL163" s="70"/>
    </row>
    <row r="164" spans="1:38">
      <c r="A164" s="100"/>
      <c r="B164" s="72"/>
      <c r="C164" s="72"/>
      <c r="D164" s="72"/>
      <c r="E164" s="72"/>
      <c r="F164" s="72"/>
      <c r="G164" s="72"/>
      <c r="H164" s="72"/>
      <c r="I164" s="72"/>
      <c r="J164" s="72"/>
      <c r="K164" s="72"/>
      <c r="L164" s="72"/>
      <c r="M164" s="72"/>
      <c r="N164" s="72"/>
      <c r="O164" s="87"/>
      <c r="P164" s="137">
        <f>IF($T$13="Correct",IF(AND(P163+1&lt;='Student Work'!$T$13,P163&lt;&gt;0),P163+1,IF('Student Work'!P164&gt;0,"ERROR",0)),0)</f>
        <v>0</v>
      </c>
      <c r="Q164" s="138">
        <f>IF(P164=0,0,IF(ISBLANK('Student Work'!Q164),"ERROR",IF(ABS('Student Work'!Q164-'Student Work'!T163)&lt;0.01,IF(P164&lt;&gt;"ERROR","Correct","ERROR"),"ERROR")))</f>
        <v>0</v>
      </c>
      <c r="R164" s="139">
        <f>IF(P164=0,0,IF(ISBLANK('Student Work'!R164),"ERROR",IF(ABS('Student Work'!R164-'Student Work'!Q164*'Student Work'!$T$12/12)&lt;0.01,IF(P164&lt;&gt;"ERROR","Correct","ERROR"),"ERROR")))</f>
        <v>0</v>
      </c>
      <c r="S164" s="139">
        <f>IF(P164=0,0,IF(ISBLANK('Student Work'!S164),"ERROR",IF(ABS('Student Work'!S164-('Student Work'!$T$14-'Student Work'!R164))&lt;0.01,IF(P164&lt;&gt;"ERROR","Correct","ERROR"),"ERROR")))</f>
        <v>0</v>
      </c>
      <c r="T164" s="139">
        <f>IF(P164=0,0,IF(ISBLANK('Student Work'!T164),"ERROR",IF(ABS('Student Work'!T164-('Student Work'!Q164-'Student Work'!S164))&lt;0.01,IF(P164&lt;&gt;"ERROR","Correct","ERROR"),"ERROR")))</f>
        <v>0</v>
      </c>
      <c r="U164" s="143"/>
      <c r="V164" s="143"/>
      <c r="W164" s="87"/>
      <c r="X164" s="87"/>
      <c r="Y164" s="87"/>
      <c r="Z164" s="87"/>
      <c r="AA164" s="87"/>
      <c r="AB164" s="87"/>
      <c r="AC164" s="87"/>
      <c r="AD164" s="137">
        <f>IF($AE$13="Correct",IF(AND(AD163+1&lt;='Student Work'!$AE$13,AD163&lt;&gt;0),AD163+1,IF('Student Work'!AD164&gt;0,"ERROR",0)),0)</f>
        <v>0</v>
      </c>
      <c r="AE164" s="139">
        <f>IF(AD164=0,0,IF(ISBLANK('Student Work'!AE164),"ERROR",IF(ABS('Student Work'!AE164-'Student Work'!AH163)&lt;0.01,IF(AD164&lt;&gt;"ERROR","Correct","ERROR"),"ERROR")))</f>
        <v>0</v>
      </c>
      <c r="AF164" s="139">
        <f>IF(AD164=0,0,IF(ISBLANK('Student Work'!AF164),"ERROR",IF(ABS('Student Work'!AF164-'Student Work'!AE164*'Student Work'!$AE$12/12)&lt;0.01,IF(AD164&lt;&gt;"ERROR","Correct","ERROR"),"ERROR")))</f>
        <v>0</v>
      </c>
      <c r="AG164" s="154">
        <f>IF(AD164=0,0,IF(ISBLANK('Student Work'!AG164),"ERROR",IF(ABS('Student Work'!AG164-('Student Work'!$AE$14-'Student Work'!AF164))&lt;0.01,"Correct","ERROR")))</f>
        <v>0</v>
      </c>
      <c r="AH164" s="155">
        <f>IF(AD164=0,0,IF(ISBLANK('Student Work'!AH164),"ERROR",IF(ABS('Student Work'!AH164-('Student Work'!AE164-'Student Work'!AG164))&lt;0.01,"Correct","ERROR")))</f>
        <v>0</v>
      </c>
      <c r="AI164" s="144"/>
      <c r="AJ164" s="87"/>
      <c r="AK164" s="87"/>
      <c r="AL164" s="70"/>
    </row>
    <row r="165" spans="1:38">
      <c r="A165" s="100"/>
      <c r="B165" s="72"/>
      <c r="C165" s="72"/>
      <c r="D165" s="72"/>
      <c r="E165" s="72"/>
      <c r="F165" s="72"/>
      <c r="G165" s="72"/>
      <c r="H165" s="72"/>
      <c r="I165" s="72"/>
      <c r="J165" s="72"/>
      <c r="K165" s="72"/>
      <c r="L165" s="72"/>
      <c r="M165" s="72"/>
      <c r="N165" s="72"/>
      <c r="O165" s="87"/>
      <c r="P165" s="137">
        <f>IF($T$13="Correct",IF(AND(P164+1&lt;='Student Work'!$T$13,P164&lt;&gt;0),P164+1,IF('Student Work'!P165&gt;0,"ERROR",0)),0)</f>
        <v>0</v>
      </c>
      <c r="Q165" s="138">
        <f>IF(P165=0,0,IF(ISBLANK('Student Work'!Q165),"ERROR",IF(ABS('Student Work'!Q165-'Student Work'!T164)&lt;0.01,IF(P165&lt;&gt;"ERROR","Correct","ERROR"),"ERROR")))</f>
        <v>0</v>
      </c>
      <c r="R165" s="139">
        <f>IF(P165=0,0,IF(ISBLANK('Student Work'!R165),"ERROR",IF(ABS('Student Work'!R165-'Student Work'!Q165*'Student Work'!$T$12/12)&lt;0.01,IF(P165&lt;&gt;"ERROR","Correct","ERROR"),"ERROR")))</f>
        <v>0</v>
      </c>
      <c r="S165" s="139">
        <f>IF(P165=0,0,IF(ISBLANK('Student Work'!S165),"ERROR",IF(ABS('Student Work'!S165-('Student Work'!$T$14-'Student Work'!R165))&lt;0.01,IF(P165&lt;&gt;"ERROR","Correct","ERROR"),"ERROR")))</f>
        <v>0</v>
      </c>
      <c r="T165" s="139">
        <f>IF(P165=0,0,IF(ISBLANK('Student Work'!T165),"ERROR",IF(ABS('Student Work'!T165-('Student Work'!Q165-'Student Work'!S165))&lt;0.01,IF(P165&lt;&gt;"ERROR","Correct","ERROR"),"ERROR")))</f>
        <v>0</v>
      </c>
      <c r="U165" s="143"/>
      <c r="V165" s="143"/>
      <c r="W165" s="87"/>
      <c r="X165" s="87"/>
      <c r="Y165" s="87"/>
      <c r="Z165" s="87"/>
      <c r="AA165" s="87"/>
      <c r="AB165" s="87"/>
      <c r="AC165" s="87"/>
      <c r="AD165" s="137">
        <f>IF($AE$13="Correct",IF(AND(AD164+1&lt;='Student Work'!$AE$13,AD164&lt;&gt;0),AD164+1,IF('Student Work'!AD165&gt;0,"ERROR",0)),0)</f>
        <v>0</v>
      </c>
      <c r="AE165" s="139">
        <f>IF(AD165=0,0,IF(ISBLANK('Student Work'!AE165),"ERROR",IF(ABS('Student Work'!AE165-'Student Work'!AH164)&lt;0.01,IF(AD165&lt;&gt;"ERROR","Correct","ERROR"),"ERROR")))</f>
        <v>0</v>
      </c>
      <c r="AF165" s="139">
        <f>IF(AD165=0,0,IF(ISBLANK('Student Work'!AF165),"ERROR",IF(ABS('Student Work'!AF165-'Student Work'!AE165*'Student Work'!$AE$12/12)&lt;0.01,IF(AD165&lt;&gt;"ERROR","Correct","ERROR"),"ERROR")))</f>
        <v>0</v>
      </c>
      <c r="AG165" s="154">
        <f>IF(AD165=0,0,IF(ISBLANK('Student Work'!AG165),"ERROR",IF(ABS('Student Work'!AG165-('Student Work'!$AE$14-'Student Work'!AF165))&lt;0.01,"Correct","ERROR")))</f>
        <v>0</v>
      </c>
      <c r="AH165" s="155">
        <f>IF(AD165=0,0,IF(ISBLANK('Student Work'!AH165),"ERROR",IF(ABS('Student Work'!AH165-('Student Work'!AE165-'Student Work'!AG165))&lt;0.01,"Correct","ERROR")))</f>
        <v>0</v>
      </c>
      <c r="AI165" s="144"/>
      <c r="AJ165" s="87"/>
      <c r="AK165" s="87"/>
      <c r="AL165" s="70"/>
    </row>
    <row r="166" spans="1:38">
      <c r="A166" s="100"/>
      <c r="B166" s="72"/>
      <c r="C166" s="72"/>
      <c r="D166" s="72"/>
      <c r="E166" s="72"/>
      <c r="F166" s="72"/>
      <c r="G166" s="72"/>
      <c r="H166" s="72"/>
      <c r="I166" s="72"/>
      <c r="J166" s="72"/>
      <c r="K166" s="72"/>
      <c r="L166" s="72"/>
      <c r="M166" s="72"/>
      <c r="N166" s="72"/>
      <c r="O166" s="87"/>
      <c r="P166" s="137">
        <f>IF($T$13="Correct",IF(AND(P165+1&lt;='Student Work'!$T$13,P165&lt;&gt;0),P165+1,IF('Student Work'!P166&gt;0,"ERROR",0)),0)</f>
        <v>0</v>
      </c>
      <c r="Q166" s="138">
        <f>IF(P166=0,0,IF(ISBLANK('Student Work'!Q166),"ERROR",IF(ABS('Student Work'!Q166-'Student Work'!T165)&lt;0.01,IF(P166&lt;&gt;"ERROR","Correct","ERROR"),"ERROR")))</f>
        <v>0</v>
      </c>
      <c r="R166" s="139">
        <f>IF(P166=0,0,IF(ISBLANK('Student Work'!R166),"ERROR",IF(ABS('Student Work'!R166-'Student Work'!Q166*'Student Work'!$T$12/12)&lt;0.01,IF(P166&lt;&gt;"ERROR","Correct","ERROR"),"ERROR")))</f>
        <v>0</v>
      </c>
      <c r="S166" s="139">
        <f>IF(P166=0,0,IF(ISBLANK('Student Work'!S166),"ERROR",IF(ABS('Student Work'!S166-('Student Work'!$T$14-'Student Work'!R166))&lt;0.01,IF(P166&lt;&gt;"ERROR","Correct","ERROR"),"ERROR")))</f>
        <v>0</v>
      </c>
      <c r="T166" s="139">
        <f>IF(P166=0,0,IF(ISBLANK('Student Work'!T166),"ERROR",IF(ABS('Student Work'!T166-('Student Work'!Q166-'Student Work'!S166))&lt;0.01,IF(P166&lt;&gt;"ERROR","Correct","ERROR"),"ERROR")))</f>
        <v>0</v>
      </c>
      <c r="U166" s="143"/>
      <c r="V166" s="143"/>
      <c r="W166" s="87"/>
      <c r="X166" s="87"/>
      <c r="Y166" s="87"/>
      <c r="Z166" s="87"/>
      <c r="AA166" s="87"/>
      <c r="AB166" s="87"/>
      <c r="AC166" s="87"/>
      <c r="AD166" s="137">
        <f>IF($AE$13="Correct",IF(AND(AD165+1&lt;='Student Work'!$AE$13,AD165&lt;&gt;0),AD165+1,IF('Student Work'!AD166&gt;0,"ERROR",0)),0)</f>
        <v>0</v>
      </c>
      <c r="AE166" s="139">
        <f>IF(AD166=0,0,IF(ISBLANK('Student Work'!AE166),"ERROR",IF(ABS('Student Work'!AE166-'Student Work'!AH165)&lt;0.01,IF(AD166&lt;&gt;"ERROR","Correct","ERROR"),"ERROR")))</f>
        <v>0</v>
      </c>
      <c r="AF166" s="139">
        <f>IF(AD166=0,0,IF(ISBLANK('Student Work'!AF166),"ERROR",IF(ABS('Student Work'!AF166-'Student Work'!AE166*'Student Work'!$AE$12/12)&lt;0.01,IF(AD166&lt;&gt;"ERROR","Correct","ERROR"),"ERROR")))</f>
        <v>0</v>
      </c>
      <c r="AG166" s="154">
        <f>IF(AD166=0,0,IF(ISBLANK('Student Work'!AG166),"ERROR",IF(ABS('Student Work'!AG166-('Student Work'!$AE$14-'Student Work'!AF166))&lt;0.01,"Correct","ERROR")))</f>
        <v>0</v>
      </c>
      <c r="AH166" s="155">
        <f>IF(AD166=0,0,IF(ISBLANK('Student Work'!AH166),"ERROR",IF(ABS('Student Work'!AH166-('Student Work'!AE166-'Student Work'!AG166))&lt;0.01,"Correct","ERROR")))</f>
        <v>0</v>
      </c>
      <c r="AI166" s="144"/>
      <c r="AJ166" s="87"/>
      <c r="AK166" s="87"/>
      <c r="AL166" s="70"/>
    </row>
    <row r="167" spans="1:38">
      <c r="A167" s="100"/>
      <c r="B167" s="72"/>
      <c r="C167" s="72"/>
      <c r="D167" s="72"/>
      <c r="E167" s="72"/>
      <c r="F167" s="72"/>
      <c r="G167" s="72"/>
      <c r="H167" s="72"/>
      <c r="I167" s="72"/>
      <c r="J167" s="72"/>
      <c r="K167" s="72"/>
      <c r="L167" s="72"/>
      <c r="M167" s="72"/>
      <c r="N167" s="72"/>
      <c r="O167" s="87"/>
      <c r="P167" s="137">
        <f>IF($T$13="Correct",IF(AND(P166+1&lt;='Student Work'!$T$13,P166&lt;&gt;0),P166+1,IF('Student Work'!P167&gt;0,"ERROR",0)),0)</f>
        <v>0</v>
      </c>
      <c r="Q167" s="138">
        <f>IF(P167=0,0,IF(ISBLANK('Student Work'!Q167),"ERROR",IF(ABS('Student Work'!Q167-'Student Work'!T166)&lt;0.01,IF(P167&lt;&gt;"ERROR","Correct","ERROR"),"ERROR")))</f>
        <v>0</v>
      </c>
      <c r="R167" s="139">
        <f>IF(P167=0,0,IF(ISBLANK('Student Work'!R167),"ERROR",IF(ABS('Student Work'!R167-'Student Work'!Q167*'Student Work'!$T$12/12)&lt;0.01,IF(P167&lt;&gt;"ERROR","Correct","ERROR"),"ERROR")))</f>
        <v>0</v>
      </c>
      <c r="S167" s="139">
        <f>IF(P167=0,0,IF(ISBLANK('Student Work'!S167),"ERROR",IF(ABS('Student Work'!S167-('Student Work'!$T$14-'Student Work'!R167))&lt;0.01,IF(P167&lt;&gt;"ERROR","Correct","ERROR"),"ERROR")))</f>
        <v>0</v>
      </c>
      <c r="T167" s="139">
        <f>IF(P167=0,0,IF(ISBLANK('Student Work'!T167),"ERROR",IF(ABS('Student Work'!T167-('Student Work'!Q167-'Student Work'!S167))&lt;0.01,IF(P167&lt;&gt;"ERROR","Correct","ERROR"),"ERROR")))</f>
        <v>0</v>
      </c>
      <c r="U167" s="143"/>
      <c r="V167" s="143"/>
      <c r="W167" s="87"/>
      <c r="X167" s="87"/>
      <c r="Y167" s="87"/>
      <c r="Z167" s="87"/>
      <c r="AA167" s="87"/>
      <c r="AB167" s="87"/>
      <c r="AC167" s="87"/>
      <c r="AD167" s="137">
        <f>IF($AE$13="Correct",IF(AND(AD166+1&lt;='Student Work'!$AE$13,AD166&lt;&gt;0),AD166+1,IF('Student Work'!AD167&gt;0,"ERROR",0)),0)</f>
        <v>0</v>
      </c>
      <c r="AE167" s="139">
        <f>IF(AD167=0,0,IF(ISBLANK('Student Work'!AE167),"ERROR",IF(ABS('Student Work'!AE167-'Student Work'!AH166)&lt;0.01,IF(AD167&lt;&gt;"ERROR","Correct","ERROR"),"ERROR")))</f>
        <v>0</v>
      </c>
      <c r="AF167" s="139">
        <f>IF(AD167=0,0,IF(ISBLANK('Student Work'!AF167),"ERROR",IF(ABS('Student Work'!AF167-'Student Work'!AE167*'Student Work'!$AE$12/12)&lt;0.01,IF(AD167&lt;&gt;"ERROR","Correct","ERROR"),"ERROR")))</f>
        <v>0</v>
      </c>
      <c r="AG167" s="154">
        <f>IF(AD167=0,0,IF(ISBLANK('Student Work'!AG167),"ERROR",IF(ABS('Student Work'!AG167-('Student Work'!$AE$14-'Student Work'!AF167))&lt;0.01,"Correct","ERROR")))</f>
        <v>0</v>
      </c>
      <c r="AH167" s="155">
        <f>IF(AD167=0,0,IF(ISBLANK('Student Work'!AH167),"ERROR",IF(ABS('Student Work'!AH167-('Student Work'!AE167-'Student Work'!AG167))&lt;0.01,"Correct","ERROR")))</f>
        <v>0</v>
      </c>
      <c r="AI167" s="144"/>
      <c r="AJ167" s="87"/>
      <c r="AK167" s="87"/>
      <c r="AL167" s="70"/>
    </row>
    <row r="168" spans="1:38">
      <c r="A168" s="100"/>
      <c r="B168" s="72"/>
      <c r="C168" s="72"/>
      <c r="D168" s="72"/>
      <c r="E168" s="72"/>
      <c r="F168" s="72"/>
      <c r="G168" s="72"/>
      <c r="H168" s="72"/>
      <c r="I168" s="72"/>
      <c r="J168" s="72"/>
      <c r="K168" s="72"/>
      <c r="L168" s="72"/>
      <c r="M168" s="72"/>
      <c r="N168" s="72"/>
      <c r="O168" s="87"/>
      <c r="P168" s="137">
        <f>IF($T$13="Correct",IF(AND(P167+1&lt;='Student Work'!$T$13,P167&lt;&gt;0),P167+1,IF('Student Work'!P168&gt;0,"ERROR",0)),0)</f>
        <v>0</v>
      </c>
      <c r="Q168" s="138">
        <f>IF(P168=0,0,IF(ISBLANK('Student Work'!Q168),"ERROR",IF(ABS('Student Work'!Q168-'Student Work'!T167)&lt;0.01,IF(P168&lt;&gt;"ERROR","Correct","ERROR"),"ERROR")))</f>
        <v>0</v>
      </c>
      <c r="R168" s="139">
        <f>IF(P168=0,0,IF(ISBLANK('Student Work'!R168),"ERROR",IF(ABS('Student Work'!R168-'Student Work'!Q168*'Student Work'!$T$12/12)&lt;0.01,IF(P168&lt;&gt;"ERROR","Correct","ERROR"),"ERROR")))</f>
        <v>0</v>
      </c>
      <c r="S168" s="139">
        <f>IF(P168=0,0,IF(ISBLANK('Student Work'!S168),"ERROR",IF(ABS('Student Work'!S168-('Student Work'!$T$14-'Student Work'!R168))&lt;0.01,IF(P168&lt;&gt;"ERROR","Correct","ERROR"),"ERROR")))</f>
        <v>0</v>
      </c>
      <c r="T168" s="139">
        <f>IF(P168=0,0,IF(ISBLANK('Student Work'!T168),"ERROR",IF(ABS('Student Work'!T168-('Student Work'!Q168-'Student Work'!S168))&lt;0.01,IF(P168&lt;&gt;"ERROR","Correct","ERROR"),"ERROR")))</f>
        <v>0</v>
      </c>
      <c r="U168" s="143"/>
      <c r="V168" s="143"/>
      <c r="W168" s="87"/>
      <c r="X168" s="87"/>
      <c r="Y168" s="87"/>
      <c r="Z168" s="87"/>
      <c r="AA168" s="87"/>
      <c r="AB168" s="87"/>
      <c r="AC168" s="87"/>
      <c r="AD168" s="137">
        <f>IF($AE$13="Correct",IF(AND(AD167+1&lt;='Student Work'!$AE$13,AD167&lt;&gt;0),AD167+1,IF('Student Work'!AD168&gt;0,"ERROR",0)),0)</f>
        <v>0</v>
      </c>
      <c r="AE168" s="139">
        <f>IF(AD168=0,0,IF(ISBLANK('Student Work'!AE168),"ERROR",IF(ABS('Student Work'!AE168-'Student Work'!AH167)&lt;0.01,IF(AD168&lt;&gt;"ERROR","Correct","ERROR"),"ERROR")))</f>
        <v>0</v>
      </c>
      <c r="AF168" s="139">
        <f>IF(AD168=0,0,IF(ISBLANK('Student Work'!AF168),"ERROR",IF(ABS('Student Work'!AF168-'Student Work'!AE168*'Student Work'!$AE$12/12)&lt;0.01,IF(AD168&lt;&gt;"ERROR","Correct","ERROR"),"ERROR")))</f>
        <v>0</v>
      </c>
      <c r="AG168" s="154">
        <f>IF(AD168=0,0,IF(ISBLANK('Student Work'!AG168),"ERROR",IF(ABS('Student Work'!AG168-('Student Work'!$AE$14-'Student Work'!AF168))&lt;0.01,"Correct","ERROR")))</f>
        <v>0</v>
      </c>
      <c r="AH168" s="155">
        <f>IF(AD168=0,0,IF(ISBLANK('Student Work'!AH168),"ERROR",IF(ABS('Student Work'!AH168-('Student Work'!AE168-'Student Work'!AG168))&lt;0.01,"Correct","ERROR")))</f>
        <v>0</v>
      </c>
      <c r="AI168" s="144"/>
      <c r="AJ168" s="87"/>
      <c r="AK168" s="87"/>
      <c r="AL168" s="70"/>
    </row>
    <row r="169" spans="1:38">
      <c r="A169" s="100"/>
      <c r="B169" s="72"/>
      <c r="C169" s="72"/>
      <c r="D169" s="72"/>
      <c r="E169" s="72"/>
      <c r="F169" s="72"/>
      <c r="G169" s="72"/>
      <c r="H169" s="72"/>
      <c r="I169" s="72"/>
      <c r="J169" s="72"/>
      <c r="K169" s="72"/>
      <c r="L169" s="72"/>
      <c r="M169" s="72"/>
      <c r="N169" s="72"/>
      <c r="O169" s="87"/>
      <c r="P169" s="137">
        <f>IF($T$13="Correct",IF(AND(P168+1&lt;='Student Work'!$T$13,P168&lt;&gt;0),P168+1,IF('Student Work'!P169&gt;0,"ERROR",0)),0)</f>
        <v>0</v>
      </c>
      <c r="Q169" s="138">
        <f>IF(P169=0,0,IF(ISBLANK('Student Work'!Q169),"ERROR",IF(ABS('Student Work'!Q169-'Student Work'!T168)&lt;0.01,IF(P169&lt;&gt;"ERROR","Correct","ERROR"),"ERROR")))</f>
        <v>0</v>
      </c>
      <c r="R169" s="139">
        <f>IF(P169=0,0,IF(ISBLANK('Student Work'!R169),"ERROR",IF(ABS('Student Work'!R169-'Student Work'!Q169*'Student Work'!$T$12/12)&lt;0.01,IF(P169&lt;&gt;"ERROR","Correct","ERROR"),"ERROR")))</f>
        <v>0</v>
      </c>
      <c r="S169" s="139">
        <f>IF(P169=0,0,IF(ISBLANK('Student Work'!S169),"ERROR",IF(ABS('Student Work'!S169-('Student Work'!$T$14-'Student Work'!R169))&lt;0.01,IF(P169&lt;&gt;"ERROR","Correct","ERROR"),"ERROR")))</f>
        <v>0</v>
      </c>
      <c r="T169" s="139">
        <f>IF(P169=0,0,IF(ISBLANK('Student Work'!T169),"ERROR",IF(ABS('Student Work'!T169-('Student Work'!Q169-'Student Work'!S169))&lt;0.01,IF(P169&lt;&gt;"ERROR","Correct","ERROR"),"ERROR")))</f>
        <v>0</v>
      </c>
      <c r="U169" s="143"/>
      <c r="V169" s="143"/>
      <c r="W169" s="87"/>
      <c r="X169" s="87"/>
      <c r="Y169" s="87"/>
      <c r="Z169" s="87"/>
      <c r="AA169" s="87"/>
      <c r="AB169" s="87"/>
      <c r="AC169" s="87"/>
      <c r="AD169" s="137">
        <f>IF($AE$13="Correct",IF(AND(AD168+1&lt;='Student Work'!$AE$13,AD168&lt;&gt;0),AD168+1,IF('Student Work'!AD169&gt;0,"ERROR",0)),0)</f>
        <v>0</v>
      </c>
      <c r="AE169" s="139">
        <f>IF(AD169=0,0,IF(ISBLANK('Student Work'!AE169),"ERROR",IF(ABS('Student Work'!AE169-'Student Work'!AH168)&lt;0.01,IF(AD169&lt;&gt;"ERROR","Correct","ERROR"),"ERROR")))</f>
        <v>0</v>
      </c>
      <c r="AF169" s="139">
        <f>IF(AD169=0,0,IF(ISBLANK('Student Work'!AF169),"ERROR",IF(ABS('Student Work'!AF169-'Student Work'!AE169*'Student Work'!$AE$12/12)&lt;0.01,IF(AD169&lt;&gt;"ERROR","Correct","ERROR"),"ERROR")))</f>
        <v>0</v>
      </c>
      <c r="AG169" s="154">
        <f>IF(AD169=0,0,IF(ISBLANK('Student Work'!AG169),"ERROR",IF(ABS('Student Work'!AG169-('Student Work'!$AE$14-'Student Work'!AF169))&lt;0.01,"Correct","ERROR")))</f>
        <v>0</v>
      </c>
      <c r="AH169" s="155">
        <f>IF(AD169=0,0,IF(ISBLANK('Student Work'!AH169),"ERROR",IF(ABS('Student Work'!AH169-('Student Work'!AE169-'Student Work'!AG169))&lt;0.01,"Correct","ERROR")))</f>
        <v>0</v>
      </c>
      <c r="AI169" s="144"/>
      <c r="AJ169" s="87"/>
      <c r="AK169" s="87"/>
      <c r="AL169" s="70"/>
    </row>
    <row r="170" spans="1:38">
      <c r="A170" s="100"/>
      <c r="B170" s="72"/>
      <c r="C170" s="72"/>
      <c r="D170" s="72"/>
      <c r="E170" s="72"/>
      <c r="F170" s="72"/>
      <c r="G170" s="72"/>
      <c r="H170" s="72"/>
      <c r="I170" s="72"/>
      <c r="J170" s="72"/>
      <c r="K170" s="72"/>
      <c r="L170" s="72"/>
      <c r="M170" s="72"/>
      <c r="N170" s="72"/>
      <c r="O170" s="87"/>
      <c r="P170" s="137">
        <f>IF($T$13="Correct",IF(AND(P169+1&lt;='Student Work'!$T$13,P169&lt;&gt;0),P169+1,IF('Student Work'!P170&gt;0,"ERROR",0)),0)</f>
        <v>0</v>
      </c>
      <c r="Q170" s="138">
        <f>IF(P170=0,0,IF(ISBLANK('Student Work'!Q170),"ERROR",IF(ABS('Student Work'!Q170-'Student Work'!T169)&lt;0.01,IF(P170&lt;&gt;"ERROR","Correct","ERROR"),"ERROR")))</f>
        <v>0</v>
      </c>
      <c r="R170" s="139">
        <f>IF(P170=0,0,IF(ISBLANK('Student Work'!R170),"ERROR",IF(ABS('Student Work'!R170-'Student Work'!Q170*'Student Work'!$T$12/12)&lt;0.01,IF(P170&lt;&gt;"ERROR","Correct","ERROR"),"ERROR")))</f>
        <v>0</v>
      </c>
      <c r="S170" s="139">
        <f>IF(P170=0,0,IF(ISBLANK('Student Work'!S170),"ERROR",IF(ABS('Student Work'!S170-('Student Work'!$T$14-'Student Work'!R170))&lt;0.01,IF(P170&lt;&gt;"ERROR","Correct","ERROR"),"ERROR")))</f>
        <v>0</v>
      </c>
      <c r="T170" s="139">
        <f>IF(P170=0,0,IF(ISBLANK('Student Work'!T170),"ERROR",IF(ABS('Student Work'!T170-('Student Work'!Q170-'Student Work'!S170))&lt;0.01,IF(P170&lt;&gt;"ERROR","Correct","ERROR"),"ERROR")))</f>
        <v>0</v>
      </c>
      <c r="U170" s="143"/>
      <c r="V170" s="143"/>
      <c r="W170" s="87"/>
      <c r="X170" s="87"/>
      <c r="Y170" s="87"/>
      <c r="Z170" s="87"/>
      <c r="AA170" s="87"/>
      <c r="AB170" s="87"/>
      <c r="AC170" s="87"/>
      <c r="AD170" s="137">
        <f>IF($AE$13="Correct",IF(AND(AD169+1&lt;='Student Work'!$AE$13,AD169&lt;&gt;0),AD169+1,IF('Student Work'!AD170&gt;0,"ERROR",0)),0)</f>
        <v>0</v>
      </c>
      <c r="AE170" s="139">
        <f>IF(AD170=0,0,IF(ISBLANK('Student Work'!AE170),"ERROR",IF(ABS('Student Work'!AE170-'Student Work'!AH169)&lt;0.01,IF(AD170&lt;&gt;"ERROR","Correct","ERROR"),"ERROR")))</f>
        <v>0</v>
      </c>
      <c r="AF170" s="139">
        <f>IF(AD170=0,0,IF(ISBLANK('Student Work'!AF170),"ERROR",IF(ABS('Student Work'!AF170-'Student Work'!AE170*'Student Work'!$AE$12/12)&lt;0.01,IF(AD170&lt;&gt;"ERROR","Correct","ERROR"),"ERROR")))</f>
        <v>0</v>
      </c>
      <c r="AG170" s="154">
        <f>IF(AD170=0,0,IF(ISBLANK('Student Work'!AG170),"ERROR",IF(ABS('Student Work'!AG170-('Student Work'!$AE$14-'Student Work'!AF170))&lt;0.01,"Correct","ERROR")))</f>
        <v>0</v>
      </c>
      <c r="AH170" s="155">
        <f>IF(AD170=0,0,IF(ISBLANK('Student Work'!AH170),"ERROR",IF(ABS('Student Work'!AH170-('Student Work'!AE170-'Student Work'!AG170))&lt;0.01,"Correct","ERROR")))</f>
        <v>0</v>
      </c>
      <c r="AI170" s="144"/>
      <c r="AJ170" s="87"/>
      <c r="AK170" s="87"/>
      <c r="AL170" s="70"/>
    </row>
    <row r="171" spans="1:38">
      <c r="A171" s="100"/>
      <c r="B171" s="72"/>
      <c r="C171" s="72"/>
      <c r="D171" s="72"/>
      <c r="E171" s="72"/>
      <c r="F171" s="72"/>
      <c r="G171" s="72"/>
      <c r="H171" s="72"/>
      <c r="I171" s="72"/>
      <c r="J171" s="72"/>
      <c r="K171" s="72"/>
      <c r="L171" s="72"/>
      <c r="M171" s="72"/>
      <c r="N171" s="72"/>
      <c r="O171" s="87"/>
      <c r="P171" s="137">
        <f>IF($T$13="Correct",IF(AND(P170+1&lt;='Student Work'!$T$13,P170&lt;&gt;0),P170+1,IF('Student Work'!P171&gt;0,"ERROR",0)),0)</f>
        <v>0</v>
      </c>
      <c r="Q171" s="138">
        <f>IF(P171=0,0,IF(ISBLANK('Student Work'!Q171),"ERROR",IF(ABS('Student Work'!Q171-'Student Work'!T170)&lt;0.01,IF(P171&lt;&gt;"ERROR","Correct","ERROR"),"ERROR")))</f>
        <v>0</v>
      </c>
      <c r="R171" s="139">
        <f>IF(P171=0,0,IF(ISBLANK('Student Work'!R171),"ERROR",IF(ABS('Student Work'!R171-'Student Work'!Q171*'Student Work'!$T$12/12)&lt;0.01,IF(P171&lt;&gt;"ERROR","Correct","ERROR"),"ERROR")))</f>
        <v>0</v>
      </c>
      <c r="S171" s="139">
        <f>IF(P171=0,0,IF(ISBLANK('Student Work'!S171),"ERROR",IF(ABS('Student Work'!S171-('Student Work'!$T$14-'Student Work'!R171))&lt;0.01,IF(P171&lt;&gt;"ERROR","Correct","ERROR"),"ERROR")))</f>
        <v>0</v>
      </c>
      <c r="T171" s="139">
        <f>IF(P171=0,0,IF(ISBLANK('Student Work'!T171),"ERROR",IF(ABS('Student Work'!T171-('Student Work'!Q171-'Student Work'!S171))&lt;0.01,IF(P171&lt;&gt;"ERROR","Correct","ERROR"),"ERROR")))</f>
        <v>0</v>
      </c>
      <c r="U171" s="143"/>
      <c r="V171" s="143"/>
      <c r="W171" s="87"/>
      <c r="X171" s="87"/>
      <c r="Y171" s="87"/>
      <c r="Z171" s="87"/>
      <c r="AA171" s="87"/>
      <c r="AB171" s="87"/>
      <c r="AC171" s="87"/>
      <c r="AD171" s="137">
        <f>IF($AE$13="Correct",IF(AND(AD170+1&lt;='Student Work'!$AE$13,AD170&lt;&gt;0),AD170+1,IF('Student Work'!AD171&gt;0,"ERROR",0)),0)</f>
        <v>0</v>
      </c>
      <c r="AE171" s="139">
        <f>IF(AD171=0,0,IF(ISBLANK('Student Work'!AE171),"ERROR",IF(ABS('Student Work'!AE171-'Student Work'!AH170)&lt;0.01,IF(AD171&lt;&gt;"ERROR","Correct","ERROR"),"ERROR")))</f>
        <v>0</v>
      </c>
      <c r="AF171" s="139">
        <f>IF(AD171=0,0,IF(ISBLANK('Student Work'!AF171),"ERROR",IF(ABS('Student Work'!AF171-'Student Work'!AE171*'Student Work'!$AE$12/12)&lt;0.01,IF(AD171&lt;&gt;"ERROR","Correct","ERROR"),"ERROR")))</f>
        <v>0</v>
      </c>
      <c r="AG171" s="154">
        <f>IF(AD171=0,0,IF(ISBLANK('Student Work'!AG171),"ERROR",IF(ABS('Student Work'!AG171-('Student Work'!$AE$14-'Student Work'!AF171))&lt;0.01,"Correct","ERROR")))</f>
        <v>0</v>
      </c>
      <c r="AH171" s="155">
        <f>IF(AD171=0,0,IF(ISBLANK('Student Work'!AH171),"ERROR",IF(ABS('Student Work'!AH171-('Student Work'!AE171-'Student Work'!AG171))&lt;0.01,"Correct","ERROR")))</f>
        <v>0</v>
      </c>
      <c r="AI171" s="144"/>
      <c r="AJ171" s="87"/>
      <c r="AK171" s="87"/>
      <c r="AL171" s="70"/>
    </row>
    <row r="172" spans="1:38">
      <c r="A172" s="100"/>
      <c r="B172" s="72"/>
      <c r="C172" s="72"/>
      <c r="D172" s="72"/>
      <c r="E172" s="72"/>
      <c r="F172" s="72"/>
      <c r="G172" s="72"/>
      <c r="H172" s="72"/>
      <c r="I172" s="72"/>
      <c r="J172" s="72"/>
      <c r="K172" s="72"/>
      <c r="L172" s="72"/>
      <c r="M172" s="72"/>
      <c r="N172" s="72"/>
      <c r="O172" s="87"/>
      <c r="P172" s="137">
        <f>IF($T$13="Correct",IF(AND(P171+1&lt;='Student Work'!$T$13,P171&lt;&gt;0),P171+1,IF('Student Work'!P172&gt;0,"ERROR",0)),0)</f>
        <v>0</v>
      </c>
      <c r="Q172" s="138">
        <f>IF(P172=0,0,IF(ISBLANK('Student Work'!Q172),"ERROR",IF(ABS('Student Work'!Q172-'Student Work'!T171)&lt;0.01,IF(P172&lt;&gt;"ERROR","Correct","ERROR"),"ERROR")))</f>
        <v>0</v>
      </c>
      <c r="R172" s="139">
        <f>IF(P172=0,0,IF(ISBLANK('Student Work'!R172),"ERROR",IF(ABS('Student Work'!R172-'Student Work'!Q172*'Student Work'!$T$12/12)&lt;0.01,IF(P172&lt;&gt;"ERROR","Correct","ERROR"),"ERROR")))</f>
        <v>0</v>
      </c>
      <c r="S172" s="139">
        <f>IF(P172=0,0,IF(ISBLANK('Student Work'!S172),"ERROR",IF(ABS('Student Work'!S172-('Student Work'!$T$14-'Student Work'!R172))&lt;0.01,IF(P172&lt;&gt;"ERROR","Correct","ERROR"),"ERROR")))</f>
        <v>0</v>
      </c>
      <c r="T172" s="139">
        <f>IF(P172=0,0,IF(ISBLANK('Student Work'!T172),"ERROR",IF(ABS('Student Work'!T172-('Student Work'!Q172-'Student Work'!S172))&lt;0.01,IF(P172&lt;&gt;"ERROR","Correct","ERROR"),"ERROR")))</f>
        <v>0</v>
      </c>
      <c r="U172" s="143"/>
      <c r="V172" s="143"/>
      <c r="W172" s="87"/>
      <c r="X172" s="87"/>
      <c r="Y172" s="87"/>
      <c r="Z172" s="87"/>
      <c r="AA172" s="87"/>
      <c r="AB172" s="87"/>
      <c r="AC172" s="87"/>
      <c r="AD172" s="137">
        <f>IF($AE$13="Correct",IF(AND(AD171+1&lt;='Student Work'!$AE$13,AD171&lt;&gt;0),AD171+1,IF('Student Work'!AD172&gt;0,"ERROR",0)),0)</f>
        <v>0</v>
      </c>
      <c r="AE172" s="139">
        <f>IF(AD172=0,0,IF(ISBLANK('Student Work'!AE172),"ERROR",IF(ABS('Student Work'!AE172-'Student Work'!AH171)&lt;0.01,IF(AD172&lt;&gt;"ERROR","Correct","ERROR"),"ERROR")))</f>
        <v>0</v>
      </c>
      <c r="AF172" s="139">
        <f>IF(AD172=0,0,IF(ISBLANK('Student Work'!AF172),"ERROR",IF(ABS('Student Work'!AF172-'Student Work'!AE172*'Student Work'!$AE$12/12)&lt;0.01,IF(AD172&lt;&gt;"ERROR","Correct","ERROR"),"ERROR")))</f>
        <v>0</v>
      </c>
      <c r="AG172" s="154">
        <f>IF(AD172=0,0,IF(ISBLANK('Student Work'!AG172),"ERROR",IF(ABS('Student Work'!AG172-('Student Work'!$AE$14-'Student Work'!AF172))&lt;0.01,"Correct","ERROR")))</f>
        <v>0</v>
      </c>
      <c r="AH172" s="155">
        <f>IF(AD172=0,0,IF(ISBLANK('Student Work'!AH172),"ERROR",IF(ABS('Student Work'!AH172-('Student Work'!AE172-'Student Work'!AG172))&lt;0.01,"Correct","ERROR")))</f>
        <v>0</v>
      </c>
      <c r="AI172" s="144"/>
      <c r="AJ172" s="87"/>
      <c r="AK172" s="87"/>
      <c r="AL172" s="70"/>
    </row>
    <row r="173" spans="1:38">
      <c r="A173" s="100"/>
      <c r="B173" s="72"/>
      <c r="C173" s="72"/>
      <c r="D173" s="72"/>
      <c r="E173" s="72"/>
      <c r="F173" s="72"/>
      <c r="G173" s="72"/>
      <c r="H173" s="72"/>
      <c r="I173" s="72"/>
      <c r="J173" s="72"/>
      <c r="K173" s="72"/>
      <c r="L173" s="72"/>
      <c r="M173" s="72"/>
      <c r="N173" s="72"/>
      <c r="O173" s="87"/>
      <c r="P173" s="137">
        <f>IF($T$13="Correct",IF(AND(P172+1&lt;='Student Work'!$T$13,P172&lt;&gt;0),P172+1,IF('Student Work'!P173&gt;0,"ERROR",0)),0)</f>
        <v>0</v>
      </c>
      <c r="Q173" s="138">
        <f>IF(P173=0,0,IF(ISBLANK('Student Work'!Q173),"ERROR",IF(ABS('Student Work'!Q173-'Student Work'!T172)&lt;0.01,IF(P173&lt;&gt;"ERROR","Correct","ERROR"),"ERROR")))</f>
        <v>0</v>
      </c>
      <c r="R173" s="139">
        <f>IF(P173=0,0,IF(ISBLANK('Student Work'!R173),"ERROR",IF(ABS('Student Work'!R173-'Student Work'!Q173*'Student Work'!$T$12/12)&lt;0.01,IF(P173&lt;&gt;"ERROR","Correct","ERROR"),"ERROR")))</f>
        <v>0</v>
      </c>
      <c r="S173" s="139">
        <f>IF(P173=0,0,IF(ISBLANK('Student Work'!S173),"ERROR",IF(ABS('Student Work'!S173-('Student Work'!$T$14-'Student Work'!R173))&lt;0.01,IF(P173&lt;&gt;"ERROR","Correct","ERROR"),"ERROR")))</f>
        <v>0</v>
      </c>
      <c r="T173" s="139">
        <f>IF(P173=0,0,IF(ISBLANK('Student Work'!T173),"ERROR",IF(ABS('Student Work'!T173-('Student Work'!Q173-'Student Work'!S173))&lt;0.01,IF(P173&lt;&gt;"ERROR","Correct","ERROR"),"ERROR")))</f>
        <v>0</v>
      </c>
      <c r="U173" s="143"/>
      <c r="V173" s="143"/>
      <c r="W173" s="87"/>
      <c r="X173" s="87"/>
      <c r="Y173" s="87"/>
      <c r="Z173" s="87"/>
      <c r="AA173" s="87"/>
      <c r="AB173" s="87"/>
      <c r="AC173" s="87"/>
      <c r="AD173" s="137">
        <f>IF($AE$13="Correct",IF(AND(AD172+1&lt;='Student Work'!$AE$13,AD172&lt;&gt;0),AD172+1,IF('Student Work'!AD173&gt;0,"ERROR",0)),0)</f>
        <v>0</v>
      </c>
      <c r="AE173" s="139">
        <f>IF(AD173=0,0,IF(ISBLANK('Student Work'!AE173),"ERROR",IF(ABS('Student Work'!AE173-'Student Work'!AH172)&lt;0.01,IF(AD173&lt;&gt;"ERROR","Correct","ERROR"),"ERROR")))</f>
        <v>0</v>
      </c>
      <c r="AF173" s="139">
        <f>IF(AD173=0,0,IF(ISBLANK('Student Work'!AF173),"ERROR",IF(ABS('Student Work'!AF173-'Student Work'!AE173*'Student Work'!$AE$12/12)&lt;0.01,IF(AD173&lt;&gt;"ERROR","Correct","ERROR"),"ERROR")))</f>
        <v>0</v>
      </c>
      <c r="AG173" s="154">
        <f>IF(AD173=0,0,IF(ISBLANK('Student Work'!AG173),"ERROR",IF(ABS('Student Work'!AG173-('Student Work'!$AE$14-'Student Work'!AF173))&lt;0.01,"Correct","ERROR")))</f>
        <v>0</v>
      </c>
      <c r="AH173" s="155">
        <f>IF(AD173=0,0,IF(ISBLANK('Student Work'!AH173),"ERROR",IF(ABS('Student Work'!AH173-('Student Work'!AE173-'Student Work'!AG173))&lt;0.01,"Correct","ERROR")))</f>
        <v>0</v>
      </c>
      <c r="AI173" s="144"/>
      <c r="AJ173" s="87"/>
      <c r="AK173" s="87"/>
      <c r="AL173" s="70"/>
    </row>
    <row r="174" spans="1:38">
      <c r="A174" s="100"/>
      <c r="B174" s="72"/>
      <c r="C174" s="72"/>
      <c r="D174" s="72"/>
      <c r="E174" s="72"/>
      <c r="F174" s="72"/>
      <c r="G174" s="72"/>
      <c r="H174" s="72"/>
      <c r="I174" s="72"/>
      <c r="J174" s="72"/>
      <c r="K174" s="72"/>
      <c r="L174" s="72"/>
      <c r="M174" s="72"/>
      <c r="N174" s="72"/>
      <c r="O174" s="87"/>
      <c r="P174" s="137">
        <f>IF($T$13="Correct",IF(AND(P173+1&lt;='Student Work'!$T$13,P173&lt;&gt;0),P173+1,IF('Student Work'!P174&gt;0,"ERROR",0)),0)</f>
        <v>0</v>
      </c>
      <c r="Q174" s="138">
        <f>IF(P174=0,0,IF(ISBLANK('Student Work'!Q174),"ERROR",IF(ABS('Student Work'!Q174-'Student Work'!T173)&lt;0.01,IF(P174&lt;&gt;"ERROR","Correct","ERROR"),"ERROR")))</f>
        <v>0</v>
      </c>
      <c r="R174" s="139">
        <f>IF(P174=0,0,IF(ISBLANK('Student Work'!R174),"ERROR",IF(ABS('Student Work'!R174-'Student Work'!Q174*'Student Work'!$T$12/12)&lt;0.01,IF(P174&lt;&gt;"ERROR","Correct","ERROR"),"ERROR")))</f>
        <v>0</v>
      </c>
      <c r="S174" s="139">
        <f>IF(P174=0,0,IF(ISBLANK('Student Work'!S174),"ERROR",IF(ABS('Student Work'!S174-('Student Work'!$T$14-'Student Work'!R174))&lt;0.01,IF(P174&lt;&gt;"ERROR","Correct","ERROR"),"ERROR")))</f>
        <v>0</v>
      </c>
      <c r="T174" s="139">
        <f>IF(P174=0,0,IF(ISBLANK('Student Work'!T174),"ERROR",IF(ABS('Student Work'!T174-('Student Work'!Q174-'Student Work'!S174))&lt;0.01,IF(P174&lt;&gt;"ERROR","Correct","ERROR"),"ERROR")))</f>
        <v>0</v>
      </c>
      <c r="U174" s="143"/>
      <c r="V174" s="143"/>
      <c r="W174" s="87"/>
      <c r="X174" s="87"/>
      <c r="Y174" s="87"/>
      <c r="Z174" s="87"/>
      <c r="AA174" s="87"/>
      <c r="AB174" s="87"/>
      <c r="AC174" s="87"/>
      <c r="AD174" s="137">
        <f>IF($AE$13="Correct",IF(AND(AD173+1&lt;='Student Work'!$AE$13,AD173&lt;&gt;0),AD173+1,IF('Student Work'!AD174&gt;0,"ERROR",0)),0)</f>
        <v>0</v>
      </c>
      <c r="AE174" s="139">
        <f>IF(AD174=0,0,IF(ISBLANK('Student Work'!AE174),"ERROR",IF(ABS('Student Work'!AE174-'Student Work'!AH173)&lt;0.01,IF(AD174&lt;&gt;"ERROR","Correct","ERROR"),"ERROR")))</f>
        <v>0</v>
      </c>
      <c r="AF174" s="139">
        <f>IF(AD174=0,0,IF(ISBLANK('Student Work'!AF174),"ERROR",IF(ABS('Student Work'!AF174-'Student Work'!AE174*'Student Work'!$AE$12/12)&lt;0.01,IF(AD174&lt;&gt;"ERROR","Correct","ERROR"),"ERROR")))</f>
        <v>0</v>
      </c>
      <c r="AG174" s="154">
        <f>IF(AD174=0,0,IF(ISBLANK('Student Work'!AG174),"ERROR",IF(ABS('Student Work'!AG174-('Student Work'!$AE$14-'Student Work'!AF174))&lt;0.01,"Correct","ERROR")))</f>
        <v>0</v>
      </c>
      <c r="AH174" s="155">
        <f>IF(AD174=0,0,IF(ISBLANK('Student Work'!AH174),"ERROR",IF(ABS('Student Work'!AH174-('Student Work'!AE174-'Student Work'!AG174))&lt;0.01,"Correct","ERROR")))</f>
        <v>0</v>
      </c>
      <c r="AI174" s="144"/>
      <c r="AJ174" s="87"/>
      <c r="AK174" s="87"/>
      <c r="AL174" s="70"/>
    </row>
    <row r="175" spans="1:38">
      <c r="A175" s="100"/>
      <c r="B175" s="72"/>
      <c r="C175" s="72"/>
      <c r="D175" s="72"/>
      <c r="E175" s="72"/>
      <c r="F175" s="72"/>
      <c r="G175" s="72"/>
      <c r="H175" s="72"/>
      <c r="I175" s="72"/>
      <c r="J175" s="72"/>
      <c r="K175" s="72"/>
      <c r="L175" s="72"/>
      <c r="M175" s="72"/>
      <c r="N175" s="72"/>
      <c r="O175" s="87"/>
      <c r="P175" s="137">
        <f>IF($T$13="Correct",IF(AND(P174+1&lt;='Student Work'!$T$13,P174&lt;&gt;0),P174+1,IF('Student Work'!P175&gt;0,"ERROR",0)),0)</f>
        <v>0</v>
      </c>
      <c r="Q175" s="138">
        <f>IF(P175=0,0,IF(ISBLANK('Student Work'!Q175),"ERROR",IF(ABS('Student Work'!Q175-'Student Work'!T174)&lt;0.01,IF(P175&lt;&gt;"ERROR","Correct","ERROR"),"ERROR")))</f>
        <v>0</v>
      </c>
      <c r="R175" s="139">
        <f>IF(P175=0,0,IF(ISBLANK('Student Work'!R175),"ERROR",IF(ABS('Student Work'!R175-'Student Work'!Q175*'Student Work'!$T$12/12)&lt;0.01,IF(P175&lt;&gt;"ERROR","Correct","ERROR"),"ERROR")))</f>
        <v>0</v>
      </c>
      <c r="S175" s="139">
        <f>IF(P175=0,0,IF(ISBLANK('Student Work'!S175),"ERROR",IF(ABS('Student Work'!S175-('Student Work'!$T$14-'Student Work'!R175))&lt;0.01,IF(P175&lt;&gt;"ERROR","Correct","ERROR"),"ERROR")))</f>
        <v>0</v>
      </c>
      <c r="T175" s="139">
        <f>IF(P175=0,0,IF(ISBLANK('Student Work'!T175),"ERROR",IF(ABS('Student Work'!T175-('Student Work'!Q175-'Student Work'!S175))&lt;0.01,IF(P175&lt;&gt;"ERROR","Correct","ERROR"),"ERROR")))</f>
        <v>0</v>
      </c>
      <c r="U175" s="143"/>
      <c r="V175" s="143"/>
      <c r="W175" s="87"/>
      <c r="X175" s="87"/>
      <c r="Y175" s="87"/>
      <c r="Z175" s="87"/>
      <c r="AA175" s="87"/>
      <c r="AB175" s="87"/>
      <c r="AC175" s="87"/>
      <c r="AD175" s="137">
        <f>IF($AE$13="Correct",IF(AND(AD174+1&lt;='Student Work'!$AE$13,AD174&lt;&gt;0),AD174+1,IF('Student Work'!AD175&gt;0,"ERROR",0)),0)</f>
        <v>0</v>
      </c>
      <c r="AE175" s="139">
        <f>IF(AD175=0,0,IF(ISBLANK('Student Work'!AE175),"ERROR",IF(ABS('Student Work'!AE175-'Student Work'!AH174)&lt;0.01,IF(AD175&lt;&gt;"ERROR","Correct","ERROR"),"ERROR")))</f>
        <v>0</v>
      </c>
      <c r="AF175" s="139">
        <f>IF(AD175=0,0,IF(ISBLANK('Student Work'!AF175),"ERROR",IF(ABS('Student Work'!AF175-'Student Work'!AE175*'Student Work'!$AE$12/12)&lt;0.01,IF(AD175&lt;&gt;"ERROR","Correct","ERROR"),"ERROR")))</f>
        <v>0</v>
      </c>
      <c r="AG175" s="154">
        <f>IF(AD175=0,0,IF(ISBLANK('Student Work'!AG175),"ERROR",IF(ABS('Student Work'!AG175-('Student Work'!$AE$14-'Student Work'!AF175))&lt;0.01,"Correct","ERROR")))</f>
        <v>0</v>
      </c>
      <c r="AH175" s="155">
        <f>IF(AD175=0,0,IF(ISBLANK('Student Work'!AH175),"ERROR",IF(ABS('Student Work'!AH175-('Student Work'!AE175-'Student Work'!AG175))&lt;0.01,"Correct","ERROR")))</f>
        <v>0</v>
      </c>
      <c r="AI175" s="144"/>
      <c r="AJ175" s="87"/>
      <c r="AK175" s="87"/>
      <c r="AL175" s="70"/>
    </row>
    <row r="176" spans="1:38">
      <c r="A176" s="100"/>
      <c r="B176" s="72"/>
      <c r="C176" s="72"/>
      <c r="D176" s="72"/>
      <c r="E176" s="72"/>
      <c r="F176" s="72"/>
      <c r="G176" s="72"/>
      <c r="H176" s="72"/>
      <c r="I176" s="72"/>
      <c r="J176" s="72"/>
      <c r="K176" s="72"/>
      <c r="L176" s="72"/>
      <c r="M176" s="72"/>
      <c r="N176" s="72"/>
      <c r="O176" s="87"/>
      <c r="P176" s="137">
        <f>IF($T$13="Correct",IF(AND(P175+1&lt;='Student Work'!$T$13,P175&lt;&gt;0),P175+1,IF('Student Work'!P176&gt;0,"ERROR",0)),0)</f>
        <v>0</v>
      </c>
      <c r="Q176" s="138">
        <f>IF(P176=0,0,IF(ISBLANK('Student Work'!Q176),"ERROR",IF(ABS('Student Work'!Q176-'Student Work'!T175)&lt;0.01,IF(P176&lt;&gt;"ERROR","Correct","ERROR"),"ERROR")))</f>
        <v>0</v>
      </c>
      <c r="R176" s="139">
        <f>IF(P176=0,0,IF(ISBLANK('Student Work'!R176),"ERROR",IF(ABS('Student Work'!R176-'Student Work'!Q176*'Student Work'!$T$12/12)&lt;0.01,IF(P176&lt;&gt;"ERROR","Correct","ERROR"),"ERROR")))</f>
        <v>0</v>
      </c>
      <c r="S176" s="139">
        <f>IF(P176=0,0,IF(ISBLANK('Student Work'!S176),"ERROR",IF(ABS('Student Work'!S176-('Student Work'!$T$14-'Student Work'!R176))&lt;0.01,IF(P176&lt;&gt;"ERROR","Correct","ERROR"),"ERROR")))</f>
        <v>0</v>
      </c>
      <c r="T176" s="139">
        <f>IF(P176=0,0,IF(ISBLANK('Student Work'!T176),"ERROR",IF(ABS('Student Work'!T176-('Student Work'!Q176-'Student Work'!S176))&lt;0.01,IF(P176&lt;&gt;"ERROR","Correct","ERROR"),"ERROR")))</f>
        <v>0</v>
      </c>
      <c r="U176" s="143"/>
      <c r="V176" s="143"/>
      <c r="W176" s="87"/>
      <c r="X176" s="87"/>
      <c r="Y176" s="87"/>
      <c r="Z176" s="87"/>
      <c r="AA176" s="87"/>
      <c r="AB176" s="87"/>
      <c r="AC176" s="87"/>
      <c r="AD176" s="137">
        <f>IF($AE$13="Correct",IF(AND(AD175+1&lt;='Student Work'!$AE$13,AD175&lt;&gt;0),AD175+1,IF('Student Work'!AD176&gt;0,"ERROR",0)),0)</f>
        <v>0</v>
      </c>
      <c r="AE176" s="139">
        <f>IF(AD176=0,0,IF(ISBLANK('Student Work'!AE176),"ERROR",IF(ABS('Student Work'!AE176-'Student Work'!AH175)&lt;0.01,IF(AD176&lt;&gt;"ERROR","Correct","ERROR"),"ERROR")))</f>
        <v>0</v>
      </c>
      <c r="AF176" s="139">
        <f>IF(AD176=0,0,IF(ISBLANK('Student Work'!AF176),"ERROR",IF(ABS('Student Work'!AF176-'Student Work'!AE176*'Student Work'!$AE$12/12)&lt;0.01,IF(AD176&lt;&gt;"ERROR","Correct","ERROR"),"ERROR")))</f>
        <v>0</v>
      </c>
      <c r="AG176" s="154">
        <f>IF(AD176=0,0,IF(ISBLANK('Student Work'!AG176),"ERROR",IF(ABS('Student Work'!AG176-('Student Work'!$AE$14-'Student Work'!AF176))&lt;0.01,"Correct","ERROR")))</f>
        <v>0</v>
      </c>
      <c r="AH176" s="155">
        <f>IF(AD176=0,0,IF(ISBLANK('Student Work'!AH176),"ERROR",IF(ABS('Student Work'!AH176-('Student Work'!AE176-'Student Work'!AG176))&lt;0.01,"Correct","ERROR")))</f>
        <v>0</v>
      </c>
      <c r="AI176" s="144"/>
      <c r="AJ176" s="87"/>
      <c r="AK176" s="87"/>
      <c r="AL176" s="70"/>
    </row>
    <row r="177" spans="1:38">
      <c r="A177" s="100"/>
      <c r="B177" s="72"/>
      <c r="C177" s="72"/>
      <c r="D177" s="72"/>
      <c r="E177" s="72"/>
      <c r="F177" s="72"/>
      <c r="G177" s="72"/>
      <c r="H177" s="72"/>
      <c r="I177" s="72"/>
      <c r="J177" s="72"/>
      <c r="K177" s="72"/>
      <c r="L177" s="72"/>
      <c r="M177" s="72"/>
      <c r="N177" s="72"/>
      <c r="O177" s="87"/>
      <c r="P177" s="137">
        <f>IF($T$13="Correct",IF(AND(P176+1&lt;='Student Work'!$T$13,P176&lt;&gt;0),P176+1,IF('Student Work'!P177&gt;0,"ERROR",0)),0)</f>
        <v>0</v>
      </c>
      <c r="Q177" s="138">
        <f>IF(P177=0,0,IF(ISBLANK('Student Work'!Q177),"ERROR",IF(ABS('Student Work'!Q177-'Student Work'!T176)&lt;0.01,IF(P177&lt;&gt;"ERROR","Correct","ERROR"),"ERROR")))</f>
        <v>0</v>
      </c>
      <c r="R177" s="139">
        <f>IF(P177=0,0,IF(ISBLANK('Student Work'!R177),"ERROR",IF(ABS('Student Work'!R177-'Student Work'!Q177*'Student Work'!$T$12/12)&lt;0.01,IF(P177&lt;&gt;"ERROR","Correct","ERROR"),"ERROR")))</f>
        <v>0</v>
      </c>
      <c r="S177" s="139">
        <f>IF(P177=0,0,IF(ISBLANK('Student Work'!S177),"ERROR",IF(ABS('Student Work'!S177-('Student Work'!$T$14-'Student Work'!R177))&lt;0.01,IF(P177&lt;&gt;"ERROR","Correct","ERROR"),"ERROR")))</f>
        <v>0</v>
      </c>
      <c r="T177" s="139">
        <f>IF(P177=0,0,IF(ISBLANK('Student Work'!T177),"ERROR",IF(ABS('Student Work'!T177-('Student Work'!Q177-'Student Work'!S177))&lt;0.01,IF(P177&lt;&gt;"ERROR","Correct","ERROR"),"ERROR")))</f>
        <v>0</v>
      </c>
      <c r="U177" s="143"/>
      <c r="V177" s="143"/>
      <c r="W177" s="87"/>
      <c r="X177" s="87"/>
      <c r="Y177" s="87"/>
      <c r="Z177" s="87"/>
      <c r="AA177" s="87"/>
      <c r="AB177" s="87"/>
      <c r="AC177" s="87"/>
      <c r="AD177" s="137">
        <f>IF($AE$13="Correct",IF(AND(AD176+1&lt;='Student Work'!$AE$13,AD176&lt;&gt;0),AD176+1,IF('Student Work'!AD177&gt;0,"ERROR",0)),0)</f>
        <v>0</v>
      </c>
      <c r="AE177" s="139">
        <f>IF(AD177=0,0,IF(ISBLANK('Student Work'!AE177),"ERROR",IF(ABS('Student Work'!AE177-'Student Work'!AH176)&lt;0.01,IF(AD177&lt;&gt;"ERROR","Correct","ERROR"),"ERROR")))</f>
        <v>0</v>
      </c>
      <c r="AF177" s="139">
        <f>IF(AD177=0,0,IF(ISBLANK('Student Work'!AF177),"ERROR",IF(ABS('Student Work'!AF177-'Student Work'!AE177*'Student Work'!$AE$12/12)&lt;0.01,IF(AD177&lt;&gt;"ERROR","Correct","ERROR"),"ERROR")))</f>
        <v>0</v>
      </c>
      <c r="AG177" s="154">
        <f>IF(AD177=0,0,IF(ISBLANK('Student Work'!AG177),"ERROR",IF(ABS('Student Work'!AG177-('Student Work'!$AE$14-'Student Work'!AF177))&lt;0.01,"Correct","ERROR")))</f>
        <v>0</v>
      </c>
      <c r="AH177" s="155">
        <f>IF(AD177=0,0,IF(ISBLANK('Student Work'!AH177),"ERROR",IF(ABS('Student Work'!AH177-('Student Work'!AE177-'Student Work'!AG177))&lt;0.01,"Correct","ERROR")))</f>
        <v>0</v>
      </c>
      <c r="AI177" s="144"/>
      <c r="AJ177" s="87"/>
      <c r="AK177" s="87"/>
      <c r="AL177" s="70"/>
    </row>
    <row r="178" spans="1:38">
      <c r="A178" s="100"/>
      <c r="B178" s="72"/>
      <c r="C178" s="72"/>
      <c r="D178" s="72"/>
      <c r="E178" s="72"/>
      <c r="F178" s="72"/>
      <c r="G178" s="72"/>
      <c r="H178" s="72"/>
      <c r="I178" s="72"/>
      <c r="J178" s="72"/>
      <c r="K178" s="72"/>
      <c r="L178" s="72"/>
      <c r="M178" s="72"/>
      <c r="N178" s="72"/>
      <c r="O178" s="87"/>
      <c r="P178" s="137">
        <f>IF($T$13="Correct",IF(AND(P177+1&lt;='Student Work'!$T$13,P177&lt;&gt;0),P177+1,IF('Student Work'!P178&gt;0,"ERROR",0)),0)</f>
        <v>0</v>
      </c>
      <c r="Q178" s="138">
        <f>IF(P178=0,0,IF(ISBLANK('Student Work'!Q178),"ERROR",IF(ABS('Student Work'!Q178-'Student Work'!T177)&lt;0.01,IF(P178&lt;&gt;"ERROR","Correct","ERROR"),"ERROR")))</f>
        <v>0</v>
      </c>
      <c r="R178" s="139">
        <f>IF(P178=0,0,IF(ISBLANK('Student Work'!R178),"ERROR",IF(ABS('Student Work'!R178-'Student Work'!Q178*'Student Work'!$T$12/12)&lt;0.01,IF(P178&lt;&gt;"ERROR","Correct","ERROR"),"ERROR")))</f>
        <v>0</v>
      </c>
      <c r="S178" s="139">
        <f>IF(P178=0,0,IF(ISBLANK('Student Work'!S178),"ERROR",IF(ABS('Student Work'!S178-('Student Work'!$T$14-'Student Work'!R178))&lt;0.01,IF(P178&lt;&gt;"ERROR","Correct","ERROR"),"ERROR")))</f>
        <v>0</v>
      </c>
      <c r="T178" s="139">
        <f>IF(P178=0,0,IF(ISBLANK('Student Work'!T178),"ERROR",IF(ABS('Student Work'!T178-('Student Work'!Q178-'Student Work'!S178))&lt;0.01,IF(P178&lt;&gt;"ERROR","Correct","ERROR"),"ERROR")))</f>
        <v>0</v>
      </c>
      <c r="U178" s="143"/>
      <c r="V178" s="143"/>
      <c r="W178" s="87"/>
      <c r="X178" s="87"/>
      <c r="Y178" s="87"/>
      <c r="Z178" s="87"/>
      <c r="AA178" s="87"/>
      <c r="AB178" s="87"/>
      <c r="AC178" s="87"/>
      <c r="AD178" s="137">
        <f>IF($AE$13="Correct",IF(AND(AD177+1&lt;='Student Work'!$AE$13,AD177&lt;&gt;0),AD177+1,IF('Student Work'!AD178&gt;0,"ERROR",0)),0)</f>
        <v>0</v>
      </c>
      <c r="AE178" s="139">
        <f>IF(AD178=0,0,IF(ISBLANK('Student Work'!AE178),"ERROR",IF(ABS('Student Work'!AE178-'Student Work'!AH177)&lt;0.01,IF(AD178&lt;&gt;"ERROR","Correct","ERROR"),"ERROR")))</f>
        <v>0</v>
      </c>
      <c r="AF178" s="139">
        <f>IF(AD178=0,0,IF(ISBLANK('Student Work'!AF178),"ERROR",IF(ABS('Student Work'!AF178-'Student Work'!AE178*'Student Work'!$AE$12/12)&lt;0.01,IF(AD178&lt;&gt;"ERROR","Correct","ERROR"),"ERROR")))</f>
        <v>0</v>
      </c>
      <c r="AG178" s="154">
        <f>IF(AD178=0,0,IF(ISBLANK('Student Work'!AG178),"ERROR",IF(ABS('Student Work'!AG178-('Student Work'!$AE$14-'Student Work'!AF178))&lt;0.01,"Correct","ERROR")))</f>
        <v>0</v>
      </c>
      <c r="AH178" s="155">
        <f>IF(AD178=0,0,IF(ISBLANK('Student Work'!AH178),"ERROR",IF(ABS('Student Work'!AH178-('Student Work'!AE178-'Student Work'!AG178))&lt;0.01,"Correct","ERROR")))</f>
        <v>0</v>
      </c>
      <c r="AI178" s="144"/>
      <c r="AJ178" s="87"/>
      <c r="AK178" s="87"/>
      <c r="AL178" s="70"/>
    </row>
    <row r="179" spans="1:38">
      <c r="A179" s="100"/>
      <c r="B179" s="72"/>
      <c r="C179" s="72"/>
      <c r="D179" s="72"/>
      <c r="E179" s="72"/>
      <c r="F179" s="72"/>
      <c r="G179" s="72"/>
      <c r="H179" s="72"/>
      <c r="I179" s="72"/>
      <c r="J179" s="72"/>
      <c r="K179" s="72"/>
      <c r="L179" s="72"/>
      <c r="M179" s="72"/>
      <c r="N179" s="72"/>
      <c r="O179" s="87"/>
      <c r="P179" s="137">
        <f>IF($T$13="Correct",IF(AND(P178+1&lt;='Student Work'!$T$13,P178&lt;&gt;0),P178+1,IF('Student Work'!P179&gt;0,"ERROR",0)),0)</f>
        <v>0</v>
      </c>
      <c r="Q179" s="138">
        <f>IF(P179=0,0,IF(ISBLANK('Student Work'!Q179),"ERROR",IF(ABS('Student Work'!Q179-'Student Work'!T178)&lt;0.01,IF(P179&lt;&gt;"ERROR","Correct","ERROR"),"ERROR")))</f>
        <v>0</v>
      </c>
      <c r="R179" s="139">
        <f>IF(P179=0,0,IF(ISBLANK('Student Work'!R179),"ERROR",IF(ABS('Student Work'!R179-'Student Work'!Q179*'Student Work'!$T$12/12)&lt;0.01,IF(P179&lt;&gt;"ERROR","Correct","ERROR"),"ERROR")))</f>
        <v>0</v>
      </c>
      <c r="S179" s="139">
        <f>IF(P179=0,0,IF(ISBLANK('Student Work'!S179),"ERROR",IF(ABS('Student Work'!S179-('Student Work'!$T$14-'Student Work'!R179))&lt;0.01,IF(P179&lt;&gt;"ERROR","Correct","ERROR"),"ERROR")))</f>
        <v>0</v>
      </c>
      <c r="T179" s="139">
        <f>IF(P179=0,0,IF(ISBLANK('Student Work'!T179),"ERROR",IF(ABS('Student Work'!T179-('Student Work'!Q179-'Student Work'!S179))&lt;0.01,IF(P179&lt;&gt;"ERROR","Correct","ERROR"),"ERROR")))</f>
        <v>0</v>
      </c>
      <c r="U179" s="143"/>
      <c r="V179" s="143"/>
      <c r="W179" s="87"/>
      <c r="X179" s="87"/>
      <c r="Y179" s="87"/>
      <c r="Z179" s="87"/>
      <c r="AA179" s="87"/>
      <c r="AB179" s="87"/>
      <c r="AC179" s="87"/>
      <c r="AD179" s="137">
        <f>IF($AE$13="Correct",IF(AND(AD178+1&lt;='Student Work'!$AE$13,AD178&lt;&gt;0),AD178+1,IF('Student Work'!AD179&gt;0,"ERROR",0)),0)</f>
        <v>0</v>
      </c>
      <c r="AE179" s="139">
        <f>IF(AD179=0,0,IF(ISBLANK('Student Work'!AE179),"ERROR",IF(ABS('Student Work'!AE179-'Student Work'!AH178)&lt;0.01,IF(AD179&lt;&gt;"ERROR","Correct","ERROR"),"ERROR")))</f>
        <v>0</v>
      </c>
      <c r="AF179" s="139">
        <f>IF(AD179=0,0,IF(ISBLANK('Student Work'!AF179),"ERROR",IF(ABS('Student Work'!AF179-'Student Work'!AE179*'Student Work'!$AE$12/12)&lt;0.01,IF(AD179&lt;&gt;"ERROR","Correct","ERROR"),"ERROR")))</f>
        <v>0</v>
      </c>
      <c r="AG179" s="154">
        <f>IF(AD179=0,0,IF(ISBLANK('Student Work'!AG179),"ERROR",IF(ABS('Student Work'!AG179-('Student Work'!$AE$14-'Student Work'!AF179))&lt;0.01,"Correct","ERROR")))</f>
        <v>0</v>
      </c>
      <c r="AH179" s="155">
        <f>IF(AD179=0,0,IF(ISBLANK('Student Work'!AH179),"ERROR",IF(ABS('Student Work'!AH179-('Student Work'!AE179-'Student Work'!AG179))&lt;0.01,"Correct","ERROR")))</f>
        <v>0</v>
      </c>
      <c r="AI179" s="144"/>
      <c r="AJ179" s="87"/>
      <c r="AK179" s="87"/>
      <c r="AL179" s="70"/>
    </row>
    <row r="180" spans="1:38">
      <c r="A180" s="100"/>
      <c r="B180" s="72"/>
      <c r="C180" s="72"/>
      <c r="D180" s="72"/>
      <c r="E180" s="72"/>
      <c r="F180" s="72"/>
      <c r="G180" s="72"/>
      <c r="H180" s="72"/>
      <c r="I180" s="72"/>
      <c r="J180" s="72"/>
      <c r="K180" s="72"/>
      <c r="L180" s="72"/>
      <c r="M180" s="72"/>
      <c r="N180" s="72"/>
      <c r="O180" s="87"/>
      <c r="P180" s="137">
        <f>IF($T$13="Correct",IF(AND(P179+1&lt;='Student Work'!$T$13,P179&lt;&gt;0),P179+1,IF('Student Work'!P180&gt;0,"ERROR",0)),0)</f>
        <v>0</v>
      </c>
      <c r="Q180" s="138">
        <f>IF(P180=0,0,IF(ISBLANK('Student Work'!Q180),"ERROR",IF(ABS('Student Work'!Q180-'Student Work'!T179)&lt;0.01,IF(P180&lt;&gt;"ERROR","Correct","ERROR"),"ERROR")))</f>
        <v>0</v>
      </c>
      <c r="R180" s="139">
        <f>IF(P180=0,0,IF(ISBLANK('Student Work'!R180),"ERROR",IF(ABS('Student Work'!R180-'Student Work'!Q180*'Student Work'!$T$12/12)&lt;0.01,IF(P180&lt;&gt;"ERROR","Correct","ERROR"),"ERROR")))</f>
        <v>0</v>
      </c>
      <c r="S180" s="139">
        <f>IF(P180=0,0,IF(ISBLANK('Student Work'!S180),"ERROR",IF(ABS('Student Work'!S180-('Student Work'!$T$14-'Student Work'!R180))&lt;0.01,IF(P180&lt;&gt;"ERROR","Correct","ERROR"),"ERROR")))</f>
        <v>0</v>
      </c>
      <c r="T180" s="139">
        <f>IF(P180=0,0,IF(ISBLANK('Student Work'!T180),"ERROR",IF(ABS('Student Work'!T180-('Student Work'!Q180-'Student Work'!S180))&lt;0.01,IF(P180&lt;&gt;"ERROR","Correct","ERROR"),"ERROR")))</f>
        <v>0</v>
      </c>
      <c r="U180" s="143"/>
      <c r="V180" s="143"/>
      <c r="W180" s="87"/>
      <c r="X180" s="87"/>
      <c r="Y180" s="87"/>
      <c r="Z180" s="87"/>
      <c r="AA180" s="87"/>
      <c r="AB180" s="87"/>
      <c r="AC180" s="87"/>
      <c r="AD180" s="137">
        <f>IF($AE$13="Correct",IF(AND(AD179+1&lt;='Student Work'!$AE$13,AD179&lt;&gt;0),AD179+1,IF('Student Work'!AD180&gt;0,"ERROR",0)),0)</f>
        <v>0</v>
      </c>
      <c r="AE180" s="139">
        <f>IF(AD180=0,0,IF(ISBLANK('Student Work'!AE180),"ERROR",IF(ABS('Student Work'!AE180-'Student Work'!AH179)&lt;0.01,IF(AD180&lt;&gt;"ERROR","Correct","ERROR"),"ERROR")))</f>
        <v>0</v>
      </c>
      <c r="AF180" s="139">
        <f>IF(AD180=0,0,IF(ISBLANK('Student Work'!AF180),"ERROR",IF(ABS('Student Work'!AF180-'Student Work'!AE180*'Student Work'!$AE$12/12)&lt;0.01,IF(AD180&lt;&gt;"ERROR","Correct","ERROR"),"ERROR")))</f>
        <v>0</v>
      </c>
      <c r="AG180" s="154">
        <f>IF(AD180=0,0,IF(ISBLANK('Student Work'!AG180),"ERROR",IF(ABS('Student Work'!AG180-('Student Work'!$AE$14-'Student Work'!AF180))&lt;0.01,"Correct","ERROR")))</f>
        <v>0</v>
      </c>
      <c r="AH180" s="155">
        <f>IF(AD180=0,0,IF(ISBLANK('Student Work'!AH180),"ERROR",IF(ABS('Student Work'!AH180-('Student Work'!AE180-'Student Work'!AG180))&lt;0.01,"Correct","ERROR")))</f>
        <v>0</v>
      </c>
      <c r="AI180" s="144"/>
      <c r="AJ180" s="87"/>
      <c r="AK180" s="87"/>
      <c r="AL180" s="70"/>
    </row>
    <row r="181" spans="1:38">
      <c r="A181" s="100"/>
      <c r="B181" s="72"/>
      <c r="C181" s="72"/>
      <c r="D181" s="72"/>
      <c r="E181" s="72"/>
      <c r="F181" s="72"/>
      <c r="G181" s="72"/>
      <c r="H181" s="72"/>
      <c r="I181" s="72"/>
      <c r="J181" s="72"/>
      <c r="K181" s="72"/>
      <c r="L181" s="72"/>
      <c r="M181" s="72"/>
      <c r="N181" s="72"/>
      <c r="O181" s="87"/>
      <c r="P181" s="137">
        <f>IF($T$13="Correct",IF(AND(P180+1&lt;='Student Work'!$T$13,P180&lt;&gt;0),P180+1,IF('Student Work'!P181&gt;0,"ERROR",0)),0)</f>
        <v>0</v>
      </c>
      <c r="Q181" s="138">
        <f>IF(P181=0,0,IF(ISBLANK('Student Work'!Q181),"ERROR",IF(ABS('Student Work'!Q181-'Student Work'!T180)&lt;0.01,IF(P181&lt;&gt;"ERROR","Correct","ERROR"),"ERROR")))</f>
        <v>0</v>
      </c>
      <c r="R181" s="139">
        <f>IF(P181=0,0,IF(ISBLANK('Student Work'!R181),"ERROR",IF(ABS('Student Work'!R181-'Student Work'!Q181*'Student Work'!$T$12/12)&lt;0.01,IF(P181&lt;&gt;"ERROR","Correct","ERROR"),"ERROR")))</f>
        <v>0</v>
      </c>
      <c r="S181" s="139">
        <f>IF(P181=0,0,IF(ISBLANK('Student Work'!S181),"ERROR",IF(ABS('Student Work'!S181-('Student Work'!$T$14-'Student Work'!R181))&lt;0.01,IF(P181&lt;&gt;"ERROR","Correct","ERROR"),"ERROR")))</f>
        <v>0</v>
      </c>
      <c r="T181" s="139">
        <f>IF(P181=0,0,IF(ISBLANK('Student Work'!T181),"ERROR",IF(ABS('Student Work'!T181-('Student Work'!Q181-'Student Work'!S181))&lt;0.01,IF(P181&lt;&gt;"ERROR","Correct","ERROR"),"ERROR")))</f>
        <v>0</v>
      </c>
      <c r="U181" s="143"/>
      <c r="V181" s="143"/>
      <c r="W181" s="87"/>
      <c r="X181" s="87"/>
      <c r="Y181" s="87"/>
      <c r="Z181" s="87"/>
      <c r="AA181" s="87"/>
      <c r="AB181" s="87"/>
      <c r="AC181" s="87"/>
      <c r="AD181" s="137">
        <f>IF($AE$13="Correct",IF(AND(AD180+1&lt;='Student Work'!$AE$13,AD180&lt;&gt;0),AD180+1,IF('Student Work'!AD181&gt;0,"ERROR",0)),0)</f>
        <v>0</v>
      </c>
      <c r="AE181" s="139">
        <f>IF(AD181=0,0,IF(ISBLANK('Student Work'!AE181),"ERROR",IF(ABS('Student Work'!AE181-'Student Work'!AH180)&lt;0.01,IF(AD181&lt;&gt;"ERROR","Correct","ERROR"),"ERROR")))</f>
        <v>0</v>
      </c>
      <c r="AF181" s="139">
        <f>IF(AD181=0,0,IF(ISBLANK('Student Work'!AF181),"ERROR",IF(ABS('Student Work'!AF181-'Student Work'!AE181*'Student Work'!$AE$12/12)&lt;0.01,IF(AD181&lt;&gt;"ERROR","Correct","ERROR"),"ERROR")))</f>
        <v>0</v>
      </c>
      <c r="AG181" s="154">
        <f>IF(AD181=0,0,IF(ISBLANK('Student Work'!AG181),"ERROR",IF(ABS('Student Work'!AG181-('Student Work'!$AE$14-'Student Work'!AF181))&lt;0.01,"Correct","ERROR")))</f>
        <v>0</v>
      </c>
      <c r="AH181" s="155">
        <f>IF(AD181=0,0,IF(ISBLANK('Student Work'!AH181),"ERROR",IF(ABS('Student Work'!AH181-('Student Work'!AE181-'Student Work'!AG181))&lt;0.01,"Correct","ERROR")))</f>
        <v>0</v>
      </c>
      <c r="AI181" s="144"/>
      <c r="AJ181" s="87"/>
      <c r="AK181" s="87"/>
      <c r="AL181" s="70"/>
    </row>
    <row r="182" spans="1:38">
      <c r="A182" s="100"/>
      <c r="B182" s="72"/>
      <c r="C182" s="72"/>
      <c r="D182" s="72"/>
      <c r="E182" s="72"/>
      <c r="F182" s="72"/>
      <c r="G182" s="72"/>
      <c r="H182" s="72"/>
      <c r="I182" s="72"/>
      <c r="J182" s="72"/>
      <c r="K182" s="72"/>
      <c r="L182" s="72"/>
      <c r="M182" s="72"/>
      <c r="N182" s="72"/>
      <c r="O182" s="87"/>
      <c r="P182" s="137">
        <f>IF($T$13="Correct",IF(AND(P181+1&lt;='Student Work'!$T$13,P181&lt;&gt;0),P181+1,IF('Student Work'!P182&gt;0,"ERROR",0)),0)</f>
        <v>0</v>
      </c>
      <c r="Q182" s="138">
        <f>IF(P182=0,0,IF(ISBLANK('Student Work'!Q182),"ERROR",IF(ABS('Student Work'!Q182-'Student Work'!T181)&lt;0.01,IF(P182&lt;&gt;"ERROR","Correct","ERROR"),"ERROR")))</f>
        <v>0</v>
      </c>
      <c r="R182" s="139">
        <f>IF(P182=0,0,IF(ISBLANK('Student Work'!R182),"ERROR",IF(ABS('Student Work'!R182-'Student Work'!Q182*'Student Work'!$T$12/12)&lt;0.01,IF(P182&lt;&gt;"ERROR","Correct","ERROR"),"ERROR")))</f>
        <v>0</v>
      </c>
      <c r="S182" s="139">
        <f>IF(P182=0,0,IF(ISBLANK('Student Work'!S182),"ERROR",IF(ABS('Student Work'!S182-('Student Work'!$T$14-'Student Work'!R182))&lt;0.01,IF(P182&lt;&gt;"ERROR","Correct","ERROR"),"ERROR")))</f>
        <v>0</v>
      </c>
      <c r="T182" s="139">
        <f>IF(P182=0,0,IF(ISBLANK('Student Work'!T182),"ERROR",IF(ABS('Student Work'!T182-('Student Work'!Q182-'Student Work'!S182))&lt;0.01,IF(P182&lt;&gt;"ERROR","Correct","ERROR"),"ERROR")))</f>
        <v>0</v>
      </c>
      <c r="U182" s="143"/>
      <c r="V182" s="143"/>
      <c r="W182" s="87"/>
      <c r="X182" s="87"/>
      <c r="Y182" s="87"/>
      <c r="Z182" s="87"/>
      <c r="AA182" s="87"/>
      <c r="AB182" s="87"/>
      <c r="AC182" s="87"/>
      <c r="AD182" s="137">
        <f>IF($AE$13="Correct",IF(AND(AD181+1&lt;='Student Work'!$AE$13,AD181&lt;&gt;0),AD181+1,IF('Student Work'!AD182&gt;0,"ERROR",0)),0)</f>
        <v>0</v>
      </c>
      <c r="AE182" s="139">
        <f>IF(AD182=0,0,IF(ISBLANK('Student Work'!AE182),"ERROR",IF(ABS('Student Work'!AE182-'Student Work'!AH181)&lt;0.01,IF(AD182&lt;&gt;"ERROR","Correct","ERROR"),"ERROR")))</f>
        <v>0</v>
      </c>
      <c r="AF182" s="139">
        <f>IF(AD182=0,0,IF(ISBLANK('Student Work'!AF182),"ERROR",IF(ABS('Student Work'!AF182-'Student Work'!AE182*'Student Work'!$AE$12/12)&lt;0.01,IF(AD182&lt;&gt;"ERROR","Correct","ERROR"),"ERROR")))</f>
        <v>0</v>
      </c>
      <c r="AG182" s="154">
        <f>IF(AD182=0,0,IF(ISBLANK('Student Work'!AG182),"ERROR",IF(ABS('Student Work'!AG182-('Student Work'!$AE$14-'Student Work'!AF182))&lt;0.01,"Correct","ERROR")))</f>
        <v>0</v>
      </c>
      <c r="AH182" s="155">
        <f>IF(AD182=0,0,IF(ISBLANK('Student Work'!AH182),"ERROR",IF(ABS('Student Work'!AH182-('Student Work'!AE182-'Student Work'!AG182))&lt;0.01,"Correct","ERROR")))</f>
        <v>0</v>
      </c>
      <c r="AI182" s="144"/>
      <c r="AJ182" s="87"/>
      <c r="AK182" s="87"/>
      <c r="AL182" s="70"/>
    </row>
    <row r="183" spans="1:38">
      <c r="A183" s="100"/>
      <c r="B183" s="72"/>
      <c r="C183" s="72"/>
      <c r="D183" s="72"/>
      <c r="E183" s="72"/>
      <c r="F183" s="72"/>
      <c r="G183" s="72"/>
      <c r="H183" s="72"/>
      <c r="I183" s="72"/>
      <c r="J183" s="72"/>
      <c r="K183" s="72"/>
      <c r="L183" s="72"/>
      <c r="M183" s="72"/>
      <c r="N183" s="72"/>
      <c r="O183" s="87"/>
      <c r="P183" s="137">
        <f>IF($T$13="Correct",IF(AND(P182+1&lt;='Student Work'!$T$13,P182&lt;&gt;0),P182+1,IF('Student Work'!P183&gt;0,"ERROR",0)),0)</f>
        <v>0</v>
      </c>
      <c r="Q183" s="138">
        <f>IF(P183=0,0,IF(ISBLANK('Student Work'!Q183),"ERROR",IF(ABS('Student Work'!Q183-'Student Work'!T182)&lt;0.01,IF(P183&lt;&gt;"ERROR","Correct","ERROR"),"ERROR")))</f>
        <v>0</v>
      </c>
      <c r="R183" s="139">
        <f>IF(P183=0,0,IF(ISBLANK('Student Work'!R183),"ERROR",IF(ABS('Student Work'!R183-'Student Work'!Q183*'Student Work'!$T$12/12)&lt;0.01,IF(P183&lt;&gt;"ERROR","Correct","ERROR"),"ERROR")))</f>
        <v>0</v>
      </c>
      <c r="S183" s="139">
        <f>IF(P183=0,0,IF(ISBLANK('Student Work'!S183),"ERROR",IF(ABS('Student Work'!S183-('Student Work'!$T$14-'Student Work'!R183))&lt;0.01,IF(P183&lt;&gt;"ERROR","Correct","ERROR"),"ERROR")))</f>
        <v>0</v>
      </c>
      <c r="T183" s="139">
        <f>IF(P183=0,0,IF(ISBLANK('Student Work'!T183),"ERROR",IF(ABS('Student Work'!T183-('Student Work'!Q183-'Student Work'!S183))&lt;0.01,IF(P183&lt;&gt;"ERROR","Correct","ERROR"),"ERROR")))</f>
        <v>0</v>
      </c>
      <c r="U183" s="143"/>
      <c r="V183" s="143"/>
      <c r="W183" s="87"/>
      <c r="X183" s="87"/>
      <c r="Y183" s="87"/>
      <c r="Z183" s="87"/>
      <c r="AA183" s="87"/>
      <c r="AB183" s="87"/>
      <c r="AC183" s="87"/>
      <c r="AD183" s="137">
        <f>IF($AE$13="Correct",IF(AND(AD182+1&lt;='Student Work'!$AE$13,AD182&lt;&gt;0),AD182+1,IF('Student Work'!AD183&gt;0,"ERROR",0)),0)</f>
        <v>0</v>
      </c>
      <c r="AE183" s="139">
        <f>IF(AD183=0,0,IF(ISBLANK('Student Work'!AE183),"ERROR",IF(ABS('Student Work'!AE183-'Student Work'!AH182)&lt;0.01,IF(AD183&lt;&gt;"ERROR","Correct","ERROR"),"ERROR")))</f>
        <v>0</v>
      </c>
      <c r="AF183" s="139">
        <f>IF(AD183=0,0,IF(ISBLANK('Student Work'!AF183),"ERROR",IF(ABS('Student Work'!AF183-'Student Work'!AE183*'Student Work'!$AE$12/12)&lt;0.01,IF(AD183&lt;&gt;"ERROR","Correct","ERROR"),"ERROR")))</f>
        <v>0</v>
      </c>
      <c r="AG183" s="154">
        <f>IF(AD183=0,0,IF(ISBLANK('Student Work'!AG183),"ERROR",IF(ABS('Student Work'!AG183-('Student Work'!$AE$14-'Student Work'!AF183))&lt;0.01,"Correct","ERROR")))</f>
        <v>0</v>
      </c>
      <c r="AH183" s="155">
        <f>IF(AD183=0,0,IF(ISBLANK('Student Work'!AH183),"ERROR",IF(ABS('Student Work'!AH183-('Student Work'!AE183-'Student Work'!AG183))&lt;0.01,"Correct","ERROR")))</f>
        <v>0</v>
      </c>
      <c r="AI183" s="144"/>
      <c r="AJ183" s="87"/>
      <c r="AK183" s="87"/>
      <c r="AL183" s="70"/>
    </row>
    <row r="184" spans="1:38">
      <c r="A184" s="100"/>
      <c r="B184" s="72"/>
      <c r="C184" s="72"/>
      <c r="D184" s="72"/>
      <c r="E184" s="72"/>
      <c r="F184" s="72"/>
      <c r="G184" s="72"/>
      <c r="H184" s="72"/>
      <c r="I184" s="72"/>
      <c r="J184" s="72"/>
      <c r="K184" s="72"/>
      <c r="L184" s="72"/>
      <c r="M184" s="72"/>
      <c r="N184" s="72"/>
      <c r="O184" s="87"/>
      <c r="P184" s="137">
        <f>IF($T$13="Correct",IF(AND(P183+1&lt;='Student Work'!$T$13,P183&lt;&gt;0),P183+1,IF('Student Work'!P184&gt;0,"ERROR",0)),0)</f>
        <v>0</v>
      </c>
      <c r="Q184" s="138">
        <f>IF(P184=0,0,IF(ISBLANK('Student Work'!Q184),"ERROR",IF(ABS('Student Work'!Q184-'Student Work'!T183)&lt;0.01,IF(P184&lt;&gt;"ERROR","Correct","ERROR"),"ERROR")))</f>
        <v>0</v>
      </c>
      <c r="R184" s="139">
        <f>IF(P184=0,0,IF(ISBLANK('Student Work'!R184),"ERROR",IF(ABS('Student Work'!R184-'Student Work'!Q184*'Student Work'!$T$12/12)&lt;0.01,IF(P184&lt;&gt;"ERROR","Correct","ERROR"),"ERROR")))</f>
        <v>0</v>
      </c>
      <c r="S184" s="139">
        <f>IF(P184=0,0,IF(ISBLANK('Student Work'!S184),"ERROR",IF(ABS('Student Work'!S184-('Student Work'!$T$14-'Student Work'!R184))&lt;0.01,IF(P184&lt;&gt;"ERROR","Correct","ERROR"),"ERROR")))</f>
        <v>0</v>
      </c>
      <c r="T184" s="139">
        <f>IF(P184=0,0,IF(ISBLANK('Student Work'!T184),"ERROR",IF(ABS('Student Work'!T184-('Student Work'!Q184-'Student Work'!S184))&lt;0.01,IF(P184&lt;&gt;"ERROR","Correct","ERROR"),"ERROR")))</f>
        <v>0</v>
      </c>
      <c r="U184" s="143"/>
      <c r="V184" s="143"/>
      <c r="W184" s="87"/>
      <c r="X184" s="87"/>
      <c r="Y184" s="87"/>
      <c r="Z184" s="87"/>
      <c r="AA184" s="87"/>
      <c r="AB184" s="87"/>
      <c r="AC184" s="87"/>
      <c r="AD184" s="137">
        <f>IF($AE$13="Correct",IF(AND(AD183+1&lt;='Student Work'!$AE$13,AD183&lt;&gt;0),AD183+1,IF('Student Work'!AD184&gt;0,"ERROR",0)),0)</f>
        <v>0</v>
      </c>
      <c r="AE184" s="139">
        <f>IF(AD184=0,0,IF(ISBLANK('Student Work'!AE184),"ERROR",IF(ABS('Student Work'!AE184-'Student Work'!AH183)&lt;0.01,IF(AD184&lt;&gt;"ERROR","Correct","ERROR"),"ERROR")))</f>
        <v>0</v>
      </c>
      <c r="AF184" s="139">
        <f>IF(AD184=0,0,IF(ISBLANK('Student Work'!AF184),"ERROR",IF(ABS('Student Work'!AF184-'Student Work'!AE184*'Student Work'!$AE$12/12)&lt;0.01,IF(AD184&lt;&gt;"ERROR","Correct","ERROR"),"ERROR")))</f>
        <v>0</v>
      </c>
      <c r="AG184" s="154">
        <f>IF(AD184=0,0,IF(ISBLANK('Student Work'!AG184),"ERROR",IF(ABS('Student Work'!AG184-('Student Work'!$AE$14-'Student Work'!AF184))&lt;0.01,"Correct","ERROR")))</f>
        <v>0</v>
      </c>
      <c r="AH184" s="155">
        <f>IF(AD184=0,0,IF(ISBLANK('Student Work'!AH184),"ERROR",IF(ABS('Student Work'!AH184-('Student Work'!AE184-'Student Work'!AG184))&lt;0.01,"Correct","ERROR")))</f>
        <v>0</v>
      </c>
      <c r="AI184" s="144"/>
      <c r="AJ184" s="87"/>
      <c r="AK184" s="87"/>
      <c r="AL184" s="70"/>
    </row>
    <row r="185" spans="1:38">
      <c r="A185" s="100"/>
      <c r="B185" s="72"/>
      <c r="C185" s="72"/>
      <c r="D185" s="72"/>
      <c r="E185" s="72"/>
      <c r="F185" s="72"/>
      <c r="G185" s="72"/>
      <c r="H185" s="72"/>
      <c r="I185" s="72"/>
      <c r="J185" s="72"/>
      <c r="K185" s="72"/>
      <c r="L185" s="72"/>
      <c r="M185" s="72"/>
      <c r="N185" s="72"/>
      <c r="O185" s="87"/>
      <c r="P185" s="137">
        <f>IF($T$13="Correct",IF(AND(P184+1&lt;='Student Work'!$T$13,P184&lt;&gt;0),P184+1,IF('Student Work'!P185&gt;0,"ERROR",0)),0)</f>
        <v>0</v>
      </c>
      <c r="Q185" s="138">
        <f>IF(P185=0,0,IF(ISBLANK('Student Work'!Q185),"ERROR",IF(ABS('Student Work'!Q185-'Student Work'!T184)&lt;0.01,IF(P185&lt;&gt;"ERROR","Correct","ERROR"),"ERROR")))</f>
        <v>0</v>
      </c>
      <c r="R185" s="139">
        <f>IF(P185=0,0,IF(ISBLANK('Student Work'!R185),"ERROR",IF(ABS('Student Work'!R185-'Student Work'!Q185*'Student Work'!$T$12/12)&lt;0.01,IF(P185&lt;&gt;"ERROR","Correct","ERROR"),"ERROR")))</f>
        <v>0</v>
      </c>
      <c r="S185" s="139">
        <f>IF(P185=0,0,IF(ISBLANK('Student Work'!S185),"ERROR",IF(ABS('Student Work'!S185-('Student Work'!$T$14-'Student Work'!R185))&lt;0.01,IF(P185&lt;&gt;"ERROR","Correct","ERROR"),"ERROR")))</f>
        <v>0</v>
      </c>
      <c r="T185" s="139">
        <f>IF(P185=0,0,IF(ISBLANK('Student Work'!T185),"ERROR",IF(ABS('Student Work'!T185-('Student Work'!Q185-'Student Work'!S185))&lt;0.01,IF(P185&lt;&gt;"ERROR","Correct","ERROR"),"ERROR")))</f>
        <v>0</v>
      </c>
      <c r="U185" s="143"/>
      <c r="V185" s="143"/>
      <c r="W185" s="87"/>
      <c r="X185" s="87"/>
      <c r="Y185" s="87"/>
      <c r="Z185" s="87"/>
      <c r="AA185" s="87"/>
      <c r="AB185" s="87"/>
      <c r="AC185" s="87"/>
      <c r="AD185" s="137">
        <f>IF($AE$13="Correct",IF(AND(AD184+1&lt;='Student Work'!$AE$13,AD184&lt;&gt;0),AD184+1,IF('Student Work'!AD185&gt;0,"ERROR",0)),0)</f>
        <v>0</v>
      </c>
      <c r="AE185" s="139">
        <f>IF(AD185=0,0,IF(ISBLANK('Student Work'!AE185),"ERROR",IF(ABS('Student Work'!AE185-'Student Work'!AH184)&lt;0.01,IF(AD185&lt;&gt;"ERROR","Correct","ERROR"),"ERROR")))</f>
        <v>0</v>
      </c>
      <c r="AF185" s="139">
        <f>IF(AD185=0,0,IF(ISBLANK('Student Work'!AF185),"ERROR",IF(ABS('Student Work'!AF185-'Student Work'!AE185*'Student Work'!$AE$12/12)&lt;0.01,IF(AD185&lt;&gt;"ERROR","Correct","ERROR"),"ERROR")))</f>
        <v>0</v>
      </c>
      <c r="AG185" s="154">
        <f>IF(AD185=0,0,IF(ISBLANK('Student Work'!AG185),"ERROR",IF(ABS('Student Work'!AG185-('Student Work'!$AE$14-'Student Work'!AF185))&lt;0.01,"Correct","ERROR")))</f>
        <v>0</v>
      </c>
      <c r="AH185" s="155">
        <f>IF(AD185=0,0,IF(ISBLANK('Student Work'!AH185),"ERROR",IF(ABS('Student Work'!AH185-('Student Work'!AE185-'Student Work'!AG185))&lt;0.01,"Correct","ERROR")))</f>
        <v>0</v>
      </c>
      <c r="AI185" s="144"/>
      <c r="AJ185" s="87"/>
      <c r="AK185" s="87"/>
      <c r="AL185" s="70"/>
    </row>
    <row r="186" spans="1:38">
      <c r="A186" s="100"/>
      <c r="B186" s="72"/>
      <c r="C186" s="72"/>
      <c r="D186" s="72"/>
      <c r="E186" s="72"/>
      <c r="F186" s="72"/>
      <c r="G186" s="72"/>
      <c r="H186" s="72"/>
      <c r="I186" s="72"/>
      <c r="J186" s="72"/>
      <c r="K186" s="72"/>
      <c r="L186" s="72"/>
      <c r="M186" s="72"/>
      <c r="N186" s="72"/>
      <c r="O186" s="87"/>
      <c r="P186" s="137">
        <f>IF($T$13="Correct",IF(AND(P185+1&lt;='Student Work'!$T$13,P185&lt;&gt;0),P185+1,IF('Student Work'!P186&gt;0,"ERROR",0)),0)</f>
        <v>0</v>
      </c>
      <c r="Q186" s="138">
        <f>IF(P186=0,0,IF(ISBLANK('Student Work'!Q186),"ERROR",IF(ABS('Student Work'!Q186-'Student Work'!T185)&lt;0.01,IF(P186&lt;&gt;"ERROR","Correct","ERROR"),"ERROR")))</f>
        <v>0</v>
      </c>
      <c r="R186" s="139">
        <f>IF(P186=0,0,IF(ISBLANK('Student Work'!R186),"ERROR",IF(ABS('Student Work'!R186-'Student Work'!Q186*'Student Work'!$T$12/12)&lt;0.01,IF(P186&lt;&gt;"ERROR","Correct","ERROR"),"ERROR")))</f>
        <v>0</v>
      </c>
      <c r="S186" s="139">
        <f>IF(P186=0,0,IF(ISBLANK('Student Work'!S186),"ERROR",IF(ABS('Student Work'!S186-('Student Work'!$T$14-'Student Work'!R186))&lt;0.01,IF(P186&lt;&gt;"ERROR","Correct","ERROR"),"ERROR")))</f>
        <v>0</v>
      </c>
      <c r="T186" s="139">
        <f>IF(P186=0,0,IF(ISBLANK('Student Work'!T186),"ERROR",IF(ABS('Student Work'!T186-('Student Work'!Q186-'Student Work'!S186))&lt;0.01,IF(P186&lt;&gt;"ERROR","Correct","ERROR"),"ERROR")))</f>
        <v>0</v>
      </c>
      <c r="U186" s="143"/>
      <c r="V186" s="143"/>
      <c r="W186" s="87"/>
      <c r="X186" s="87"/>
      <c r="Y186" s="87"/>
      <c r="Z186" s="87"/>
      <c r="AA186" s="87"/>
      <c r="AB186" s="87"/>
      <c r="AC186" s="87"/>
      <c r="AD186" s="137">
        <f>IF($AE$13="Correct",IF(AND(AD185+1&lt;='Student Work'!$AE$13,AD185&lt;&gt;0),AD185+1,IF('Student Work'!AD186&gt;0,"ERROR",0)),0)</f>
        <v>0</v>
      </c>
      <c r="AE186" s="139">
        <f>IF(AD186=0,0,IF(ISBLANK('Student Work'!AE186),"ERROR",IF(ABS('Student Work'!AE186-'Student Work'!AH185)&lt;0.01,IF(AD186&lt;&gt;"ERROR","Correct","ERROR"),"ERROR")))</f>
        <v>0</v>
      </c>
      <c r="AF186" s="139">
        <f>IF(AD186=0,0,IF(ISBLANK('Student Work'!AF186),"ERROR",IF(ABS('Student Work'!AF186-'Student Work'!AE186*'Student Work'!$AE$12/12)&lt;0.01,IF(AD186&lt;&gt;"ERROR","Correct","ERROR"),"ERROR")))</f>
        <v>0</v>
      </c>
      <c r="AG186" s="154">
        <f>IF(AD186=0,0,IF(ISBLANK('Student Work'!AG186),"ERROR",IF(ABS('Student Work'!AG186-('Student Work'!$AE$14-'Student Work'!AF186))&lt;0.01,"Correct","ERROR")))</f>
        <v>0</v>
      </c>
      <c r="AH186" s="155">
        <f>IF(AD186=0,0,IF(ISBLANK('Student Work'!AH186),"ERROR",IF(ABS('Student Work'!AH186-('Student Work'!AE186-'Student Work'!AG186))&lt;0.01,"Correct","ERROR")))</f>
        <v>0</v>
      </c>
      <c r="AI186" s="144"/>
      <c r="AJ186" s="87"/>
      <c r="AK186" s="87"/>
      <c r="AL186" s="70"/>
    </row>
    <row r="187" spans="1:38">
      <c r="A187" s="100"/>
      <c r="B187" s="72"/>
      <c r="C187" s="72"/>
      <c r="D187" s="72"/>
      <c r="E187" s="72"/>
      <c r="F187" s="72"/>
      <c r="G187" s="72"/>
      <c r="H187" s="72"/>
      <c r="I187" s="72"/>
      <c r="J187" s="72"/>
      <c r="K187" s="72"/>
      <c r="L187" s="72"/>
      <c r="M187" s="72"/>
      <c r="N187" s="72"/>
      <c r="O187" s="87"/>
      <c r="P187" s="137">
        <f>IF($T$13="Correct",IF(AND(P186+1&lt;='Student Work'!$T$13,P186&lt;&gt;0),P186+1,IF('Student Work'!P187&gt;0,"ERROR",0)),0)</f>
        <v>0</v>
      </c>
      <c r="Q187" s="138">
        <f>IF(P187=0,0,IF(ISBLANK('Student Work'!Q187),"ERROR",IF(ABS('Student Work'!Q187-'Student Work'!T186)&lt;0.01,IF(P187&lt;&gt;"ERROR","Correct","ERROR"),"ERROR")))</f>
        <v>0</v>
      </c>
      <c r="R187" s="139">
        <f>IF(P187=0,0,IF(ISBLANK('Student Work'!R187),"ERROR",IF(ABS('Student Work'!R187-'Student Work'!Q187*'Student Work'!$T$12/12)&lt;0.01,IF(P187&lt;&gt;"ERROR","Correct","ERROR"),"ERROR")))</f>
        <v>0</v>
      </c>
      <c r="S187" s="139">
        <f>IF(P187=0,0,IF(ISBLANK('Student Work'!S187),"ERROR",IF(ABS('Student Work'!S187-('Student Work'!$T$14-'Student Work'!R187))&lt;0.01,IF(P187&lt;&gt;"ERROR","Correct","ERROR"),"ERROR")))</f>
        <v>0</v>
      </c>
      <c r="T187" s="139">
        <f>IF(P187=0,0,IF(ISBLANK('Student Work'!T187),"ERROR",IF(ABS('Student Work'!T187-('Student Work'!Q187-'Student Work'!S187))&lt;0.01,IF(P187&lt;&gt;"ERROR","Correct","ERROR"),"ERROR")))</f>
        <v>0</v>
      </c>
      <c r="U187" s="143"/>
      <c r="V187" s="143"/>
      <c r="W187" s="87"/>
      <c r="X187" s="87"/>
      <c r="Y187" s="87"/>
      <c r="Z187" s="87"/>
      <c r="AA187" s="87"/>
      <c r="AB187" s="87"/>
      <c r="AC187" s="87"/>
      <c r="AD187" s="137">
        <f>IF($AE$13="Correct",IF(AND(AD186+1&lt;='Student Work'!$AE$13,AD186&lt;&gt;0),AD186+1,IF('Student Work'!AD187&gt;0,"ERROR",0)),0)</f>
        <v>0</v>
      </c>
      <c r="AE187" s="139">
        <f>IF(AD187=0,0,IF(ISBLANK('Student Work'!AE187),"ERROR",IF(ABS('Student Work'!AE187-'Student Work'!AH186)&lt;0.01,IF(AD187&lt;&gt;"ERROR","Correct","ERROR"),"ERROR")))</f>
        <v>0</v>
      </c>
      <c r="AF187" s="139">
        <f>IF(AD187=0,0,IF(ISBLANK('Student Work'!AF187),"ERROR",IF(ABS('Student Work'!AF187-'Student Work'!AE187*'Student Work'!$AE$12/12)&lt;0.01,IF(AD187&lt;&gt;"ERROR","Correct","ERROR"),"ERROR")))</f>
        <v>0</v>
      </c>
      <c r="AG187" s="154">
        <f>IF(AD187=0,0,IF(ISBLANK('Student Work'!AG187),"ERROR",IF(ABS('Student Work'!AG187-('Student Work'!$AE$14-'Student Work'!AF187))&lt;0.01,"Correct","ERROR")))</f>
        <v>0</v>
      </c>
      <c r="AH187" s="155">
        <f>IF(AD187=0,0,IF(ISBLANK('Student Work'!AH187),"ERROR",IF(ABS('Student Work'!AH187-('Student Work'!AE187-'Student Work'!AG187))&lt;0.01,"Correct","ERROR")))</f>
        <v>0</v>
      </c>
      <c r="AI187" s="144"/>
      <c r="AJ187" s="87"/>
      <c r="AK187" s="87"/>
      <c r="AL187" s="70"/>
    </row>
    <row r="188" spans="1:38">
      <c r="A188" s="100"/>
      <c r="B188" s="72"/>
      <c r="C188" s="72"/>
      <c r="D188" s="72"/>
      <c r="E188" s="72"/>
      <c r="F188" s="72"/>
      <c r="G188" s="72"/>
      <c r="H188" s="72"/>
      <c r="I188" s="72"/>
      <c r="J188" s="72"/>
      <c r="K188" s="72"/>
      <c r="L188" s="72"/>
      <c r="M188" s="72"/>
      <c r="N188" s="72"/>
      <c r="O188" s="87"/>
      <c r="P188" s="137">
        <f>IF($T$13="Correct",IF(AND(P187+1&lt;='Student Work'!$T$13,P187&lt;&gt;0),P187+1,IF('Student Work'!P188&gt;0,"ERROR",0)),0)</f>
        <v>0</v>
      </c>
      <c r="Q188" s="138">
        <f>IF(P188=0,0,IF(ISBLANK('Student Work'!Q188),"ERROR",IF(ABS('Student Work'!Q188-'Student Work'!T187)&lt;0.01,IF(P188&lt;&gt;"ERROR","Correct","ERROR"),"ERROR")))</f>
        <v>0</v>
      </c>
      <c r="R188" s="139">
        <f>IF(P188=0,0,IF(ISBLANK('Student Work'!R188),"ERROR",IF(ABS('Student Work'!R188-'Student Work'!Q188*'Student Work'!$T$12/12)&lt;0.01,IF(P188&lt;&gt;"ERROR","Correct","ERROR"),"ERROR")))</f>
        <v>0</v>
      </c>
      <c r="S188" s="139">
        <f>IF(P188=0,0,IF(ISBLANK('Student Work'!S188),"ERROR",IF(ABS('Student Work'!S188-('Student Work'!$T$14-'Student Work'!R188))&lt;0.01,IF(P188&lt;&gt;"ERROR","Correct","ERROR"),"ERROR")))</f>
        <v>0</v>
      </c>
      <c r="T188" s="139">
        <f>IF(P188=0,0,IF(ISBLANK('Student Work'!T188),"ERROR",IF(ABS('Student Work'!T188-('Student Work'!Q188-'Student Work'!S188))&lt;0.01,IF(P188&lt;&gt;"ERROR","Correct","ERROR"),"ERROR")))</f>
        <v>0</v>
      </c>
      <c r="U188" s="143"/>
      <c r="V188" s="143"/>
      <c r="W188" s="87"/>
      <c r="X188" s="87"/>
      <c r="Y188" s="87"/>
      <c r="Z188" s="87"/>
      <c r="AA188" s="87"/>
      <c r="AB188" s="87"/>
      <c r="AC188" s="87"/>
      <c r="AD188" s="137">
        <f>IF($AE$13="Correct",IF(AND(AD187+1&lt;='Student Work'!$AE$13,AD187&lt;&gt;0),AD187+1,IF('Student Work'!AD188&gt;0,"ERROR",0)),0)</f>
        <v>0</v>
      </c>
      <c r="AE188" s="139">
        <f>IF(AD188=0,0,IF(ISBLANK('Student Work'!AE188),"ERROR",IF(ABS('Student Work'!AE188-'Student Work'!AH187)&lt;0.01,IF(AD188&lt;&gt;"ERROR","Correct","ERROR"),"ERROR")))</f>
        <v>0</v>
      </c>
      <c r="AF188" s="139">
        <f>IF(AD188=0,0,IF(ISBLANK('Student Work'!AF188),"ERROR",IF(ABS('Student Work'!AF188-'Student Work'!AE188*'Student Work'!$AE$12/12)&lt;0.01,IF(AD188&lt;&gt;"ERROR","Correct","ERROR"),"ERROR")))</f>
        <v>0</v>
      </c>
      <c r="AG188" s="154">
        <f>IF(AD188=0,0,IF(ISBLANK('Student Work'!AG188),"ERROR",IF(ABS('Student Work'!AG188-('Student Work'!$AE$14-'Student Work'!AF188))&lt;0.01,"Correct","ERROR")))</f>
        <v>0</v>
      </c>
      <c r="AH188" s="155">
        <f>IF(AD188=0,0,IF(ISBLANK('Student Work'!AH188),"ERROR",IF(ABS('Student Work'!AH188-('Student Work'!AE188-'Student Work'!AG188))&lt;0.01,"Correct","ERROR")))</f>
        <v>0</v>
      </c>
      <c r="AI188" s="144"/>
      <c r="AJ188" s="87"/>
      <c r="AK188" s="87"/>
      <c r="AL188" s="70"/>
    </row>
    <row r="189" spans="1:38">
      <c r="A189" s="100"/>
      <c r="B189" s="72"/>
      <c r="C189" s="72"/>
      <c r="D189" s="72"/>
      <c r="E189" s="72"/>
      <c r="F189" s="72"/>
      <c r="G189" s="72"/>
      <c r="H189" s="72"/>
      <c r="I189" s="72"/>
      <c r="J189" s="72"/>
      <c r="K189" s="72"/>
      <c r="L189" s="72"/>
      <c r="M189" s="72"/>
      <c r="N189" s="72"/>
      <c r="O189" s="87"/>
      <c r="P189" s="137">
        <f>IF($T$13="Correct",IF(AND(P188+1&lt;='Student Work'!$T$13,P188&lt;&gt;0),P188+1,IF('Student Work'!P189&gt;0,"ERROR",0)),0)</f>
        <v>0</v>
      </c>
      <c r="Q189" s="138">
        <f>IF(P189=0,0,IF(ISBLANK('Student Work'!Q189),"ERROR",IF(ABS('Student Work'!Q189-'Student Work'!T188)&lt;0.01,IF(P189&lt;&gt;"ERROR","Correct","ERROR"),"ERROR")))</f>
        <v>0</v>
      </c>
      <c r="R189" s="139">
        <f>IF(P189=0,0,IF(ISBLANK('Student Work'!R189),"ERROR",IF(ABS('Student Work'!R189-'Student Work'!Q189*'Student Work'!$T$12/12)&lt;0.01,IF(P189&lt;&gt;"ERROR","Correct","ERROR"),"ERROR")))</f>
        <v>0</v>
      </c>
      <c r="S189" s="139">
        <f>IF(P189=0,0,IF(ISBLANK('Student Work'!S189),"ERROR",IF(ABS('Student Work'!S189-('Student Work'!$T$14-'Student Work'!R189))&lt;0.01,IF(P189&lt;&gt;"ERROR","Correct","ERROR"),"ERROR")))</f>
        <v>0</v>
      </c>
      <c r="T189" s="139">
        <f>IF(P189=0,0,IF(ISBLANK('Student Work'!T189),"ERROR",IF(ABS('Student Work'!T189-('Student Work'!Q189-'Student Work'!S189))&lt;0.01,IF(P189&lt;&gt;"ERROR","Correct","ERROR"),"ERROR")))</f>
        <v>0</v>
      </c>
      <c r="U189" s="143"/>
      <c r="V189" s="143"/>
      <c r="W189" s="87"/>
      <c r="X189" s="87"/>
      <c r="Y189" s="87"/>
      <c r="Z189" s="87"/>
      <c r="AA189" s="87"/>
      <c r="AB189" s="87"/>
      <c r="AC189" s="87"/>
      <c r="AD189" s="137">
        <f>IF($AE$13="Correct",IF(AND(AD188+1&lt;='Student Work'!$AE$13,AD188&lt;&gt;0),AD188+1,IF('Student Work'!AD189&gt;0,"ERROR",0)),0)</f>
        <v>0</v>
      </c>
      <c r="AE189" s="139">
        <f>IF(AD189=0,0,IF(ISBLANK('Student Work'!AE189),"ERROR",IF(ABS('Student Work'!AE189-'Student Work'!AH188)&lt;0.01,IF(AD189&lt;&gt;"ERROR","Correct","ERROR"),"ERROR")))</f>
        <v>0</v>
      </c>
      <c r="AF189" s="139">
        <f>IF(AD189=0,0,IF(ISBLANK('Student Work'!AF189),"ERROR",IF(ABS('Student Work'!AF189-'Student Work'!AE189*'Student Work'!$AE$12/12)&lt;0.01,IF(AD189&lt;&gt;"ERROR","Correct","ERROR"),"ERROR")))</f>
        <v>0</v>
      </c>
      <c r="AG189" s="154">
        <f>IF(AD189=0,0,IF(ISBLANK('Student Work'!AG189),"ERROR",IF(ABS('Student Work'!AG189-('Student Work'!$AE$14-'Student Work'!AF189))&lt;0.01,"Correct","ERROR")))</f>
        <v>0</v>
      </c>
      <c r="AH189" s="155">
        <f>IF(AD189=0,0,IF(ISBLANK('Student Work'!AH189),"ERROR",IF(ABS('Student Work'!AH189-('Student Work'!AE189-'Student Work'!AG189))&lt;0.01,"Correct","ERROR")))</f>
        <v>0</v>
      </c>
      <c r="AI189" s="144"/>
      <c r="AJ189" s="87"/>
      <c r="AK189" s="87"/>
      <c r="AL189" s="70"/>
    </row>
    <row r="190" spans="1:38">
      <c r="A190" s="100"/>
      <c r="B190" s="72"/>
      <c r="C190" s="72"/>
      <c r="D190" s="72"/>
      <c r="E190" s="72"/>
      <c r="F190" s="72"/>
      <c r="G190" s="72"/>
      <c r="H190" s="72"/>
      <c r="I190" s="72"/>
      <c r="J190" s="72"/>
      <c r="K190" s="72"/>
      <c r="L190" s="72"/>
      <c r="M190" s="72"/>
      <c r="N190" s="72"/>
      <c r="O190" s="87"/>
      <c r="P190" s="137">
        <f>IF($T$13="Correct",IF(AND(P189+1&lt;='Student Work'!$T$13,P189&lt;&gt;0),P189+1,IF('Student Work'!P190&gt;0,"ERROR",0)),0)</f>
        <v>0</v>
      </c>
      <c r="Q190" s="138">
        <f>IF(P190=0,0,IF(ISBLANK('Student Work'!Q190),"ERROR",IF(ABS('Student Work'!Q190-'Student Work'!T189)&lt;0.01,IF(P190&lt;&gt;"ERROR","Correct","ERROR"),"ERROR")))</f>
        <v>0</v>
      </c>
      <c r="R190" s="139">
        <f>IF(P190=0,0,IF(ISBLANK('Student Work'!R190),"ERROR",IF(ABS('Student Work'!R190-'Student Work'!Q190*'Student Work'!$T$12/12)&lt;0.01,IF(P190&lt;&gt;"ERROR","Correct","ERROR"),"ERROR")))</f>
        <v>0</v>
      </c>
      <c r="S190" s="139">
        <f>IF(P190=0,0,IF(ISBLANK('Student Work'!S190),"ERROR",IF(ABS('Student Work'!S190-('Student Work'!$T$14-'Student Work'!R190))&lt;0.01,IF(P190&lt;&gt;"ERROR","Correct","ERROR"),"ERROR")))</f>
        <v>0</v>
      </c>
      <c r="T190" s="139">
        <f>IF(P190=0,0,IF(ISBLANK('Student Work'!T190),"ERROR",IF(ABS('Student Work'!T190-('Student Work'!Q190-'Student Work'!S190))&lt;0.01,IF(P190&lt;&gt;"ERROR","Correct","ERROR"),"ERROR")))</f>
        <v>0</v>
      </c>
      <c r="U190" s="143"/>
      <c r="V190" s="143"/>
      <c r="W190" s="87"/>
      <c r="X190" s="87"/>
      <c r="Y190" s="87"/>
      <c r="Z190" s="87"/>
      <c r="AA190" s="87"/>
      <c r="AB190" s="87"/>
      <c r="AC190" s="87"/>
      <c r="AD190" s="137">
        <f>IF($AE$13="Correct",IF(AND(AD189+1&lt;='Student Work'!$AE$13,AD189&lt;&gt;0),AD189+1,IF('Student Work'!AD190&gt;0,"ERROR",0)),0)</f>
        <v>0</v>
      </c>
      <c r="AE190" s="139">
        <f>IF(AD190=0,0,IF(ISBLANK('Student Work'!AE190),"ERROR",IF(ABS('Student Work'!AE190-'Student Work'!AH189)&lt;0.01,IF(AD190&lt;&gt;"ERROR","Correct","ERROR"),"ERROR")))</f>
        <v>0</v>
      </c>
      <c r="AF190" s="139">
        <f>IF(AD190=0,0,IF(ISBLANK('Student Work'!AF190),"ERROR",IF(ABS('Student Work'!AF190-'Student Work'!AE190*'Student Work'!$AE$12/12)&lt;0.01,IF(AD190&lt;&gt;"ERROR","Correct","ERROR"),"ERROR")))</f>
        <v>0</v>
      </c>
      <c r="AG190" s="154">
        <f>IF(AD190=0,0,IF(ISBLANK('Student Work'!AG190),"ERROR",IF(ABS('Student Work'!AG190-('Student Work'!$AE$14-'Student Work'!AF190))&lt;0.01,"Correct","ERROR")))</f>
        <v>0</v>
      </c>
      <c r="AH190" s="155">
        <f>IF(AD190=0,0,IF(ISBLANK('Student Work'!AH190),"ERROR",IF(ABS('Student Work'!AH190-('Student Work'!AE190-'Student Work'!AG190))&lt;0.01,"Correct","ERROR")))</f>
        <v>0</v>
      </c>
      <c r="AI190" s="144"/>
      <c r="AJ190" s="87"/>
      <c r="AK190" s="87"/>
      <c r="AL190" s="70"/>
    </row>
    <row r="191" spans="1:38">
      <c r="A191" s="100"/>
      <c r="B191" s="72"/>
      <c r="C191" s="72"/>
      <c r="D191" s="72"/>
      <c r="E191" s="72"/>
      <c r="F191" s="72"/>
      <c r="G191" s="72"/>
      <c r="H191" s="72"/>
      <c r="I191" s="72"/>
      <c r="J191" s="72"/>
      <c r="K191" s="72"/>
      <c r="L191" s="72"/>
      <c r="M191" s="72"/>
      <c r="N191" s="72"/>
      <c r="O191" s="87"/>
      <c r="P191" s="137">
        <f>IF($T$13="Correct",IF(AND(P190+1&lt;='Student Work'!$T$13,P190&lt;&gt;0),P190+1,IF('Student Work'!P191&gt;0,"ERROR",0)),0)</f>
        <v>0</v>
      </c>
      <c r="Q191" s="138">
        <f>IF(P191=0,0,IF(ISBLANK('Student Work'!Q191),"ERROR",IF(ABS('Student Work'!Q191-'Student Work'!T190)&lt;0.01,IF(P191&lt;&gt;"ERROR","Correct","ERROR"),"ERROR")))</f>
        <v>0</v>
      </c>
      <c r="R191" s="139">
        <f>IF(P191=0,0,IF(ISBLANK('Student Work'!R191),"ERROR",IF(ABS('Student Work'!R191-'Student Work'!Q191*'Student Work'!$T$12/12)&lt;0.01,IF(P191&lt;&gt;"ERROR","Correct","ERROR"),"ERROR")))</f>
        <v>0</v>
      </c>
      <c r="S191" s="139">
        <f>IF(P191=0,0,IF(ISBLANK('Student Work'!S191),"ERROR",IF(ABS('Student Work'!S191-('Student Work'!$T$14-'Student Work'!R191))&lt;0.01,IF(P191&lt;&gt;"ERROR","Correct","ERROR"),"ERROR")))</f>
        <v>0</v>
      </c>
      <c r="T191" s="139">
        <f>IF(P191=0,0,IF(ISBLANK('Student Work'!T191),"ERROR",IF(ABS('Student Work'!T191-('Student Work'!Q191-'Student Work'!S191))&lt;0.01,IF(P191&lt;&gt;"ERROR","Correct","ERROR"),"ERROR")))</f>
        <v>0</v>
      </c>
      <c r="U191" s="143"/>
      <c r="V191" s="143"/>
      <c r="W191" s="87"/>
      <c r="X191" s="87"/>
      <c r="Y191" s="87"/>
      <c r="Z191" s="87"/>
      <c r="AA191" s="87"/>
      <c r="AB191" s="87"/>
      <c r="AC191" s="87"/>
      <c r="AD191" s="137">
        <f>IF($AE$13="Correct",IF(AND(AD190+1&lt;='Student Work'!$AE$13,AD190&lt;&gt;0),AD190+1,IF('Student Work'!AD191&gt;0,"ERROR",0)),0)</f>
        <v>0</v>
      </c>
      <c r="AE191" s="139">
        <f>IF(AD191=0,0,IF(ISBLANK('Student Work'!AE191),"ERROR",IF(ABS('Student Work'!AE191-'Student Work'!AH190)&lt;0.01,IF(AD191&lt;&gt;"ERROR","Correct","ERROR"),"ERROR")))</f>
        <v>0</v>
      </c>
      <c r="AF191" s="139">
        <f>IF(AD191=0,0,IF(ISBLANK('Student Work'!AF191),"ERROR",IF(ABS('Student Work'!AF191-'Student Work'!AE191*'Student Work'!$AE$12/12)&lt;0.01,IF(AD191&lt;&gt;"ERROR","Correct","ERROR"),"ERROR")))</f>
        <v>0</v>
      </c>
      <c r="AG191" s="154">
        <f>IF(AD191=0,0,IF(ISBLANK('Student Work'!AG191),"ERROR",IF(ABS('Student Work'!AG191-('Student Work'!$AE$14-'Student Work'!AF191))&lt;0.01,"Correct","ERROR")))</f>
        <v>0</v>
      </c>
      <c r="AH191" s="155">
        <f>IF(AD191=0,0,IF(ISBLANK('Student Work'!AH191),"ERROR",IF(ABS('Student Work'!AH191-('Student Work'!AE191-'Student Work'!AG191))&lt;0.01,"Correct","ERROR")))</f>
        <v>0</v>
      </c>
      <c r="AI191" s="144"/>
      <c r="AJ191" s="87"/>
      <c r="AK191" s="87"/>
      <c r="AL191" s="70"/>
    </row>
    <row r="192" spans="1:38">
      <c r="A192" s="100"/>
      <c r="B192" s="72"/>
      <c r="C192" s="72"/>
      <c r="D192" s="72"/>
      <c r="E192" s="72"/>
      <c r="F192" s="72"/>
      <c r="G192" s="72"/>
      <c r="H192" s="72"/>
      <c r="I192" s="72"/>
      <c r="J192" s="72"/>
      <c r="K192" s="72"/>
      <c r="L192" s="72"/>
      <c r="M192" s="72"/>
      <c r="N192" s="72"/>
      <c r="O192" s="87"/>
      <c r="P192" s="137">
        <f>IF($T$13="Correct",IF(AND(P191+1&lt;='Student Work'!$T$13,P191&lt;&gt;0),P191+1,IF('Student Work'!P192&gt;0,"ERROR",0)),0)</f>
        <v>0</v>
      </c>
      <c r="Q192" s="138">
        <f>IF(P192=0,0,IF(ISBLANK('Student Work'!Q192),"ERROR",IF(ABS('Student Work'!Q192-'Student Work'!T191)&lt;0.01,IF(P192&lt;&gt;"ERROR","Correct","ERROR"),"ERROR")))</f>
        <v>0</v>
      </c>
      <c r="R192" s="139">
        <f>IF(P192=0,0,IF(ISBLANK('Student Work'!R192),"ERROR",IF(ABS('Student Work'!R192-'Student Work'!Q192*'Student Work'!$T$12/12)&lt;0.01,IF(P192&lt;&gt;"ERROR","Correct","ERROR"),"ERROR")))</f>
        <v>0</v>
      </c>
      <c r="S192" s="139">
        <f>IF(P192=0,0,IF(ISBLANK('Student Work'!S192),"ERROR",IF(ABS('Student Work'!S192-('Student Work'!$T$14-'Student Work'!R192))&lt;0.01,IF(P192&lt;&gt;"ERROR","Correct","ERROR"),"ERROR")))</f>
        <v>0</v>
      </c>
      <c r="T192" s="139">
        <f>IF(P192=0,0,IF(ISBLANK('Student Work'!T192),"ERROR",IF(ABS('Student Work'!T192-('Student Work'!Q192-'Student Work'!S192))&lt;0.01,IF(P192&lt;&gt;"ERROR","Correct","ERROR"),"ERROR")))</f>
        <v>0</v>
      </c>
      <c r="U192" s="143"/>
      <c r="V192" s="143"/>
      <c r="W192" s="87"/>
      <c r="X192" s="87"/>
      <c r="Y192" s="87"/>
      <c r="Z192" s="87"/>
      <c r="AA192" s="87"/>
      <c r="AB192" s="87"/>
      <c r="AC192" s="87"/>
      <c r="AD192" s="137">
        <f>IF($AE$13="Correct",IF(AND(AD191+1&lt;='Student Work'!$AE$13,AD191&lt;&gt;0),AD191+1,IF('Student Work'!AD192&gt;0,"ERROR",0)),0)</f>
        <v>0</v>
      </c>
      <c r="AE192" s="139">
        <f>IF(AD192=0,0,IF(ISBLANK('Student Work'!AE192),"ERROR",IF(ABS('Student Work'!AE192-'Student Work'!AH191)&lt;0.01,IF(AD192&lt;&gt;"ERROR","Correct","ERROR"),"ERROR")))</f>
        <v>0</v>
      </c>
      <c r="AF192" s="139">
        <f>IF(AD192=0,0,IF(ISBLANK('Student Work'!AF192),"ERROR",IF(ABS('Student Work'!AF192-'Student Work'!AE192*'Student Work'!$AE$12/12)&lt;0.01,IF(AD192&lt;&gt;"ERROR","Correct","ERROR"),"ERROR")))</f>
        <v>0</v>
      </c>
      <c r="AG192" s="154">
        <f>IF(AD192=0,0,IF(ISBLANK('Student Work'!AG192),"ERROR",IF(ABS('Student Work'!AG192-('Student Work'!$AE$14-'Student Work'!AF192))&lt;0.01,"Correct","ERROR")))</f>
        <v>0</v>
      </c>
      <c r="AH192" s="155">
        <f>IF(AD192=0,0,IF(ISBLANK('Student Work'!AH192),"ERROR",IF(ABS('Student Work'!AH192-('Student Work'!AE192-'Student Work'!AG192))&lt;0.01,"Correct","ERROR")))</f>
        <v>0</v>
      </c>
      <c r="AI192" s="144"/>
      <c r="AJ192" s="87"/>
      <c r="AK192" s="87"/>
      <c r="AL192" s="70"/>
    </row>
    <row r="193" spans="1:38">
      <c r="A193" s="100"/>
      <c r="B193" s="72"/>
      <c r="C193" s="72"/>
      <c r="D193" s="72"/>
      <c r="E193" s="72"/>
      <c r="F193" s="72"/>
      <c r="G193" s="72"/>
      <c r="H193" s="72"/>
      <c r="I193" s="72"/>
      <c r="J193" s="72"/>
      <c r="K193" s="72"/>
      <c r="L193" s="72"/>
      <c r="M193" s="72"/>
      <c r="N193" s="72"/>
      <c r="O193" s="87"/>
      <c r="P193" s="137">
        <f>IF($T$13="Correct",IF(AND(P192+1&lt;='Student Work'!$T$13,P192&lt;&gt;0),P192+1,IF('Student Work'!P193&gt;0,"ERROR",0)),0)</f>
        <v>0</v>
      </c>
      <c r="Q193" s="138">
        <f>IF(P193=0,0,IF(ISBLANK('Student Work'!Q193),"ERROR",IF(ABS('Student Work'!Q193-'Student Work'!T192)&lt;0.01,IF(P193&lt;&gt;"ERROR","Correct","ERROR"),"ERROR")))</f>
        <v>0</v>
      </c>
      <c r="R193" s="139">
        <f>IF(P193=0,0,IF(ISBLANK('Student Work'!R193),"ERROR",IF(ABS('Student Work'!R193-'Student Work'!Q193*'Student Work'!$T$12/12)&lt;0.01,IF(P193&lt;&gt;"ERROR","Correct","ERROR"),"ERROR")))</f>
        <v>0</v>
      </c>
      <c r="S193" s="139">
        <f>IF(P193=0,0,IF(ISBLANK('Student Work'!S193),"ERROR",IF(ABS('Student Work'!S193-('Student Work'!$T$14-'Student Work'!R193))&lt;0.01,IF(P193&lt;&gt;"ERROR","Correct","ERROR"),"ERROR")))</f>
        <v>0</v>
      </c>
      <c r="T193" s="139">
        <f>IF(P193=0,0,IF(ISBLANK('Student Work'!T193),"ERROR",IF(ABS('Student Work'!T193-('Student Work'!Q193-'Student Work'!S193))&lt;0.01,IF(P193&lt;&gt;"ERROR","Correct","ERROR"),"ERROR")))</f>
        <v>0</v>
      </c>
      <c r="U193" s="143"/>
      <c r="V193" s="143"/>
      <c r="W193" s="87"/>
      <c r="X193" s="87"/>
      <c r="Y193" s="87"/>
      <c r="Z193" s="87"/>
      <c r="AA193" s="87"/>
      <c r="AB193" s="87"/>
      <c r="AC193" s="87"/>
      <c r="AD193" s="137">
        <f>IF($AE$13="Correct",IF(AND(AD192+1&lt;='Student Work'!$AE$13,AD192&lt;&gt;0),AD192+1,IF('Student Work'!AD193&gt;0,"ERROR",0)),0)</f>
        <v>0</v>
      </c>
      <c r="AE193" s="139">
        <f>IF(AD193=0,0,IF(ISBLANK('Student Work'!AE193),"ERROR",IF(ABS('Student Work'!AE193-'Student Work'!AH192)&lt;0.01,IF(AD193&lt;&gt;"ERROR","Correct","ERROR"),"ERROR")))</f>
        <v>0</v>
      </c>
      <c r="AF193" s="139">
        <f>IF(AD193=0,0,IF(ISBLANK('Student Work'!AF193),"ERROR",IF(ABS('Student Work'!AF193-'Student Work'!AE193*'Student Work'!$AE$12/12)&lt;0.01,IF(AD193&lt;&gt;"ERROR","Correct","ERROR"),"ERROR")))</f>
        <v>0</v>
      </c>
      <c r="AG193" s="154">
        <f>IF(AD193=0,0,IF(ISBLANK('Student Work'!AG193),"ERROR",IF(ABS('Student Work'!AG193-('Student Work'!$AE$14-'Student Work'!AF193))&lt;0.01,"Correct","ERROR")))</f>
        <v>0</v>
      </c>
      <c r="AH193" s="155">
        <f>IF(AD193=0,0,IF(ISBLANK('Student Work'!AH193),"ERROR",IF(ABS('Student Work'!AH193-('Student Work'!AE193-'Student Work'!AG193))&lt;0.01,"Correct","ERROR")))</f>
        <v>0</v>
      </c>
      <c r="AI193" s="144"/>
      <c r="AJ193" s="87"/>
      <c r="AK193" s="87"/>
      <c r="AL193" s="70"/>
    </row>
    <row r="194" spans="1:38">
      <c r="A194" s="100"/>
      <c r="B194" s="72"/>
      <c r="C194" s="72"/>
      <c r="D194" s="72"/>
      <c r="E194" s="72"/>
      <c r="F194" s="72"/>
      <c r="G194" s="72"/>
      <c r="H194" s="72"/>
      <c r="I194" s="72"/>
      <c r="J194" s="72"/>
      <c r="K194" s="72"/>
      <c r="L194" s="72"/>
      <c r="M194" s="72"/>
      <c r="N194" s="72"/>
      <c r="O194" s="87"/>
      <c r="P194" s="137">
        <f>IF($T$13="Correct",IF(AND(P193+1&lt;='Student Work'!$T$13,P193&lt;&gt;0),P193+1,IF('Student Work'!P194&gt;0,"ERROR",0)),0)</f>
        <v>0</v>
      </c>
      <c r="Q194" s="138">
        <f>IF(P194=0,0,IF(ISBLANK('Student Work'!Q194),"ERROR",IF(ABS('Student Work'!Q194-'Student Work'!T193)&lt;0.01,IF(P194&lt;&gt;"ERROR","Correct","ERROR"),"ERROR")))</f>
        <v>0</v>
      </c>
      <c r="R194" s="139">
        <f>IF(P194=0,0,IF(ISBLANK('Student Work'!R194),"ERROR",IF(ABS('Student Work'!R194-'Student Work'!Q194*'Student Work'!$T$12/12)&lt;0.01,IF(P194&lt;&gt;"ERROR","Correct","ERROR"),"ERROR")))</f>
        <v>0</v>
      </c>
      <c r="S194" s="139">
        <f>IF(P194=0,0,IF(ISBLANK('Student Work'!S194),"ERROR",IF(ABS('Student Work'!S194-('Student Work'!$T$14-'Student Work'!R194))&lt;0.01,IF(P194&lt;&gt;"ERROR","Correct","ERROR"),"ERROR")))</f>
        <v>0</v>
      </c>
      <c r="T194" s="139">
        <f>IF(P194=0,0,IF(ISBLANK('Student Work'!T194),"ERROR",IF(ABS('Student Work'!T194-('Student Work'!Q194-'Student Work'!S194))&lt;0.01,IF(P194&lt;&gt;"ERROR","Correct","ERROR"),"ERROR")))</f>
        <v>0</v>
      </c>
      <c r="U194" s="143"/>
      <c r="V194" s="143"/>
      <c r="W194" s="87"/>
      <c r="X194" s="87"/>
      <c r="Y194" s="87"/>
      <c r="Z194" s="87"/>
      <c r="AA194" s="87"/>
      <c r="AB194" s="87"/>
      <c r="AC194" s="87"/>
      <c r="AD194" s="137">
        <f>IF($AE$13="Correct",IF(AND(AD193+1&lt;='Student Work'!$AE$13,AD193&lt;&gt;0),AD193+1,IF('Student Work'!AD194&gt;0,"ERROR",0)),0)</f>
        <v>0</v>
      </c>
      <c r="AE194" s="139">
        <f>IF(AD194=0,0,IF(ISBLANK('Student Work'!AE194),"ERROR",IF(ABS('Student Work'!AE194-'Student Work'!AH193)&lt;0.01,IF(AD194&lt;&gt;"ERROR","Correct","ERROR"),"ERROR")))</f>
        <v>0</v>
      </c>
      <c r="AF194" s="139">
        <f>IF(AD194=0,0,IF(ISBLANK('Student Work'!AF194),"ERROR",IF(ABS('Student Work'!AF194-'Student Work'!AE194*'Student Work'!$AE$12/12)&lt;0.01,IF(AD194&lt;&gt;"ERROR","Correct","ERROR"),"ERROR")))</f>
        <v>0</v>
      </c>
      <c r="AG194" s="154">
        <f>IF(AD194=0,0,IF(ISBLANK('Student Work'!AG194),"ERROR",IF(ABS('Student Work'!AG194-('Student Work'!$AE$14-'Student Work'!AF194))&lt;0.01,"Correct","ERROR")))</f>
        <v>0</v>
      </c>
      <c r="AH194" s="155">
        <f>IF(AD194=0,0,IF(ISBLANK('Student Work'!AH194),"ERROR",IF(ABS('Student Work'!AH194-('Student Work'!AE194-'Student Work'!AG194))&lt;0.01,"Correct","ERROR")))</f>
        <v>0</v>
      </c>
      <c r="AI194" s="144"/>
      <c r="AJ194" s="87"/>
      <c r="AK194" s="87"/>
      <c r="AL194" s="70"/>
    </row>
    <row r="195" spans="1:38">
      <c r="A195" s="100"/>
      <c r="B195" s="72"/>
      <c r="C195" s="72"/>
      <c r="D195" s="72"/>
      <c r="E195" s="72"/>
      <c r="F195" s="72"/>
      <c r="G195" s="72"/>
      <c r="H195" s="72"/>
      <c r="I195" s="72"/>
      <c r="J195" s="72"/>
      <c r="K195" s="72"/>
      <c r="L195" s="72"/>
      <c r="M195" s="72"/>
      <c r="N195" s="72"/>
      <c r="O195" s="87"/>
      <c r="P195" s="137">
        <f>IF($T$13="Correct",IF(AND(P194+1&lt;='Student Work'!$T$13,P194&lt;&gt;0),P194+1,IF('Student Work'!P195&gt;0,"ERROR",0)),0)</f>
        <v>0</v>
      </c>
      <c r="Q195" s="138">
        <f>IF(P195=0,0,IF(ISBLANK('Student Work'!Q195),"ERROR",IF(ABS('Student Work'!Q195-'Student Work'!T194)&lt;0.01,IF(P195&lt;&gt;"ERROR","Correct","ERROR"),"ERROR")))</f>
        <v>0</v>
      </c>
      <c r="R195" s="139">
        <f>IF(P195=0,0,IF(ISBLANK('Student Work'!R195),"ERROR",IF(ABS('Student Work'!R195-'Student Work'!Q195*'Student Work'!$T$12/12)&lt;0.01,IF(P195&lt;&gt;"ERROR","Correct","ERROR"),"ERROR")))</f>
        <v>0</v>
      </c>
      <c r="S195" s="139">
        <f>IF(P195=0,0,IF(ISBLANK('Student Work'!S195),"ERROR",IF(ABS('Student Work'!S195-('Student Work'!$T$14-'Student Work'!R195))&lt;0.01,IF(P195&lt;&gt;"ERROR","Correct","ERROR"),"ERROR")))</f>
        <v>0</v>
      </c>
      <c r="T195" s="139">
        <f>IF(P195=0,0,IF(ISBLANK('Student Work'!T195),"ERROR",IF(ABS('Student Work'!T195-('Student Work'!Q195-'Student Work'!S195))&lt;0.01,IF(P195&lt;&gt;"ERROR","Correct","ERROR"),"ERROR")))</f>
        <v>0</v>
      </c>
      <c r="U195" s="143"/>
      <c r="V195" s="143"/>
      <c r="W195" s="87"/>
      <c r="X195" s="87"/>
      <c r="Y195" s="87"/>
      <c r="Z195" s="87"/>
      <c r="AA195" s="87"/>
      <c r="AB195" s="87"/>
      <c r="AC195" s="87"/>
      <c r="AD195" s="137">
        <f>IF($AE$13="Correct",IF(AND(AD194+1&lt;='Student Work'!$AE$13,AD194&lt;&gt;0),AD194+1,IF('Student Work'!AD195&gt;0,"ERROR",0)),0)</f>
        <v>0</v>
      </c>
      <c r="AE195" s="139">
        <f>IF(AD195=0,0,IF(ISBLANK('Student Work'!AE195),"ERROR",IF(ABS('Student Work'!AE195-'Student Work'!AH194)&lt;0.01,IF(AD195&lt;&gt;"ERROR","Correct","ERROR"),"ERROR")))</f>
        <v>0</v>
      </c>
      <c r="AF195" s="139">
        <f>IF(AD195=0,0,IF(ISBLANK('Student Work'!AF195),"ERROR",IF(ABS('Student Work'!AF195-'Student Work'!AE195*'Student Work'!$AE$12/12)&lt;0.01,IF(AD195&lt;&gt;"ERROR","Correct","ERROR"),"ERROR")))</f>
        <v>0</v>
      </c>
      <c r="AG195" s="154">
        <f>IF(AD195=0,0,IF(ISBLANK('Student Work'!AG195),"ERROR",IF(ABS('Student Work'!AG195-('Student Work'!$AE$14-'Student Work'!AF195))&lt;0.01,"Correct","ERROR")))</f>
        <v>0</v>
      </c>
      <c r="AH195" s="155">
        <f>IF(AD195=0,0,IF(ISBLANK('Student Work'!AH195),"ERROR",IF(ABS('Student Work'!AH195-('Student Work'!AE195-'Student Work'!AG195))&lt;0.01,"Correct","ERROR")))</f>
        <v>0</v>
      </c>
      <c r="AI195" s="144"/>
      <c r="AJ195" s="87"/>
      <c r="AK195" s="87"/>
      <c r="AL195" s="70"/>
    </row>
    <row r="196" spans="1:38">
      <c r="A196" s="100"/>
      <c r="B196" s="72"/>
      <c r="C196" s="72"/>
      <c r="D196" s="72"/>
      <c r="E196" s="72"/>
      <c r="F196" s="72"/>
      <c r="G196" s="72"/>
      <c r="H196" s="72"/>
      <c r="I196" s="72"/>
      <c r="J196" s="72"/>
      <c r="K196" s="72"/>
      <c r="L196" s="72"/>
      <c r="M196" s="72"/>
      <c r="N196" s="72"/>
      <c r="O196" s="87"/>
      <c r="P196" s="137">
        <f>IF($T$13="Correct",IF(AND(P195+1&lt;='Student Work'!$T$13,P195&lt;&gt;0),P195+1,IF('Student Work'!P196&gt;0,"ERROR",0)),0)</f>
        <v>0</v>
      </c>
      <c r="Q196" s="138">
        <f>IF(P196=0,0,IF(ISBLANK('Student Work'!Q196),"ERROR",IF(ABS('Student Work'!Q196-'Student Work'!T195)&lt;0.01,IF(P196&lt;&gt;"ERROR","Correct","ERROR"),"ERROR")))</f>
        <v>0</v>
      </c>
      <c r="R196" s="139">
        <f>IF(P196=0,0,IF(ISBLANK('Student Work'!R196),"ERROR",IF(ABS('Student Work'!R196-'Student Work'!Q196*'Student Work'!$T$12/12)&lt;0.01,IF(P196&lt;&gt;"ERROR","Correct","ERROR"),"ERROR")))</f>
        <v>0</v>
      </c>
      <c r="S196" s="139">
        <f>IF(P196=0,0,IF(ISBLANK('Student Work'!S196),"ERROR",IF(ABS('Student Work'!S196-('Student Work'!$T$14-'Student Work'!R196))&lt;0.01,IF(P196&lt;&gt;"ERROR","Correct","ERROR"),"ERROR")))</f>
        <v>0</v>
      </c>
      <c r="T196" s="139">
        <f>IF(P196=0,0,IF(ISBLANK('Student Work'!T196),"ERROR",IF(ABS('Student Work'!T196-('Student Work'!Q196-'Student Work'!S196))&lt;0.01,IF(P196&lt;&gt;"ERROR","Correct","ERROR"),"ERROR")))</f>
        <v>0</v>
      </c>
      <c r="U196" s="143"/>
      <c r="V196" s="143"/>
      <c r="W196" s="87"/>
      <c r="X196" s="87"/>
      <c r="Y196" s="87"/>
      <c r="Z196" s="87"/>
      <c r="AA196" s="87"/>
      <c r="AB196" s="87"/>
      <c r="AC196" s="87"/>
      <c r="AD196" s="137">
        <f>IF($AE$13="Correct",IF(AND(AD195+1&lt;='Student Work'!$AE$13,AD195&lt;&gt;0),AD195+1,IF('Student Work'!AD196&gt;0,"ERROR",0)),0)</f>
        <v>0</v>
      </c>
      <c r="AE196" s="139">
        <f>IF(AD196=0,0,IF(ISBLANK('Student Work'!AE196),"ERROR",IF(ABS('Student Work'!AE196-'Student Work'!AH195)&lt;0.01,IF(AD196&lt;&gt;"ERROR","Correct","ERROR"),"ERROR")))</f>
        <v>0</v>
      </c>
      <c r="AF196" s="139">
        <f>IF(AD196=0,0,IF(ISBLANK('Student Work'!AF196),"ERROR",IF(ABS('Student Work'!AF196-'Student Work'!AE196*'Student Work'!$AE$12/12)&lt;0.01,IF(AD196&lt;&gt;"ERROR","Correct","ERROR"),"ERROR")))</f>
        <v>0</v>
      </c>
      <c r="AG196" s="154">
        <f>IF(AD196=0,0,IF(ISBLANK('Student Work'!AG196),"ERROR",IF(ABS('Student Work'!AG196-('Student Work'!$AE$14-'Student Work'!AF196))&lt;0.01,"Correct","ERROR")))</f>
        <v>0</v>
      </c>
      <c r="AH196" s="155">
        <f>IF(AD196=0,0,IF(ISBLANK('Student Work'!AH196),"ERROR",IF(ABS('Student Work'!AH196-('Student Work'!AE196-'Student Work'!AG196))&lt;0.01,"Correct","ERROR")))</f>
        <v>0</v>
      </c>
      <c r="AI196" s="144"/>
      <c r="AJ196" s="87"/>
      <c r="AK196" s="87"/>
      <c r="AL196" s="70"/>
    </row>
    <row r="197" spans="1:38">
      <c r="A197" s="100"/>
      <c r="B197" s="72"/>
      <c r="C197" s="72"/>
      <c r="D197" s="72"/>
      <c r="E197" s="72"/>
      <c r="F197" s="72"/>
      <c r="G197" s="72"/>
      <c r="H197" s="72"/>
      <c r="I197" s="72"/>
      <c r="J197" s="72"/>
      <c r="K197" s="72"/>
      <c r="L197" s="72"/>
      <c r="M197" s="72"/>
      <c r="N197" s="72"/>
      <c r="O197" s="87"/>
      <c r="P197" s="137">
        <f>IF($T$13="Correct",IF(AND(P196+1&lt;='Student Work'!$T$13,P196&lt;&gt;0),P196+1,IF('Student Work'!P197&gt;0,"ERROR",0)),0)</f>
        <v>0</v>
      </c>
      <c r="Q197" s="138">
        <f>IF(P197=0,0,IF(ISBLANK('Student Work'!Q197),"ERROR",IF(ABS('Student Work'!Q197-'Student Work'!T196)&lt;0.01,IF(P197&lt;&gt;"ERROR","Correct","ERROR"),"ERROR")))</f>
        <v>0</v>
      </c>
      <c r="R197" s="139">
        <f>IF(P197=0,0,IF(ISBLANK('Student Work'!R197),"ERROR",IF(ABS('Student Work'!R197-'Student Work'!Q197*'Student Work'!$T$12/12)&lt;0.01,IF(P197&lt;&gt;"ERROR","Correct","ERROR"),"ERROR")))</f>
        <v>0</v>
      </c>
      <c r="S197" s="139">
        <f>IF(P197=0,0,IF(ISBLANK('Student Work'!S197),"ERROR",IF(ABS('Student Work'!S197-('Student Work'!$T$14-'Student Work'!R197))&lt;0.01,IF(P197&lt;&gt;"ERROR","Correct","ERROR"),"ERROR")))</f>
        <v>0</v>
      </c>
      <c r="T197" s="139">
        <f>IF(P197=0,0,IF(ISBLANK('Student Work'!T197),"ERROR",IF(ABS('Student Work'!T197-('Student Work'!Q197-'Student Work'!S197))&lt;0.01,IF(P197&lt;&gt;"ERROR","Correct","ERROR"),"ERROR")))</f>
        <v>0</v>
      </c>
      <c r="U197" s="143"/>
      <c r="V197" s="143"/>
      <c r="W197" s="87"/>
      <c r="X197" s="87"/>
      <c r="Y197" s="87"/>
      <c r="Z197" s="87"/>
      <c r="AA197" s="87"/>
      <c r="AB197" s="87"/>
      <c r="AC197" s="87"/>
      <c r="AD197" s="137">
        <f>IF($AE$13="Correct",IF(AND(AD196+1&lt;='Student Work'!$AE$13,AD196&lt;&gt;0),AD196+1,IF('Student Work'!AD197&gt;0,"ERROR",0)),0)</f>
        <v>0</v>
      </c>
      <c r="AE197" s="139">
        <f>IF(AD197=0,0,IF(ISBLANK('Student Work'!AE197),"ERROR",IF(ABS('Student Work'!AE197-'Student Work'!AH196)&lt;0.01,IF(AD197&lt;&gt;"ERROR","Correct","ERROR"),"ERROR")))</f>
        <v>0</v>
      </c>
      <c r="AF197" s="139">
        <f>IF(AD197=0,0,IF(ISBLANK('Student Work'!AF197),"ERROR",IF(ABS('Student Work'!AF197-'Student Work'!AE197*'Student Work'!$AE$12/12)&lt;0.01,IF(AD197&lt;&gt;"ERROR","Correct","ERROR"),"ERROR")))</f>
        <v>0</v>
      </c>
      <c r="AG197" s="154">
        <f>IF(AD197=0,0,IF(ISBLANK('Student Work'!AG197),"ERROR",IF(ABS('Student Work'!AG197-('Student Work'!$AE$14-'Student Work'!AF197))&lt;0.01,"Correct","ERROR")))</f>
        <v>0</v>
      </c>
      <c r="AH197" s="155">
        <f>IF(AD197=0,0,IF(ISBLANK('Student Work'!AH197),"ERROR",IF(ABS('Student Work'!AH197-('Student Work'!AE197-'Student Work'!AG197))&lt;0.01,"Correct","ERROR")))</f>
        <v>0</v>
      </c>
      <c r="AI197" s="144"/>
      <c r="AJ197" s="87"/>
      <c r="AK197" s="87"/>
      <c r="AL197" s="70"/>
    </row>
    <row r="198" spans="1:38">
      <c r="A198" s="100"/>
      <c r="B198" s="72"/>
      <c r="C198" s="72"/>
      <c r="D198" s="72"/>
      <c r="E198" s="72"/>
      <c r="F198" s="72"/>
      <c r="G198" s="72"/>
      <c r="H198" s="72"/>
      <c r="I198" s="72"/>
      <c r="J198" s="72"/>
      <c r="K198" s="72"/>
      <c r="L198" s="72"/>
      <c r="M198" s="72"/>
      <c r="N198" s="72"/>
      <c r="O198" s="87"/>
      <c r="P198" s="137">
        <f>IF($T$13="Correct",IF(AND(P197+1&lt;='Student Work'!$T$13,P197&lt;&gt;0),P197+1,IF('Student Work'!P198&gt;0,"ERROR",0)),0)</f>
        <v>0</v>
      </c>
      <c r="Q198" s="138">
        <f>IF(P198=0,0,IF(ISBLANK('Student Work'!Q198),"ERROR",IF(ABS('Student Work'!Q198-'Student Work'!T197)&lt;0.01,IF(P198&lt;&gt;"ERROR","Correct","ERROR"),"ERROR")))</f>
        <v>0</v>
      </c>
      <c r="R198" s="139">
        <f>IF(P198=0,0,IF(ISBLANK('Student Work'!R198),"ERROR",IF(ABS('Student Work'!R198-'Student Work'!Q198*'Student Work'!$T$12/12)&lt;0.01,IF(P198&lt;&gt;"ERROR","Correct","ERROR"),"ERROR")))</f>
        <v>0</v>
      </c>
      <c r="S198" s="139">
        <f>IF(P198=0,0,IF(ISBLANK('Student Work'!S198),"ERROR",IF(ABS('Student Work'!S198-('Student Work'!$T$14-'Student Work'!R198))&lt;0.01,IF(P198&lt;&gt;"ERROR","Correct","ERROR"),"ERROR")))</f>
        <v>0</v>
      </c>
      <c r="T198" s="139">
        <f>IF(P198=0,0,IF(ISBLANK('Student Work'!T198),"ERROR",IF(ABS('Student Work'!T198-('Student Work'!Q198-'Student Work'!S198))&lt;0.01,IF(P198&lt;&gt;"ERROR","Correct","ERROR"),"ERROR")))</f>
        <v>0</v>
      </c>
      <c r="U198" s="143"/>
      <c r="V198" s="143"/>
      <c r="W198" s="87"/>
      <c r="X198" s="87"/>
      <c r="Y198" s="87"/>
      <c r="Z198" s="87"/>
      <c r="AA198" s="87"/>
      <c r="AB198" s="87"/>
      <c r="AC198" s="87"/>
      <c r="AD198" s="137">
        <f>IF($AE$13="Correct",IF(AND(AD197+1&lt;='Student Work'!$AE$13,AD197&lt;&gt;0),AD197+1,IF('Student Work'!AD198&gt;0,"ERROR",0)),0)</f>
        <v>0</v>
      </c>
      <c r="AE198" s="139">
        <f>IF(AD198=0,0,IF(ISBLANK('Student Work'!AE198),"ERROR",IF(ABS('Student Work'!AE198-'Student Work'!AH197)&lt;0.01,IF(AD198&lt;&gt;"ERROR","Correct","ERROR"),"ERROR")))</f>
        <v>0</v>
      </c>
      <c r="AF198" s="139">
        <f>IF(AD198=0,0,IF(ISBLANK('Student Work'!AF198),"ERROR",IF(ABS('Student Work'!AF198-'Student Work'!AE198*'Student Work'!$AE$12/12)&lt;0.01,IF(AD198&lt;&gt;"ERROR","Correct","ERROR"),"ERROR")))</f>
        <v>0</v>
      </c>
      <c r="AG198" s="154">
        <f>IF(AD198=0,0,IF(ISBLANK('Student Work'!AG198),"ERROR",IF(ABS('Student Work'!AG198-('Student Work'!$AE$14-'Student Work'!AF198))&lt;0.01,"Correct","ERROR")))</f>
        <v>0</v>
      </c>
      <c r="AH198" s="155">
        <f>IF(AD198=0,0,IF(ISBLANK('Student Work'!AH198),"ERROR",IF(ABS('Student Work'!AH198-('Student Work'!AE198-'Student Work'!AG198))&lt;0.01,"Correct","ERROR")))</f>
        <v>0</v>
      </c>
      <c r="AI198" s="144"/>
      <c r="AJ198" s="87"/>
      <c r="AK198" s="87"/>
      <c r="AL198" s="70"/>
    </row>
    <row r="199" spans="1:38">
      <c r="A199" s="100"/>
      <c r="B199" s="72"/>
      <c r="C199" s="72"/>
      <c r="D199" s="72"/>
      <c r="E199" s="72"/>
      <c r="F199" s="72"/>
      <c r="G199" s="72"/>
      <c r="H199" s="72"/>
      <c r="I199" s="72"/>
      <c r="J199" s="72"/>
      <c r="K199" s="72"/>
      <c r="L199" s="72"/>
      <c r="M199" s="72"/>
      <c r="N199" s="72"/>
      <c r="O199" s="87"/>
      <c r="P199" s="137">
        <f>IF($T$13="Correct",IF(AND(P198+1&lt;='Student Work'!$T$13,P198&lt;&gt;0),P198+1,IF('Student Work'!P199&gt;0,"ERROR",0)),0)</f>
        <v>0</v>
      </c>
      <c r="Q199" s="138">
        <f>IF(P199=0,0,IF(ISBLANK('Student Work'!Q199),"ERROR",IF(ABS('Student Work'!Q199-'Student Work'!T198)&lt;0.01,IF(P199&lt;&gt;"ERROR","Correct","ERROR"),"ERROR")))</f>
        <v>0</v>
      </c>
      <c r="R199" s="139">
        <f>IF(P199=0,0,IF(ISBLANK('Student Work'!R199),"ERROR",IF(ABS('Student Work'!R199-'Student Work'!Q199*'Student Work'!$T$12/12)&lt;0.01,IF(P199&lt;&gt;"ERROR","Correct","ERROR"),"ERROR")))</f>
        <v>0</v>
      </c>
      <c r="S199" s="139">
        <f>IF(P199=0,0,IF(ISBLANK('Student Work'!S199),"ERROR",IF(ABS('Student Work'!S199-('Student Work'!$T$14-'Student Work'!R199))&lt;0.01,IF(P199&lt;&gt;"ERROR","Correct","ERROR"),"ERROR")))</f>
        <v>0</v>
      </c>
      <c r="T199" s="139">
        <f>IF(P199=0,0,IF(ISBLANK('Student Work'!T199),"ERROR",IF(ABS('Student Work'!T199-('Student Work'!Q199-'Student Work'!S199))&lt;0.01,IF(P199&lt;&gt;"ERROR","Correct","ERROR"),"ERROR")))</f>
        <v>0</v>
      </c>
      <c r="U199" s="143"/>
      <c r="V199" s="143"/>
      <c r="W199" s="87"/>
      <c r="X199" s="87"/>
      <c r="Y199" s="87"/>
      <c r="Z199" s="87"/>
      <c r="AA199" s="87"/>
      <c r="AB199" s="87"/>
      <c r="AC199" s="87"/>
      <c r="AD199" s="137">
        <f>IF($AE$13="Correct",IF(AND(AD198+1&lt;='Student Work'!$AE$13,AD198&lt;&gt;0),AD198+1,IF('Student Work'!AD199&gt;0,"ERROR",0)),0)</f>
        <v>0</v>
      </c>
      <c r="AE199" s="139">
        <f>IF(AD199=0,0,IF(ISBLANK('Student Work'!AE199),"ERROR",IF(ABS('Student Work'!AE199-'Student Work'!AH198)&lt;0.01,IF(AD199&lt;&gt;"ERROR","Correct","ERROR"),"ERROR")))</f>
        <v>0</v>
      </c>
      <c r="AF199" s="139">
        <f>IF(AD199=0,0,IF(ISBLANK('Student Work'!AF199),"ERROR",IF(ABS('Student Work'!AF199-'Student Work'!AE199*'Student Work'!$AE$12/12)&lt;0.01,IF(AD199&lt;&gt;"ERROR","Correct","ERROR"),"ERROR")))</f>
        <v>0</v>
      </c>
      <c r="AG199" s="154">
        <f>IF(AD199=0,0,IF(ISBLANK('Student Work'!AG199),"ERROR",IF(ABS('Student Work'!AG199-('Student Work'!$AE$14-'Student Work'!AF199))&lt;0.01,"Correct","ERROR")))</f>
        <v>0</v>
      </c>
      <c r="AH199" s="155">
        <f>IF(AD199=0,0,IF(ISBLANK('Student Work'!AH199),"ERROR",IF(ABS('Student Work'!AH199-('Student Work'!AE199-'Student Work'!AG199))&lt;0.01,"Correct","ERROR")))</f>
        <v>0</v>
      </c>
      <c r="AI199" s="144"/>
      <c r="AJ199" s="87"/>
      <c r="AK199" s="87"/>
      <c r="AL199" s="70"/>
    </row>
    <row r="200" spans="1:38">
      <c r="A200" s="100"/>
      <c r="B200" s="72"/>
      <c r="C200" s="72"/>
      <c r="D200" s="72"/>
      <c r="E200" s="72"/>
      <c r="F200" s="72"/>
      <c r="G200" s="72"/>
      <c r="H200" s="72"/>
      <c r="I200" s="72"/>
      <c r="J200" s="72"/>
      <c r="K200" s="72"/>
      <c r="L200" s="72"/>
      <c r="M200" s="72"/>
      <c r="N200" s="72"/>
      <c r="O200" s="87"/>
      <c r="P200" s="137">
        <f>IF($T$13="Correct",IF(AND(P199+1&lt;='Student Work'!$T$13,P199&lt;&gt;0),P199+1,IF('Student Work'!P200&gt;0,"ERROR",0)),0)</f>
        <v>0</v>
      </c>
      <c r="Q200" s="138">
        <f>IF(P200=0,0,IF(ISBLANK('Student Work'!Q200),"ERROR",IF(ABS('Student Work'!Q200-'Student Work'!T199)&lt;0.01,IF(P200&lt;&gt;"ERROR","Correct","ERROR"),"ERROR")))</f>
        <v>0</v>
      </c>
      <c r="R200" s="139">
        <f>IF(P200=0,0,IF(ISBLANK('Student Work'!R200),"ERROR",IF(ABS('Student Work'!R200-'Student Work'!Q200*'Student Work'!$T$12/12)&lt;0.01,IF(P200&lt;&gt;"ERROR","Correct","ERROR"),"ERROR")))</f>
        <v>0</v>
      </c>
      <c r="S200" s="139">
        <f>IF(P200=0,0,IF(ISBLANK('Student Work'!S200),"ERROR",IF(ABS('Student Work'!S200-('Student Work'!$T$14-'Student Work'!R200))&lt;0.01,IF(P200&lt;&gt;"ERROR","Correct","ERROR"),"ERROR")))</f>
        <v>0</v>
      </c>
      <c r="T200" s="139">
        <f>IF(P200=0,0,IF(ISBLANK('Student Work'!T200),"ERROR",IF(ABS('Student Work'!T200-('Student Work'!Q200-'Student Work'!S200))&lt;0.01,IF(P200&lt;&gt;"ERROR","Correct","ERROR"),"ERROR")))</f>
        <v>0</v>
      </c>
      <c r="U200" s="143"/>
      <c r="V200" s="143"/>
      <c r="W200" s="87"/>
      <c r="X200" s="87"/>
      <c r="Y200" s="87"/>
      <c r="Z200" s="87"/>
      <c r="AA200" s="87"/>
      <c r="AB200" s="87"/>
      <c r="AC200" s="87"/>
      <c r="AD200" s="137">
        <f>IF($AE$13="Correct",IF(AND(AD199+1&lt;='Student Work'!$AE$13,AD199&lt;&gt;0),AD199+1,IF('Student Work'!AD200&gt;0,"ERROR",0)),0)</f>
        <v>0</v>
      </c>
      <c r="AE200" s="139">
        <f>IF(AD200=0,0,IF(ISBLANK('Student Work'!AE200),"ERROR",IF(ABS('Student Work'!AE200-'Student Work'!AH199)&lt;0.01,IF(AD200&lt;&gt;"ERROR","Correct","ERROR"),"ERROR")))</f>
        <v>0</v>
      </c>
      <c r="AF200" s="139">
        <f>IF(AD200=0,0,IF(ISBLANK('Student Work'!AF200),"ERROR",IF(ABS('Student Work'!AF200-'Student Work'!AE200*'Student Work'!$AE$12/12)&lt;0.01,IF(AD200&lt;&gt;"ERROR","Correct","ERROR"),"ERROR")))</f>
        <v>0</v>
      </c>
      <c r="AG200" s="154">
        <f>IF(AD200=0,0,IF(ISBLANK('Student Work'!AG200),"ERROR",IF(ABS('Student Work'!AG200-('Student Work'!$AE$14-'Student Work'!AF200))&lt;0.01,"Correct","ERROR")))</f>
        <v>0</v>
      </c>
      <c r="AH200" s="155">
        <f>IF(AD200=0,0,IF(ISBLANK('Student Work'!AH200),"ERROR",IF(ABS('Student Work'!AH200-('Student Work'!AE200-'Student Work'!AG200))&lt;0.01,"Correct","ERROR")))</f>
        <v>0</v>
      </c>
      <c r="AI200" s="144"/>
      <c r="AJ200" s="87"/>
      <c r="AK200" s="87"/>
      <c r="AL200" s="70"/>
    </row>
    <row r="201" spans="1:38">
      <c r="A201" s="100"/>
      <c r="B201" s="72"/>
      <c r="C201" s="72"/>
      <c r="D201" s="72"/>
      <c r="E201" s="72"/>
      <c r="F201" s="72"/>
      <c r="G201" s="72"/>
      <c r="H201" s="72"/>
      <c r="I201" s="72"/>
      <c r="J201" s="72"/>
      <c r="K201" s="72"/>
      <c r="L201" s="72"/>
      <c r="M201" s="72"/>
      <c r="N201" s="72"/>
      <c r="O201" s="87"/>
      <c r="P201" s="137">
        <f>IF($T$13="Correct",IF(AND(P200+1&lt;='Student Work'!$T$13,P200&lt;&gt;0),P200+1,IF('Student Work'!P201&gt;0,"ERROR",0)),0)</f>
        <v>0</v>
      </c>
      <c r="Q201" s="138">
        <f>IF(P201=0,0,IF(ISBLANK('Student Work'!Q201),"ERROR",IF(ABS('Student Work'!Q201-'Student Work'!T200)&lt;0.01,IF(P201&lt;&gt;"ERROR","Correct","ERROR"),"ERROR")))</f>
        <v>0</v>
      </c>
      <c r="R201" s="139">
        <f>IF(P201=0,0,IF(ISBLANK('Student Work'!R201),"ERROR",IF(ABS('Student Work'!R201-'Student Work'!Q201*'Student Work'!$T$12/12)&lt;0.01,IF(P201&lt;&gt;"ERROR","Correct","ERROR"),"ERROR")))</f>
        <v>0</v>
      </c>
      <c r="S201" s="139">
        <f>IF(P201=0,0,IF(ISBLANK('Student Work'!S201),"ERROR",IF(ABS('Student Work'!S201-('Student Work'!$T$14-'Student Work'!R201))&lt;0.01,IF(P201&lt;&gt;"ERROR","Correct","ERROR"),"ERROR")))</f>
        <v>0</v>
      </c>
      <c r="T201" s="139">
        <f>IF(P201=0,0,IF(ISBLANK('Student Work'!T201),"ERROR",IF(ABS('Student Work'!T201-('Student Work'!Q201-'Student Work'!S201))&lt;0.01,IF(P201&lt;&gt;"ERROR","Correct","ERROR"),"ERROR")))</f>
        <v>0</v>
      </c>
      <c r="U201" s="143"/>
      <c r="V201" s="143"/>
      <c r="W201" s="87"/>
      <c r="X201" s="87"/>
      <c r="Y201" s="87"/>
      <c r="Z201" s="87"/>
      <c r="AA201" s="87"/>
      <c r="AB201" s="87"/>
      <c r="AC201" s="87"/>
      <c r="AD201" s="137">
        <f>IF($AE$13="Correct",IF(AND(AD200+1&lt;='Student Work'!$AE$13,AD200&lt;&gt;0),AD200+1,IF('Student Work'!AD201&gt;0,"ERROR",0)),0)</f>
        <v>0</v>
      </c>
      <c r="AE201" s="139">
        <f>IF(AD201=0,0,IF(ISBLANK('Student Work'!AE201),"ERROR",IF(ABS('Student Work'!AE201-'Student Work'!AH200)&lt;0.01,IF(AD201&lt;&gt;"ERROR","Correct","ERROR"),"ERROR")))</f>
        <v>0</v>
      </c>
      <c r="AF201" s="139">
        <f>IF(AD201=0,0,IF(ISBLANK('Student Work'!AF201),"ERROR",IF(ABS('Student Work'!AF201-'Student Work'!AE201*'Student Work'!$AE$12/12)&lt;0.01,IF(AD201&lt;&gt;"ERROR","Correct","ERROR"),"ERROR")))</f>
        <v>0</v>
      </c>
      <c r="AG201" s="154">
        <f>IF(AD201=0,0,IF(ISBLANK('Student Work'!AG201),"ERROR",IF(ABS('Student Work'!AG201-('Student Work'!$AE$14-'Student Work'!AF201))&lt;0.01,"Correct","ERROR")))</f>
        <v>0</v>
      </c>
      <c r="AH201" s="155">
        <f>IF(AD201=0,0,IF(ISBLANK('Student Work'!AH201),"ERROR",IF(ABS('Student Work'!AH201-('Student Work'!AE201-'Student Work'!AG201))&lt;0.01,"Correct","ERROR")))</f>
        <v>0</v>
      </c>
      <c r="AI201" s="144"/>
      <c r="AJ201" s="87"/>
      <c r="AK201" s="87"/>
      <c r="AL201" s="70"/>
    </row>
    <row r="202" spans="1:38">
      <c r="A202" s="100"/>
      <c r="B202" s="72"/>
      <c r="C202" s="72"/>
      <c r="D202" s="72"/>
      <c r="E202" s="72"/>
      <c r="F202" s="72"/>
      <c r="G202" s="72"/>
      <c r="H202" s="72"/>
      <c r="I202" s="72"/>
      <c r="J202" s="72"/>
      <c r="K202" s="72"/>
      <c r="L202" s="72"/>
      <c r="M202" s="72"/>
      <c r="N202" s="72"/>
      <c r="O202" s="87"/>
      <c r="P202" s="137">
        <f>IF($T$13="Correct",IF(AND(P201+1&lt;='Student Work'!$T$13,P201&lt;&gt;0),P201+1,IF('Student Work'!P202&gt;0,"ERROR",0)),0)</f>
        <v>0</v>
      </c>
      <c r="Q202" s="138">
        <f>IF(P202=0,0,IF(ISBLANK('Student Work'!Q202),"ERROR",IF(ABS('Student Work'!Q202-'Student Work'!T201)&lt;0.01,IF(P202&lt;&gt;"ERROR","Correct","ERROR"),"ERROR")))</f>
        <v>0</v>
      </c>
      <c r="R202" s="139">
        <f>IF(P202=0,0,IF(ISBLANK('Student Work'!R202),"ERROR",IF(ABS('Student Work'!R202-'Student Work'!Q202*'Student Work'!$T$12/12)&lt;0.01,IF(P202&lt;&gt;"ERROR","Correct","ERROR"),"ERROR")))</f>
        <v>0</v>
      </c>
      <c r="S202" s="139">
        <f>IF(P202=0,0,IF(ISBLANK('Student Work'!S202),"ERROR",IF(ABS('Student Work'!S202-('Student Work'!$T$14-'Student Work'!R202))&lt;0.01,IF(P202&lt;&gt;"ERROR","Correct","ERROR"),"ERROR")))</f>
        <v>0</v>
      </c>
      <c r="T202" s="139">
        <f>IF(P202=0,0,IF(ISBLANK('Student Work'!T202),"ERROR",IF(ABS('Student Work'!T202-('Student Work'!Q202-'Student Work'!S202))&lt;0.01,IF(P202&lt;&gt;"ERROR","Correct","ERROR"),"ERROR")))</f>
        <v>0</v>
      </c>
      <c r="U202" s="143"/>
      <c r="V202" s="143"/>
      <c r="W202" s="87"/>
      <c r="X202" s="87"/>
      <c r="Y202" s="87"/>
      <c r="Z202" s="87"/>
      <c r="AA202" s="87"/>
      <c r="AB202" s="87"/>
      <c r="AC202" s="87"/>
      <c r="AD202" s="137">
        <f>IF($AE$13="Correct",IF(AND(AD201+1&lt;='Student Work'!$AE$13,AD201&lt;&gt;0),AD201+1,IF('Student Work'!AD202&gt;0,"ERROR",0)),0)</f>
        <v>0</v>
      </c>
      <c r="AE202" s="139">
        <f>IF(AD202=0,0,IF(ISBLANK('Student Work'!AE202),"ERROR",IF(ABS('Student Work'!AE202-'Student Work'!AH201)&lt;0.01,IF(AD202&lt;&gt;"ERROR","Correct","ERROR"),"ERROR")))</f>
        <v>0</v>
      </c>
      <c r="AF202" s="139">
        <f>IF(AD202=0,0,IF(ISBLANK('Student Work'!AF202),"ERROR",IF(ABS('Student Work'!AF202-'Student Work'!AE202*'Student Work'!$AE$12/12)&lt;0.01,IF(AD202&lt;&gt;"ERROR","Correct","ERROR"),"ERROR")))</f>
        <v>0</v>
      </c>
      <c r="AG202" s="154">
        <f>IF(AD202=0,0,IF(ISBLANK('Student Work'!AG202),"ERROR",IF(ABS('Student Work'!AG202-('Student Work'!$AE$14-'Student Work'!AF202))&lt;0.01,"Correct","ERROR")))</f>
        <v>0</v>
      </c>
      <c r="AH202" s="155">
        <f>IF(AD202=0,0,IF(ISBLANK('Student Work'!AH202),"ERROR",IF(ABS('Student Work'!AH202-('Student Work'!AE202-'Student Work'!AG202))&lt;0.01,"Correct","ERROR")))</f>
        <v>0</v>
      </c>
      <c r="AI202" s="144"/>
      <c r="AJ202" s="87"/>
      <c r="AK202" s="87"/>
      <c r="AL202" s="70"/>
    </row>
    <row r="203" spans="1:38">
      <c r="A203" s="100"/>
      <c r="B203" s="72"/>
      <c r="C203" s="72"/>
      <c r="D203" s="72"/>
      <c r="E203" s="72"/>
      <c r="F203" s="72"/>
      <c r="G203" s="72"/>
      <c r="H203" s="72"/>
      <c r="I203" s="72"/>
      <c r="J203" s="72"/>
      <c r="K203" s="72"/>
      <c r="L203" s="72"/>
      <c r="M203" s="72"/>
      <c r="N203" s="72"/>
      <c r="O203" s="87"/>
      <c r="P203" s="137">
        <f>IF($T$13="Correct",IF(AND(P202+1&lt;='Student Work'!$T$13,P202&lt;&gt;0),P202+1,IF('Student Work'!P203&gt;0,"ERROR",0)),0)</f>
        <v>0</v>
      </c>
      <c r="Q203" s="138">
        <f>IF(P203=0,0,IF(ISBLANK('Student Work'!Q203),"ERROR",IF(ABS('Student Work'!Q203-'Student Work'!T202)&lt;0.01,IF(P203&lt;&gt;"ERROR","Correct","ERROR"),"ERROR")))</f>
        <v>0</v>
      </c>
      <c r="R203" s="139">
        <f>IF(P203=0,0,IF(ISBLANK('Student Work'!R203),"ERROR",IF(ABS('Student Work'!R203-'Student Work'!Q203*'Student Work'!$T$12/12)&lt;0.01,IF(P203&lt;&gt;"ERROR","Correct","ERROR"),"ERROR")))</f>
        <v>0</v>
      </c>
      <c r="S203" s="139">
        <f>IF(P203=0,0,IF(ISBLANK('Student Work'!S203),"ERROR",IF(ABS('Student Work'!S203-('Student Work'!$T$14-'Student Work'!R203))&lt;0.01,IF(P203&lt;&gt;"ERROR","Correct","ERROR"),"ERROR")))</f>
        <v>0</v>
      </c>
      <c r="T203" s="139">
        <f>IF(P203=0,0,IF(ISBLANK('Student Work'!T203),"ERROR",IF(ABS('Student Work'!T203-('Student Work'!Q203-'Student Work'!S203))&lt;0.01,IF(P203&lt;&gt;"ERROR","Correct","ERROR"),"ERROR")))</f>
        <v>0</v>
      </c>
      <c r="U203" s="143"/>
      <c r="V203" s="143"/>
      <c r="W203" s="87"/>
      <c r="X203" s="87"/>
      <c r="Y203" s="87"/>
      <c r="Z203" s="87"/>
      <c r="AA203" s="87"/>
      <c r="AB203" s="87"/>
      <c r="AC203" s="87"/>
      <c r="AD203" s="137">
        <f>IF($AE$13="Correct",IF(AND(AD202+1&lt;='Student Work'!$AE$13,AD202&lt;&gt;0),AD202+1,IF('Student Work'!AD203&gt;0,"ERROR",0)),0)</f>
        <v>0</v>
      </c>
      <c r="AE203" s="139">
        <f>IF(AD203=0,0,IF(ISBLANK('Student Work'!AE203),"ERROR",IF(ABS('Student Work'!AE203-'Student Work'!AH202)&lt;0.01,IF(AD203&lt;&gt;"ERROR","Correct","ERROR"),"ERROR")))</f>
        <v>0</v>
      </c>
      <c r="AF203" s="139">
        <f>IF(AD203=0,0,IF(ISBLANK('Student Work'!AF203),"ERROR",IF(ABS('Student Work'!AF203-'Student Work'!AE203*'Student Work'!$AE$12/12)&lt;0.01,IF(AD203&lt;&gt;"ERROR","Correct","ERROR"),"ERROR")))</f>
        <v>0</v>
      </c>
      <c r="AG203" s="154">
        <f>IF(AD203=0,0,IF(ISBLANK('Student Work'!AG203),"ERROR",IF(ABS('Student Work'!AG203-('Student Work'!$AE$14-'Student Work'!AF203))&lt;0.01,"Correct","ERROR")))</f>
        <v>0</v>
      </c>
      <c r="AH203" s="155">
        <f>IF(AD203=0,0,IF(ISBLANK('Student Work'!AH203),"ERROR",IF(ABS('Student Work'!AH203-('Student Work'!AE203-'Student Work'!AG203))&lt;0.01,"Correct","ERROR")))</f>
        <v>0</v>
      </c>
      <c r="AI203" s="144"/>
      <c r="AJ203" s="87"/>
      <c r="AK203" s="87"/>
      <c r="AL203" s="70"/>
    </row>
    <row r="204" spans="1:38">
      <c r="A204" s="100"/>
      <c r="B204" s="72"/>
      <c r="C204" s="72"/>
      <c r="D204" s="72"/>
      <c r="E204" s="72"/>
      <c r="F204" s="72"/>
      <c r="G204" s="72"/>
      <c r="H204" s="72"/>
      <c r="I204" s="72"/>
      <c r="J204" s="72"/>
      <c r="K204" s="72"/>
      <c r="L204" s="72"/>
      <c r="M204" s="72"/>
      <c r="N204" s="72"/>
      <c r="O204" s="87"/>
      <c r="P204" s="137">
        <f>IF($T$13="Correct",IF(AND(P203+1&lt;='Student Work'!$T$13,P203&lt;&gt;0),P203+1,IF('Student Work'!P204&gt;0,"ERROR",0)),0)</f>
        <v>0</v>
      </c>
      <c r="Q204" s="138">
        <f>IF(P204=0,0,IF(ISBLANK('Student Work'!Q204),"ERROR",IF(ABS('Student Work'!Q204-'Student Work'!T203)&lt;0.01,IF(P204&lt;&gt;"ERROR","Correct","ERROR"),"ERROR")))</f>
        <v>0</v>
      </c>
      <c r="R204" s="139">
        <f>IF(P204=0,0,IF(ISBLANK('Student Work'!R204),"ERROR",IF(ABS('Student Work'!R204-'Student Work'!Q204*'Student Work'!$T$12/12)&lt;0.01,IF(P204&lt;&gt;"ERROR","Correct","ERROR"),"ERROR")))</f>
        <v>0</v>
      </c>
      <c r="S204" s="139">
        <f>IF(P204=0,0,IF(ISBLANK('Student Work'!S204),"ERROR",IF(ABS('Student Work'!S204-('Student Work'!$T$14-'Student Work'!R204))&lt;0.01,IF(P204&lt;&gt;"ERROR","Correct","ERROR"),"ERROR")))</f>
        <v>0</v>
      </c>
      <c r="T204" s="139">
        <f>IF(P204=0,0,IF(ISBLANK('Student Work'!T204),"ERROR",IF(ABS('Student Work'!T204-('Student Work'!Q204-'Student Work'!S204))&lt;0.01,IF(P204&lt;&gt;"ERROR","Correct","ERROR"),"ERROR")))</f>
        <v>0</v>
      </c>
      <c r="U204" s="143"/>
      <c r="V204" s="143"/>
      <c r="W204" s="87"/>
      <c r="X204" s="87"/>
      <c r="Y204" s="87"/>
      <c r="Z204" s="87"/>
      <c r="AA204" s="87"/>
      <c r="AB204" s="87"/>
      <c r="AC204" s="87"/>
      <c r="AD204" s="137">
        <f>IF($AE$13="Correct",IF(AND(AD203+1&lt;='Student Work'!$AE$13,AD203&lt;&gt;0),AD203+1,IF('Student Work'!AD204&gt;0,"ERROR",0)),0)</f>
        <v>0</v>
      </c>
      <c r="AE204" s="139">
        <f>IF(AD204=0,0,IF(ISBLANK('Student Work'!AE204),"ERROR",IF(ABS('Student Work'!AE204-'Student Work'!AH203)&lt;0.01,IF(AD204&lt;&gt;"ERROR","Correct","ERROR"),"ERROR")))</f>
        <v>0</v>
      </c>
      <c r="AF204" s="139">
        <f>IF(AD204=0,0,IF(ISBLANK('Student Work'!AF204),"ERROR",IF(ABS('Student Work'!AF204-'Student Work'!AE204*'Student Work'!$AE$12/12)&lt;0.01,IF(AD204&lt;&gt;"ERROR","Correct","ERROR"),"ERROR")))</f>
        <v>0</v>
      </c>
      <c r="AG204" s="154">
        <f>IF(AD204=0,0,IF(ISBLANK('Student Work'!AG204),"ERROR",IF(ABS('Student Work'!AG204-('Student Work'!$AE$14-'Student Work'!AF204))&lt;0.01,"Correct","ERROR")))</f>
        <v>0</v>
      </c>
      <c r="AH204" s="155">
        <f>IF(AD204=0,0,IF(ISBLANK('Student Work'!AH204),"ERROR",IF(ABS('Student Work'!AH204-('Student Work'!AE204-'Student Work'!AG204))&lt;0.01,"Correct","ERROR")))</f>
        <v>0</v>
      </c>
      <c r="AI204" s="144"/>
      <c r="AJ204" s="87"/>
      <c r="AK204" s="87"/>
      <c r="AL204" s="70"/>
    </row>
    <row r="205" spans="1:38">
      <c r="A205" s="100"/>
      <c r="B205" s="72"/>
      <c r="C205" s="72"/>
      <c r="D205" s="72"/>
      <c r="E205" s="72"/>
      <c r="F205" s="72"/>
      <c r="G205" s="72"/>
      <c r="H205" s="72"/>
      <c r="I205" s="72"/>
      <c r="J205" s="72"/>
      <c r="K205" s="72"/>
      <c r="L205" s="72"/>
      <c r="M205" s="72"/>
      <c r="N205" s="72"/>
      <c r="O205" s="87"/>
      <c r="P205" s="137">
        <f>IF($T$13="Correct",IF(AND(P204+1&lt;='Student Work'!$T$13,P204&lt;&gt;0),P204+1,IF('Student Work'!P205&gt;0,"ERROR",0)),0)</f>
        <v>0</v>
      </c>
      <c r="Q205" s="138">
        <f>IF(P205=0,0,IF(ISBLANK('Student Work'!Q205),"ERROR",IF(ABS('Student Work'!Q205-'Student Work'!T204)&lt;0.01,IF(P205&lt;&gt;"ERROR","Correct","ERROR"),"ERROR")))</f>
        <v>0</v>
      </c>
      <c r="R205" s="139">
        <f>IF(P205=0,0,IF(ISBLANK('Student Work'!R205),"ERROR",IF(ABS('Student Work'!R205-'Student Work'!Q205*'Student Work'!$T$12/12)&lt;0.01,IF(P205&lt;&gt;"ERROR","Correct","ERROR"),"ERROR")))</f>
        <v>0</v>
      </c>
      <c r="S205" s="139">
        <f>IF(P205=0,0,IF(ISBLANK('Student Work'!S205),"ERROR",IF(ABS('Student Work'!S205-('Student Work'!$T$14-'Student Work'!R205))&lt;0.01,IF(P205&lt;&gt;"ERROR","Correct","ERROR"),"ERROR")))</f>
        <v>0</v>
      </c>
      <c r="T205" s="139">
        <f>IF(P205=0,0,IF(ISBLANK('Student Work'!T205),"ERROR",IF(ABS('Student Work'!T205-('Student Work'!Q205-'Student Work'!S205))&lt;0.01,IF(P205&lt;&gt;"ERROR","Correct","ERROR"),"ERROR")))</f>
        <v>0</v>
      </c>
      <c r="U205" s="143"/>
      <c r="V205" s="143"/>
      <c r="W205" s="87"/>
      <c r="X205" s="87"/>
      <c r="Y205" s="87"/>
      <c r="Z205" s="87"/>
      <c r="AA205" s="87"/>
      <c r="AB205" s="87"/>
      <c r="AC205" s="87"/>
      <c r="AD205" s="137">
        <f>IF($AE$13="Correct",IF(AND(AD204+1&lt;='Student Work'!$AE$13,AD204&lt;&gt;0),AD204+1,IF('Student Work'!AD205&gt;0,"ERROR",0)),0)</f>
        <v>0</v>
      </c>
      <c r="AE205" s="139">
        <f>IF(AD205=0,0,IF(ISBLANK('Student Work'!AE205),"ERROR",IF(ABS('Student Work'!AE205-'Student Work'!AH204)&lt;0.01,IF(AD205&lt;&gt;"ERROR","Correct","ERROR"),"ERROR")))</f>
        <v>0</v>
      </c>
      <c r="AF205" s="139">
        <f>IF(AD205=0,0,IF(ISBLANK('Student Work'!AF205),"ERROR",IF(ABS('Student Work'!AF205-'Student Work'!AE205*'Student Work'!$AE$12/12)&lt;0.01,IF(AD205&lt;&gt;"ERROR","Correct","ERROR"),"ERROR")))</f>
        <v>0</v>
      </c>
      <c r="AG205" s="154">
        <f>IF(AD205=0,0,IF(ISBLANK('Student Work'!AG205),"ERROR",IF(ABS('Student Work'!AG205-('Student Work'!$AE$14-'Student Work'!AF205))&lt;0.01,"Correct","ERROR")))</f>
        <v>0</v>
      </c>
      <c r="AH205" s="155">
        <f>IF(AD205=0,0,IF(ISBLANK('Student Work'!AH205),"ERROR",IF(ABS('Student Work'!AH205-('Student Work'!AE205-'Student Work'!AG205))&lt;0.01,"Correct","ERROR")))</f>
        <v>0</v>
      </c>
      <c r="AI205" s="144"/>
      <c r="AJ205" s="87"/>
      <c r="AK205" s="87"/>
      <c r="AL205" s="70"/>
    </row>
    <row r="206" spans="1:38">
      <c r="A206" s="100"/>
      <c r="B206" s="72"/>
      <c r="C206" s="72"/>
      <c r="D206" s="72"/>
      <c r="E206" s="72"/>
      <c r="F206" s="72"/>
      <c r="G206" s="72"/>
      <c r="H206" s="72"/>
      <c r="I206" s="72"/>
      <c r="J206" s="72"/>
      <c r="K206" s="72"/>
      <c r="L206" s="72"/>
      <c r="M206" s="72"/>
      <c r="N206" s="72"/>
      <c r="O206" s="87"/>
      <c r="P206" s="137">
        <f>IF($T$13="Correct",IF(AND(P205+1&lt;='Student Work'!$T$13,P205&lt;&gt;0),P205+1,IF('Student Work'!P206&gt;0,"ERROR",0)),0)</f>
        <v>0</v>
      </c>
      <c r="Q206" s="138">
        <f>IF(P206=0,0,IF(ISBLANK('Student Work'!Q206),"ERROR",IF(ABS('Student Work'!Q206-'Student Work'!T205)&lt;0.01,IF(P206&lt;&gt;"ERROR","Correct","ERROR"),"ERROR")))</f>
        <v>0</v>
      </c>
      <c r="R206" s="139">
        <f>IF(P206=0,0,IF(ISBLANK('Student Work'!R206),"ERROR",IF(ABS('Student Work'!R206-'Student Work'!Q206*'Student Work'!$T$12/12)&lt;0.01,IF(P206&lt;&gt;"ERROR","Correct","ERROR"),"ERROR")))</f>
        <v>0</v>
      </c>
      <c r="S206" s="139">
        <f>IF(P206=0,0,IF(ISBLANK('Student Work'!S206),"ERROR",IF(ABS('Student Work'!S206-('Student Work'!$T$14-'Student Work'!R206))&lt;0.01,IF(P206&lt;&gt;"ERROR","Correct","ERROR"),"ERROR")))</f>
        <v>0</v>
      </c>
      <c r="T206" s="139">
        <f>IF(P206=0,0,IF(ISBLANK('Student Work'!T206),"ERROR",IF(ABS('Student Work'!T206-('Student Work'!Q206-'Student Work'!S206))&lt;0.01,IF(P206&lt;&gt;"ERROR","Correct","ERROR"),"ERROR")))</f>
        <v>0</v>
      </c>
      <c r="U206" s="143"/>
      <c r="V206" s="143"/>
      <c r="W206" s="87"/>
      <c r="X206" s="87"/>
      <c r="Y206" s="87"/>
      <c r="Z206" s="87"/>
      <c r="AA206" s="87"/>
      <c r="AB206" s="87"/>
      <c r="AC206" s="87"/>
      <c r="AD206" s="137">
        <f>IF($AE$13="Correct",IF(AND(AD205+1&lt;='Student Work'!$AE$13,AD205&lt;&gt;0),AD205+1,IF('Student Work'!AD206&gt;0,"ERROR",0)),0)</f>
        <v>0</v>
      </c>
      <c r="AE206" s="139">
        <f>IF(AD206=0,0,IF(ISBLANK('Student Work'!AE206),"ERROR",IF(ABS('Student Work'!AE206-'Student Work'!AH205)&lt;0.01,IF(AD206&lt;&gt;"ERROR","Correct","ERROR"),"ERROR")))</f>
        <v>0</v>
      </c>
      <c r="AF206" s="139">
        <f>IF(AD206=0,0,IF(ISBLANK('Student Work'!AF206),"ERROR",IF(ABS('Student Work'!AF206-'Student Work'!AE206*'Student Work'!$AE$12/12)&lt;0.01,IF(AD206&lt;&gt;"ERROR","Correct","ERROR"),"ERROR")))</f>
        <v>0</v>
      </c>
      <c r="AG206" s="154">
        <f>IF(AD206=0,0,IF(ISBLANK('Student Work'!AG206),"ERROR",IF(ABS('Student Work'!AG206-('Student Work'!$AE$14-'Student Work'!AF206))&lt;0.01,"Correct","ERROR")))</f>
        <v>0</v>
      </c>
      <c r="AH206" s="155">
        <f>IF(AD206=0,0,IF(ISBLANK('Student Work'!AH206),"ERROR",IF(ABS('Student Work'!AH206-('Student Work'!AE206-'Student Work'!AG206))&lt;0.01,"Correct","ERROR")))</f>
        <v>0</v>
      </c>
      <c r="AI206" s="144"/>
      <c r="AJ206" s="87"/>
      <c r="AK206" s="87"/>
      <c r="AL206" s="70"/>
    </row>
    <row r="207" spans="1:38">
      <c r="A207" s="100"/>
      <c r="B207" s="72"/>
      <c r="C207" s="72"/>
      <c r="D207" s="72"/>
      <c r="E207" s="72"/>
      <c r="F207" s="72"/>
      <c r="G207" s="72"/>
      <c r="H207" s="72"/>
      <c r="I207" s="72"/>
      <c r="J207" s="72"/>
      <c r="K207" s="72"/>
      <c r="L207" s="72"/>
      <c r="M207" s="72"/>
      <c r="N207" s="72"/>
      <c r="O207" s="87"/>
      <c r="P207" s="137">
        <f>IF($T$13="Correct",IF(AND(P206+1&lt;='Student Work'!$T$13,P206&lt;&gt;0),P206+1,IF('Student Work'!P207&gt;0,"ERROR",0)),0)</f>
        <v>0</v>
      </c>
      <c r="Q207" s="138">
        <f>IF(P207=0,0,IF(ISBLANK('Student Work'!Q207),"ERROR",IF(ABS('Student Work'!Q207-'Student Work'!T206)&lt;0.01,IF(P207&lt;&gt;"ERROR","Correct","ERROR"),"ERROR")))</f>
        <v>0</v>
      </c>
      <c r="R207" s="139">
        <f>IF(P207=0,0,IF(ISBLANK('Student Work'!R207),"ERROR",IF(ABS('Student Work'!R207-'Student Work'!Q207*'Student Work'!$T$12/12)&lt;0.01,IF(P207&lt;&gt;"ERROR","Correct","ERROR"),"ERROR")))</f>
        <v>0</v>
      </c>
      <c r="S207" s="139">
        <f>IF(P207=0,0,IF(ISBLANK('Student Work'!S207),"ERROR",IF(ABS('Student Work'!S207-('Student Work'!$T$14-'Student Work'!R207))&lt;0.01,IF(P207&lt;&gt;"ERROR","Correct","ERROR"),"ERROR")))</f>
        <v>0</v>
      </c>
      <c r="T207" s="139">
        <f>IF(P207=0,0,IF(ISBLANK('Student Work'!T207),"ERROR",IF(ABS('Student Work'!T207-('Student Work'!Q207-'Student Work'!S207))&lt;0.01,IF(P207&lt;&gt;"ERROR","Correct","ERROR"),"ERROR")))</f>
        <v>0</v>
      </c>
      <c r="U207" s="143"/>
      <c r="V207" s="143"/>
      <c r="W207" s="87"/>
      <c r="X207" s="87"/>
      <c r="Y207" s="87"/>
      <c r="Z207" s="87"/>
      <c r="AA207" s="87"/>
      <c r="AB207" s="87"/>
      <c r="AC207" s="87"/>
      <c r="AD207" s="137">
        <f>IF($AE$13="Correct",IF(AND(AD206+1&lt;='Student Work'!$AE$13,AD206&lt;&gt;0),AD206+1,IF('Student Work'!AD207&gt;0,"ERROR",0)),0)</f>
        <v>0</v>
      </c>
      <c r="AE207" s="139">
        <f>IF(AD207=0,0,IF(ISBLANK('Student Work'!AE207),"ERROR",IF(ABS('Student Work'!AE207-'Student Work'!AH206)&lt;0.01,IF(AD207&lt;&gt;"ERROR","Correct","ERROR"),"ERROR")))</f>
        <v>0</v>
      </c>
      <c r="AF207" s="139">
        <f>IF(AD207=0,0,IF(ISBLANK('Student Work'!AF207),"ERROR",IF(ABS('Student Work'!AF207-'Student Work'!AE207*'Student Work'!$AE$12/12)&lt;0.01,IF(AD207&lt;&gt;"ERROR","Correct","ERROR"),"ERROR")))</f>
        <v>0</v>
      </c>
      <c r="AG207" s="154">
        <f>IF(AD207=0,0,IF(ISBLANK('Student Work'!AG207),"ERROR",IF(ABS('Student Work'!AG207-('Student Work'!$AE$14-'Student Work'!AF207))&lt;0.01,"Correct","ERROR")))</f>
        <v>0</v>
      </c>
      <c r="AH207" s="155">
        <f>IF(AD207=0,0,IF(ISBLANK('Student Work'!AH207),"ERROR",IF(ABS('Student Work'!AH207-('Student Work'!AE207-'Student Work'!AG207))&lt;0.01,"Correct","ERROR")))</f>
        <v>0</v>
      </c>
      <c r="AI207" s="144"/>
      <c r="AJ207" s="87"/>
      <c r="AK207" s="87"/>
      <c r="AL207" s="70"/>
    </row>
    <row r="208" spans="1:38">
      <c r="A208" s="100"/>
      <c r="B208" s="72"/>
      <c r="C208" s="72"/>
      <c r="D208" s="72"/>
      <c r="E208" s="72"/>
      <c r="F208" s="72"/>
      <c r="G208" s="72"/>
      <c r="H208" s="72"/>
      <c r="I208" s="72"/>
      <c r="J208" s="72"/>
      <c r="K208" s="72"/>
      <c r="L208" s="72"/>
      <c r="M208" s="72"/>
      <c r="N208" s="72"/>
      <c r="O208" s="87"/>
      <c r="P208" s="137">
        <f>IF($T$13="Correct",IF(AND(P207+1&lt;='Student Work'!$T$13,P207&lt;&gt;0),P207+1,IF('Student Work'!P208&gt;0,"ERROR",0)),0)</f>
        <v>0</v>
      </c>
      <c r="Q208" s="138">
        <f>IF(P208=0,0,IF(ISBLANK('Student Work'!Q208),"ERROR",IF(ABS('Student Work'!Q208-'Student Work'!T207)&lt;0.01,IF(P208&lt;&gt;"ERROR","Correct","ERROR"),"ERROR")))</f>
        <v>0</v>
      </c>
      <c r="R208" s="139">
        <f>IF(P208=0,0,IF(ISBLANK('Student Work'!R208),"ERROR",IF(ABS('Student Work'!R208-'Student Work'!Q208*'Student Work'!$T$12/12)&lt;0.01,IF(P208&lt;&gt;"ERROR","Correct","ERROR"),"ERROR")))</f>
        <v>0</v>
      </c>
      <c r="S208" s="139">
        <f>IF(P208=0,0,IF(ISBLANK('Student Work'!S208),"ERROR",IF(ABS('Student Work'!S208-('Student Work'!$T$14-'Student Work'!R208))&lt;0.01,IF(P208&lt;&gt;"ERROR","Correct","ERROR"),"ERROR")))</f>
        <v>0</v>
      </c>
      <c r="T208" s="139">
        <f>IF(P208=0,0,IF(ISBLANK('Student Work'!T208),"ERROR",IF(ABS('Student Work'!T208-('Student Work'!Q208-'Student Work'!S208))&lt;0.01,IF(P208&lt;&gt;"ERROR","Correct","ERROR"),"ERROR")))</f>
        <v>0</v>
      </c>
      <c r="U208" s="143"/>
      <c r="V208" s="143"/>
      <c r="W208" s="87"/>
      <c r="X208" s="87"/>
      <c r="Y208" s="87"/>
      <c r="Z208" s="87"/>
      <c r="AA208" s="87"/>
      <c r="AB208" s="87"/>
      <c r="AC208" s="87"/>
      <c r="AD208" s="137">
        <f>IF($AE$13="Correct",IF(AND(AD207+1&lt;='Student Work'!$AE$13,AD207&lt;&gt;0),AD207+1,IF('Student Work'!AD208&gt;0,"ERROR",0)),0)</f>
        <v>0</v>
      </c>
      <c r="AE208" s="139">
        <f>IF(AD208=0,0,IF(ISBLANK('Student Work'!AE208),"ERROR",IF(ABS('Student Work'!AE208-'Student Work'!AH207)&lt;0.01,IF(AD208&lt;&gt;"ERROR","Correct","ERROR"),"ERROR")))</f>
        <v>0</v>
      </c>
      <c r="AF208" s="139">
        <f>IF(AD208=0,0,IF(ISBLANK('Student Work'!AF208),"ERROR",IF(ABS('Student Work'!AF208-'Student Work'!AE208*'Student Work'!$AE$12/12)&lt;0.01,IF(AD208&lt;&gt;"ERROR","Correct","ERROR"),"ERROR")))</f>
        <v>0</v>
      </c>
      <c r="AG208" s="154">
        <f>IF(AD208=0,0,IF(ISBLANK('Student Work'!AG208),"ERROR",IF(ABS('Student Work'!AG208-('Student Work'!$AE$14-'Student Work'!AF208))&lt;0.01,"Correct","ERROR")))</f>
        <v>0</v>
      </c>
      <c r="AH208" s="155">
        <f>IF(AD208=0,0,IF(ISBLANK('Student Work'!AH208),"ERROR",IF(ABS('Student Work'!AH208-('Student Work'!AE208-'Student Work'!AG208))&lt;0.01,"Correct","ERROR")))</f>
        <v>0</v>
      </c>
      <c r="AI208" s="144"/>
      <c r="AJ208" s="87"/>
      <c r="AK208" s="87"/>
      <c r="AL208" s="70"/>
    </row>
    <row r="209" spans="1:38">
      <c r="A209" s="100"/>
      <c r="B209" s="72"/>
      <c r="C209" s="72"/>
      <c r="D209" s="72"/>
      <c r="E209" s="72"/>
      <c r="F209" s="72"/>
      <c r="G209" s="72"/>
      <c r="H209" s="72"/>
      <c r="I209" s="72"/>
      <c r="J209" s="72"/>
      <c r="K209" s="72"/>
      <c r="L209" s="72"/>
      <c r="M209" s="72"/>
      <c r="N209" s="72"/>
      <c r="O209" s="87"/>
      <c r="P209" s="137">
        <f>IF($T$13="Correct",IF(AND(P208+1&lt;='Student Work'!$T$13,P208&lt;&gt;0),P208+1,IF('Student Work'!P209&gt;0,"ERROR",0)),0)</f>
        <v>0</v>
      </c>
      <c r="Q209" s="138">
        <f>IF(P209=0,0,IF(ISBLANK('Student Work'!Q209),"ERROR",IF(ABS('Student Work'!Q209-'Student Work'!T208)&lt;0.01,IF(P209&lt;&gt;"ERROR","Correct","ERROR"),"ERROR")))</f>
        <v>0</v>
      </c>
      <c r="R209" s="139">
        <f>IF(P209=0,0,IF(ISBLANK('Student Work'!R209),"ERROR",IF(ABS('Student Work'!R209-'Student Work'!Q209*'Student Work'!$T$12/12)&lt;0.01,IF(P209&lt;&gt;"ERROR","Correct","ERROR"),"ERROR")))</f>
        <v>0</v>
      </c>
      <c r="S209" s="139">
        <f>IF(P209=0,0,IF(ISBLANK('Student Work'!S209),"ERROR",IF(ABS('Student Work'!S209-('Student Work'!$T$14-'Student Work'!R209))&lt;0.01,IF(P209&lt;&gt;"ERROR","Correct","ERROR"),"ERROR")))</f>
        <v>0</v>
      </c>
      <c r="T209" s="139">
        <f>IF(P209=0,0,IF(ISBLANK('Student Work'!T209),"ERROR",IF(ABS('Student Work'!T209-('Student Work'!Q209-'Student Work'!S209))&lt;0.01,IF(P209&lt;&gt;"ERROR","Correct","ERROR"),"ERROR")))</f>
        <v>0</v>
      </c>
      <c r="U209" s="143"/>
      <c r="V209" s="143"/>
      <c r="W209" s="87"/>
      <c r="X209" s="87"/>
      <c r="Y209" s="87"/>
      <c r="Z209" s="87"/>
      <c r="AA209" s="87"/>
      <c r="AB209" s="87"/>
      <c r="AC209" s="87"/>
      <c r="AD209" s="137">
        <f>IF($AE$13="Correct",IF(AND(AD208+1&lt;='Student Work'!$AE$13,AD208&lt;&gt;0),AD208+1,IF('Student Work'!AD209&gt;0,"ERROR",0)),0)</f>
        <v>0</v>
      </c>
      <c r="AE209" s="139">
        <f>IF(AD209=0,0,IF(ISBLANK('Student Work'!AE209),"ERROR",IF(ABS('Student Work'!AE209-'Student Work'!AH208)&lt;0.01,IF(AD209&lt;&gt;"ERROR","Correct","ERROR"),"ERROR")))</f>
        <v>0</v>
      </c>
      <c r="AF209" s="139">
        <f>IF(AD209=0,0,IF(ISBLANK('Student Work'!AF209),"ERROR",IF(ABS('Student Work'!AF209-'Student Work'!AE209*'Student Work'!$AE$12/12)&lt;0.01,IF(AD209&lt;&gt;"ERROR","Correct","ERROR"),"ERROR")))</f>
        <v>0</v>
      </c>
      <c r="AG209" s="154">
        <f>IF(AD209=0,0,IF(ISBLANK('Student Work'!AG209),"ERROR",IF(ABS('Student Work'!AG209-('Student Work'!$AE$14-'Student Work'!AF209))&lt;0.01,"Correct","ERROR")))</f>
        <v>0</v>
      </c>
      <c r="AH209" s="155">
        <f>IF(AD209=0,0,IF(ISBLANK('Student Work'!AH209),"ERROR",IF(ABS('Student Work'!AH209-('Student Work'!AE209-'Student Work'!AG209))&lt;0.01,"Correct","ERROR")))</f>
        <v>0</v>
      </c>
      <c r="AI209" s="144"/>
      <c r="AJ209" s="87"/>
      <c r="AK209" s="87"/>
      <c r="AL209" s="70"/>
    </row>
    <row r="210" spans="1:38">
      <c r="A210" s="100"/>
      <c r="B210" s="72"/>
      <c r="C210" s="72"/>
      <c r="D210" s="72"/>
      <c r="E210" s="72"/>
      <c r="F210" s="72"/>
      <c r="G210" s="72"/>
      <c r="H210" s="72"/>
      <c r="I210" s="72"/>
      <c r="J210" s="72"/>
      <c r="K210" s="72"/>
      <c r="L210" s="72"/>
      <c r="M210" s="72"/>
      <c r="N210" s="72"/>
      <c r="O210" s="87"/>
      <c r="P210" s="137">
        <f>IF($T$13="Correct",IF(AND(P209+1&lt;='Student Work'!$T$13,P209&lt;&gt;0),P209+1,IF('Student Work'!P210&gt;0,"ERROR",0)),0)</f>
        <v>0</v>
      </c>
      <c r="Q210" s="138">
        <f>IF(P210=0,0,IF(ISBLANK('Student Work'!Q210),"ERROR",IF(ABS('Student Work'!Q210-'Student Work'!T209)&lt;0.01,IF(P210&lt;&gt;"ERROR","Correct","ERROR"),"ERROR")))</f>
        <v>0</v>
      </c>
      <c r="R210" s="139">
        <f>IF(P210=0,0,IF(ISBLANK('Student Work'!R210),"ERROR",IF(ABS('Student Work'!R210-'Student Work'!Q210*'Student Work'!$T$12/12)&lt;0.01,IF(P210&lt;&gt;"ERROR","Correct","ERROR"),"ERROR")))</f>
        <v>0</v>
      </c>
      <c r="S210" s="139">
        <f>IF(P210=0,0,IF(ISBLANK('Student Work'!S210),"ERROR",IF(ABS('Student Work'!S210-('Student Work'!$T$14-'Student Work'!R210))&lt;0.01,IF(P210&lt;&gt;"ERROR","Correct","ERROR"),"ERROR")))</f>
        <v>0</v>
      </c>
      <c r="T210" s="139">
        <f>IF(P210=0,0,IF(ISBLANK('Student Work'!T210),"ERROR",IF(ABS('Student Work'!T210-('Student Work'!Q210-'Student Work'!S210))&lt;0.01,IF(P210&lt;&gt;"ERROR","Correct","ERROR"),"ERROR")))</f>
        <v>0</v>
      </c>
      <c r="U210" s="143"/>
      <c r="V210" s="143"/>
      <c r="W210" s="87"/>
      <c r="X210" s="87"/>
      <c r="Y210" s="87"/>
      <c r="Z210" s="87"/>
      <c r="AA210" s="87"/>
      <c r="AB210" s="87"/>
      <c r="AC210" s="87"/>
      <c r="AD210" s="137">
        <f>IF($AE$13="Correct",IF(AND(AD209+1&lt;='Student Work'!$AE$13,AD209&lt;&gt;0),AD209+1,IF('Student Work'!AD210&gt;0,"ERROR",0)),0)</f>
        <v>0</v>
      </c>
      <c r="AE210" s="139">
        <f>IF(AD210=0,0,IF(ISBLANK('Student Work'!AE210),"ERROR",IF(ABS('Student Work'!AE210-'Student Work'!AH209)&lt;0.01,IF(AD210&lt;&gt;"ERROR","Correct","ERROR"),"ERROR")))</f>
        <v>0</v>
      </c>
      <c r="AF210" s="139">
        <f>IF(AD210=0,0,IF(ISBLANK('Student Work'!AF210),"ERROR",IF(ABS('Student Work'!AF210-'Student Work'!AE210*'Student Work'!$AE$12/12)&lt;0.01,IF(AD210&lt;&gt;"ERROR","Correct","ERROR"),"ERROR")))</f>
        <v>0</v>
      </c>
      <c r="AG210" s="154">
        <f>IF(AD210=0,0,IF(ISBLANK('Student Work'!AG210),"ERROR",IF(ABS('Student Work'!AG210-('Student Work'!$AE$14-'Student Work'!AF210))&lt;0.01,"Correct","ERROR")))</f>
        <v>0</v>
      </c>
      <c r="AH210" s="155">
        <f>IF(AD210=0,0,IF(ISBLANK('Student Work'!AH210),"ERROR",IF(ABS('Student Work'!AH210-('Student Work'!AE210-'Student Work'!AG210))&lt;0.01,"Correct","ERROR")))</f>
        <v>0</v>
      </c>
      <c r="AI210" s="144"/>
      <c r="AJ210" s="87"/>
      <c r="AK210" s="87"/>
      <c r="AL210" s="70"/>
    </row>
    <row r="211" spans="1:38">
      <c r="A211" s="100"/>
      <c r="B211" s="72"/>
      <c r="C211" s="72"/>
      <c r="D211" s="72"/>
      <c r="E211" s="72"/>
      <c r="F211" s="72"/>
      <c r="G211" s="72"/>
      <c r="H211" s="72"/>
      <c r="I211" s="72"/>
      <c r="J211" s="72"/>
      <c r="K211" s="72"/>
      <c r="L211" s="72"/>
      <c r="M211" s="72"/>
      <c r="N211" s="72"/>
      <c r="O211" s="87"/>
      <c r="P211" s="137">
        <f>IF($T$13="Correct",IF(AND(P210+1&lt;='Student Work'!$T$13,P210&lt;&gt;0),P210+1,IF('Student Work'!P211&gt;0,"ERROR",0)),0)</f>
        <v>0</v>
      </c>
      <c r="Q211" s="138">
        <f>IF(P211=0,0,IF(ISBLANK('Student Work'!Q211),"ERROR",IF(ABS('Student Work'!Q211-'Student Work'!T210)&lt;0.01,IF(P211&lt;&gt;"ERROR","Correct","ERROR"),"ERROR")))</f>
        <v>0</v>
      </c>
      <c r="R211" s="139">
        <f>IF(P211=0,0,IF(ISBLANK('Student Work'!R211),"ERROR",IF(ABS('Student Work'!R211-'Student Work'!Q211*'Student Work'!$T$12/12)&lt;0.01,IF(P211&lt;&gt;"ERROR","Correct","ERROR"),"ERROR")))</f>
        <v>0</v>
      </c>
      <c r="S211" s="139">
        <f>IF(P211=0,0,IF(ISBLANK('Student Work'!S211),"ERROR",IF(ABS('Student Work'!S211-('Student Work'!$T$14-'Student Work'!R211))&lt;0.01,IF(P211&lt;&gt;"ERROR","Correct","ERROR"),"ERROR")))</f>
        <v>0</v>
      </c>
      <c r="T211" s="139">
        <f>IF(P211=0,0,IF(ISBLANK('Student Work'!T211),"ERROR",IF(ABS('Student Work'!T211-('Student Work'!Q211-'Student Work'!S211))&lt;0.01,IF(P211&lt;&gt;"ERROR","Correct","ERROR"),"ERROR")))</f>
        <v>0</v>
      </c>
      <c r="U211" s="143"/>
      <c r="V211" s="143"/>
      <c r="W211" s="87"/>
      <c r="X211" s="87"/>
      <c r="Y211" s="87"/>
      <c r="Z211" s="87"/>
      <c r="AA211" s="87"/>
      <c r="AB211" s="87"/>
      <c r="AC211" s="87"/>
      <c r="AD211" s="137">
        <f>IF($AE$13="Correct",IF(AND(AD210+1&lt;='Student Work'!$AE$13,AD210&lt;&gt;0),AD210+1,IF('Student Work'!AD211&gt;0,"ERROR",0)),0)</f>
        <v>0</v>
      </c>
      <c r="AE211" s="139">
        <f>IF(AD211=0,0,IF(ISBLANK('Student Work'!AE211),"ERROR",IF(ABS('Student Work'!AE211-'Student Work'!AH210)&lt;0.01,IF(AD211&lt;&gt;"ERROR","Correct","ERROR"),"ERROR")))</f>
        <v>0</v>
      </c>
      <c r="AF211" s="139">
        <f>IF(AD211=0,0,IF(ISBLANK('Student Work'!AF211),"ERROR",IF(ABS('Student Work'!AF211-'Student Work'!AE211*'Student Work'!$AE$12/12)&lt;0.01,IF(AD211&lt;&gt;"ERROR","Correct","ERROR"),"ERROR")))</f>
        <v>0</v>
      </c>
      <c r="AG211" s="154">
        <f>IF(AD211=0,0,IF(ISBLANK('Student Work'!AG211),"ERROR",IF(ABS('Student Work'!AG211-('Student Work'!$AE$14-'Student Work'!AF211))&lt;0.01,"Correct","ERROR")))</f>
        <v>0</v>
      </c>
      <c r="AH211" s="155">
        <f>IF(AD211=0,0,IF(ISBLANK('Student Work'!AH211),"ERROR",IF(ABS('Student Work'!AH211-('Student Work'!AE211-'Student Work'!AG211))&lt;0.01,"Correct","ERROR")))</f>
        <v>0</v>
      </c>
      <c r="AI211" s="144"/>
      <c r="AJ211" s="87"/>
      <c r="AK211" s="87"/>
      <c r="AL211" s="70"/>
    </row>
    <row r="212" spans="1:38">
      <c r="A212" s="100"/>
      <c r="B212" s="72"/>
      <c r="C212" s="72"/>
      <c r="D212" s="72"/>
      <c r="E212" s="72"/>
      <c r="F212" s="72"/>
      <c r="G212" s="72"/>
      <c r="H212" s="72"/>
      <c r="I212" s="72"/>
      <c r="J212" s="72"/>
      <c r="K212" s="72"/>
      <c r="L212" s="72"/>
      <c r="M212" s="72"/>
      <c r="N212" s="72"/>
      <c r="O212" s="87"/>
      <c r="P212" s="137">
        <f>IF($T$13="Correct",IF(AND(P211+1&lt;='Student Work'!$T$13,P211&lt;&gt;0),P211+1,IF('Student Work'!P212&gt;0,"ERROR",0)),0)</f>
        <v>0</v>
      </c>
      <c r="Q212" s="138">
        <f>IF(P212=0,0,IF(ISBLANK('Student Work'!Q212),"ERROR",IF(ABS('Student Work'!Q212-'Student Work'!T211)&lt;0.01,IF(P212&lt;&gt;"ERROR","Correct","ERROR"),"ERROR")))</f>
        <v>0</v>
      </c>
      <c r="R212" s="139">
        <f>IF(P212=0,0,IF(ISBLANK('Student Work'!R212),"ERROR",IF(ABS('Student Work'!R212-'Student Work'!Q212*'Student Work'!$T$12/12)&lt;0.01,IF(P212&lt;&gt;"ERROR","Correct","ERROR"),"ERROR")))</f>
        <v>0</v>
      </c>
      <c r="S212" s="139">
        <f>IF(P212=0,0,IF(ISBLANK('Student Work'!S212),"ERROR",IF(ABS('Student Work'!S212-('Student Work'!$T$14-'Student Work'!R212))&lt;0.01,IF(P212&lt;&gt;"ERROR","Correct","ERROR"),"ERROR")))</f>
        <v>0</v>
      </c>
      <c r="T212" s="139">
        <f>IF(P212=0,0,IF(ISBLANK('Student Work'!T212),"ERROR",IF(ABS('Student Work'!T212-('Student Work'!Q212-'Student Work'!S212))&lt;0.01,IF(P212&lt;&gt;"ERROR","Correct","ERROR"),"ERROR")))</f>
        <v>0</v>
      </c>
      <c r="U212" s="143"/>
      <c r="V212" s="143"/>
      <c r="W212" s="87"/>
      <c r="X212" s="87"/>
      <c r="Y212" s="87"/>
      <c r="Z212" s="87"/>
      <c r="AA212" s="87"/>
      <c r="AB212" s="87"/>
      <c r="AC212" s="87"/>
      <c r="AD212" s="137">
        <f>IF($AE$13="Correct",IF(AND(AD211+1&lt;='Student Work'!$AE$13,AD211&lt;&gt;0),AD211+1,IF('Student Work'!AD212&gt;0,"ERROR",0)),0)</f>
        <v>0</v>
      </c>
      <c r="AE212" s="139">
        <f>IF(AD212=0,0,IF(ISBLANK('Student Work'!AE212),"ERROR",IF(ABS('Student Work'!AE212-'Student Work'!AH211)&lt;0.01,IF(AD212&lt;&gt;"ERROR","Correct","ERROR"),"ERROR")))</f>
        <v>0</v>
      </c>
      <c r="AF212" s="139">
        <f>IF(AD212=0,0,IF(ISBLANK('Student Work'!AF212),"ERROR",IF(ABS('Student Work'!AF212-'Student Work'!AE212*'Student Work'!$AE$12/12)&lt;0.01,IF(AD212&lt;&gt;"ERROR","Correct","ERROR"),"ERROR")))</f>
        <v>0</v>
      </c>
      <c r="AG212" s="154">
        <f>IF(AD212=0,0,IF(ISBLANK('Student Work'!AG212),"ERROR",IF(ABS('Student Work'!AG212-('Student Work'!$AE$14-'Student Work'!AF212))&lt;0.01,"Correct","ERROR")))</f>
        <v>0</v>
      </c>
      <c r="AH212" s="155">
        <f>IF(AD212=0,0,IF(ISBLANK('Student Work'!AH212),"ERROR",IF(ABS('Student Work'!AH212-('Student Work'!AE212-'Student Work'!AG212))&lt;0.01,"Correct","ERROR")))</f>
        <v>0</v>
      </c>
      <c r="AI212" s="144"/>
      <c r="AJ212" s="87"/>
      <c r="AK212" s="87"/>
      <c r="AL212" s="70"/>
    </row>
    <row r="213" spans="1:38">
      <c r="A213" s="100"/>
      <c r="B213" s="72"/>
      <c r="C213" s="72"/>
      <c r="D213" s="72"/>
      <c r="E213" s="72"/>
      <c r="F213" s="72"/>
      <c r="G213" s="72"/>
      <c r="H213" s="72"/>
      <c r="I213" s="72"/>
      <c r="J213" s="72"/>
      <c r="K213" s="72"/>
      <c r="L213" s="72"/>
      <c r="M213" s="72"/>
      <c r="N213" s="72"/>
      <c r="O213" s="87"/>
      <c r="P213" s="137">
        <f>IF($T$13="Correct",IF(AND(P212+1&lt;='Student Work'!$T$13,P212&lt;&gt;0),P212+1,IF('Student Work'!P213&gt;0,"ERROR",0)),0)</f>
        <v>0</v>
      </c>
      <c r="Q213" s="138">
        <f>IF(P213=0,0,IF(ISBLANK('Student Work'!Q213),"ERROR",IF(ABS('Student Work'!Q213-'Student Work'!T212)&lt;0.01,IF(P213&lt;&gt;"ERROR","Correct","ERROR"),"ERROR")))</f>
        <v>0</v>
      </c>
      <c r="R213" s="139">
        <f>IF(P213=0,0,IF(ISBLANK('Student Work'!R213),"ERROR",IF(ABS('Student Work'!R213-'Student Work'!Q213*'Student Work'!$T$12/12)&lt;0.01,IF(P213&lt;&gt;"ERROR","Correct","ERROR"),"ERROR")))</f>
        <v>0</v>
      </c>
      <c r="S213" s="139">
        <f>IF(P213=0,0,IF(ISBLANK('Student Work'!S213),"ERROR",IF(ABS('Student Work'!S213-('Student Work'!$T$14-'Student Work'!R213))&lt;0.01,IF(P213&lt;&gt;"ERROR","Correct","ERROR"),"ERROR")))</f>
        <v>0</v>
      </c>
      <c r="T213" s="139">
        <f>IF(P213=0,0,IF(ISBLANK('Student Work'!T213),"ERROR",IF(ABS('Student Work'!T213-('Student Work'!Q213-'Student Work'!S213))&lt;0.01,IF(P213&lt;&gt;"ERROR","Correct","ERROR"),"ERROR")))</f>
        <v>0</v>
      </c>
      <c r="U213" s="143"/>
      <c r="V213" s="143"/>
      <c r="W213" s="87"/>
      <c r="X213" s="87"/>
      <c r="Y213" s="87"/>
      <c r="Z213" s="87"/>
      <c r="AA213" s="87"/>
      <c r="AB213" s="87"/>
      <c r="AC213" s="87"/>
      <c r="AD213" s="137">
        <f>IF($AE$13="Correct",IF(AND(AD212+1&lt;='Student Work'!$AE$13,AD212&lt;&gt;0),AD212+1,IF('Student Work'!AD213&gt;0,"ERROR",0)),0)</f>
        <v>0</v>
      </c>
      <c r="AE213" s="139">
        <f>IF(AD213=0,0,IF(ISBLANK('Student Work'!AE213),"ERROR",IF(ABS('Student Work'!AE213-'Student Work'!AH212)&lt;0.01,IF(AD213&lt;&gt;"ERROR","Correct","ERROR"),"ERROR")))</f>
        <v>0</v>
      </c>
      <c r="AF213" s="139">
        <f>IF(AD213=0,0,IF(ISBLANK('Student Work'!AF213),"ERROR",IF(ABS('Student Work'!AF213-'Student Work'!AE213*'Student Work'!$AE$12/12)&lt;0.01,IF(AD213&lt;&gt;"ERROR","Correct","ERROR"),"ERROR")))</f>
        <v>0</v>
      </c>
      <c r="AG213" s="154">
        <f>IF(AD213=0,0,IF(ISBLANK('Student Work'!AG213),"ERROR",IF(ABS('Student Work'!AG213-('Student Work'!$AE$14-'Student Work'!AF213))&lt;0.01,"Correct","ERROR")))</f>
        <v>0</v>
      </c>
      <c r="AH213" s="155">
        <f>IF(AD213=0,0,IF(ISBLANK('Student Work'!AH213),"ERROR",IF(ABS('Student Work'!AH213-('Student Work'!AE213-'Student Work'!AG213))&lt;0.01,"Correct","ERROR")))</f>
        <v>0</v>
      </c>
      <c r="AI213" s="144"/>
      <c r="AJ213" s="87"/>
      <c r="AK213" s="87"/>
      <c r="AL213" s="70"/>
    </row>
    <row r="214" spans="1:38">
      <c r="A214" s="100"/>
      <c r="B214" s="72"/>
      <c r="C214" s="72"/>
      <c r="D214" s="72"/>
      <c r="E214" s="72"/>
      <c r="F214" s="72"/>
      <c r="G214" s="72"/>
      <c r="H214" s="72"/>
      <c r="I214" s="72"/>
      <c r="J214" s="72"/>
      <c r="K214" s="72"/>
      <c r="L214" s="72"/>
      <c r="M214" s="72"/>
      <c r="N214" s="72"/>
      <c r="O214" s="87"/>
      <c r="P214" s="137">
        <f>IF($T$13="Correct",IF(AND(P213+1&lt;='Student Work'!$T$13,P213&lt;&gt;0),P213+1,IF('Student Work'!P214&gt;0,"ERROR",0)),0)</f>
        <v>0</v>
      </c>
      <c r="Q214" s="138">
        <f>IF(P214=0,0,IF(ISBLANK('Student Work'!Q214),"ERROR",IF(ABS('Student Work'!Q214-'Student Work'!T213)&lt;0.01,IF(P214&lt;&gt;"ERROR","Correct","ERROR"),"ERROR")))</f>
        <v>0</v>
      </c>
      <c r="R214" s="139">
        <f>IF(P214=0,0,IF(ISBLANK('Student Work'!R214),"ERROR",IF(ABS('Student Work'!R214-'Student Work'!Q214*'Student Work'!$T$12/12)&lt;0.01,IF(P214&lt;&gt;"ERROR","Correct","ERROR"),"ERROR")))</f>
        <v>0</v>
      </c>
      <c r="S214" s="139">
        <f>IF(P214=0,0,IF(ISBLANK('Student Work'!S214),"ERROR",IF(ABS('Student Work'!S214-('Student Work'!$T$14-'Student Work'!R214))&lt;0.01,IF(P214&lt;&gt;"ERROR","Correct","ERROR"),"ERROR")))</f>
        <v>0</v>
      </c>
      <c r="T214" s="139">
        <f>IF(P214=0,0,IF(ISBLANK('Student Work'!T214),"ERROR",IF(ABS('Student Work'!T214-('Student Work'!Q214-'Student Work'!S214))&lt;0.01,IF(P214&lt;&gt;"ERROR","Correct","ERROR"),"ERROR")))</f>
        <v>0</v>
      </c>
      <c r="U214" s="143"/>
      <c r="V214" s="143"/>
      <c r="W214" s="87"/>
      <c r="X214" s="87"/>
      <c r="Y214" s="87"/>
      <c r="Z214" s="87"/>
      <c r="AA214" s="87"/>
      <c r="AB214" s="87"/>
      <c r="AC214" s="87"/>
      <c r="AD214" s="137">
        <f>IF($AE$13="Correct",IF(AND(AD213+1&lt;='Student Work'!$AE$13,AD213&lt;&gt;0),AD213+1,IF('Student Work'!AD214&gt;0,"ERROR",0)),0)</f>
        <v>0</v>
      </c>
      <c r="AE214" s="139">
        <f>IF(AD214=0,0,IF(ISBLANK('Student Work'!AE214),"ERROR",IF(ABS('Student Work'!AE214-'Student Work'!AH213)&lt;0.01,IF(AD214&lt;&gt;"ERROR","Correct","ERROR"),"ERROR")))</f>
        <v>0</v>
      </c>
      <c r="AF214" s="139">
        <f>IF(AD214=0,0,IF(ISBLANK('Student Work'!AF214),"ERROR",IF(ABS('Student Work'!AF214-'Student Work'!AE214*'Student Work'!$AE$12/12)&lt;0.01,IF(AD214&lt;&gt;"ERROR","Correct","ERROR"),"ERROR")))</f>
        <v>0</v>
      </c>
      <c r="AG214" s="154">
        <f>IF(AD214=0,0,IF(ISBLANK('Student Work'!AG214),"ERROR",IF(ABS('Student Work'!AG214-('Student Work'!$AE$14-'Student Work'!AF214))&lt;0.01,"Correct","ERROR")))</f>
        <v>0</v>
      </c>
      <c r="AH214" s="155">
        <f>IF(AD214=0,0,IF(ISBLANK('Student Work'!AH214),"ERROR",IF(ABS('Student Work'!AH214-('Student Work'!AE214-'Student Work'!AG214))&lt;0.01,"Correct","ERROR")))</f>
        <v>0</v>
      </c>
      <c r="AI214" s="144"/>
      <c r="AJ214" s="87"/>
      <c r="AK214" s="87"/>
      <c r="AL214" s="70"/>
    </row>
    <row r="215" spans="1:38">
      <c r="A215" s="100"/>
      <c r="B215" s="72"/>
      <c r="C215" s="72"/>
      <c r="D215" s="72"/>
      <c r="E215" s="72"/>
      <c r="F215" s="72"/>
      <c r="G215" s="72"/>
      <c r="H215" s="72"/>
      <c r="I215" s="72"/>
      <c r="J215" s="72"/>
      <c r="K215" s="72"/>
      <c r="L215" s="72"/>
      <c r="M215" s="72"/>
      <c r="N215" s="72"/>
      <c r="O215" s="87"/>
      <c r="P215" s="137">
        <f>IF($T$13="Correct",IF(AND(P214+1&lt;='Student Work'!$T$13,P214&lt;&gt;0),P214+1,IF('Student Work'!P215&gt;0,"ERROR",0)),0)</f>
        <v>0</v>
      </c>
      <c r="Q215" s="138">
        <f>IF(P215=0,0,IF(ISBLANK('Student Work'!Q215),"ERROR",IF(ABS('Student Work'!Q215-'Student Work'!T214)&lt;0.01,IF(P215&lt;&gt;"ERROR","Correct","ERROR"),"ERROR")))</f>
        <v>0</v>
      </c>
      <c r="R215" s="139">
        <f>IF(P215=0,0,IF(ISBLANK('Student Work'!R215),"ERROR",IF(ABS('Student Work'!R215-'Student Work'!Q215*'Student Work'!$T$12/12)&lt;0.01,IF(P215&lt;&gt;"ERROR","Correct","ERROR"),"ERROR")))</f>
        <v>0</v>
      </c>
      <c r="S215" s="139">
        <f>IF(P215=0,0,IF(ISBLANK('Student Work'!S215),"ERROR",IF(ABS('Student Work'!S215-('Student Work'!$T$14-'Student Work'!R215))&lt;0.01,IF(P215&lt;&gt;"ERROR","Correct","ERROR"),"ERROR")))</f>
        <v>0</v>
      </c>
      <c r="T215" s="139">
        <f>IF(P215=0,0,IF(ISBLANK('Student Work'!T215),"ERROR",IF(ABS('Student Work'!T215-('Student Work'!Q215-'Student Work'!S215))&lt;0.01,IF(P215&lt;&gt;"ERROR","Correct","ERROR"),"ERROR")))</f>
        <v>0</v>
      </c>
      <c r="U215" s="143"/>
      <c r="V215" s="143"/>
      <c r="W215" s="87"/>
      <c r="X215" s="87"/>
      <c r="Y215" s="87"/>
      <c r="Z215" s="87"/>
      <c r="AA215" s="87"/>
      <c r="AB215" s="87"/>
      <c r="AC215" s="87"/>
      <c r="AD215" s="137">
        <f>IF($AE$13="Correct",IF(AND(AD214+1&lt;='Student Work'!$AE$13,AD214&lt;&gt;0),AD214+1,IF('Student Work'!AD215&gt;0,"ERROR",0)),0)</f>
        <v>0</v>
      </c>
      <c r="AE215" s="139">
        <f>IF(AD215=0,0,IF(ISBLANK('Student Work'!AE215),"ERROR",IF(ABS('Student Work'!AE215-'Student Work'!AH214)&lt;0.01,IF(AD215&lt;&gt;"ERROR","Correct","ERROR"),"ERROR")))</f>
        <v>0</v>
      </c>
      <c r="AF215" s="139">
        <f>IF(AD215=0,0,IF(ISBLANK('Student Work'!AF215),"ERROR",IF(ABS('Student Work'!AF215-'Student Work'!AE215*'Student Work'!$AE$12/12)&lt;0.01,IF(AD215&lt;&gt;"ERROR","Correct","ERROR"),"ERROR")))</f>
        <v>0</v>
      </c>
      <c r="AG215" s="154">
        <f>IF(AD215=0,0,IF(ISBLANK('Student Work'!AG215),"ERROR",IF(ABS('Student Work'!AG215-('Student Work'!$AE$14-'Student Work'!AF215))&lt;0.01,"Correct","ERROR")))</f>
        <v>0</v>
      </c>
      <c r="AH215" s="155">
        <f>IF(AD215=0,0,IF(ISBLANK('Student Work'!AH215),"ERROR",IF(ABS('Student Work'!AH215-('Student Work'!AE215-'Student Work'!AG215))&lt;0.01,"Correct","ERROR")))</f>
        <v>0</v>
      </c>
      <c r="AI215" s="144"/>
      <c r="AJ215" s="87"/>
      <c r="AK215" s="87"/>
      <c r="AL215" s="70"/>
    </row>
    <row r="216" spans="1:38">
      <c r="A216" s="100"/>
      <c r="B216" s="72"/>
      <c r="C216" s="72"/>
      <c r="D216" s="72"/>
      <c r="E216" s="72"/>
      <c r="F216" s="72"/>
      <c r="G216" s="72"/>
      <c r="H216" s="72"/>
      <c r="I216" s="72"/>
      <c r="J216" s="72"/>
      <c r="K216" s="72"/>
      <c r="L216" s="72"/>
      <c r="M216" s="72"/>
      <c r="N216" s="72"/>
      <c r="O216" s="87"/>
      <c r="P216" s="137">
        <f>IF($T$13="Correct",IF(AND(P215+1&lt;='Student Work'!$T$13,P215&lt;&gt;0),P215+1,IF('Student Work'!P216&gt;0,"ERROR",0)),0)</f>
        <v>0</v>
      </c>
      <c r="Q216" s="138">
        <f>IF(P216=0,0,IF(ISBLANK('Student Work'!Q216),"ERROR",IF(ABS('Student Work'!Q216-'Student Work'!T215)&lt;0.01,IF(P216&lt;&gt;"ERROR","Correct","ERROR"),"ERROR")))</f>
        <v>0</v>
      </c>
      <c r="R216" s="139">
        <f>IF(P216=0,0,IF(ISBLANK('Student Work'!R216),"ERROR",IF(ABS('Student Work'!R216-'Student Work'!Q216*'Student Work'!$T$12/12)&lt;0.01,IF(P216&lt;&gt;"ERROR","Correct","ERROR"),"ERROR")))</f>
        <v>0</v>
      </c>
      <c r="S216" s="139">
        <f>IF(P216=0,0,IF(ISBLANK('Student Work'!S216),"ERROR",IF(ABS('Student Work'!S216-('Student Work'!$T$14-'Student Work'!R216))&lt;0.01,IF(P216&lt;&gt;"ERROR","Correct","ERROR"),"ERROR")))</f>
        <v>0</v>
      </c>
      <c r="T216" s="139">
        <f>IF(P216=0,0,IF(ISBLANK('Student Work'!T216),"ERROR",IF(ABS('Student Work'!T216-('Student Work'!Q216-'Student Work'!S216))&lt;0.01,IF(P216&lt;&gt;"ERROR","Correct","ERROR"),"ERROR")))</f>
        <v>0</v>
      </c>
      <c r="U216" s="143"/>
      <c r="V216" s="143"/>
      <c r="W216" s="87"/>
      <c r="X216" s="87"/>
      <c r="Y216" s="87"/>
      <c r="Z216" s="87"/>
      <c r="AA216" s="87"/>
      <c r="AB216" s="87"/>
      <c r="AC216" s="87"/>
      <c r="AD216" s="137">
        <f>IF($AE$13="Correct",IF(AND(AD215+1&lt;='Student Work'!$AE$13,AD215&lt;&gt;0),AD215+1,IF('Student Work'!AD216&gt;0,"ERROR",0)),0)</f>
        <v>0</v>
      </c>
      <c r="AE216" s="139">
        <f>IF(AD216=0,0,IF(ISBLANK('Student Work'!AE216),"ERROR",IF(ABS('Student Work'!AE216-'Student Work'!AH215)&lt;0.01,IF(AD216&lt;&gt;"ERROR","Correct","ERROR"),"ERROR")))</f>
        <v>0</v>
      </c>
      <c r="AF216" s="139">
        <f>IF(AD216=0,0,IF(ISBLANK('Student Work'!AF216),"ERROR",IF(ABS('Student Work'!AF216-'Student Work'!AE216*'Student Work'!$AE$12/12)&lt;0.01,IF(AD216&lt;&gt;"ERROR","Correct","ERROR"),"ERROR")))</f>
        <v>0</v>
      </c>
      <c r="AG216" s="154">
        <f>IF(AD216=0,0,IF(ISBLANK('Student Work'!AG216),"ERROR",IF(ABS('Student Work'!AG216-('Student Work'!$AE$14-'Student Work'!AF216))&lt;0.01,"Correct","ERROR")))</f>
        <v>0</v>
      </c>
      <c r="AH216" s="155">
        <f>IF(AD216=0,0,IF(ISBLANK('Student Work'!AH216),"ERROR",IF(ABS('Student Work'!AH216-('Student Work'!AE216-'Student Work'!AG216))&lt;0.01,"Correct","ERROR")))</f>
        <v>0</v>
      </c>
      <c r="AI216" s="144"/>
      <c r="AJ216" s="87"/>
      <c r="AK216" s="87"/>
      <c r="AL216" s="70"/>
    </row>
    <row r="217" spans="1:38">
      <c r="A217" s="100"/>
      <c r="B217" s="72"/>
      <c r="C217" s="72"/>
      <c r="D217" s="72"/>
      <c r="E217" s="72"/>
      <c r="F217" s="72"/>
      <c r="G217" s="72"/>
      <c r="H217" s="72"/>
      <c r="I217" s="72"/>
      <c r="J217" s="72"/>
      <c r="K217" s="72"/>
      <c r="L217" s="72"/>
      <c r="M217" s="72"/>
      <c r="N217" s="72"/>
      <c r="O217" s="87"/>
      <c r="P217" s="137">
        <f>IF($T$13="Correct",IF(AND(P216+1&lt;='Student Work'!$T$13,P216&lt;&gt;0),P216+1,IF('Student Work'!P217&gt;0,"ERROR",0)),0)</f>
        <v>0</v>
      </c>
      <c r="Q217" s="138">
        <f>IF(P217=0,0,IF(ISBLANK('Student Work'!Q217),"ERROR",IF(ABS('Student Work'!Q217-'Student Work'!T216)&lt;0.01,IF(P217&lt;&gt;"ERROR","Correct","ERROR"),"ERROR")))</f>
        <v>0</v>
      </c>
      <c r="R217" s="139">
        <f>IF(P217=0,0,IF(ISBLANK('Student Work'!R217),"ERROR",IF(ABS('Student Work'!R217-'Student Work'!Q217*'Student Work'!$T$12/12)&lt;0.01,IF(P217&lt;&gt;"ERROR","Correct","ERROR"),"ERROR")))</f>
        <v>0</v>
      </c>
      <c r="S217" s="139">
        <f>IF(P217=0,0,IF(ISBLANK('Student Work'!S217),"ERROR",IF(ABS('Student Work'!S217-('Student Work'!$T$14-'Student Work'!R217))&lt;0.01,IF(P217&lt;&gt;"ERROR","Correct","ERROR"),"ERROR")))</f>
        <v>0</v>
      </c>
      <c r="T217" s="139">
        <f>IF(P217=0,0,IF(ISBLANK('Student Work'!T217),"ERROR",IF(ABS('Student Work'!T217-('Student Work'!Q217-'Student Work'!S217))&lt;0.01,IF(P217&lt;&gt;"ERROR","Correct","ERROR"),"ERROR")))</f>
        <v>0</v>
      </c>
      <c r="U217" s="143"/>
      <c r="V217" s="143"/>
      <c r="W217" s="87"/>
      <c r="X217" s="87"/>
      <c r="Y217" s="87"/>
      <c r="Z217" s="87"/>
      <c r="AA217" s="87"/>
      <c r="AB217" s="87"/>
      <c r="AC217" s="87"/>
      <c r="AD217" s="137">
        <f>IF($AE$13="Correct",IF(AND(AD216+1&lt;='Student Work'!$AE$13,AD216&lt;&gt;0),AD216+1,IF('Student Work'!AD217&gt;0,"ERROR",0)),0)</f>
        <v>0</v>
      </c>
      <c r="AE217" s="139">
        <f>IF(AD217=0,0,IF(ISBLANK('Student Work'!AE217),"ERROR",IF(ABS('Student Work'!AE217-'Student Work'!AH216)&lt;0.01,IF(AD217&lt;&gt;"ERROR","Correct","ERROR"),"ERROR")))</f>
        <v>0</v>
      </c>
      <c r="AF217" s="139">
        <f>IF(AD217=0,0,IF(ISBLANK('Student Work'!AF217),"ERROR",IF(ABS('Student Work'!AF217-'Student Work'!AE217*'Student Work'!$AE$12/12)&lt;0.01,IF(AD217&lt;&gt;"ERROR","Correct","ERROR"),"ERROR")))</f>
        <v>0</v>
      </c>
      <c r="AG217" s="154">
        <f>IF(AD217=0,0,IF(ISBLANK('Student Work'!AG217),"ERROR",IF(ABS('Student Work'!AG217-('Student Work'!$AE$14-'Student Work'!AF217))&lt;0.01,"Correct","ERROR")))</f>
        <v>0</v>
      </c>
      <c r="AH217" s="155">
        <f>IF(AD217=0,0,IF(ISBLANK('Student Work'!AH217),"ERROR",IF(ABS('Student Work'!AH217-('Student Work'!AE217-'Student Work'!AG217))&lt;0.01,"Correct","ERROR")))</f>
        <v>0</v>
      </c>
      <c r="AI217" s="144"/>
      <c r="AJ217" s="87"/>
      <c r="AK217" s="87"/>
      <c r="AL217" s="70"/>
    </row>
    <row r="218" spans="1:38">
      <c r="A218" s="100"/>
      <c r="B218" s="72"/>
      <c r="C218" s="72"/>
      <c r="D218" s="72"/>
      <c r="E218" s="72"/>
      <c r="F218" s="72"/>
      <c r="G218" s="72"/>
      <c r="H218" s="72"/>
      <c r="I218" s="72"/>
      <c r="J218" s="72"/>
      <c r="K218" s="72"/>
      <c r="L218" s="72"/>
      <c r="M218" s="72"/>
      <c r="N218" s="72"/>
      <c r="O218" s="87"/>
      <c r="P218" s="137">
        <f>IF($T$13="Correct",IF(AND(P217+1&lt;='Student Work'!$T$13,P217&lt;&gt;0),P217+1,IF('Student Work'!P218&gt;0,"ERROR",0)),0)</f>
        <v>0</v>
      </c>
      <c r="Q218" s="138">
        <f>IF(P218=0,0,IF(ISBLANK('Student Work'!Q218),"ERROR",IF(ABS('Student Work'!Q218-'Student Work'!T217)&lt;0.01,IF(P218&lt;&gt;"ERROR","Correct","ERROR"),"ERROR")))</f>
        <v>0</v>
      </c>
      <c r="R218" s="139">
        <f>IF(P218=0,0,IF(ISBLANK('Student Work'!R218),"ERROR",IF(ABS('Student Work'!R218-'Student Work'!Q218*'Student Work'!$T$12/12)&lt;0.01,IF(P218&lt;&gt;"ERROR","Correct","ERROR"),"ERROR")))</f>
        <v>0</v>
      </c>
      <c r="S218" s="139">
        <f>IF(P218=0,0,IF(ISBLANK('Student Work'!S218),"ERROR",IF(ABS('Student Work'!S218-('Student Work'!$T$14-'Student Work'!R218))&lt;0.01,IF(P218&lt;&gt;"ERROR","Correct","ERROR"),"ERROR")))</f>
        <v>0</v>
      </c>
      <c r="T218" s="139">
        <f>IF(P218=0,0,IF(ISBLANK('Student Work'!T218),"ERROR",IF(ABS('Student Work'!T218-('Student Work'!Q218-'Student Work'!S218))&lt;0.01,IF(P218&lt;&gt;"ERROR","Correct","ERROR"),"ERROR")))</f>
        <v>0</v>
      </c>
      <c r="U218" s="143"/>
      <c r="V218" s="143"/>
      <c r="W218" s="87"/>
      <c r="X218" s="87"/>
      <c r="Y218" s="87"/>
      <c r="Z218" s="87"/>
      <c r="AA218" s="87"/>
      <c r="AB218" s="87"/>
      <c r="AC218" s="87"/>
      <c r="AD218" s="137">
        <f>IF($AE$13="Correct",IF(AND(AD217+1&lt;='Student Work'!$AE$13,AD217&lt;&gt;0),AD217+1,IF('Student Work'!AD218&gt;0,"ERROR",0)),0)</f>
        <v>0</v>
      </c>
      <c r="AE218" s="139">
        <f>IF(AD218=0,0,IF(ISBLANK('Student Work'!AE218),"ERROR",IF(ABS('Student Work'!AE218-'Student Work'!AH217)&lt;0.01,IF(AD218&lt;&gt;"ERROR","Correct","ERROR"),"ERROR")))</f>
        <v>0</v>
      </c>
      <c r="AF218" s="139">
        <f>IF(AD218=0,0,IF(ISBLANK('Student Work'!AF218),"ERROR",IF(ABS('Student Work'!AF218-'Student Work'!AE218*'Student Work'!$AE$12/12)&lt;0.01,IF(AD218&lt;&gt;"ERROR","Correct","ERROR"),"ERROR")))</f>
        <v>0</v>
      </c>
      <c r="AG218" s="154">
        <f>IF(AD218=0,0,IF(ISBLANK('Student Work'!AG218),"ERROR",IF(ABS('Student Work'!AG218-('Student Work'!$AE$14-'Student Work'!AF218))&lt;0.01,"Correct","ERROR")))</f>
        <v>0</v>
      </c>
      <c r="AH218" s="155">
        <f>IF(AD218=0,0,IF(ISBLANK('Student Work'!AH218),"ERROR",IF(ABS('Student Work'!AH218-('Student Work'!AE218-'Student Work'!AG218))&lt;0.01,"Correct","ERROR")))</f>
        <v>0</v>
      </c>
      <c r="AI218" s="144"/>
      <c r="AJ218" s="87"/>
      <c r="AK218" s="87"/>
      <c r="AL218" s="70"/>
    </row>
    <row r="219" spans="1:38">
      <c r="A219" s="100"/>
      <c r="B219" s="72"/>
      <c r="C219" s="72"/>
      <c r="D219" s="72"/>
      <c r="E219" s="72"/>
      <c r="F219" s="72"/>
      <c r="G219" s="72"/>
      <c r="H219" s="72"/>
      <c r="I219" s="72"/>
      <c r="J219" s="72"/>
      <c r="K219" s="72"/>
      <c r="L219" s="72"/>
      <c r="M219" s="72"/>
      <c r="N219" s="72"/>
      <c r="O219" s="87"/>
      <c r="P219" s="137">
        <f>IF($T$13="Correct",IF(AND(P218+1&lt;='Student Work'!$T$13,P218&lt;&gt;0),P218+1,IF('Student Work'!P219&gt;0,"ERROR",0)),0)</f>
        <v>0</v>
      </c>
      <c r="Q219" s="138">
        <f>IF(P219=0,0,IF(ISBLANK('Student Work'!Q219),"ERROR",IF(ABS('Student Work'!Q219-'Student Work'!T218)&lt;0.01,IF(P219&lt;&gt;"ERROR","Correct","ERROR"),"ERROR")))</f>
        <v>0</v>
      </c>
      <c r="R219" s="139">
        <f>IF(P219=0,0,IF(ISBLANK('Student Work'!R219),"ERROR",IF(ABS('Student Work'!R219-'Student Work'!Q219*'Student Work'!$T$12/12)&lt;0.01,IF(P219&lt;&gt;"ERROR","Correct","ERROR"),"ERROR")))</f>
        <v>0</v>
      </c>
      <c r="S219" s="139">
        <f>IF(P219=0,0,IF(ISBLANK('Student Work'!S219),"ERROR",IF(ABS('Student Work'!S219-('Student Work'!$T$14-'Student Work'!R219))&lt;0.01,IF(P219&lt;&gt;"ERROR","Correct","ERROR"),"ERROR")))</f>
        <v>0</v>
      </c>
      <c r="T219" s="139">
        <f>IF(P219=0,0,IF(ISBLANK('Student Work'!T219),"ERROR",IF(ABS('Student Work'!T219-('Student Work'!Q219-'Student Work'!S219))&lt;0.01,IF(P219&lt;&gt;"ERROR","Correct","ERROR"),"ERROR")))</f>
        <v>0</v>
      </c>
      <c r="U219" s="143"/>
      <c r="V219" s="143"/>
      <c r="W219" s="87"/>
      <c r="X219" s="87"/>
      <c r="Y219" s="87"/>
      <c r="Z219" s="87"/>
      <c r="AA219" s="87"/>
      <c r="AB219" s="87"/>
      <c r="AC219" s="87"/>
      <c r="AD219" s="137">
        <f>IF($AE$13="Correct",IF(AND(AD218+1&lt;='Student Work'!$AE$13,AD218&lt;&gt;0),AD218+1,IF('Student Work'!AD219&gt;0,"ERROR",0)),0)</f>
        <v>0</v>
      </c>
      <c r="AE219" s="139">
        <f>IF(AD219=0,0,IF(ISBLANK('Student Work'!AE219),"ERROR",IF(ABS('Student Work'!AE219-'Student Work'!AH218)&lt;0.01,IF(AD219&lt;&gt;"ERROR","Correct","ERROR"),"ERROR")))</f>
        <v>0</v>
      </c>
      <c r="AF219" s="139">
        <f>IF(AD219=0,0,IF(ISBLANK('Student Work'!AF219),"ERROR",IF(ABS('Student Work'!AF219-'Student Work'!AE219*'Student Work'!$AE$12/12)&lt;0.01,IF(AD219&lt;&gt;"ERROR","Correct","ERROR"),"ERROR")))</f>
        <v>0</v>
      </c>
      <c r="AG219" s="154">
        <f>IF(AD219=0,0,IF(ISBLANK('Student Work'!AG219),"ERROR",IF(ABS('Student Work'!AG219-('Student Work'!$AE$14-'Student Work'!AF219))&lt;0.01,"Correct","ERROR")))</f>
        <v>0</v>
      </c>
      <c r="AH219" s="155">
        <f>IF(AD219=0,0,IF(ISBLANK('Student Work'!AH219),"ERROR",IF(ABS('Student Work'!AH219-('Student Work'!AE219-'Student Work'!AG219))&lt;0.01,"Correct","ERROR")))</f>
        <v>0</v>
      </c>
      <c r="AI219" s="144"/>
      <c r="AJ219" s="87"/>
      <c r="AK219" s="87"/>
      <c r="AL219" s="70"/>
    </row>
    <row r="220" spans="1:38">
      <c r="A220" s="100"/>
      <c r="B220" s="72"/>
      <c r="C220" s="72"/>
      <c r="D220" s="72"/>
      <c r="E220" s="72"/>
      <c r="F220" s="72"/>
      <c r="G220" s="72"/>
      <c r="H220" s="72"/>
      <c r="I220" s="72"/>
      <c r="J220" s="72"/>
      <c r="K220" s="72"/>
      <c r="L220" s="72"/>
      <c r="M220" s="72"/>
      <c r="N220" s="72"/>
      <c r="O220" s="87"/>
      <c r="P220" s="137">
        <f>IF($T$13="Correct",IF(AND(P219+1&lt;='Student Work'!$T$13,P219&lt;&gt;0),P219+1,IF('Student Work'!P220&gt;0,"ERROR",0)),0)</f>
        <v>0</v>
      </c>
      <c r="Q220" s="138">
        <f>IF(P220=0,0,IF(ISBLANK('Student Work'!Q220),"ERROR",IF(ABS('Student Work'!Q220-'Student Work'!T219)&lt;0.01,IF(P220&lt;&gt;"ERROR","Correct","ERROR"),"ERROR")))</f>
        <v>0</v>
      </c>
      <c r="R220" s="139">
        <f>IF(P220=0,0,IF(ISBLANK('Student Work'!R220),"ERROR",IF(ABS('Student Work'!R220-'Student Work'!Q220*'Student Work'!$T$12/12)&lt;0.01,IF(P220&lt;&gt;"ERROR","Correct","ERROR"),"ERROR")))</f>
        <v>0</v>
      </c>
      <c r="S220" s="139">
        <f>IF(P220=0,0,IF(ISBLANK('Student Work'!S220),"ERROR",IF(ABS('Student Work'!S220-('Student Work'!$T$14-'Student Work'!R220))&lt;0.01,IF(P220&lt;&gt;"ERROR","Correct","ERROR"),"ERROR")))</f>
        <v>0</v>
      </c>
      <c r="T220" s="139">
        <f>IF(P220=0,0,IF(ISBLANK('Student Work'!T220),"ERROR",IF(ABS('Student Work'!T220-('Student Work'!Q220-'Student Work'!S220))&lt;0.01,IF(P220&lt;&gt;"ERROR","Correct","ERROR"),"ERROR")))</f>
        <v>0</v>
      </c>
      <c r="U220" s="143"/>
      <c r="V220" s="143"/>
      <c r="W220" s="87"/>
      <c r="X220" s="87"/>
      <c r="Y220" s="87"/>
      <c r="Z220" s="87"/>
      <c r="AA220" s="87"/>
      <c r="AB220" s="87"/>
      <c r="AC220" s="87"/>
      <c r="AD220" s="137">
        <f>IF($AE$13="Correct",IF(AND(AD219+1&lt;='Student Work'!$AE$13,AD219&lt;&gt;0),AD219+1,IF('Student Work'!AD220&gt;0,"ERROR",0)),0)</f>
        <v>0</v>
      </c>
      <c r="AE220" s="139">
        <f>IF(AD220=0,0,IF(ISBLANK('Student Work'!AE220),"ERROR",IF(ABS('Student Work'!AE220-'Student Work'!AH219)&lt;0.01,IF(AD220&lt;&gt;"ERROR","Correct","ERROR"),"ERROR")))</f>
        <v>0</v>
      </c>
      <c r="AF220" s="139">
        <f>IF(AD220=0,0,IF(ISBLANK('Student Work'!AF220),"ERROR",IF(ABS('Student Work'!AF220-'Student Work'!AE220*'Student Work'!$AE$12/12)&lt;0.01,IF(AD220&lt;&gt;"ERROR","Correct","ERROR"),"ERROR")))</f>
        <v>0</v>
      </c>
      <c r="AG220" s="154">
        <f>IF(AD220=0,0,IF(ISBLANK('Student Work'!AG220),"ERROR",IF(ABS('Student Work'!AG220-('Student Work'!$AE$14-'Student Work'!AF220))&lt;0.01,"Correct","ERROR")))</f>
        <v>0</v>
      </c>
      <c r="AH220" s="155">
        <f>IF(AD220=0,0,IF(ISBLANK('Student Work'!AH220),"ERROR",IF(ABS('Student Work'!AH220-('Student Work'!AE220-'Student Work'!AG220))&lt;0.01,"Correct","ERROR")))</f>
        <v>0</v>
      </c>
      <c r="AI220" s="144"/>
      <c r="AJ220" s="87"/>
      <c r="AK220" s="87"/>
      <c r="AL220" s="70"/>
    </row>
    <row r="221" spans="1:38">
      <c r="A221" s="100"/>
      <c r="B221" s="72"/>
      <c r="C221" s="72"/>
      <c r="D221" s="72"/>
      <c r="E221" s="72"/>
      <c r="F221" s="72"/>
      <c r="G221" s="72"/>
      <c r="H221" s="72"/>
      <c r="I221" s="72"/>
      <c r="J221" s="72"/>
      <c r="K221" s="72"/>
      <c r="L221" s="72"/>
      <c r="M221" s="72"/>
      <c r="N221" s="72"/>
      <c r="O221" s="87"/>
      <c r="P221" s="137">
        <f>IF($T$13="Correct",IF(AND(P220+1&lt;='Student Work'!$T$13,P220&lt;&gt;0),P220+1,IF('Student Work'!P221&gt;0,"ERROR",0)),0)</f>
        <v>0</v>
      </c>
      <c r="Q221" s="138">
        <f>IF(P221=0,0,IF(ISBLANK('Student Work'!Q221),"ERROR",IF(ABS('Student Work'!Q221-'Student Work'!T220)&lt;0.01,IF(P221&lt;&gt;"ERROR","Correct","ERROR"),"ERROR")))</f>
        <v>0</v>
      </c>
      <c r="R221" s="139">
        <f>IF(P221=0,0,IF(ISBLANK('Student Work'!R221),"ERROR",IF(ABS('Student Work'!R221-'Student Work'!Q221*'Student Work'!$T$12/12)&lt;0.01,IF(P221&lt;&gt;"ERROR","Correct","ERROR"),"ERROR")))</f>
        <v>0</v>
      </c>
      <c r="S221" s="139">
        <f>IF(P221=0,0,IF(ISBLANK('Student Work'!S221),"ERROR",IF(ABS('Student Work'!S221-('Student Work'!$T$14-'Student Work'!R221))&lt;0.01,IF(P221&lt;&gt;"ERROR","Correct","ERROR"),"ERROR")))</f>
        <v>0</v>
      </c>
      <c r="T221" s="139">
        <f>IF(P221=0,0,IF(ISBLANK('Student Work'!T221),"ERROR",IF(ABS('Student Work'!T221-('Student Work'!Q221-'Student Work'!S221))&lt;0.01,IF(P221&lt;&gt;"ERROR","Correct","ERROR"),"ERROR")))</f>
        <v>0</v>
      </c>
      <c r="U221" s="143"/>
      <c r="V221" s="143"/>
      <c r="W221" s="87"/>
      <c r="X221" s="87"/>
      <c r="Y221" s="87"/>
      <c r="Z221" s="87"/>
      <c r="AA221" s="87"/>
      <c r="AB221" s="87"/>
      <c r="AC221" s="87"/>
      <c r="AD221" s="137">
        <f>IF($AE$13="Correct",IF(AND(AD220+1&lt;='Student Work'!$AE$13,AD220&lt;&gt;0),AD220+1,IF('Student Work'!AD221&gt;0,"ERROR",0)),0)</f>
        <v>0</v>
      </c>
      <c r="AE221" s="139">
        <f>IF(AD221=0,0,IF(ISBLANK('Student Work'!AE221),"ERROR",IF(ABS('Student Work'!AE221-'Student Work'!AH220)&lt;0.01,IF(AD221&lt;&gt;"ERROR","Correct","ERROR"),"ERROR")))</f>
        <v>0</v>
      </c>
      <c r="AF221" s="139">
        <f>IF(AD221=0,0,IF(ISBLANK('Student Work'!AF221),"ERROR",IF(ABS('Student Work'!AF221-'Student Work'!AE221*'Student Work'!$AE$12/12)&lt;0.01,IF(AD221&lt;&gt;"ERROR","Correct","ERROR"),"ERROR")))</f>
        <v>0</v>
      </c>
      <c r="AG221" s="154">
        <f>IF(AD221=0,0,IF(ISBLANK('Student Work'!AG221),"ERROR",IF(ABS('Student Work'!AG221-('Student Work'!$AE$14-'Student Work'!AF221))&lt;0.01,"Correct","ERROR")))</f>
        <v>0</v>
      </c>
      <c r="AH221" s="155">
        <f>IF(AD221=0,0,IF(ISBLANK('Student Work'!AH221),"ERROR",IF(ABS('Student Work'!AH221-('Student Work'!AE221-'Student Work'!AG221))&lt;0.01,"Correct","ERROR")))</f>
        <v>0</v>
      </c>
      <c r="AI221" s="144"/>
      <c r="AJ221" s="87"/>
      <c r="AK221" s="87"/>
      <c r="AL221" s="70"/>
    </row>
    <row r="222" spans="1:38">
      <c r="A222" s="100"/>
      <c r="B222" s="72"/>
      <c r="C222" s="72"/>
      <c r="D222" s="72"/>
      <c r="E222" s="72"/>
      <c r="F222" s="72"/>
      <c r="G222" s="72"/>
      <c r="H222" s="72"/>
      <c r="I222" s="72"/>
      <c r="J222" s="72"/>
      <c r="K222" s="72"/>
      <c r="L222" s="72"/>
      <c r="M222" s="72"/>
      <c r="N222" s="72"/>
      <c r="O222" s="87"/>
      <c r="P222" s="137">
        <f>IF($T$13="Correct",IF(AND(P221+1&lt;='Student Work'!$T$13,P221&lt;&gt;0),P221+1,IF('Student Work'!P222&gt;0,"ERROR",0)),0)</f>
        <v>0</v>
      </c>
      <c r="Q222" s="138">
        <f>IF(P222=0,0,IF(ISBLANK('Student Work'!Q222),"ERROR",IF(ABS('Student Work'!Q222-'Student Work'!T221)&lt;0.01,IF(P222&lt;&gt;"ERROR","Correct","ERROR"),"ERROR")))</f>
        <v>0</v>
      </c>
      <c r="R222" s="139">
        <f>IF(P222=0,0,IF(ISBLANK('Student Work'!R222),"ERROR",IF(ABS('Student Work'!R222-'Student Work'!Q222*'Student Work'!$T$12/12)&lt;0.01,IF(P222&lt;&gt;"ERROR","Correct","ERROR"),"ERROR")))</f>
        <v>0</v>
      </c>
      <c r="S222" s="139">
        <f>IF(P222=0,0,IF(ISBLANK('Student Work'!S222),"ERROR",IF(ABS('Student Work'!S222-('Student Work'!$T$14-'Student Work'!R222))&lt;0.01,IF(P222&lt;&gt;"ERROR","Correct","ERROR"),"ERROR")))</f>
        <v>0</v>
      </c>
      <c r="T222" s="139">
        <f>IF(P222=0,0,IF(ISBLANK('Student Work'!T222),"ERROR",IF(ABS('Student Work'!T222-('Student Work'!Q222-'Student Work'!S222))&lt;0.01,IF(P222&lt;&gt;"ERROR","Correct","ERROR"),"ERROR")))</f>
        <v>0</v>
      </c>
      <c r="U222" s="143"/>
      <c r="V222" s="143"/>
      <c r="W222" s="87"/>
      <c r="X222" s="87"/>
      <c r="Y222" s="87"/>
      <c r="Z222" s="87"/>
      <c r="AA222" s="87"/>
      <c r="AB222" s="87"/>
      <c r="AC222" s="87"/>
      <c r="AD222" s="137">
        <f>IF($AE$13="Correct",IF(AND(AD221+1&lt;='Student Work'!$AE$13,AD221&lt;&gt;0),AD221+1,IF('Student Work'!AD222&gt;0,"ERROR",0)),0)</f>
        <v>0</v>
      </c>
      <c r="AE222" s="139">
        <f>IF(AD222=0,0,IF(ISBLANK('Student Work'!AE222),"ERROR",IF(ABS('Student Work'!AE222-'Student Work'!AH221)&lt;0.01,IF(AD222&lt;&gt;"ERROR","Correct","ERROR"),"ERROR")))</f>
        <v>0</v>
      </c>
      <c r="AF222" s="139">
        <f>IF(AD222=0,0,IF(ISBLANK('Student Work'!AF222),"ERROR",IF(ABS('Student Work'!AF222-'Student Work'!AE222*'Student Work'!$AE$12/12)&lt;0.01,IF(AD222&lt;&gt;"ERROR","Correct","ERROR"),"ERROR")))</f>
        <v>0</v>
      </c>
      <c r="AG222" s="154">
        <f>IF(AD222=0,0,IF(ISBLANK('Student Work'!AG222),"ERROR",IF(ABS('Student Work'!AG222-('Student Work'!$AE$14-'Student Work'!AF222))&lt;0.01,"Correct","ERROR")))</f>
        <v>0</v>
      </c>
      <c r="AH222" s="155">
        <f>IF(AD222=0,0,IF(ISBLANK('Student Work'!AH222),"ERROR",IF(ABS('Student Work'!AH222-('Student Work'!AE222-'Student Work'!AG222))&lt;0.01,"Correct","ERROR")))</f>
        <v>0</v>
      </c>
      <c r="AI222" s="144"/>
      <c r="AJ222" s="87"/>
      <c r="AK222" s="87"/>
      <c r="AL222" s="70"/>
    </row>
    <row r="223" spans="1:38">
      <c r="A223" s="100"/>
      <c r="B223" s="72"/>
      <c r="C223" s="72"/>
      <c r="D223" s="72"/>
      <c r="E223" s="72"/>
      <c r="F223" s="72"/>
      <c r="G223" s="72"/>
      <c r="H223" s="72"/>
      <c r="I223" s="72"/>
      <c r="J223" s="72"/>
      <c r="K223" s="72"/>
      <c r="L223" s="72"/>
      <c r="M223" s="72"/>
      <c r="N223" s="72"/>
      <c r="O223" s="87"/>
      <c r="P223" s="137">
        <f>IF($T$13="Correct",IF(AND(P222+1&lt;='Student Work'!$T$13,P222&lt;&gt;0),P222+1,IF('Student Work'!P223&gt;0,"ERROR",0)),0)</f>
        <v>0</v>
      </c>
      <c r="Q223" s="138">
        <f>IF(P223=0,0,IF(ISBLANK('Student Work'!Q223),"ERROR",IF(ABS('Student Work'!Q223-'Student Work'!T222)&lt;0.01,IF(P223&lt;&gt;"ERROR","Correct","ERROR"),"ERROR")))</f>
        <v>0</v>
      </c>
      <c r="R223" s="139">
        <f>IF(P223=0,0,IF(ISBLANK('Student Work'!R223),"ERROR",IF(ABS('Student Work'!R223-'Student Work'!Q223*'Student Work'!$T$12/12)&lt;0.01,IF(P223&lt;&gt;"ERROR","Correct","ERROR"),"ERROR")))</f>
        <v>0</v>
      </c>
      <c r="S223" s="139">
        <f>IF(P223=0,0,IF(ISBLANK('Student Work'!S223),"ERROR",IF(ABS('Student Work'!S223-('Student Work'!$T$14-'Student Work'!R223))&lt;0.01,IF(P223&lt;&gt;"ERROR","Correct","ERROR"),"ERROR")))</f>
        <v>0</v>
      </c>
      <c r="T223" s="139">
        <f>IF(P223=0,0,IF(ISBLANK('Student Work'!T223),"ERROR",IF(ABS('Student Work'!T223-('Student Work'!Q223-'Student Work'!S223))&lt;0.01,IF(P223&lt;&gt;"ERROR","Correct","ERROR"),"ERROR")))</f>
        <v>0</v>
      </c>
      <c r="U223" s="143"/>
      <c r="V223" s="143"/>
      <c r="W223" s="87"/>
      <c r="X223" s="87"/>
      <c r="Y223" s="87"/>
      <c r="Z223" s="87"/>
      <c r="AA223" s="87"/>
      <c r="AB223" s="87"/>
      <c r="AC223" s="87"/>
      <c r="AD223" s="137">
        <f>IF($AE$13="Correct",IF(AND(AD222+1&lt;='Student Work'!$AE$13,AD222&lt;&gt;0),AD222+1,IF('Student Work'!AD223&gt;0,"ERROR",0)),0)</f>
        <v>0</v>
      </c>
      <c r="AE223" s="139">
        <f>IF(AD223=0,0,IF(ISBLANK('Student Work'!AE223),"ERROR",IF(ABS('Student Work'!AE223-'Student Work'!AH222)&lt;0.01,IF(AD223&lt;&gt;"ERROR","Correct","ERROR"),"ERROR")))</f>
        <v>0</v>
      </c>
      <c r="AF223" s="139">
        <f>IF(AD223=0,0,IF(ISBLANK('Student Work'!AF223),"ERROR",IF(ABS('Student Work'!AF223-'Student Work'!AE223*'Student Work'!$AE$12/12)&lt;0.01,IF(AD223&lt;&gt;"ERROR","Correct","ERROR"),"ERROR")))</f>
        <v>0</v>
      </c>
      <c r="AG223" s="154">
        <f>IF(AD223=0,0,IF(ISBLANK('Student Work'!AG223),"ERROR",IF(ABS('Student Work'!AG223-('Student Work'!$AE$14-'Student Work'!AF223))&lt;0.01,"Correct","ERROR")))</f>
        <v>0</v>
      </c>
      <c r="AH223" s="155">
        <f>IF(AD223=0,0,IF(ISBLANK('Student Work'!AH223),"ERROR",IF(ABS('Student Work'!AH223-('Student Work'!AE223-'Student Work'!AG223))&lt;0.01,"Correct","ERROR")))</f>
        <v>0</v>
      </c>
      <c r="AI223" s="144"/>
      <c r="AJ223" s="87"/>
      <c r="AK223" s="87"/>
      <c r="AL223" s="70"/>
    </row>
    <row r="224" spans="1:38">
      <c r="A224" s="100"/>
      <c r="B224" s="72"/>
      <c r="C224" s="72"/>
      <c r="D224" s="72"/>
      <c r="E224" s="72"/>
      <c r="F224" s="72"/>
      <c r="G224" s="72"/>
      <c r="H224" s="72"/>
      <c r="I224" s="72"/>
      <c r="J224" s="72"/>
      <c r="K224" s="72"/>
      <c r="L224" s="72"/>
      <c r="M224" s="72"/>
      <c r="N224" s="72"/>
      <c r="O224" s="87"/>
      <c r="P224" s="137">
        <f>IF($T$13="Correct",IF(AND(P223+1&lt;='Student Work'!$T$13,P223&lt;&gt;0),P223+1,IF('Student Work'!P224&gt;0,"ERROR",0)),0)</f>
        <v>0</v>
      </c>
      <c r="Q224" s="138">
        <f>IF(P224=0,0,IF(ISBLANK('Student Work'!Q224),"ERROR",IF(ABS('Student Work'!Q224-'Student Work'!T223)&lt;0.01,IF(P224&lt;&gt;"ERROR","Correct","ERROR"),"ERROR")))</f>
        <v>0</v>
      </c>
      <c r="R224" s="139">
        <f>IF(P224=0,0,IF(ISBLANK('Student Work'!R224),"ERROR",IF(ABS('Student Work'!R224-'Student Work'!Q224*'Student Work'!$T$12/12)&lt;0.01,IF(P224&lt;&gt;"ERROR","Correct","ERROR"),"ERROR")))</f>
        <v>0</v>
      </c>
      <c r="S224" s="139">
        <f>IF(P224=0,0,IF(ISBLANK('Student Work'!S224),"ERROR",IF(ABS('Student Work'!S224-('Student Work'!$T$14-'Student Work'!R224))&lt;0.01,IF(P224&lt;&gt;"ERROR","Correct","ERROR"),"ERROR")))</f>
        <v>0</v>
      </c>
      <c r="T224" s="139">
        <f>IF(P224=0,0,IF(ISBLANK('Student Work'!T224),"ERROR",IF(ABS('Student Work'!T224-('Student Work'!Q224-'Student Work'!S224))&lt;0.01,IF(P224&lt;&gt;"ERROR","Correct","ERROR"),"ERROR")))</f>
        <v>0</v>
      </c>
      <c r="U224" s="143"/>
      <c r="V224" s="143"/>
      <c r="W224" s="87"/>
      <c r="X224" s="87"/>
      <c r="Y224" s="87"/>
      <c r="Z224" s="87"/>
      <c r="AA224" s="87"/>
      <c r="AB224" s="87"/>
      <c r="AC224" s="87"/>
      <c r="AD224" s="137">
        <f>IF($AE$13="Correct",IF(AND(AD223+1&lt;='Student Work'!$AE$13,AD223&lt;&gt;0),AD223+1,IF('Student Work'!AD224&gt;0,"ERROR",0)),0)</f>
        <v>0</v>
      </c>
      <c r="AE224" s="139">
        <f>IF(AD224=0,0,IF(ISBLANK('Student Work'!AE224),"ERROR",IF(ABS('Student Work'!AE224-'Student Work'!AH223)&lt;0.01,IF(AD224&lt;&gt;"ERROR","Correct","ERROR"),"ERROR")))</f>
        <v>0</v>
      </c>
      <c r="AF224" s="139">
        <f>IF(AD224=0,0,IF(ISBLANK('Student Work'!AF224),"ERROR",IF(ABS('Student Work'!AF224-'Student Work'!AE224*'Student Work'!$AE$12/12)&lt;0.01,IF(AD224&lt;&gt;"ERROR","Correct","ERROR"),"ERROR")))</f>
        <v>0</v>
      </c>
      <c r="AG224" s="154">
        <f>IF(AD224=0,0,IF(ISBLANK('Student Work'!AG224),"ERROR",IF(ABS('Student Work'!AG224-('Student Work'!$AE$14-'Student Work'!AF224))&lt;0.01,"Correct","ERROR")))</f>
        <v>0</v>
      </c>
      <c r="AH224" s="155">
        <f>IF(AD224=0,0,IF(ISBLANK('Student Work'!AH224),"ERROR",IF(ABS('Student Work'!AH224-('Student Work'!AE224-'Student Work'!AG224))&lt;0.01,"Correct","ERROR")))</f>
        <v>0</v>
      </c>
      <c r="AI224" s="144"/>
      <c r="AJ224" s="87"/>
      <c r="AK224" s="87"/>
      <c r="AL224" s="70"/>
    </row>
    <row r="225" spans="1:38">
      <c r="A225" s="100"/>
      <c r="B225" s="72"/>
      <c r="C225" s="72"/>
      <c r="D225" s="72"/>
      <c r="E225" s="72"/>
      <c r="F225" s="72"/>
      <c r="G225" s="72"/>
      <c r="H225" s="72"/>
      <c r="I225" s="72"/>
      <c r="J225" s="72"/>
      <c r="K225" s="72"/>
      <c r="L225" s="72"/>
      <c r="M225" s="72"/>
      <c r="N225" s="72"/>
      <c r="O225" s="87"/>
      <c r="P225" s="137">
        <f>IF($T$13="Correct",IF(AND(P224+1&lt;='Student Work'!$T$13,P224&lt;&gt;0),P224+1,IF('Student Work'!P225&gt;0,"ERROR",0)),0)</f>
        <v>0</v>
      </c>
      <c r="Q225" s="138">
        <f>IF(P225=0,0,IF(ISBLANK('Student Work'!Q225),"ERROR",IF(ABS('Student Work'!Q225-'Student Work'!T224)&lt;0.01,IF(P225&lt;&gt;"ERROR","Correct","ERROR"),"ERROR")))</f>
        <v>0</v>
      </c>
      <c r="R225" s="139">
        <f>IF(P225=0,0,IF(ISBLANK('Student Work'!R225),"ERROR",IF(ABS('Student Work'!R225-'Student Work'!Q225*'Student Work'!$T$12/12)&lt;0.01,IF(P225&lt;&gt;"ERROR","Correct","ERROR"),"ERROR")))</f>
        <v>0</v>
      </c>
      <c r="S225" s="139">
        <f>IF(P225=0,0,IF(ISBLANK('Student Work'!S225),"ERROR",IF(ABS('Student Work'!S225-('Student Work'!$T$14-'Student Work'!R225))&lt;0.01,IF(P225&lt;&gt;"ERROR","Correct","ERROR"),"ERROR")))</f>
        <v>0</v>
      </c>
      <c r="T225" s="139">
        <f>IF(P225=0,0,IF(ISBLANK('Student Work'!T225),"ERROR",IF(ABS('Student Work'!T225-('Student Work'!Q225-'Student Work'!S225))&lt;0.01,IF(P225&lt;&gt;"ERROR","Correct","ERROR"),"ERROR")))</f>
        <v>0</v>
      </c>
      <c r="U225" s="143"/>
      <c r="V225" s="143"/>
      <c r="W225" s="87"/>
      <c r="X225" s="87"/>
      <c r="Y225" s="87"/>
      <c r="Z225" s="87"/>
      <c r="AA225" s="87"/>
      <c r="AB225" s="87"/>
      <c r="AC225" s="87"/>
      <c r="AD225" s="137">
        <f>IF($AE$13="Correct",IF(AND(AD224+1&lt;='Student Work'!$AE$13,AD224&lt;&gt;0),AD224+1,IF('Student Work'!AD225&gt;0,"ERROR",0)),0)</f>
        <v>0</v>
      </c>
      <c r="AE225" s="139">
        <f>IF(AD225=0,0,IF(ISBLANK('Student Work'!AE225),"ERROR",IF(ABS('Student Work'!AE225-'Student Work'!AH224)&lt;0.01,IF(AD225&lt;&gt;"ERROR","Correct","ERROR"),"ERROR")))</f>
        <v>0</v>
      </c>
      <c r="AF225" s="139">
        <f>IF(AD225=0,0,IF(ISBLANK('Student Work'!AF225),"ERROR",IF(ABS('Student Work'!AF225-'Student Work'!AE225*'Student Work'!$AE$12/12)&lt;0.01,IF(AD225&lt;&gt;"ERROR","Correct","ERROR"),"ERROR")))</f>
        <v>0</v>
      </c>
      <c r="AG225" s="154">
        <f>IF(AD225=0,0,IF(ISBLANK('Student Work'!AG225),"ERROR",IF(ABS('Student Work'!AG225-('Student Work'!$AE$14-'Student Work'!AF225))&lt;0.01,"Correct","ERROR")))</f>
        <v>0</v>
      </c>
      <c r="AH225" s="155">
        <f>IF(AD225=0,0,IF(ISBLANK('Student Work'!AH225),"ERROR",IF(ABS('Student Work'!AH225-('Student Work'!AE225-'Student Work'!AG225))&lt;0.01,"Correct","ERROR")))</f>
        <v>0</v>
      </c>
      <c r="AI225" s="144"/>
      <c r="AJ225" s="87"/>
      <c r="AK225" s="87"/>
      <c r="AL225" s="70"/>
    </row>
    <row r="226" spans="1:38">
      <c r="A226" s="100"/>
      <c r="B226" s="72"/>
      <c r="C226" s="72"/>
      <c r="D226" s="72"/>
      <c r="E226" s="72"/>
      <c r="F226" s="72"/>
      <c r="G226" s="72"/>
      <c r="H226" s="72"/>
      <c r="I226" s="72"/>
      <c r="J226" s="72"/>
      <c r="K226" s="72"/>
      <c r="L226" s="72"/>
      <c r="M226" s="72"/>
      <c r="N226" s="72"/>
      <c r="O226" s="87"/>
      <c r="P226" s="137">
        <f>IF($T$13="Correct",IF(AND(P225+1&lt;='Student Work'!$T$13,P225&lt;&gt;0),P225+1,IF('Student Work'!P226&gt;0,"ERROR",0)),0)</f>
        <v>0</v>
      </c>
      <c r="Q226" s="138">
        <f>IF(P226=0,0,IF(ISBLANK('Student Work'!Q226),"ERROR",IF(ABS('Student Work'!Q226-'Student Work'!T225)&lt;0.01,IF(P226&lt;&gt;"ERROR","Correct","ERROR"),"ERROR")))</f>
        <v>0</v>
      </c>
      <c r="R226" s="139">
        <f>IF(P226=0,0,IF(ISBLANK('Student Work'!R226),"ERROR",IF(ABS('Student Work'!R226-'Student Work'!Q226*'Student Work'!$T$12/12)&lt;0.01,IF(P226&lt;&gt;"ERROR","Correct","ERROR"),"ERROR")))</f>
        <v>0</v>
      </c>
      <c r="S226" s="139">
        <f>IF(P226=0,0,IF(ISBLANK('Student Work'!S226),"ERROR",IF(ABS('Student Work'!S226-('Student Work'!$T$14-'Student Work'!R226))&lt;0.01,IF(P226&lt;&gt;"ERROR","Correct","ERROR"),"ERROR")))</f>
        <v>0</v>
      </c>
      <c r="T226" s="139">
        <f>IF(P226=0,0,IF(ISBLANK('Student Work'!T226),"ERROR",IF(ABS('Student Work'!T226-('Student Work'!Q226-'Student Work'!S226))&lt;0.01,IF(P226&lt;&gt;"ERROR","Correct","ERROR"),"ERROR")))</f>
        <v>0</v>
      </c>
      <c r="U226" s="143"/>
      <c r="V226" s="143"/>
      <c r="W226" s="87"/>
      <c r="X226" s="87"/>
      <c r="Y226" s="87"/>
      <c r="Z226" s="87"/>
      <c r="AA226" s="87"/>
      <c r="AB226" s="87"/>
      <c r="AC226" s="87"/>
      <c r="AD226" s="137">
        <f>IF($AE$13="Correct",IF(AND(AD225+1&lt;='Student Work'!$AE$13,AD225&lt;&gt;0),AD225+1,IF('Student Work'!AD226&gt;0,"ERROR",0)),0)</f>
        <v>0</v>
      </c>
      <c r="AE226" s="139">
        <f>IF(AD226=0,0,IF(ISBLANK('Student Work'!AE226),"ERROR",IF(ABS('Student Work'!AE226-'Student Work'!AH225)&lt;0.01,IF(AD226&lt;&gt;"ERROR","Correct","ERROR"),"ERROR")))</f>
        <v>0</v>
      </c>
      <c r="AF226" s="139">
        <f>IF(AD226=0,0,IF(ISBLANK('Student Work'!AF226),"ERROR",IF(ABS('Student Work'!AF226-'Student Work'!AE226*'Student Work'!$AE$12/12)&lt;0.01,IF(AD226&lt;&gt;"ERROR","Correct","ERROR"),"ERROR")))</f>
        <v>0</v>
      </c>
      <c r="AG226" s="154">
        <f>IF(AD226=0,0,IF(ISBLANK('Student Work'!AG226),"ERROR",IF(ABS('Student Work'!AG226-('Student Work'!$AE$14-'Student Work'!AF226))&lt;0.01,"Correct","ERROR")))</f>
        <v>0</v>
      </c>
      <c r="AH226" s="155">
        <f>IF(AD226=0,0,IF(ISBLANK('Student Work'!AH226),"ERROR",IF(ABS('Student Work'!AH226-('Student Work'!AE226-'Student Work'!AG226))&lt;0.01,"Correct","ERROR")))</f>
        <v>0</v>
      </c>
      <c r="AI226" s="144"/>
      <c r="AJ226" s="87"/>
      <c r="AK226" s="87"/>
      <c r="AL226" s="70"/>
    </row>
    <row r="227" spans="1:38">
      <c r="A227" s="100"/>
      <c r="B227" s="72"/>
      <c r="C227" s="72"/>
      <c r="D227" s="72"/>
      <c r="E227" s="72"/>
      <c r="F227" s="72"/>
      <c r="G227" s="72"/>
      <c r="H227" s="72"/>
      <c r="I227" s="72"/>
      <c r="J227" s="72"/>
      <c r="K227" s="72"/>
      <c r="L227" s="72"/>
      <c r="M227" s="72"/>
      <c r="N227" s="72"/>
      <c r="O227" s="87"/>
      <c r="P227" s="137">
        <f>IF($T$13="Correct",IF(AND(P226+1&lt;='Student Work'!$T$13,P226&lt;&gt;0),P226+1,IF('Student Work'!P227&gt;0,"ERROR",0)),0)</f>
        <v>0</v>
      </c>
      <c r="Q227" s="138">
        <f>IF(P227=0,0,IF(ISBLANK('Student Work'!Q227),"ERROR",IF(ABS('Student Work'!Q227-'Student Work'!T226)&lt;0.01,IF(P227&lt;&gt;"ERROR","Correct","ERROR"),"ERROR")))</f>
        <v>0</v>
      </c>
      <c r="R227" s="139">
        <f>IF(P227=0,0,IF(ISBLANK('Student Work'!R227),"ERROR",IF(ABS('Student Work'!R227-'Student Work'!Q227*'Student Work'!$T$12/12)&lt;0.01,IF(P227&lt;&gt;"ERROR","Correct","ERROR"),"ERROR")))</f>
        <v>0</v>
      </c>
      <c r="S227" s="139">
        <f>IF(P227=0,0,IF(ISBLANK('Student Work'!S227),"ERROR",IF(ABS('Student Work'!S227-('Student Work'!$T$14-'Student Work'!R227))&lt;0.01,IF(P227&lt;&gt;"ERROR","Correct","ERROR"),"ERROR")))</f>
        <v>0</v>
      </c>
      <c r="T227" s="139">
        <f>IF(P227=0,0,IF(ISBLANK('Student Work'!T227),"ERROR",IF(ABS('Student Work'!T227-('Student Work'!Q227-'Student Work'!S227))&lt;0.01,IF(P227&lt;&gt;"ERROR","Correct","ERROR"),"ERROR")))</f>
        <v>0</v>
      </c>
      <c r="U227" s="143"/>
      <c r="V227" s="143"/>
      <c r="W227" s="87"/>
      <c r="X227" s="87"/>
      <c r="Y227" s="87"/>
      <c r="Z227" s="87"/>
      <c r="AA227" s="87"/>
      <c r="AB227" s="87"/>
      <c r="AC227" s="87"/>
      <c r="AD227" s="137">
        <f>IF($AE$13="Correct",IF(AND(AD226+1&lt;='Student Work'!$AE$13,AD226&lt;&gt;0),AD226+1,IF('Student Work'!AD227&gt;0,"ERROR",0)),0)</f>
        <v>0</v>
      </c>
      <c r="AE227" s="139">
        <f>IF(AD227=0,0,IF(ISBLANK('Student Work'!AE227),"ERROR",IF(ABS('Student Work'!AE227-'Student Work'!AH226)&lt;0.01,IF(AD227&lt;&gt;"ERROR","Correct","ERROR"),"ERROR")))</f>
        <v>0</v>
      </c>
      <c r="AF227" s="139">
        <f>IF(AD227=0,0,IF(ISBLANK('Student Work'!AF227),"ERROR",IF(ABS('Student Work'!AF227-'Student Work'!AE227*'Student Work'!$AE$12/12)&lt;0.01,IF(AD227&lt;&gt;"ERROR","Correct","ERROR"),"ERROR")))</f>
        <v>0</v>
      </c>
      <c r="AG227" s="154">
        <f>IF(AD227=0,0,IF(ISBLANK('Student Work'!AG227),"ERROR",IF(ABS('Student Work'!AG227-('Student Work'!$AE$14-'Student Work'!AF227))&lt;0.01,"Correct","ERROR")))</f>
        <v>0</v>
      </c>
      <c r="AH227" s="155">
        <f>IF(AD227=0,0,IF(ISBLANK('Student Work'!AH227),"ERROR",IF(ABS('Student Work'!AH227-('Student Work'!AE227-'Student Work'!AG227))&lt;0.01,"Correct","ERROR")))</f>
        <v>0</v>
      </c>
      <c r="AI227" s="144"/>
      <c r="AJ227" s="87"/>
      <c r="AK227" s="87"/>
      <c r="AL227" s="70"/>
    </row>
    <row r="228" spans="1:38">
      <c r="A228" s="100"/>
      <c r="B228" s="72"/>
      <c r="C228" s="72"/>
      <c r="D228" s="72"/>
      <c r="E228" s="72"/>
      <c r="F228" s="72"/>
      <c r="G228" s="72"/>
      <c r="H228" s="72"/>
      <c r="I228" s="72"/>
      <c r="J228" s="72"/>
      <c r="K228" s="72"/>
      <c r="L228" s="72"/>
      <c r="M228" s="72"/>
      <c r="N228" s="72"/>
      <c r="O228" s="87"/>
      <c r="P228" s="137">
        <f>IF($T$13="Correct",IF(AND(P227+1&lt;='Student Work'!$T$13,P227&lt;&gt;0),P227+1,IF('Student Work'!P228&gt;0,"ERROR",0)),0)</f>
        <v>0</v>
      </c>
      <c r="Q228" s="138">
        <f>IF(P228=0,0,IF(ISBLANK('Student Work'!Q228),"ERROR",IF(ABS('Student Work'!Q228-'Student Work'!T227)&lt;0.01,IF(P228&lt;&gt;"ERROR","Correct","ERROR"),"ERROR")))</f>
        <v>0</v>
      </c>
      <c r="R228" s="139">
        <f>IF(P228=0,0,IF(ISBLANK('Student Work'!R228),"ERROR",IF(ABS('Student Work'!R228-'Student Work'!Q228*'Student Work'!$T$12/12)&lt;0.01,IF(P228&lt;&gt;"ERROR","Correct","ERROR"),"ERROR")))</f>
        <v>0</v>
      </c>
      <c r="S228" s="139">
        <f>IF(P228=0,0,IF(ISBLANK('Student Work'!S228),"ERROR",IF(ABS('Student Work'!S228-('Student Work'!$T$14-'Student Work'!R228))&lt;0.01,IF(P228&lt;&gt;"ERROR","Correct","ERROR"),"ERROR")))</f>
        <v>0</v>
      </c>
      <c r="T228" s="139">
        <f>IF(P228=0,0,IF(ISBLANK('Student Work'!T228),"ERROR",IF(ABS('Student Work'!T228-('Student Work'!Q228-'Student Work'!S228))&lt;0.01,IF(P228&lt;&gt;"ERROR","Correct","ERROR"),"ERROR")))</f>
        <v>0</v>
      </c>
      <c r="U228" s="143"/>
      <c r="V228" s="143"/>
      <c r="W228" s="87"/>
      <c r="X228" s="87"/>
      <c r="Y228" s="87"/>
      <c r="Z228" s="87"/>
      <c r="AA228" s="87"/>
      <c r="AB228" s="87"/>
      <c r="AC228" s="87"/>
      <c r="AD228" s="137">
        <f>IF($AE$13="Correct",IF(AND(AD227+1&lt;='Student Work'!$AE$13,AD227&lt;&gt;0),AD227+1,IF('Student Work'!AD228&gt;0,"ERROR",0)),0)</f>
        <v>0</v>
      </c>
      <c r="AE228" s="139">
        <f>IF(AD228=0,0,IF(ISBLANK('Student Work'!AE228),"ERROR",IF(ABS('Student Work'!AE228-'Student Work'!AH227)&lt;0.01,IF(AD228&lt;&gt;"ERROR","Correct","ERROR"),"ERROR")))</f>
        <v>0</v>
      </c>
      <c r="AF228" s="139">
        <f>IF(AD228=0,0,IF(ISBLANK('Student Work'!AF228),"ERROR",IF(ABS('Student Work'!AF228-'Student Work'!AE228*'Student Work'!$AE$12/12)&lt;0.01,IF(AD228&lt;&gt;"ERROR","Correct","ERROR"),"ERROR")))</f>
        <v>0</v>
      </c>
      <c r="AG228" s="154">
        <f>IF(AD228=0,0,IF(ISBLANK('Student Work'!AG228),"ERROR",IF(ABS('Student Work'!AG228-('Student Work'!$AE$14-'Student Work'!AF228))&lt;0.01,"Correct","ERROR")))</f>
        <v>0</v>
      </c>
      <c r="AH228" s="155">
        <f>IF(AD228=0,0,IF(ISBLANK('Student Work'!AH228),"ERROR",IF(ABS('Student Work'!AH228-('Student Work'!AE228-'Student Work'!AG228))&lt;0.01,"Correct","ERROR")))</f>
        <v>0</v>
      </c>
      <c r="AI228" s="144"/>
      <c r="AJ228" s="87"/>
      <c r="AK228" s="87"/>
      <c r="AL228" s="70"/>
    </row>
    <row r="229" spans="1:38">
      <c r="A229" s="100"/>
      <c r="B229" s="72"/>
      <c r="C229" s="72"/>
      <c r="D229" s="72"/>
      <c r="E229" s="72"/>
      <c r="F229" s="72"/>
      <c r="G229" s="72"/>
      <c r="H229" s="72"/>
      <c r="I229" s="72"/>
      <c r="J229" s="72"/>
      <c r="K229" s="72"/>
      <c r="L229" s="72"/>
      <c r="M229" s="72"/>
      <c r="N229" s="72"/>
      <c r="O229" s="87"/>
      <c r="P229" s="137">
        <f>IF($T$13="Correct",IF(AND(P228+1&lt;='Student Work'!$T$13,P228&lt;&gt;0),P228+1,IF('Student Work'!P229&gt;0,"ERROR",0)),0)</f>
        <v>0</v>
      </c>
      <c r="Q229" s="138">
        <f>IF(P229=0,0,IF(ISBLANK('Student Work'!Q229),"ERROR",IF(ABS('Student Work'!Q229-'Student Work'!T228)&lt;0.01,IF(P229&lt;&gt;"ERROR","Correct","ERROR"),"ERROR")))</f>
        <v>0</v>
      </c>
      <c r="R229" s="139">
        <f>IF(P229=0,0,IF(ISBLANK('Student Work'!R229),"ERROR",IF(ABS('Student Work'!R229-'Student Work'!Q229*'Student Work'!$T$12/12)&lt;0.01,IF(P229&lt;&gt;"ERROR","Correct","ERROR"),"ERROR")))</f>
        <v>0</v>
      </c>
      <c r="S229" s="139">
        <f>IF(P229=0,0,IF(ISBLANK('Student Work'!S229),"ERROR",IF(ABS('Student Work'!S229-('Student Work'!$T$14-'Student Work'!R229))&lt;0.01,IF(P229&lt;&gt;"ERROR","Correct","ERROR"),"ERROR")))</f>
        <v>0</v>
      </c>
      <c r="T229" s="139">
        <f>IF(P229=0,0,IF(ISBLANK('Student Work'!T229),"ERROR",IF(ABS('Student Work'!T229-('Student Work'!Q229-'Student Work'!S229))&lt;0.01,IF(P229&lt;&gt;"ERROR","Correct","ERROR"),"ERROR")))</f>
        <v>0</v>
      </c>
      <c r="U229" s="143"/>
      <c r="V229" s="143"/>
      <c r="W229" s="87"/>
      <c r="X229" s="87"/>
      <c r="Y229" s="87"/>
      <c r="Z229" s="87"/>
      <c r="AA229" s="87"/>
      <c r="AB229" s="87"/>
      <c r="AC229" s="87"/>
      <c r="AD229" s="137">
        <f>IF($AE$13="Correct",IF(AND(AD228+1&lt;='Student Work'!$AE$13,AD228&lt;&gt;0),AD228+1,IF('Student Work'!AD229&gt;0,"ERROR",0)),0)</f>
        <v>0</v>
      </c>
      <c r="AE229" s="139">
        <f>IF(AD229=0,0,IF(ISBLANK('Student Work'!AE229),"ERROR",IF(ABS('Student Work'!AE229-'Student Work'!AH228)&lt;0.01,IF(AD229&lt;&gt;"ERROR","Correct","ERROR"),"ERROR")))</f>
        <v>0</v>
      </c>
      <c r="AF229" s="139">
        <f>IF(AD229=0,0,IF(ISBLANK('Student Work'!AF229),"ERROR",IF(ABS('Student Work'!AF229-'Student Work'!AE229*'Student Work'!$AE$12/12)&lt;0.01,IF(AD229&lt;&gt;"ERROR","Correct","ERROR"),"ERROR")))</f>
        <v>0</v>
      </c>
      <c r="AG229" s="154">
        <f>IF(AD229=0,0,IF(ISBLANK('Student Work'!AG229),"ERROR",IF(ABS('Student Work'!AG229-('Student Work'!$AE$14-'Student Work'!AF229))&lt;0.01,"Correct","ERROR")))</f>
        <v>0</v>
      </c>
      <c r="AH229" s="155">
        <f>IF(AD229=0,0,IF(ISBLANK('Student Work'!AH229),"ERROR",IF(ABS('Student Work'!AH229-('Student Work'!AE229-'Student Work'!AG229))&lt;0.01,"Correct","ERROR")))</f>
        <v>0</v>
      </c>
      <c r="AI229" s="144"/>
      <c r="AJ229" s="87"/>
      <c r="AK229" s="87"/>
      <c r="AL229" s="70"/>
    </row>
    <row r="230" spans="1:38">
      <c r="A230" s="100"/>
      <c r="B230" s="72"/>
      <c r="C230" s="72"/>
      <c r="D230" s="72"/>
      <c r="E230" s="72"/>
      <c r="F230" s="72"/>
      <c r="G230" s="72"/>
      <c r="H230" s="72"/>
      <c r="I230" s="72"/>
      <c r="J230" s="72"/>
      <c r="K230" s="72"/>
      <c r="L230" s="72"/>
      <c r="M230" s="72"/>
      <c r="N230" s="72"/>
      <c r="O230" s="87"/>
      <c r="P230" s="137">
        <f>IF($T$13="Correct",IF(AND(P229+1&lt;='Student Work'!$T$13,P229&lt;&gt;0),P229+1,IF('Student Work'!P230&gt;0,"ERROR",0)),0)</f>
        <v>0</v>
      </c>
      <c r="Q230" s="138">
        <f>IF(P230=0,0,IF(ISBLANK('Student Work'!Q230),"ERROR",IF(ABS('Student Work'!Q230-'Student Work'!T229)&lt;0.01,IF(P230&lt;&gt;"ERROR","Correct","ERROR"),"ERROR")))</f>
        <v>0</v>
      </c>
      <c r="R230" s="139">
        <f>IF(P230=0,0,IF(ISBLANK('Student Work'!R230),"ERROR",IF(ABS('Student Work'!R230-'Student Work'!Q230*'Student Work'!$T$12/12)&lt;0.01,IF(P230&lt;&gt;"ERROR","Correct","ERROR"),"ERROR")))</f>
        <v>0</v>
      </c>
      <c r="S230" s="139">
        <f>IF(P230=0,0,IF(ISBLANK('Student Work'!S230),"ERROR",IF(ABS('Student Work'!S230-('Student Work'!$T$14-'Student Work'!R230))&lt;0.01,IF(P230&lt;&gt;"ERROR","Correct","ERROR"),"ERROR")))</f>
        <v>0</v>
      </c>
      <c r="T230" s="139">
        <f>IF(P230=0,0,IF(ISBLANK('Student Work'!T230),"ERROR",IF(ABS('Student Work'!T230-('Student Work'!Q230-'Student Work'!S230))&lt;0.01,IF(P230&lt;&gt;"ERROR","Correct","ERROR"),"ERROR")))</f>
        <v>0</v>
      </c>
      <c r="U230" s="143"/>
      <c r="V230" s="143"/>
      <c r="W230" s="87"/>
      <c r="X230" s="87"/>
      <c r="Y230" s="87"/>
      <c r="Z230" s="87"/>
      <c r="AA230" s="87"/>
      <c r="AB230" s="87"/>
      <c r="AC230" s="87"/>
      <c r="AD230" s="137">
        <f>IF($AE$13="Correct",IF(AND(AD229+1&lt;='Student Work'!$AE$13,AD229&lt;&gt;0),AD229+1,IF('Student Work'!AD230&gt;0,"ERROR",0)),0)</f>
        <v>0</v>
      </c>
      <c r="AE230" s="139">
        <f>IF(AD230=0,0,IF(ISBLANK('Student Work'!AE230),"ERROR",IF(ABS('Student Work'!AE230-'Student Work'!AH229)&lt;0.01,IF(AD230&lt;&gt;"ERROR","Correct","ERROR"),"ERROR")))</f>
        <v>0</v>
      </c>
      <c r="AF230" s="139">
        <f>IF(AD230=0,0,IF(ISBLANK('Student Work'!AF230),"ERROR",IF(ABS('Student Work'!AF230-'Student Work'!AE230*'Student Work'!$AE$12/12)&lt;0.01,IF(AD230&lt;&gt;"ERROR","Correct","ERROR"),"ERROR")))</f>
        <v>0</v>
      </c>
      <c r="AG230" s="154">
        <f>IF(AD230=0,0,IF(ISBLANK('Student Work'!AG230),"ERROR",IF(ABS('Student Work'!AG230-('Student Work'!$AE$14-'Student Work'!AF230))&lt;0.01,"Correct","ERROR")))</f>
        <v>0</v>
      </c>
      <c r="AH230" s="155">
        <f>IF(AD230=0,0,IF(ISBLANK('Student Work'!AH230),"ERROR",IF(ABS('Student Work'!AH230-('Student Work'!AE230-'Student Work'!AG230))&lt;0.01,"Correct","ERROR")))</f>
        <v>0</v>
      </c>
      <c r="AI230" s="144"/>
      <c r="AJ230" s="87"/>
      <c r="AK230" s="87"/>
      <c r="AL230" s="70"/>
    </row>
    <row r="231" spans="1:38">
      <c r="A231" s="100"/>
      <c r="B231" s="72"/>
      <c r="C231" s="72"/>
      <c r="D231" s="72"/>
      <c r="E231" s="72"/>
      <c r="F231" s="72"/>
      <c r="G231" s="72"/>
      <c r="H231" s="72"/>
      <c r="I231" s="72"/>
      <c r="J231" s="72"/>
      <c r="K231" s="72"/>
      <c r="L231" s="72"/>
      <c r="M231" s="72"/>
      <c r="N231" s="72"/>
      <c r="O231" s="87"/>
      <c r="P231" s="137">
        <f>IF($T$13="Correct",IF(AND(P230+1&lt;='Student Work'!$T$13,P230&lt;&gt;0),P230+1,IF('Student Work'!P231&gt;0,"ERROR",0)),0)</f>
        <v>0</v>
      </c>
      <c r="Q231" s="138">
        <f>IF(P231=0,0,IF(ISBLANK('Student Work'!Q231),"ERROR",IF(ABS('Student Work'!Q231-'Student Work'!T230)&lt;0.01,IF(P231&lt;&gt;"ERROR","Correct","ERROR"),"ERROR")))</f>
        <v>0</v>
      </c>
      <c r="R231" s="139">
        <f>IF(P231=0,0,IF(ISBLANK('Student Work'!R231),"ERROR",IF(ABS('Student Work'!R231-'Student Work'!Q231*'Student Work'!$T$12/12)&lt;0.01,IF(P231&lt;&gt;"ERROR","Correct","ERROR"),"ERROR")))</f>
        <v>0</v>
      </c>
      <c r="S231" s="139">
        <f>IF(P231=0,0,IF(ISBLANK('Student Work'!S231),"ERROR",IF(ABS('Student Work'!S231-('Student Work'!$T$14-'Student Work'!R231))&lt;0.01,IF(P231&lt;&gt;"ERROR","Correct","ERROR"),"ERROR")))</f>
        <v>0</v>
      </c>
      <c r="T231" s="139">
        <f>IF(P231=0,0,IF(ISBLANK('Student Work'!T231),"ERROR",IF(ABS('Student Work'!T231-('Student Work'!Q231-'Student Work'!S231))&lt;0.01,IF(P231&lt;&gt;"ERROR","Correct","ERROR"),"ERROR")))</f>
        <v>0</v>
      </c>
      <c r="U231" s="143"/>
      <c r="V231" s="143"/>
      <c r="W231" s="87"/>
      <c r="X231" s="87"/>
      <c r="Y231" s="87"/>
      <c r="Z231" s="87"/>
      <c r="AA231" s="87"/>
      <c r="AB231" s="87"/>
      <c r="AC231" s="87"/>
      <c r="AD231" s="137">
        <f>IF($AE$13="Correct",IF(AND(AD230+1&lt;='Student Work'!$AE$13,AD230&lt;&gt;0),AD230+1,IF('Student Work'!AD231&gt;0,"ERROR",0)),0)</f>
        <v>0</v>
      </c>
      <c r="AE231" s="139">
        <f>IF(AD231=0,0,IF(ISBLANK('Student Work'!AE231),"ERROR",IF(ABS('Student Work'!AE231-'Student Work'!AH230)&lt;0.01,IF(AD231&lt;&gt;"ERROR","Correct","ERROR"),"ERROR")))</f>
        <v>0</v>
      </c>
      <c r="AF231" s="139">
        <f>IF(AD231=0,0,IF(ISBLANK('Student Work'!AF231),"ERROR",IF(ABS('Student Work'!AF231-'Student Work'!AE231*'Student Work'!$AE$12/12)&lt;0.01,IF(AD231&lt;&gt;"ERROR","Correct","ERROR"),"ERROR")))</f>
        <v>0</v>
      </c>
      <c r="AG231" s="154">
        <f>IF(AD231=0,0,IF(ISBLANK('Student Work'!AG231),"ERROR",IF(ABS('Student Work'!AG231-('Student Work'!$AE$14-'Student Work'!AF231))&lt;0.01,"Correct","ERROR")))</f>
        <v>0</v>
      </c>
      <c r="AH231" s="155">
        <f>IF(AD231=0,0,IF(ISBLANK('Student Work'!AH231),"ERROR",IF(ABS('Student Work'!AH231-('Student Work'!AE231-'Student Work'!AG231))&lt;0.01,"Correct","ERROR")))</f>
        <v>0</v>
      </c>
      <c r="AI231" s="144"/>
      <c r="AJ231" s="87"/>
      <c r="AK231" s="87"/>
      <c r="AL231" s="70"/>
    </row>
    <row r="232" spans="1:38">
      <c r="A232" s="100"/>
      <c r="B232" s="72"/>
      <c r="C232" s="72"/>
      <c r="D232" s="72"/>
      <c r="E232" s="72"/>
      <c r="F232" s="72"/>
      <c r="G232" s="72"/>
      <c r="H232" s="72"/>
      <c r="I232" s="72"/>
      <c r="J232" s="72"/>
      <c r="K232" s="72"/>
      <c r="L232" s="72"/>
      <c r="M232" s="72"/>
      <c r="N232" s="72"/>
      <c r="O232" s="87"/>
      <c r="P232" s="137">
        <f>IF($T$13="Correct",IF(AND(P231+1&lt;='Student Work'!$T$13,P231&lt;&gt;0),P231+1,IF('Student Work'!P232&gt;0,"ERROR",0)),0)</f>
        <v>0</v>
      </c>
      <c r="Q232" s="138">
        <f>IF(P232=0,0,IF(ISBLANK('Student Work'!Q232),"ERROR",IF(ABS('Student Work'!Q232-'Student Work'!T231)&lt;0.01,IF(P232&lt;&gt;"ERROR","Correct","ERROR"),"ERROR")))</f>
        <v>0</v>
      </c>
      <c r="R232" s="139">
        <f>IF(P232=0,0,IF(ISBLANK('Student Work'!R232),"ERROR",IF(ABS('Student Work'!R232-'Student Work'!Q232*'Student Work'!$T$12/12)&lt;0.01,IF(P232&lt;&gt;"ERROR","Correct","ERROR"),"ERROR")))</f>
        <v>0</v>
      </c>
      <c r="S232" s="139">
        <f>IF(P232=0,0,IF(ISBLANK('Student Work'!S232),"ERROR",IF(ABS('Student Work'!S232-('Student Work'!$T$14-'Student Work'!R232))&lt;0.01,IF(P232&lt;&gt;"ERROR","Correct","ERROR"),"ERROR")))</f>
        <v>0</v>
      </c>
      <c r="T232" s="139">
        <f>IF(P232=0,0,IF(ISBLANK('Student Work'!T232),"ERROR",IF(ABS('Student Work'!T232-('Student Work'!Q232-'Student Work'!S232))&lt;0.01,IF(P232&lt;&gt;"ERROR","Correct","ERROR"),"ERROR")))</f>
        <v>0</v>
      </c>
      <c r="U232" s="143"/>
      <c r="V232" s="143"/>
      <c r="W232" s="87"/>
      <c r="X232" s="87"/>
      <c r="Y232" s="87"/>
      <c r="Z232" s="87"/>
      <c r="AA232" s="87"/>
      <c r="AB232" s="87"/>
      <c r="AC232" s="87"/>
      <c r="AD232" s="137">
        <f>IF($AE$13="Correct",IF(AND(AD231+1&lt;='Student Work'!$AE$13,AD231&lt;&gt;0),AD231+1,IF('Student Work'!AD232&gt;0,"ERROR",0)),0)</f>
        <v>0</v>
      </c>
      <c r="AE232" s="139">
        <f>IF(AD232=0,0,IF(ISBLANK('Student Work'!AE232),"ERROR",IF(ABS('Student Work'!AE232-'Student Work'!AH231)&lt;0.01,IF(AD232&lt;&gt;"ERROR","Correct","ERROR"),"ERROR")))</f>
        <v>0</v>
      </c>
      <c r="AF232" s="139">
        <f>IF(AD232=0,0,IF(ISBLANK('Student Work'!AF232),"ERROR",IF(ABS('Student Work'!AF232-'Student Work'!AE232*'Student Work'!$AE$12/12)&lt;0.01,IF(AD232&lt;&gt;"ERROR","Correct","ERROR"),"ERROR")))</f>
        <v>0</v>
      </c>
      <c r="AG232" s="154">
        <f>IF(AD232=0,0,IF(ISBLANK('Student Work'!AG232),"ERROR",IF(ABS('Student Work'!AG232-('Student Work'!$AE$14-'Student Work'!AF232))&lt;0.01,"Correct","ERROR")))</f>
        <v>0</v>
      </c>
      <c r="AH232" s="155">
        <f>IF(AD232=0,0,IF(ISBLANK('Student Work'!AH232),"ERROR",IF(ABS('Student Work'!AH232-('Student Work'!AE232-'Student Work'!AG232))&lt;0.01,"Correct","ERROR")))</f>
        <v>0</v>
      </c>
      <c r="AI232" s="144"/>
      <c r="AJ232" s="87"/>
      <c r="AK232" s="87"/>
      <c r="AL232" s="70"/>
    </row>
    <row r="233" spans="1:38">
      <c r="A233" s="100"/>
      <c r="B233" s="72"/>
      <c r="C233" s="72"/>
      <c r="D233" s="72"/>
      <c r="E233" s="72"/>
      <c r="F233" s="72"/>
      <c r="G233" s="72"/>
      <c r="H233" s="72"/>
      <c r="I233" s="72"/>
      <c r="J233" s="72"/>
      <c r="K233" s="72"/>
      <c r="L233" s="72"/>
      <c r="M233" s="72"/>
      <c r="N233" s="72"/>
      <c r="O233" s="87"/>
      <c r="P233" s="137">
        <f>IF($T$13="Correct",IF(AND(P232+1&lt;='Student Work'!$T$13,P232&lt;&gt;0),P232+1,IF('Student Work'!P233&gt;0,"ERROR",0)),0)</f>
        <v>0</v>
      </c>
      <c r="Q233" s="138">
        <f>IF(P233=0,0,IF(ISBLANK('Student Work'!Q233),"ERROR",IF(ABS('Student Work'!Q233-'Student Work'!T232)&lt;0.01,IF(P233&lt;&gt;"ERROR","Correct","ERROR"),"ERROR")))</f>
        <v>0</v>
      </c>
      <c r="R233" s="139">
        <f>IF(P233=0,0,IF(ISBLANK('Student Work'!R233),"ERROR",IF(ABS('Student Work'!R233-'Student Work'!Q233*'Student Work'!$T$12/12)&lt;0.01,IF(P233&lt;&gt;"ERROR","Correct","ERROR"),"ERROR")))</f>
        <v>0</v>
      </c>
      <c r="S233" s="139">
        <f>IF(P233=0,0,IF(ISBLANK('Student Work'!S233),"ERROR",IF(ABS('Student Work'!S233-('Student Work'!$T$14-'Student Work'!R233))&lt;0.01,IF(P233&lt;&gt;"ERROR","Correct","ERROR"),"ERROR")))</f>
        <v>0</v>
      </c>
      <c r="T233" s="139">
        <f>IF(P233=0,0,IF(ISBLANK('Student Work'!T233),"ERROR",IF(ABS('Student Work'!T233-('Student Work'!Q233-'Student Work'!S233))&lt;0.01,IF(P233&lt;&gt;"ERROR","Correct","ERROR"),"ERROR")))</f>
        <v>0</v>
      </c>
      <c r="U233" s="143"/>
      <c r="V233" s="143"/>
      <c r="W233" s="87"/>
      <c r="X233" s="87"/>
      <c r="Y233" s="87"/>
      <c r="Z233" s="87"/>
      <c r="AA233" s="87"/>
      <c r="AB233" s="87"/>
      <c r="AC233" s="87"/>
      <c r="AD233" s="137">
        <f>IF($AE$13="Correct",IF(AND(AD232+1&lt;='Student Work'!$AE$13,AD232&lt;&gt;0),AD232+1,IF('Student Work'!AD233&gt;0,"ERROR",0)),0)</f>
        <v>0</v>
      </c>
      <c r="AE233" s="139">
        <f>IF(AD233=0,0,IF(ISBLANK('Student Work'!AE233),"ERROR",IF(ABS('Student Work'!AE233-'Student Work'!AH232)&lt;0.01,IF(AD233&lt;&gt;"ERROR","Correct","ERROR"),"ERROR")))</f>
        <v>0</v>
      </c>
      <c r="AF233" s="139">
        <f>IF(AD233=0,0,IF(ISBLANK('Student Work'!AF233),"ERROR",IF(ABS('Student Work'!AF233-'Student Work'!AE233*'Student Work'!$AE$12/12)&lt;0.01,IF(AD233&lt;&gt;"ERROR","Correct","ERROR"),"ERROR")))</f>
        <v>0</v>
      </c>
      <c r="AG233" s="154">
        <f>IF(AD233=0,0,IF(ISBLANK('Student Work'!AG233),"ERROR",IF(ABS('Student Work'!AG233-('Student Work'!$AE$14-'Student Work'!AF233))&lt;0.01,"Correct","ERROR")))</f>
        <v>0</v>
      </c>
      <c r="AH233" s="155">
        <f>IF(AD233=0,0,IF(ISBLANK('Student Work'!AH233),"ERROR",IF(ABS('Student Work'!AH233-('Student Work'!AE233-'Student Work'!AG233))&lt;0.01,"Correct","ERROR")))</f>
        <v>0</v>
      </c>
      <c r="AI233" s="144"/>
      <c r="AJ233" s="87"/>
      <c r="AK233" s="87"/>
      <c r="AL233" s="70"/>
    </row>
    <row r="234" spans="1:38">
      <c r="A234" s="100"/>
      <c r="B234" s="72"/>
      <c r="C234" s="72"/>
      <c r="D234" s="72"/>
      <c r="E234" s="72"/>
      <c r="F234" s="72"/>
      <c r="G234" s="72"/>
      <c r="H234" s="72"/>
      <c r="I234" s="72"/>
      <c r="J234" s="72"/>
      <c r="K234" s="72"/>
      <c r="L234" s="72"/>
      <c r="M234" s="72"/>
      <c r="N234" s="72"/>
      <c r="O234" s="87"/>
      <c r="P234" s="137">
        <f>IF($T$13="Correct",IF(AND(P233+1&lt;='Student Work'!$T$13,P233&lt;&gt;0),P233+1,IF('Student Work'!P234&gt;0,"ERROR",0)),0)</f>
        <v>0</v>
      </c>
      <c r="Q234" s="138">
        <f>IF(P234=0,0,IF(ISBLANK('Student Work'!Q234),"ERROR",IF(ABS('Student Work'!Q234-'Student Work'!T233)&lt;0.01,IF(P234&lt;&gt;"ERROR","Correct","ERROR"),"ERROR")))</f>
        <v>0</v>
      </c>
      <c r="R234" s="139">
        <f>IF(P234=0,0,IF(ISBLANK('Student Work'!R234),"ERROR",IF(ABS('Student Work'!R234-'Student Work'!Q234*'Student Work'!$T$12/12)&lt;0.01,IF(P234&lt;&gt;"ERROR","Correct","ERROR"),"ERROR")))</f>
        <v>0</v>
      </c>
      <c r="S234" s="139">
        <f>IF(P234=0,0,IF(ISBLANK('Student Work'!S234),"ERROR",IF(ABS('Student Work'!S234-('Student Work'!$T$14-'Student Work'!R234))&lt;0.01,IF(P234&lt;&gt;"ERROR","Correct","ERROR"),"ERROR")))</f>
        <v>0</v>
      </c>
      <c r="T234" s="139">
        <f>IF(P234=0,0,IF(ISBLANK('Student Work'!T234),"ERROR",IF(ABS('Student Work'!T234-('Student Work'!Q234-'Student Work'!S234))&lt;0.01,IF(P234&lt;&gt;"ERROR","Correct","ERROR"),"ERROR")))</f>
        <v>0</v>
      </c>
      <c r="U234" s="143"/>
      <c r="V234" s="143"/>
      <c r="W234" s="87"/>
      <c r="X234" s="87"/>
      <c r="Y234" s="87"/>
      <c r="Z234" s="87"/>
      <c r="AA234" s="87"/>
      <c r="AB234" s="87"/>
      <c r="AC234" s="87"/>
      <c r="AD234" s="137">
        <f>IF($AE$13="Correct",IF(AND(AD233+1&lt;='Student Work'!$AE$13,AD233&lt;&gt;0),AD233+1,IF('Student Work'!AD234&gt;0,"ERROR",0)),0)</f>
        <v>0</v>
      </c>
      <c r="AE234" s="139">
        <f>IF(AD234=0,0,IF(ISBLANK('Student Work'!AE234),"ERROR",IF(ABS('Student Work'!AE234-'Student Work'!AH233)&lt;0.01,IF(AD234&lt;&gt;"ERROR","Correct","ERROR"),"ERROR")))</f>
        <v>0</v>
      </c>
      <c r="AF234" s="139">
        <f>IF(AD234=0,0,IF(ISBLANK('Student Work'!AF234),"ERROR",IF(ABS('Student Work'!AF234-'Student Work'!AE234*'Student Work'!$AE$12/12)&lt;0.01,IF(AD234&lt;&gt;"ERROR","Correct","ERROR"),"ERROR")))</f>
        <v>0</v>
      </c>
      <c r="AG234" s="154">
        <f>IF(AD234=0,0,IF(ISBLANK('Student Work'!AG234),"ERROR",IF(ABS('Student Work'!AG234-('Student Work'!$AE$14-'Student Work'!AF234))&lt;0.01,"Correct","ERROR")))</f>
        <v>0</v>
      </c>
      <c r="AH234" s="155">
        <f>IF(AD234=0,0,IF(ISBLANK('Student Work'!AH234),"ERROR",IF(ABS('Student Work'!AH234-('Student Work'!AE234-'Student Work'!AG234))&lt;0.01,"Correct","ERROR")))</f>
        <v>0</v>
      </c>
      <c r="AI234" s="144"/>
      <c r="AJ234" s="87"/>
      <c r="AK234" s="87"/>
      <c r="AL234" s="70"/>
    </row>
    <row r="235" spans="1:38">
      <c r="A235" s="100"/>
      <c r="B235" s="72"/>
      <c r="C235" s="72"/>
      <c r="D235" s="72"/>
      <c r="E235" s="72"/>
      <c r="F235" s="72"/>
      <c r="G235" s="72"/>
      <c r="H235" s="72"/>
      <c r="I235" s="72"/>
      <c r="J235" s="72"/>
      <c r="K235" s="72"/>
      <c r="L235" s="72"/>
      <c r="M235" s="72"/>
      <c r="N235" s="72"/>
      <c r="O235" s="87"/>
      <c r="P235" s="137">
        <f>IF($T$13="Correct",IF(AND(P234+1&lt;='Student Work'!$T$13,P234&lt;&gt;0),P234+1,IF('Student Work'!P235&gt;0,"ERROR",0)),0)</f>
        <v>0</v>
      </c>
      <c r="Q235" s="138">
        <f>IF(P235=0,0,IF(ISBLANK('Student Work'!Q235),"ERROR",IF(ABS('Student Work'!Q235-'Student Work'!T234)&lt;0.01,IF(P235&lt;&gt;"ERROR","Correct","ERROR"),"ERROR")))</f>
        <v>0</v>
      </c>
      <c r="R235" s="139">
        <f>IF(P235=0,0,IF(ISBLANK('Student Work'!R235),"ERROR",IF(ABS('Student Work'!R235-'Student Work'!Q235*'Student Work'!$T$12/12)&lt;0.01,IF(P235&lt;&gt;"ERROR","Correct","ERROR"),"ERROR")))</f>
        <v>0</v>
      </c>
      <c r="S235" s="139">
        <f>IF(P235=0,0,IF(ISBLANK('Student Work'!S235),"ERROR",IF(ABS('Student Work'!S235-('Student Work'!$T$14-'Student Work'!R235))&lt;0.01,IF(P235&lt;&gt;"ERROR","Correct","ERROR"),"ERROR")))</f>
        <v>0</v>
      </c>
      <c r="T235" s="139">
        <f>IF(P235=0,0,IF(ISBLANK('Student Work'!T235),"ERROR",IF(ABS('Student Work'!T235-('Student Work'!Q235-'Student Work'!S235))&lt;0.01,IF(P235&lt;&gt;"ERROR","Correct","ERROR"),"ERROR")))</f>
        <v>0</v>
      </c>
      <c r="U235" s="143"/>
      <c r="V235" s="143"/>
      <c r="W235" s="87"/>
      <c r="X235" s="87"/>
      <c r="Y235" s="87"/>
      <c r="Z235" s="87"/>
      <c r="AA235" s="87"/>
      <c r="AB235" s="87"/>
      <c r="AC235" s="87"/>
      <c r="AD235" s="137">
        <f>IF($AE$13="Correct",IF(AND(AD234+1&lt;='Student Work'!$AE$13,AD234&lt;&gt;0),AD234+1,IF('Student Work'!AD235&gt;0,"ERROR",0)),0)</f>
        <v>0</v>
      </c>
      <c r="AE235" s="139">
        <f>IF(AD235=0,0,IF(ISBLANK('Student Work'!AE235),"ERROR",IF(ABS('Student Work'!AE235-'Student Work'!AH234)&lt;0.01,IF(AD235&lt;&gt;"ERROR","Correct","ERROR"),"ERROR")))</f>
        <v>0</v>
      </c>
      <c r="AF235" s="139">
        <f>IF(AD235=0,0,IF(ISBLANK('Student Work'!AF235),"ERROR",IF(ABS('Student Work'!AF235-'Student Work'!AE235*'Student Work'!$AE$12/12)&lt;0.01,IF(AD235&lt;&gt;"ERROR","Correct","ERROR"),"ERROR")))</f>
        <v>0</v>
      </c>
      <c r="AG235" s="154">
        <f>IF(AD235=0,0,IF(ISBLANK('Student Work'!AG235),"ERROR",IF(ABS('Student Work'!AG235-('Student Work'!$AE$14-'Student Work'!AF235))&lt;0.01,"Correct","ERROR")))</f>
        <v>0</v>
      </c>
      <c r="AH235" s="155">
        <f>IF(AD235=0,0,IF(ISBLANK('Student Work'!AH235),"ERROR",IF(ABS('Student Work'!AH235-('Student Work'!AE235-'Student Work'!AG235))&lt;0.01,"Correct","ERROR")))</f>
        <v>0</v>
      </c>
      <c r="AI235" s="144"/>
      <c r="AJ235" s="87"/>
      <c r="AK235" s="87"/>
      <c r="AL235" s="70"/>
    </row>
    <row r="236" spans="1:38">
      <c r="A236" s="100"/>
      <c r="B236" s="72"/>
      <c r="C236" s="72"/>
      <c r="D236" s="72"/>
      <c r="E236" s="72"/>
      <c r="F236" s="72"/>
      <c r="G236" s="72"/>
      <c r="H236" s="72"/>
      <c r="I236" s="72"/>
      <c r="J236" s="72"/>
      <c r="K236" s="72"/>
      <c r="L236" s="72"/>
      <c r="M236" s="72"/>
      <c r="N236" s="72"/>
      <c r="O236" s="87"/>
      <c r="P236" s="137">
        <f>IF($T$13="Correct",IF(AND(P235+1&lt;='Student Work'!$T$13,P235&lt;&gt;0),P235+1,IF('Student Work'!P236&gt;0,"ERROR",0)),0)</f>
        <v>0</v>
      </c>
      <c r="Q236" s="138">
        <f>IF(P236=0,0,IF(ISBLANK('Student Work'!Q236),"ERROR",IF(ABS('Student Work'!Q236-'Student Work'!T235)&lt;0.01,IF(P236&lt;&gt;"ERROR","Correct","ERROR"),"ERROR")))</f>
        <v>0</v>
      </c>
      <c r="R236" s="139">
        <f>IF(P236=0,0,IF(ISBLANK('Student Work'!R236),"ERROR",IF(ABS('Student Work'!R236-'Student Work'!Q236*'Student Work'!$T$12/12)&lt;0.01,IF(P236&lt;&gt;"ERROR","Correct","ERROR"),"ERROR")))</f>
        <v>0</v>
      </c>
      <c r="S236" s="139">
        <f>IF(P236=0,0,IF(ISBLANK('Student Work'!S236),"ERROR",IF(ABS('Student Work'!S236-('Student Work'!$T$14-'Student Work'!R236))&lt;0.01,IF(P236&lt;&gt;"ERROR","Correct","ERROR"),"ERROR")))</f>
        <v>0</v>
      </c>
      <c r="T236" s="139">
        <f>IF(P236=0,0,IF(ISBLANK('Student Work'!T236),"ERROR",IF(ABS('Student Work'!T236-('Student Work'!Q236-'Student Work'!S236))&lt;0.01,IF(P236&lt;&gt;"ERROR","Correct","ERROR"),"ERROR")))</f>
        <v>0</v>
      </c>
      <c r="U236" s="143"/>
      <c r="V236" s="143"/>
      <c r="W236" s="87"/>
      <c r="X236" s="87"/>
      <c r="Y236" s="87"/>
      <c r="Z236" s="87"/>
      <c r="AA236" s="87"/>
      <c r="AB236" s="87"/>
      <c r="AC236" s="87"/>
      <c r="AD236" s="137">
        <f>IF($AE$13="Correct",IF(AND(AD235+1&lt;='Student Work'!$AE$13,AD235&lt;&gt;0),AD235+1,IF('Student Work'!AD236&gt;0,"ERROR",0)),0)</f>
        <v>0</v>
      </c>
      <c r="AE236" s="139">
        <f>IF(AD236=0,0,IF(ISBLANK('Student Work'!AE236),"ERROR",IF(ABS('Student Work'!AE236-'Student Work'!AH235)&lt;0.01,IF(AD236&lt;&gt;"ERROR","Correct","ERROR"),"ERROR")))</f>
        <v>0</v>
      </c>
      <c r="AF236" s="139">
        <f>IF(AD236=0,0,IF(ISBLANK('Student Work'!AF236),"ERROR",IF(ABS('Student Work'!AF236-'Student Work'!AE236*'Student Work'!$AE$12/12)&lt;0.01,IF(AD236&lt;&gt;"ERROR","Correct","ERROR"),"ERROR")))</f>
        <v>0</v>
      </c>
      <c r="AG236" s="154">
        <f>IF(AD236=0,0,IF(ISBLANK('Student Work'!AG236),"ERROR",IF(ABS('Student Work'!AG236-('Student Work'!$AE$14-'Student Work'!AF236))&lt;0.01,"Correct","ERROR")))</f>
        <v>0</v>
      </c>
      <c r="AH236" s="155">
        <f>IF(AD236=0,0,IF(ISBLANK('Student Work'!AH236),"ERROR",IF(ABS('Student Work'!AH236-('Student Work'!AE236-'Student Work'!AG236))&lt;0.01,"Correct","ERROR")))</f>
        <v>0</v>
      </c>
      <c r="AI236" s="144"/>
      <c r="AJ236" s="87"/>
      <c r="AK236" s="87"/>
      <c r="AL236" s="70"/>
    </row>
    <row r="237" spans="1:38">
      <c r="A237" s="100"/>
      <c r="B237" s="72"/>
      <c r="C237" s="72"/>
      <c r="D237" s="72"/>
      <c r="E237" s="72"/>
      <c r="F237" s="72"/>
      <c r="G237" s="72"/>
      <c r="H237" s="72"/>
      <c r="I237" s="72"/>
      <c r="J237" s="72"/>
      <c r="K237" s="72"/>
      <c r="L237" s="72"/>
      <c r="M237" s="72"/>
      <c r="N237" s="72"/>
      <c r="O237" s="87"/>
      <c r="P237" s="137">
        <f>IF($T$13="Correct",IF(AND(P236+1&lt;='Student Work'!$T$13,P236&lt;&gt;0),P236+1,IF('Student Work'!P237&gt;0,"ERROR",0)),0)</f>
        <v>0</v>
      </c>
      <c r="Q237" s="138">
        <f>IF(P237=0,0,IF(ISBLANK('Student Work'!Q237),"ERROR",IF(ABS('Student Work'!Q237-'Student Work'!T236)&lt;0.01,IF(P237&lt;&gt;"ERROR","Correct","ERROR"),"ERROR")))</f>
        <v>0</v>
      </c>
      <c r="R237" s="139">
        <f>IF(P237=0,0,IF(ISBLANK('Student Work'!R237),"ERROR",IF(ABS('Student Work'!R237-'Student Work'!Q237*'Student Work'!$T$12/12)&lt;0.01,IF(P237&lt;&gt;"ERROR","Correct","ERROR"),"ERROR")))</f>
        <v>0</v>
      </c>
      <c r="S237" s="139">
        <f>IF(P237=0,0,IF(ISBLANK('Student Work'!S237),"ERROR",IF(ABS('Student Work'!S237-('Student Work'!$T$14-'Student Work'!R237))&lt;0.01,IF(P237&lt;&gt;"ERROR","Correct","ERROR"),"ERROR")))</f>
        <v>0</v>
      </c>
      <c r="T237" s="139">
        <f>IF(P237=0,0,IF(ISBLANK('Student Work'!T237),"ERROR",IF(ABS('Student Work'!T237-('Student Work'!Q237-'Student Work'!S237))&lt;0.01,IF(P237&lt;&gt;"ERROR","Correct","ERROR"),"ERROR")))</f>
        <v>0</v>
      </c>
      <c r="U237" s="143"/>
      <c r="V237" s="143"/>
      <c r="W237" s="87"/>
      <c r="X237" s="87"/>
      <c r="Y237" s="87"/>
      <c r="Z237" s="87"/>
      <c r="AA237" s="87"/>
      <c r="AB237" s="87"/>
      <c r="AC237" s="87"/>
      <c r="AD237" s="137">
        <f>IF($AE$13="Correct",IF(AND(AD236+1&lt;='Student Work'!$AE$13,AD236&lt;&gt;0),AD236+1,IF('Student Work'!AD237&gt;0,"ERROR",0)),0)</f>
        <v>0</v>
      </c>
      <c r="AE237" s="139">
        <f>IF(AD237=0,0,IF(ISBLANK('Student Work'!AE237),"ERROR",IF(ABS('Student Work'!AE237-'Student Work'!AH236)&lt;0.01,IF(AD237&lt;&gt;"ERROR","Correct","ERROR"),"ERROR")))</f>
        <v>0</v>
      </c>
      <c r="AF237" s="139">
        <f>IF(AD237=0,0,IF(ISBLANK('Student Work'!AF237),"ERROR",IF(ABS('Student Work'!AF237-'Student Work'!AE237*'Student Work'!$AE$12/12)&lt;0.01,IF(AD237&lt;&gt;"ERROR","Correct","ERROR"),"ERROR")))</f>
        <v>0</v>
      </c>
      <c r="AG237" s="154">
        <f>IF(AD237=0,0,IF(ISBLANK('Student Work'!AG237),"ERROR",IF(ABS('Student Work'!AG237-('Student Work'!$AE$14-'Student Work'!AF237))&lt;0.01,"Correct","ERROR")))</f>
        <v>0</v>
      </c>
      <c r="AH237" s="155">
        <f>IF(AD237=0,0,IF(ISBLANK('Student Work'!AH237),"ERROR",IF(ABS('Student Work'!AH237-('Student Work'!AE237-'Student Work'!AG237))&lt;0.01,"Correct","ERROR")))</f>
        <v>0</v>
      </c>
      <c r="AI237" s="144"/>
      <c r="AJ237" s="87"/>
      <c r="AK237" s="87"/>
      <c r="AL237" s="70"/>
    </row>
    <row r="238" spans="1:38">
      <c r="A238" s="100"/>
      <c r="B238" s="72"/>
      <c r="C238" s="72"/>
      <c r="D238" s="72"/>
      <c r="E238" s="72"/>
      <c r="F238" s="72"/>
      <c r="G238" s="72"/>
      <c r="H238" s="72"/>
      <c r="I238" s="72"/>
      <c r="J238" s="72"/>
      <c r="K238" s="72"/>
      <c r="L238" s="72"/>
      <c r="M238" s="72"/>
      <c r="N238" s="72"/>
      <c r="O238" s="87"/>
      <c r="P238" s="137">
        <f>IF($T$13="Correct",IF(AND(P237+1&lt;='Student Work'!$T$13,P237&lt;&gt;0),P237+1,IF('Student Work'!P238&gt;0,"ERROR",0)),0)</f>
        <v>0</v>
      </c>
      <c r="Q238" s="138">
        <f>IF(P238=0,0,IF(ISBLANK('Student Work'!Q238),"ERROR",IF(ABS('Student Work'!Q238-'Student Work'!T237)&lt;0.01,IF(P238&lt;&gt;"ERROR","Correct","ERROR"),"ERROR")))</f>
        <v>0</v>
      </c>
      <c r="R238" s="139">
        <f>IF(P238=0,0,IF(ISBLANK('Student Work'!R238),"ERROR",IF(ABS('Student Work'!R238-'Student Work'!Q238*'Student Work'!$T$12/12)&lt;0.01,IF(P238&lt;&gt;"ERROR","Correct","ERROR"),"ERROR")))</f>
        <v>0</v>
      </c>
      <c r="S238" s="139">
        <f>IF(P238=0,0,IF(ISBLANK('Student Work'!S238),"ERROR",IF(ABS('Student Work'!S238-('Student Work'!$T$14-'Student Work'!R238))&lt;0.01,IF(P238&lt;&gt;"ERROR","Correct","ERROR"),"ERROR")))</f>
        <v>0</v>
      </c>
      <c r="T238" s="139">
        <f>IF(P238=0,0,IF(ISBLANK('Student Work'!T238),"ERROR",IF(ABS('Student Work'!T238-('Student Work'!Q238-'Student Work'!S238))&lt;0.01,IF(P238&lt;&gt;"ERROR","Correct","ERROR"),"ERROR")))</f>
        <v>0</v>
      </c>
      <c r="U238" s="143"/>
      <c r="V238" s="143"/>
      <c r="W238" s="87"/>
      <c r="X238" s="87"/>
      <c r="Y238" s="87"/>
      <c r="Z238" s="87"/>
      <c r="AA238" s="87"/>
      <c r="AB238" s="87"/>
      <c r="AC238" s="87"/>
      <c r="AD238" s="137">
        <f>IF($AE$13="Correct",IF(AND(AD237+1&lt;='Student Work'!$AE$13,AD237&lt;&gt;0),AD237+1,IF('Student Work'!AD238&gt;0,"ERROR",0)),0)</f>
        <v>0</v>
      </c>
      <c r="AE238" s="139">
        <f>IF(AD238=0,0,IF(ISBLANK('Student Work'!AE238),"ERROR",IF(ABS('Student Work'!AE238-'Student Work'!AH237)&lt;0.01,IF(AD238&lt;&gt;"ERROR","Correct","ERROR"),"ERROR")))</f>
        <v>0</v>
      </c>
      <c r="AF238" s="139">
        <f>IF(AD238=0,0,IF(ISBLANK('Student Work'!AF238),"ERROR",IF(ABS('Student Work'!AF238-'Student Work'!AE238*'Student Work'!$AE$12/12)&lt;0.01,IF(AD238&lt;&gt;"ERROR","Correct","ERROR"),"ERROR")))</f>
        <v>0</v>
      </c>
      <c r="AG238" s="154">
        <f>IF(AD238=0,0,IF(ISBLANK('Student Work'!AG238),"ERROR",IF(ABS('Student Work'!AG238-('Student Work'!$AE$14-'Student Work'!AF238))&lt;0.01,"Correct","ERROR")))</f>
        <v>0</v>
      </c>
      <c r="AH238" s="155">
        <f>IF(AD238=0,0,IF(ISBLANK('Student Work'!AH238),"ERROR",IF(ABS('Student Work'!AH238-('Student Work'!AE238-'Student Work'!AG238))&lt;0.01,"Correct","ERROR")))</f>
        <v>0</v>
      </c>
      <c r="AI238" s="144"/>
      <c r="AJ238" s="87"/>
      <c r="AK238" s="87"/>
      <c r="AL238" s="70"/>
    </row>
    <row r="239" spans="1:38">
      <c r="A239" s="100"/>
      <c r="B239" s="72"/>
      <c r="C239" s="72"/>
      <c r="D239" s="72"/>
      <c r="E239" s="72"/>
      <c r="F239" s="72"/>
      <c r="G239" s="72"/>
      <c r="H239" s="72"/>
      <c r="I239" s="72"/>
      <c r="J239" s="72"/>
      <c r="K239" s="72"/>
      <c r="L239" s="72"/>
      <c r="M239" s="72"/>
      <c r="N239" s="72"/>
      <c r="O239" s="87"/>
      <c r="P239" s="137">
        <f>IF($T$13="Correct",IF(AND(P238+1&lt;='Student Work'!$T$13,P238&lt;&gt;0),P238+1,IF('Student Work'!P239&gt;0,"ERROR",0)),0)</f>
        <v>0</v>
      </c>
      <c r="Q239" s="138">
        <f>IF(P239=0,0,IF(ISBLANK('Student Work'!Q239),"ERROR",IF(ABS('Student Work'!Q239-'Student Work'!T238)&lt;0.01,IF(P239&lt;&gt;"ERROR","Correct","ERROR"),"ERROR")))</f>
        <v>0</v>
      </c>
      <c r="R239" s="139">
        <f>IF(P239=0,0,IF(ISBLANK('Student Work'!R239),"ERROR",IF(ABS('Student Work'!R239-'Student Work'!Q239*'Student Work'!$T$12/12)&lt;0.01,IF(P239&lt;&gt;"ERROR","Correct","ERROR"),"ERROR")))</f>
        <v>0</v>
      </c>
      <c r="S239" s="139">
        <f>IF(P239=0,0,IF(ISBLANK('Student Work'!S239),"ERROR",IF(ABS('Student Work'!S239-('Student Work'!$T$14-'Student Work'!R239))&lt;0.01,IF(P239&lt;&gt;"ERROR","Correct","ERROR"),"ERROR")))</f>
        <v>0</v>
      </c>
      <c r="T239" s="139">
        <f>IF(P239=0,0,IF(ISBLANK('Student Work'!T239),"ERROR",IF(ABS('Student Work'!T239-('Student Work'!Q239-'Student Work'!S239))&lt;0.01,IF(P239&lt;&gt;"ERROR","Correct","ERROR"),"ERROR")))</f>
        <v>0</v>
      </c>
      <c r="U239" s="143"/>
      <c r="V239" s="143"/>
      <c r="W239" s="87"/>
      <c r="X239" s="87"/>
      <c r="Y239" s="87"/>
      <c r="Z239" s="87"/>
      <c r="AA239" s="87"/>
      <c r="AB239" s="87"/>
      <c r="AC239" s="87"/>
      <c r="AD239" s="137">
        <f>IF($AE$13="Correct",IF(AND(AD238+1&lt;='Student Work'!$AE$13,AD238&lt;&gt;0),AD238+1,IF('Student Work'!AD239&gt;0,"ERROR",0)),0)</f>
        <v>0</v>
      </c>
      <c r="AE239" s="139">
        <f>IF(AD239=0,0,IF(ISBLANK('Student Work'!AE239),"ERROR",IF(ABS('Student Work'!AE239-'Student Work'!AH238)&lt;0.01,IF(AD239&lt;&gt;"ERROR","Correct","ERROR"),"ERROR")))</f>
        <v>0</v>
      </c>
      <c r="AF239" s="139">
        <f>IF(AD239=0,0,IF(ISBLANK('Student Work'!AF239),"ERROR",IF(ABS('Student Work'!AF239-'Student Work'!AE239*'Student Work'!$AE$12/12)&lt;0.01,IF(AD239&lt;&gt;"ERROR","Correct","ERROR"),"ERROR")))</f>
        <v>0</v>
      </c>
      <c r="AG239" s="154">
        <f>IF(AD239=0,0,IF(ISBLANK('Student Work'!AG239),"ERROR",IF(ABS('Student Work'!AG239-('Student Work'!$AE$14-'Student Work'!AF239))&lt;0.01,"Correct","ERROR")))</f>
        <v>0</v>
      </c>
      <c r="AH239" s="155">
        <f>IF(AD239=0,0,IF(ISBLANK('Student Work'!AH239),"ERROR",IF(ABS('Student Work'!AH239-('Student Work'!AE239-'Student Work'!AG239))&lt;0.01,"Correct","ERROR")))</f>
        <v>0</v>
      </c>
      <c r="AI239" s="144"/>
      <c r="AJ239" s="87"/>
      <c r="AK239" s="87"/>
      <c r="AL239" s="70"/>
    </row>
    <row r="240" spans="1:38">
      <c r="A240" s="100"/>
      <c r="B240" s="72"/>
      <c r="C240" s="72"/>
      <c r="D240" s="72"/>
      <c r="E240" s="72"/>
      <c r="F240" s="72"/>
      <c r="G240" s="72"/>
      <c r="H240" s="72"/>
      <c r="I240" s="72"/>
      <c r="J240" s="72"/>
      <c r="K240" s="72"/>
      <c r="L240" s="72"/>
      <c r="M240" s="72"/>
      <c r="N240" s="72"/>
      <c r="O240" s="87"/>
      <c r="P240" s="137">
        <f>IF($T$13="Correct",IF(AND(P239+1&lt;='Student Work'!$T$13,P239&lt;&gt;0),P239+1,IF('Student Work'!P240&gt;0,"ERROR",0)),0)</f>
        <v>0</v>
      </c>
      <c r="Q240" s="138">
        <f>IF(P240=0,0,IF(ISBLANK('Student Work'!Q240),"ERROR",IF(ABS('Student Work'!Q240-'Student Work'!T239)&lt;0.01,IF(P240&lt;&gt;"ERROR","Correct","ERROR"),"ERROR")))</f>
        <v>0</v>
      </c>
      <c r="R240" s="139">
        <f>IF(P240=0,0,IF(ISBLANK('Student Work'!R240),"ERROR",IF(ABS('Student Work'!R240-'Student Work'!Q240*'Student Work'!$T$12/12)&lt;0.01,IF(P240&lt;&gt;"ERROR","Correct","ERROR"),"ERROR")))</f>
        <v>0</v>
      </c>
      <c r="S240" s="139">
        <f>IF(P240=0,0,IF(ISBLANK('Student Work'!S240),"ERROR",IF(ABS('Student Work'!S240-('Student Work'!$T$14-'Student Work'!R240))&lt;0.01,IF(P240&lt;&gt;"ERROR","Correct","ERROR"),"ERROR")))</f>
        <v>0</v>
      </c>
      <c r="T240" s="139">
        <f>IF(P240=0,0,IF(ISBLANK('Student Work'!T240),"ERROR",IF(ABS('Student Work'!T240-('Student Work'!Q240-'Student Work'!S240))&lt;0.01,IF(P240&lt;&gt;"ERROR","Correct","ERROR"),"ERROR")))</f>
        <v>0</v>
      </c>
      <c r="U240" s="143"/>
      <c r="V240" s="143"/>
      <c r="W240" s="87"/>
      <c r="X240" s="87"/>
      <c r="Y240" s="87"/>
      <c r="Z240" s="87"/>
      <c r="AA240" s="87"/>
      <c r="AB240" s="87"/>
      <c r="AC240" s="87"/>
      <c r="AD240" s="137">
        <f>IF($AE$13="Correct",IF(AND(AD239+1&lt;='Student Work'!$AE$13,AD239&lt;&gt;0),AD239+1,IF('Student Work'!AD240&gt;0,"ERROR",0)),0)</f>
        <v>0</v>
      </c>
      <c r="AE240" s="139">
        <f>IF(AD240=0,0,IF(ISBLANK('Student Work'!AE240),"ERROR",IF(ABS('Student Work'!AE240-'Student Work'!AH239)&lt;0.01,IF(AD240&lt;&gt;"ERROR","Correct","ERROR"),"ERROR")))</f>
        <v>0</v>
      </c>
      <c r="AF240" s="139">
        <f>IF(AD240=0,0,IF(ISBLANK('Student Work'!AF240),"ERROR",IF(ABS('Student Work'!AF240-'Student Work'!AE240*'Student Work'!$AE$12/12)&lt;0.01,IF(AD240&lt;&gt;"ERROR","Correct","ERROR"),"ERROR")))</f>
        <v>0</v>
      </c>
      <c r="AG240" s="154">
        <f>IF(AD240=0,0,IF(ISBLANK('Student Work'!AG240),"ERROR",IF(ABS('Student Work'!AG240-('Student Work'!$AE$14-'Student Work'!AF240))&lt;0.01,"Correct","ERROR")))</f>
        <v>0</v>
      </c>
      <c r="AH240" s="155">
        <f>IF(AD240=0,0,IF(ISBLANK('Student Work'!AH240),"ERROR",IF(ABS('Student Work'!AH240-('Student Work'!AE240-'Student Work'!AG240))&lt;0.01,"Correct","ERROR")))</f>
        <v>0</v>
      </c>
      <c r="AI240" s="144"/>
      <c r="AJ240" s="87"/>
      <c r="AK240" s="87"/>
      <c r="AL240" s="70"/>
    </row>
    <row r="241" spans="1:38">
      <c r="A241" s="100"/>
      <c r="B241" s="72"/>
      <c r="C241" s="72"/>
      <c r="D241" s="72"/>
      <c r="E241" s="72"/>
      <c r="F241" s="72"/>
      <c r="G241" s="72"/>
      <c r="H241" s="72"/>
      <c r="I241" s="72"/>
      <c r="J241" s="72"/>
      <c r="K241" s="72"/>
      <c r="L241" s="72"/>
      <c r="M241" s="72"/>
      <c r="N241" s="72"/>
      <c r="O241" s="87"/>
      <c r="P241" s="137">
        <f>IF($T$13="Correct",IF(AND(P240+1&lt;='Student Work'!$T$13,P240&lt;&gt;0),P240+1,IF('Student Work'!P241&gt;0,"ERROR",0)),0)</f>
        <v>0</v>
      </c>
      <c r="Q241" s="138">
        <f>IF(P241=0,0,IF(ISBLANK('Student Work'!Q241),"ERROR",IF(ABS('Student Work'!Q241-'Student Work'!T240)&lt;0.01,IF(P241&lt;&gt;"ERROR","Correct","ERROR"),"ERROR")))</f>
        <v>0</v>
      </c>
      <c r="R241" s="139">
        <f>IF(P241=0,0,IF(ISBLANK('Student Work'!R241),"ERROR",IF(ABS('Student Work'!R241-'Student Work'!Q241*'Student Work'!$T$12/12)&lt;0.01,IF(P241&lt;&gt;"ERROR","Correct","ERROR"),"ERROR")))</f>
        <v>0</v>
      </c>
      <c r="S241" s="139">
        <f>IF(P241=0,0,IF(ISBLANK('Student Work'!S241),"ERROR",IF(ABS('Student Work'!S241-('Student Work'!$T$14-'Student Work'!R241))&lt;0.01,IF(P241&lt;&gt;"ERROR","Correct","ERROR"),"ERROR")))</f>
        <v>0</v>
      </c>
      <c r="T241" s="139">
        <f>IF(P241=0,0,IF(ISBLANK('Student Work'!T241),"ERROR",IF(ABS('Student Work'!T241-('Student Work'!Q241-'Student Work'!S241))&lt;0.01,IF(P241&lt;&gt;"ERROR","Correct","ERROR"),"ERROR")))</f>
        <v>0</v>
      </c>
      <c r="U241" s="143"/>
      <c r="V241" s="143"/>
      <c r="W241" s="87"/>
      <c r="X241" s="87"/>
      <c r="Y241" s="87"/>
      <c r="Z241" s="87"/>
      <c r="AA241" s="87"/>
      <c r="AB241" s="87"/>
      <c r="AC241" s="87"/>
      <c r="AD241" s="137">
        <f>IF($AE$13="Correct",IF(AND(AD240+1&lt;='Student Work'!$AE$13,AD240&lt;&gt;0),AD240+1,IF('Student Work'!AD241&gt;0,"ERROR",0)),0)</f>
        <v>0</v>
      </c>
      <c r="AE241" s="139">
        <f>IF(AD241=0,0,IF(ISBLANK('Student Work'!AE241),"ERROR",IF(ABS('Student Work'!AE241-'Student Work'!AH240)&lt;0.01,IF(AD241&lt;&gt;"ERROR","Correct","ERROR"),"ERROR")))</f>
        <v>0</v>
      </c>
      <c r="AF241" s="139">
        <f>IF(AD241=0,0,IF(ISBLANK('Student Work'!AF241),"ERROR",IF(ABS('Student Work'!AF241-'Student Work'!AE241*'Student Work'!$AE$12/12)&lt;0.01,IF(AD241&lt;&gt;"ERROR","Correct","ERROR"),"ERROR")))</f>
        <v>0</v>
      </c>
      <c r="AG241" s="154">
        <f>IF(AD241=0,0,IF(ISBLANK('Student Work'!AG241),"ERROR",IF(ABS('Student Work'!AG241-('Student Work'!$AE$14-'Student Work'!AF241))&lt;0.01,"Correct","ERROR")))</f>
        <v>0</v>
      </c>
      <c r="AH241" s="155">
        <f>IF(AD241=0,0,IF(ISBLANK('Student Work'!AH241),"ERROR",IF(ABS('Student Work'!AH241-('Student Work'!AE241-'Student Work'!AG241))&lt;0.01,"Correct","ERROR")))</f>
        <v>0</v>
      </c>
      <c r="AI241" s="144"/>
      <c r="AJ241" s="87"/>
      <c r="AK241" s="87"/>
      <c r="AL241" s="70"/>
    </row>
    <row r="242" spans="1:38">
      <c r="A242" s="100"/>
      <c r="B242" s="72"/>
      <c r="C242" s="72"/>
      <c r="D242" s="72"/>
      <c r="E242" s="72"/>
      <c r="F242" s="72"/>
      <c r="G242" s="72"/>
      <c r="H242" s="72"/>
      <c r="I242" s="72"/>
      <c r="J242" s="72"/>
      <c r="K242" s="72"/>
      <c r="L242" s="72"/>
      <c r="M242" s="72"/>
      <c r="N242" s="72"/>
      <c r="O242" s="87"/>
      <c r="P242" s="137">
        <f>IF($T$13="Correct",IF(AND(P241+1&lt;='Student Work'!$T$13,P241&lt;&gt;0),P241+1,IF('Student Work'!P242&gt;0,"ERROR",0)),0)</f>
        <v>0</v>
      </c>
      <c r="Q242" s="138">
        <f>IF(P242=0,0,IF(ISBLANK('Student Work'!Q242),"ERROR",IF(ABS('Student Work'!Q242-'Student Work'!T241)&lt;0.01,IF(P242&lt;&gt;"ERROR","Correct","ERROR"),"ERROR")))</f>
        <v>0</v>
      </c>
      <c r="R242" s="139">
        <f>IF(P242=0,0,IF(ISBLANK('Student Work'!R242),"ERROR",IF(ABS('Student Work'!R242-'Student Work'!Q242*'Student Work'!$T$12/12)&lt;0.01,IF(P242&lt;&gt;"ERROR","Correct","ERROR"),"ERROR")))</f>
        <v>0</v>
      </c>
      <c r="S242" s="139">
        <f>IF(P242=0,0,IF(ISBLANK('Student Work'!S242),"ERROR",IF(ABS('Student Work'!S242-('Student Work'!$T$14-'Student Work'!R242))&lt;0.01,IF(P242&lt;&gt;"ERROR","Correct","ERROR"),"ERROR")))</f>
        <v>0</v>
      </c>
      <c r="T242" s="139">
        <f>IF(P242=0,0,IF(ISBLANK('Student Work'!T242),"ERROR",IF(ABS('Student Work'!T242-('Student Work'!Q242-'Student Work'!S242))&lt;0.01,IF(P242&lt;&gt;"ERROR","Correct","ERROR"),"ERROR")))</f>
        <v>0</v>
      </c>
      <c r="U242" s="143"/>
      <c r="V242" s="143"/>
      <c r="W242" s="87"/>
      <c r="X242" s="87"/>
      <c r="Y242" s="87"/>
      <c r="Z242" s="87"/>
      <c r="AA242" s="87"/>
      <c r="AB242" s="87"/>
      <c r="AC242" s="87"/>
      <c r="AD242" s="137">
        <f>IF($AE$13="Correct",IF(AND(AD241+1&lt;='Student Work'!$AE$13,AD241&lt;&gt;0),AD241+1,IF('Student Work'!AD242&gt;0,"ERROR",0)),0)</f>
        <v>0</v>
      </c>
      <c r="AE242" s="139">
        <f>IF(AD242=0,0,IF(ISBLANK('Student Work'!AE242),"ERROR",IF(ABS('Student Work'!AE242-'Student Work'!AH241)&lt;0.01,IF(AD242&lt;&gt;"ERROR","Correct","ERROR"),"ERROR")))</f>
        <v>0</v>
      </c>
      <c r="AF242" s="139">
        <f>IF(AD242=0,0,IF(ISBLANK('Student Work'!AF242),"ERROR",IF(ABS('Student Work'!AF242-'Student Work'!AE242*'Student Work'!$AE$12/12)&lt;0.01,IF(AD242&lt;&gt;"ERROR","Correct","ERROR"),"ERROR")))</f>
        <v>0</v>
      </c>
      <c r="AG242" s="154">
        <f>IF(AD242=0,0,IF(ISBLANK('Student Work'!AG242),"ERROR",IF(ABS('Student Work'!AG242-('Student Work'!$AE$14-'Student Work'!AF242))&lt;0.01,"Correct","ERROR")))</f>
        <v>0</v>
      </c>
      <c r="AH242" s="155">
        <f>IF(AD242=0,0,IF(ISBLANK('Student Work'!AH242),"ERROR",IF(ABS('Student Work'!AH242-('Student Work'!AE242-'Student Work'!AG242))&lt;0.01,"Correct","ERROR")))</f>
        <v>0</v>
      </c>
      <c r="AI242" s="144"/>
      <c r="AJ242" s="87"/>
      <c r="AK242" s="87"/>
      <c r="AL242" s="70"/>
    </row>
    <row r="243" spans="1:38">
      <c r="A243" s="100"/>
      <c r="B243" s="72"/>
      <c r="C243" s="72"/>
      <c r="D243" s="72"/>
      <c r="E243" s="72"/>
      <c r="F243" s="72"/>
      <c r="G243" s="72"/>
      <c r="H243" s="72"/>
      <c r="I243" s="72"/>
      <c r="J243" s="72"/>
      <c r="K243" s="72"/>
      <c r="L243" s="72"/>
      <c r="M243" s="72"/>
      <c r="N243" s="72"/>
      <c r="O243" s="87"/>
      <c r="P243" s="137">
        <f>IF($T$13="Correct",IF(AND(P242+1&lt;='Student Work'!$T$13,P242&lt;&gt;0),P242+1,IF('Student Work'!P243&gt;0,"ERROR",0)),0)</f>
        <v>0</v>
      </c>
      <c r="Q243" s="138">
        <f>IF(P243=0,0,IF(ISBLANK('Student Work'!Q243),"ERROR",IF(ABS('Student Work'!Q243-'Student Work'!T242)&lt;0.01,IF(P243&lt;&gt;"ERROR","Correct","ERROR"),"ERROR")))</f>
        <v>0</v>
      </c>
      <c r="R243" s="139">
        <f>IF(P243=0,0,IF(ISBLANK('Student Work'!R243),"ERROR",IF(ABS('Student Work'!R243-'Student Work'!Q243*'Student Work'!$T$12/12)&lt;0.01,IF(P243&lt;&gt;"ERROR","Correct","ERROR"),"ERROR")))</f>
        <v>0</v>
      </c>
      <c r="S243" s="139">
        <f>IF(P243=0,0,IF(ISBLANK('Student Work'!S243),"ERROR",IF(ABS('Student Work'!S243-('Student Work'!$T$14-'Student Work'!R243))&lt;0.01,IF(P243&lt;&gt;"ERROR","Correct","ERROR"),"ERROR")))</f>
        <v>0</v>
      </c>
      <c r="T243" s="139">
        <f>IF(P243=0,0,IF(ISBLANK('Student Work'!T243),"ERROR",IF(ABS('Student Work'!T243-('Student Work'!Q243-'Student Work'!S243))&lt;0.01,IF(P243&lt;&gt;"ERROR","Correct","ERROR"),"ERROR")))</f>
        <v>0</v>
      </c>
      <c r="U243" s="143"/>
      <c r="V243" s="143"/>
      <c r="W243" s="87"/>
      <c r="X243" s="87"/>
      <c r="Y243" s="87"/>
      <c r="Z243" s="87"/>
      <c r="AA243" s="87"/>
      <c r="AB243" s="87"/>
      <c r="AC243" s="87"/>
      <c r="AD243" s="137">
        <f>IF($AE$13="Correct",IF(AND(AD242+1&lt;='Student Work'!$AE$13,AD242&lt;&gt;0),AD242+1,IF('Student Work'!AD243&gt;0,"ERROR",0)),0)</f>
        <v>0</v>
      </c>
      <c r="AE243" s="139">
        <f>IF(AD243=0,0,IF(ISBLANK('Student Work'!AE243),"ERROR",IF(ABS('Student Work'!AE243-'Student Work'!AH242)&lt;0.01,IF(AD243&lt;&gt;"ERROR","Correct","ERROR"),"ERROR")))</f>
        <v>0</v>
      </c>
      <c r="AF243" s="139">
        <f>IF(AD243=0,0,IF(ISBLANK('Student Work'!AF243),"ERROR",IF(ABS('Student Work'!AF243-'Student Work'!AE243*'Student Work'!$AE$12/12)&lt;0.01,IF(AD243&lt;&gt;"ERROR","Correct","ERROR"),"ERROR")))</f>
        <v>0</v>
      </c>
      <c r="AG243" s="154">
        <f>IF(AD243=0,0,IF(ISBLANK('Student Work'!AG243),"ERROR",IF(ABS('Student Work'!AG243-('Student Work'!$AE$14-'Student Work'!AF243))&lt;0.01,"Correct","ERROR")))</f>
        <v>0</v>
      </c>
      <c r="AH243" s="155">
        <f>IF(AD243=0,0,IF(ISBLANK('Student Work'!AH243),"ERROR",IF(ABS('Student Work'!AH243-('Student Work'!AE243-'Student Work'!AG243))&lt;0.01,"Correct","ERROR")))</f>
        <v>0</v>
      </c>
      <c r="AI243" s="144"/>
      <c r="AJ243" s="87"/>
      <c r="AK243" s="87"/>
      <c r="AL243" s="70"/>
    </row>
    <row r="244" spans="1:38">
      <c r="A244" s="100"/>
      <c r="B244" s="72"/>
      <c r="C244" s="72"/>
      <c r="D244" s="72"/>
      <c r="E244" s="72"/>
      <c r="F244" s="72"/>
      <c r="G244" s="72"/>
      <c r="H244" s="72"/>
      <c r="I244" s="72"/>
      <c r="J244" s="72"/>
      <c r="K244" s="72"/>
      <c r="L244" s="72"/>
      <c r="M244" s="72"/>
      <c r="N244" s="72"/>
      <c r="O244" s="87"/>
      <c r="P244" s="137">
        <f>IF($T$13="Correct",IF(AND(P243+1&lt;='Student Work'!$T$13,P243&lt;&gt;0),P243+1,IF('Student Work'!P244&gt;0,"ERROR",0)),0)</f>
        <v>0</v>
      </c>
      <c r="Q244" s="138">
        <f>IF(P244=0,0,IF(ISBLANK('Student Work'!Q244),"ERROR",IF(ABS('Student Work'!Q244-'Student Work'!T243)&lt;0.01,IF(P244&lt;&gt;"ERROR","Correct","ERROR"),"ERROR")))</f>
        <v>0</v>
      </c>
      <c r="R244" s="139">
        <f>IF(P244=0,0,IF(ISBLANK('Student Work'!R244),"ERROR",IF(ABS('Student Work'!R244-'Student Work'!Q244*'Student Work'!$T$12/12)&lt;0.01,IF(P244&lt;&gt;"ERROR","Correct","ERROR"),"ERROR")))</f>
        <v>0</v>
      </c>
      <c r="S244" s="139">
        <f>IF(P244=0,0,IF(ISBLANK('Student Work'!S244),"ERROR",IF(ABS('Student Work'!S244-('Student Work'!$T$14-'Student Work'!R244))&lt;0.01,IF(P244&lt;&gt;"ERROR","Correct","ERROR"),"ERROR")))</f>
        <v>0</v>
      </c>
      <c r="T244" s="139">
        <f>IF(P244=0,0,IF(ISBLANK('Student Work'!T244),"ERROR",IF(ABS('Student Work'!T244-('Student Work'!Q244-'Student Work'!S244))&lt;0.01,IF(P244&lt;&gt;"ERROR","Correct","ERROR"),"ERROR")))</f>
        <v>0</v>
      </c>
      <c r="U244" s="143"/>
      <c r="V244" s="143"/>
      <c r="W244" s="87"/>
      <c r="X244" s="87"/>
      <c r="Y244" s="87"/>
      <c r="Z244" s="87"/>
      <c r="AA244" s="87"/>
      <c r="AB244" s="87"/>
      <c r="AC244" s="87"/>
      <c r="AD244" s="137">
        <f>IF($AE$13="Correct",IF(AND(AD243+1&lt;='Student Work'!$AE$13,AD243&lt;&gt;0),AD243+1,IF('Student Work'!AD244&gt;0,"ERROR",0)),0)</f>
        <v>0</v>
      </c>
      <c r="AE244" s="139">
        <f>IF(AD244=0,0,IF(ISBLANK('Student Work'!AE244),"ERROR",IF(ABS('Student Work'!AE244-'Student Work'!AH243)&lt;0.01,IF(AD244&lt;&gt;"ERROR","Correct","ERROR"),"ERROR")))</f>
        <v>0</v>
      </c>
      <c r="AF244" s="139">
        <f>IF(AD244=0,0,IF(ISBLANK('Student Work'!AF244),"ERROR",IF(ABS('Student Work'!AF244-'Student Work'!AE244*'Student Work'!$AE$12/12)&lt;0.01,IF(AD244&lt;&gt;"ERROR","Correct","ERROR"),"ERROR")))</f>
        <v>0</v>
      </c>
      <c r="AG244" s="154">
        <f>IF(AD244=0,0,IF(ISBLANK('Student Work'!AG244),"ERROR",IF(ABS('Student Work'!AG244-('Student Work'!$AE$14-'Student Work'!AF244))&lt;0.01,"Correct","ERROR")))</f>
        <v>0</v>
      </c>
      <c r="AH244" s="155">
        <f>IF(AD244=0,0,IF(ISBLANK('Student Work'!AH244),"ERROR",IF(ABS('Student Work'!AH244-('Student Work'!AE244-'Student Work'!AG244))&lt;0.01,"Correct","ERROR")))</f>
        <v>0</v>
      </c>
      <c r="AI244" s="144"/>
      <c r="AJ244" s="87"/>
      <c r="AK244" s="87"/>
      <c r="AL244" s="70"/>
    </row>
    <row r="245" spans="1:38">
      <c r="A245" s="100"/>
      <c r="B245" s="72"/>
      <c r="C245" s="72"/>
      <c r="D245" s="72"/>
      <c r="E245" s="72"/>
      <c r="F245" s="72"/>
      <c r="G245" s="72"/>
      <c r="H245" s="72"/>
      <c r="I245" s="72"/>
      <c r="J245" s="72"/>
      <c r="K245" s="72"/>
      <c r="L245" s="72"/>
      <c r="M245" s="72"/>
      <c r="N245" s="72"/>
      <c r="O245" s="87"/>
      <c r="P245" s="137">
        <f>IF($T$13="Correct",IF(AND(P244+1&lt;='Student Work'!$T$13,P244&lt;&gt;0),P244+1,IF('Student Work'!P245&gt;0,"ERROR",0)),0)</f>
        <v>0</v>
      </c>
      <c r="Q245" s="138">
        <f>IF(P245=0,0,IF(ISBLANK('Student Work'!Q245),"ERROR",IF(ABS('Student Work'!Q245-'Student Work'!T244)&lt;0.01,IF(P245&lt;&gt;"ERROR","Correct","ERROR"),"ERROR")))</f>
        <v>0</v>
      </c>
      <c r="R245" s="139">
        <f>IF(P245=0,0,IF(ISBLANK('Student Work'!R245),"ERROR",IF(ABS('Student Work'!R245-'Student Work'!Q245*'Student Work'!$T$12/12)&lt;0.01,IF(P245&lt;&gt;"ERROR","Correct","ERROR"),"ERROR")))</f>
        <v>0</v>
      </c>
      <c r="S245" s="139">
        <f>IF(P245=0,0,IF(ISBLANK('Student Work'!S245),"ERROR",IF(ABS('Student Work'!S245-('Student Work'!$T$14-'Student Work'!R245))&lt;0.01,IF(P245&lt;&gt;"ERROR","Correct","ERROR"),"ERROR")))</f>
        <v>0</v>
      </c>
      <c r="T245" s="139">
        <f>IF(P245=0,0,IF(ISBLANK('Student Work'!T245),"ERROR",IF(ABS('Student Work'!T245-('Student Work'!Q245-'Student Work'!S245))&lt;0.01,IF(P245&lt;&gt;"ERROR","Correct","ERROR"),"ERROR")))</f>
        <v>0</v>
      </c>
      <c r="U245" s="143"/>
      <c r="V245" s="143"/>
      <c r="W245" s="87"/>
      <c r="X245" s="87"/>
      <c r="Y245" s="87"/>
      <c r="Z245" s="87"/>
      <c r="AA245" s="87"/>
      <c r="AB245" s="87"/>
      <c r="AC245" s="87"/>
      <c r="AD245" s="137">
        <f>IF($AE$13="Correct",IF(AND(AD244+1&lt;='Student Work'!$AE$13,AD244&lt;&gt;0),AD244+1,IF('Student Work'!AD245&gt;0,"ERROR",0)),0)</f>
        <v>0</v>
      </c>
      <c r="AE245" s="139">
        <f>IF(AD245=0,0,IF(ISBLANK('Student Work'!AE245),"ERROR",IF(ABS('Student Work'!AE245-'Student Work'!AH244)&lt;0.01,IF(AD245&lt;&gt;"ERROR","Correct","ERROR"),"ERROR")))</f>
        <v>0</v>
      </c>
      <c r="AF245" s="139">
        <f>IF(AD245=0,0,IF(ISBLANK('Student Work'!AF245),"ERROR",IF(ABS('Student Work'!AF245-'Student Work'!AE245*'Student Work'!$AE$12/12)&lt;0.01,IF(AD245&lt;&gt;"ERROR","Correct","ERROR"),"ERROR")))</f>
        <v>0</v>
      </c>
      <c r="AG245" s="154">
        <f>IF(AD245=0,0,IF(ISBLANK('Student Work'!AG245),"ERROR",IF(ABS('Student Work'!AG245-('Student Work'!$AE$14-'Student Work'!AF245))&lt;0.01,"Correct","ERROR")))</f>
        <v>0</v>
      </c>
      <c r="AH245" s="155">
        <f>IF(AD245=0,0,IF(ISBLANK('Student Work'!AH245),"ERROR",IF(ABS('Student Work'!AH245-('Student Work'!AE245-'Student Work'!AG245))&lt;0.01,"Correct","ERROR")))</f>
        <v>0</v>
      </c>
      <c r="AI245" s="144"/>
      <c r="AJ245" s="87"/>
      <c r="AK245" s="87"/>
      <c r="AL245" s="70"/>
    </row>
    <row r="246" spans="1:38">
      <c r="A246" s="100"/>
      <c r="B246" s="72"/>
      <c r="C246" s="72"/>
      <c r="D246" s="72"/>
      <c r="E246" s="72"/>
      <c r="F246" s="72"/>
      <c r="G246" s="72"/>
      <c r="H246" s="72"/>
      <c r="I246" s="72"/>
      <c r="J246" s="72"/>
      <c r="K246" s="72"/>
      <c r="L246" s="72"/>
      <c r="M246" s="72"/>
      <c r="N246" s="72"/>
      <c r="O246" s="87"/>
      <c r="P246" s="137">
        <f>IF($T$13="Correct",IF(AND(P245+1&lt;='Student Work'!$T$13,P245&lt;&gt;0),P245+1,IF('Student Work'!P246&gt;0,"ERROR",0)),0)</f>
        <v>0</v>
      </c>
      <c r="Q246" s="138">
        <f>IF(P246=0,0,IF(ISBLANK('Student Work'!Q246),"ERROR",IF(ABS('Student Work'!Q246-'Student Work'!T245)&lt;0.01,IF(P246&lt;&gt;"ERROR","Correct","ERROR"),"ERROR")))</f>
        <v>0</v>
      </c>
      <c r="R246" s="139">
        <f>IF(P246=0,0,IF(ISBLANK('Student Work'!R246),"ERROR",IF(ABS('Student Work'!R246-'Student Work'!Q246*'Student Work'!$T$12/12)&lt;0.01,IF(P246&lt;&gt;"ERROR","Correct","ERROR"),"ERROR")))</f>
        <v>0</v>
      </c>
      <c r="S246" s="139">
        <f>IF(P246=0,0,IF(ISBLANK('Student Work'!S246),"ERROR",IF(ABS('Student Work'!S246-('Student Work'!$T$14-'Student Work'!R246))&lt;0.01,IF(P246&lt;&gt;"ERROR","Correct","ERROR"),"ERROR")))</f>
        <v>0</v>
      </c>
      <c r="T246" s="139">
        <f>IF(P246=0,0,IF(ISBLANK('Student Work'!T246),"ERROR",IF(ABS('Student Work'!T246-('Student Work'!Q246-'Student Work'!S246))&lt;0.01,IF(P246&lt;&gt;"ERROR","Correct","ERROR"),"ERROR")))</f>
        <v>0</v>
      </c>
      <c r="U246" s="143"/>
      <c r="V246" s="143"/>
      <c r="W246" s="87"/>
      <c r="X246" s="87"/>
      <c r="Y246" s="87"/>
      <c r="Z246" s="87"/>
      <c r="AA246" s="87"/>
      <c r="AB246" s="87"/>
      <c r="AC246" s="87"/>
      <c r="AD246" s="137">
        <f>IF($AE$13="Correct",IF(AND(AD245+1&lt;='Student Work'!$AE$13,AD245&lt;&gt;0),AD245+1,IF('Student Work'!AD246&gt;0,"ERROR",0)),0)</f>
        <v>0</v>
      </c>
      <c r="AE246" s="139">
        <f>IF(AD246=0,0,IF(ISBLANK('Student Work'!AE246),"ERROR",IF(ABS('Student Work'!AE246-'Student Work'!AH245)&lt;0.01,IF(AD246&lt;&gt;"ERROR","Correct","ERROR"),"ERROR")))</f>
        <v>0</v>
      </c>
      <c r="AF246" s="139">
        <f>IF(AD246=0,0,IF(ISBLANK('Student Work'!AF246),"ERROR",IF(ABS('Student Work'!AF246-'Student Work'!AE246*'Student Work'!$AE$12/12)&lt;0.01,IF(AD246&lt;&gt;"ERROR","Correct","ERROR"),"ERROR")))</f>
        <v>0</v>
      </c>
      <c r="AG246" s="154">
        <f>IF(AD246=0,0,IF(ISBLANK('Student Work'!AG246),"ERROR",IF(ABS('Student Work'!AG246-('Student Work'!$AE$14-'Student Work'!AF246))&lt;0.01,"Correct","ERROR")))</f>
        <v>0</v>
      </c>
      <c r="AH246" s="155">
        <f>IF(AD246=0,0,IF(ISBLANK('Student Work'!AH246),"ERROR",IF(ABS('Student Work'!AH246-('Student Work'!AE246-'Student Work'!AG246))&lt;0.01,"Correct","ERROR")))</f>
        <v>0</v>
      </c>
      <c r="AI246" s="144"/>
      <c r="AJ246" s="87"/>
      <c r="AK246" s="87"/>
      <c r="AL246" s="70"/>
    </row>
    <row r="247" spans="1:38">
      <c r="A247" s="100"/>
      <c r="B247" s="72"/>
      <c r="C247" s="72"/>
      <c r="D247" s="72"/>
      <c r="E247" s="72"/>
      <c r="F247" s="72"/>
      <c r="G247" s="72"/>
      <c r="H247" s="72"/>
      <c r="I247" s="72"/>
      <c r="J247" s="72"/>
      <c r="K247" s="72"/>
      <c r="L247" s="72"/>
      <c r="M247" s="72"/>
      <c r="N247" s="72"/>
      <c r="O247" s="87"/>
      <c r="P247" s="137">
        <f>IF($T$13="Correct",IF(AND(P246+1&lt;='Student Work'!$T$13,P246&lt;&gt;0),P246+1,IF('Student Work'!P247&gt;0,"ERROR",0)),0)</f>
        <v>0</v>
      </c>
      <c r="Q247" s="138">
        <f>IF(P247=0,0,IF(ISBLANK('Student Work'!Q247),"ERROR",IF(ABS('Student Work'!Q247-'Student Work'!T246)&lt;0.01,IF(P247&lt;&gt;"ERROR","Correct","ERROR"),"ERROR")))</f>
        <v>0</v>
      </c>
      <c r="R247" s="139">
        <f>IF(P247=0,0,IF(ISBLANK('Student Work'!R247),"ERROR",IF(ABS('Student Work'!R247-'Student Work'!Q247*'Student Work'!$T$12/12)&lt;0.01,IF(P247&lt;&gt;"ERROR","Correct","ERROR"),"ERROR")))</f>
        <v>0</v>
      </c>
      <c r="S247" s="139">
        <f>IF(P247=0,0,IF(ISBLANK('Student Work'!S247),"ERROR",IF(ABS('Student Work'!S247-('Student Work'!$T$14-'Student Work'!R247))&lt;0.01,IF(P247&lt;&gt;"ERROR","Correct","ERROR"),"ERROR")))</f>
        <v>0</v>
      </c>
      <c r="T247" s="139">
        <f>IF(P247=0,0,IF(ISBLANK('Student Work'!T247),"ERROR",IF(ABS('Student Work'!T247-('Student Work'!Q247-'Student Work'!S247))&lt;0.01,IF(P247&lt;&gt;"ERROR","Correct","ERROR"),"ERROR")))</f>
        <v>0</v>
      </c>
      <c r="U247" s="143"/>
      <c r="V247" s="143"/>
      <c r="W247" s="87"/>
      <c r="X247" s="87"/>
      <c r="Y247" s="87"/>
      <c r="Z247" s="87"/>
      <c r="AA247" s="87"/>
      <c r="AB247" s="87"/>
      <c r="AC247" s="87"/>
      <c r="AD247" s="137">
        <f>IF($AE$13="Correct",IF(AND(AD246+1&lt;='Student Work'!$AE$13,AD246&lt;&gt;0),AD246+1,IF('Student Work'!AD247&gt;0,"ERROR",0)),0)</f>
        <v>0</v>
      </c>
      <c r="AE247" s="139">
        <f>IF(AD247=0,0,IF(ISBLANK('Student Work'!AE247),"ERROR",IF(ABS('Student Work'!AE247-'Student Work'!AH246)&lt;0.01,IF(AD247&lt;&gt;"ERROR","Correct","ERROR"),"ERROR")))</f>
        <v>0</v>
      </c>
      <c r="AF247" s="139">
        <f>IF(AD247=0,0,IF(ISBLANK('Student Work'!AF247),"ERROR",IF(ABS('Student Work'!AF247-'Student Work'!AE247*'Student Work'!$AE$12/12)&lt;0.01,IF(AD247&lt;&gt;"ERROR","Correct","ERROR"),"ERROR")))</f>
        <v>0</v>
      </c>
      <c r="AG247" s="154">
        <f>IF(AD247=0,0,IF(ISBLANK('Student Work'!AG247),"ERROR",IF(ABS('Student Work'!AG247-('Student Work'!$AE$14-'Student Work'!AF247))&lt;0.01,"Correct","ERROR")))</f>
        <v>0</v>
      </c>
      <c r="AH247" s="155">
        <f>IF(AD247=0,0,IF(ISBLANK('Student Work'!AH247),"ERROR",IF(ABS('Student Work'!AH247-('Student Work'!AE247-'Student Work'!AG247))&lt;0.01,"Correct","ERROR")))</f>
        <v>0</v>
      </c>
      <c r="AI247" s="144"/>
      <c r="AJ247" s="87"/>
      <c r="AK247" s="87"/>
      <c r="AL247" s="70"/>
    </row>
    <row r="248" spans="1:38">
      <c r="A248" s="100"/>
      <c r="B248" s="72"/>
      <c r="C248" s="72"/>
      <c r="D248" s="72"/>
      <c r="E248" s="72"/>
      <c r="F248" s="72"/>
      <c r="G248" s="72"/>
      <c r="H248" s="72"/>
      <c r="I248" s="72"/>
      <c r="J248" s="72"/>
      <c r="K248" s="72"/>
      <c r="L248" s="72"/>
      <c r="M248" s="72"/>
      <c r="N248" s="72"/>
      <c r="O248" s="87"/>
      <c r="P248" s="137">
        <f>IF($T$13="Correct",IF(AND(P247+1&lt;='Student Work'!$T$13,P247&lt;&gt;0),P247+1,IF('Student Work'!P248&gt;0,"ERROR",0)),0)</f>
        <v>0</v>
      </c>
      <c r="Q248" s="138">
        <f>IF(P248=0,0,IF(ISBLANK('Student Work'!Q248),"ERROR",IF(ABS('Student Work'!Q248-'Student Work'!T247)&lt;0.01,IF(P248&lt;&gt;"ERROR","Correct","ERROR"),"ERROR")))</f>
        <v>0</v>
      </c>
      <c r="R248" s="139">
        <f>IF(P248=0,0,IF(ISBLANK('Student Work'!R248),"ERROR",IF(ABS('Student Work'!R248-'Student Work'!Q248*'Student Work'!$T$12/12)&lt;0.01,IF(P248&lt;&gt;"ERROR","Correct","ERROR"),"ERROR")))</f>
        <v>0</v>
      </c>
      <c r="S248" s="139">
        <f>IF(P248=0,0,IF(ISBLANK('Student Work'!S248),"ERROR",IF(ABS('Student Work'!S248-('Student Work'!$T$14-'Student Work'!R248))&lt;0.01,IF(P248&lt;&gt;"ERROR","Correct","ERROR"),"ERROR")))</f>
        <v>0</v>
      </c>
      <c r="T248" s="139">
        <f>IF(P248=0,0,IF(ISBLANK('Student Work'!T248),"ERROR",IF(ABS('Student Work'!T248-('Student Work'!Q248-'Student Work'!S248))&lt;0.01,IF(P248&lt;&gt;"ERROR","Correct","ERROR"),"ERROR")))</f>
        <v>0</v>
      </c>
      <c r="U248" s="143"/>
      <c r="V248" s="143"/>
      <c r="W248" s="87"/>
      <c r="X248" s="87"/>
      <c r="Y248" s="87"/>
      <c r="Z248" s="87"/>
      <c r="AA248" s="87"/>
      <c r="AB248" s="87"/>
      <c r="AC248" s="87"/>
      <c r="AD248" s="137">
        <f>IF($AE$13="Correct",IF(AND(AD247+1&lt;='Student Work'!$AE$13,AD247&lt;&gt;0),AD247+1,IF('Student Work'!AD248&gt;0,"ERROR",0)),0)</f>
        <v>0</v>
      </c>
      <c r="AE248" s="139">
        <f>IF(AD248=0,0,IF(ISBLANK('Student Work'!AE248),"ERROR",IF(ABS('Student Work'!AE248-'Student Work'!AH247)&lt;0.01,IF(AD248&lt;&gt;"ERROR","Correct","ERROR"),"ERROR")))</f>
        <v>0</v>
      </c>
      <c r="AF248" s="139">
        <f>IF(AD248=0,0,IF(ISBLANK('Student Work'!AF248),"ERROR",IF(ABS('Student Work'!AF248-'Student Work'!AE248*'Student Work'!$AE$12/12)&lt;0.01,IF(AD248&lt;&gt;"ERROR","Correct","ERROR"),"ERROR")))</f>
        <v>0</v>
      </c>
      <c r="AG248" s="154">
        <f>IF(AD248=0,0,IF(ISBLANK('Student Work'!AG248),"ERROR",IF(ABS('Student Work'!AG248-('Student Work'!$AE$14-'Student Work'!AF248))&lt;0.01,"Correct","ERROR")))</f>
        <v>0</v>
      </c>
      <c r="AH248" s="155">
        <f>IF(AD248=0,0,IF(ISBLANK('Student Work'!AH248),"ERROR",IF(ABS('Student Work'!AH248-('Student Work'!AE248-'Student Work'!AG248))&lt;0.01,"Correct","ERROR")))</f>
        <v>0</v>
      </c>
      <c r="AI248" s="144"/>
      <c r="AJ248" s="87"/>
      <c r="AK248" s="87"/>
      <c r="AL248" s="70"/>
    </row>
    <row r="249" spans="1:38">
      <c r="A249" s="100"/>
      <c r="B249" s="72"/>
      <c r="C249" s="72"/>
      <c r="D249" s="72"/>
      <c r="E249" s="72"/>
      <c r="F249" s="72"/>
      <c r="G249" s="72"/>
      <c r="H249" s="72"/>
      <c r="I249" s="72"/>
      <c r="J249" s="72"/>
      <c r="K249" s="72"/>
      <c r="L249" s="72"/>
      <c r="M249" s="72"/>
      <c r="N249" s="72"/>
      <c r="O249" s="87"/>
      <c r="P249" s="137">
        <f>IF($T$13="Correct",IF(AND(P248+1&lt;='Student Work'!$T$13,P248&lt;&gt;0),P248+1,IF('Student Work'!P249&gt;0,"ERROR",0)),0)</f>
        <v>0</v>
      </c>
      <c r="Q249" s="138">
        <f>IF(P249=0,0,IF(ISBLANK('Student Work'!Q249),"ERROR",IF(ABS('Student Work'!Q249-'Student Work'!T248)&lt;0.01,IF(P249&lt;&gt;"ERROR","Correct","ERROR"),"ERROR")))</f>
        <v>0</v>
      </c>
      <c r="R249" s="139">
        <f>IF(P249=0,0,IF(ISBLANK('Student Work'!R249),"ERROR",IF(ABS('Student Work'!R249-'Student Work'!Q249*'Student Work'!$T$12/12)&lt;0.01,IF(P249&lt;&gt;"ERROR","Correct","ERROR"),"ERROR")))</f>
        <v>0</v>
      </c>
      <c r="S249" s="139">
        <f>IF(P249=0,0,IF(ISBLANK('Student Work'!S249),"ERROR",IF(ABS('Student Work'!S249-('Student Work'!$T$14-'Student Work'!R249))&lt;0.01,IF(P249&lt;&gt;"ERROR","Correct","ERROR"),"ERROR")))</f>
        <v>0</v>
      </c>
      <c r="T249" s="139">
        <f>IF(P249=0,0,IF(ISBLANK('Student Work'!T249),"ERROR",IF(ABS('Student Work'!T249-('Student Work'!Q249-'Student Work'!S249))&lt;0.01,IF(P249&lt;&gt;"ERROR","Correct","ERROR"),"ERROR")))</f>
        <v>0</v>
      </c>
      <c r="U249" s="143"/>
      <c r="V249" s="143"/>
      <c r="W249" s="87"/>
      <c r="X249" s="87"/>
      <c r="Y249" s="87"/>
      <c r="Z249" s="87"/>
      <c r="AA249" s="87"/>
      <c r="AB249" s="87"/>
      <c r="AC249" s="87"/>
      <c r="AD249" s="137">
        <f>IF($AE$13="Correct",IF(AND(AD248+1&lt;='Student Work'!$AE$13,AD248&lt;&gt;0),AD248+1,IF('Student Work'!AD249&gt;0,"ERROR",0)),0)</f>
        <v>0</v>
      </c>
      <c r="AE249" s="139">
        <f>IF(AD249=0,0,IF(ISBLANK('Student Work'!AE249),"ERROR",IF(ABS('Student Work'!AE249-'Student Work'!AH248)&lt;0.01,IF(AD249&lt;&gt;"ERROR","Correct","ERROR"),"ERROR")))</f>
        <v>0</v>
      </c>
      <c r="AF249" s="139">
        <f>IF(AD249=0,0,IF(ISBLANK('Student Work'!AF249),"ERROR",IF(ABS('Student Work'!AF249-'Student Work'!AE249*'Student Work'!$AE$12/12)&lt;0.01,IF(AD249&lt;&gt;"ERROR","Correct","ERROR"),"ERROR")))</f>
        <v>0</v>
      </c>
      <c r="AG249" s="154">
        <f>IF(AD249=0,0,IF(ISBLANK('Student Work'!AG249),"ERROR",IF(ABS('Student Work'!AG249-('Student Work'!$AE$14-'Student Work'!AF249))&lt;0.01,"Correct","ERROR")))</f>
        <v>0</v>
      </c>
      <c r="AH249" s="155">
        <f>IF(AD249=0,0,IF(ISBLANK('Student Work'!AH249),"ERROR",IF(ABS('Student Work'!AH249-('Student Work'!AE249-'Student Work'!AG249))&lt;0.01,"Correct","ERROR")))</f>
        <v>0</v>
      </c>
      <c r="AI249" s="144"/>
      <c r="AJ249" s="87"/>
      <c r="AK249" s="87"/>
      <c r="AL249" s="70"/>
    </row>
    <row r="250" spans="1:38">
      <c r="A250" s="100"/>
      <c r="B250" s="72"/>
      <c r="C250" s="72"/>
      <c r="D250" s="72"/>
      <c r="E250" s="72"/>
      <c r="F250" s="72"/>
      <c r="G250" s="72"/>
      <c r="H250" s="72"/>
      <c r="I250" s="72"/>
      <c r="J250" s="72"/>
      <c r="K250" s="72"/>
      <c r="L250" s="72"/>
      <c r="M250" s="72"/>
      <c r="N250" s="72"/>
      <c r="O250" s="87"/>
      <c r="P250" s="137">
        <f>IF($T$13="Correct",IF(AND(P249+1&lt;='Student Work'!$T$13,P249&lt;&gt;0),P249+1,IF('Student Work'!P250&gt;0,"ERROR",0)),0)</f>
        <v>0</v>
      </c>
      <c r="Q250" s="138">
        <f>IF(P250=0,0,IF(ISBLANK('Student Work'!Q250),"ERROR",IF(ABS('Student Work'!Q250-'Student Work'!T249)&lt;0.01,IF(P250&lt;&gt;"ERROR","Correct","ERROR"),"ERROR")))</f>
        <v>0</v>
      </c>
      <c r="R250" s="139">
        <f>IF(P250=0,0,IF(ISBLANK('Student Work'!R250),"ERROR",IF(ABS('Student Work'!R250-'Student Work'!Q250*'Student Work'!$T$12/12)&lt;0.01,IF(P250&lt;&gt;"ERROR","Correct","ERROR"),"ERROR")))</f>
        <v>0</v>
      </c>
      <c r="S250" s="139">
        <f>IF(P250=0,0,IF(ISBLANK('Student Work'!S250),"ERROR",IF(ABS('Student Work'!S250-('Student Work'!$T$14-'Student Work'!R250))&lt;0.01,IF(P250&lt;&gt;"ERROR","Correct","ERROR"),"ERROR")))</f>
        <v>0</v>
      </c>
      <c r="T250" s="139">
        <f>IF(P250=0,0,IF(ISBLANK('Student Work'!T250),"ERROR",IF(ABS('Student Work'!T250-('Student Work'!Q250-'Student Work'!S250))&lt;0.01,IF(P250&lt;&gt;"ERROR","Correct","ERROR"),"ERROR")))</f>
        <v>0</v>
      </c>
      <c r="U250" s="143"/>
      <c r="V250" s="143"/>
      <c r="W250" s="87"/>
      <c r="X250" s="87"/>
      <c r="Y250" s="87"/>
      <c r="Z250" s="87"/>
      <c r="AA250" s="87"/>
      <c r="AB250" s="87"/>
      <c r="AC250" s="87"/>
      <c r="AD250" s="137">
        <f>IF($AE$13="Correct",IF(AND(AD249+1&lt;='Student Work'!$AE$13,AD249&lt;&gt;0),AD249+1,IF('Student Work'!AD250&gt;0,"ERROR",0)),0)</f>
        <v>0</v>
      </c>
      <c r="AE250" s="139">
        <f>IF(AD250=0,0,IF(ISBLANK('Student Work'!AE250),"ERROR",IF(ABS('Student Work'!AE250-'Student Work'!AH249)&lt;0.01,IF(AD250&lt;&gt;"ERROR","Correct","ERROR"),"ERROR")))</f>
        <v>0</v>
      </c>
      <c r="AF250" s="139">
        <f>IF(AD250=0,0,IF(ISBLANK('Student Work'!AF250),"ERROR",IF(ABS('Student Work'!AF250-'Student Work'!AE250*'Student Work'!$AE$12/12)&lt;0.01,IF(AD250&lt;&gt;"ERROR","Correct","ERROR"),"ERROR")))</f>
        <v>0</v>
      </c>
      <c r="AG250" s="154">
        <f>IF(AD250=0,0,IF(ISBLANK('Student Work'!AG250),"ERROR",IF(ABS('Student Work'!AG250-('Student Work'!$AE$14-'Student Work'!AF250))&lt;0.01,"Correct","ERROR")))</f>
        <v>0</v>
      </c>
      <c r="AH250" s="155">
        <f>IF(AD250=0,0,IF(ISBLANK('Student Work'!AH250),"ERROR",IF(ABS('Student Work'!AH250-('Student Work'!AE250-'Student Work'!AG250))&lt;0.01,"Correct","ERROR")))</f>
        <v>0</v>
      </c>
      <c r="AI250" s="144"/>
      <c r="AJ250" s="87"/>
      <c r="AK250" s="87"/>
      <c r="AL250" s="70"/>
    </row>
    <row r="251" spans="1:38">
      <c r="A251" s="100"/>
      <c r="B251" s="72"/>
      <c r="C251" s="72"/>
      <c r="D251" s="72"/>
      <c r="E251" s="72"/>
      <c r="F251" s="72"/>
      <c r="G251" s="72"/>
      <c r="H251" s="72"/>
      <c r="I251" s="72"/>
      <c r="J251" s="72"/>
      <c r="K251" s="72"/>
      <c r="L251" s="72"/>
      <c r="M251" s="72"/>
      <c r="N251" s="72"/>
      <c r="O251" s="87"/>
      <c r="P251" s="137">
        <f>IF($T$13="Correct",IF(AND(P250+1&lt;='Student Work'!$T$13,P250&lt;&gt;0),P250+1,IF('Student Work'!P251&gt;0,"ERROR",0)),0)</f>
        <v>0</v>
      </c>
      <c r="Q251" s="138">
        <f>IF(P251=0,0,IF(ISBLANK('Student Work'!Q251),"ERROR",IF(ABS('Student Work'!Q251-'Student Work'!T250)&lt;0.01,IF(P251&lt;&gt;"ERROR","Correct","ERROR"),"ERROR")))</f>
        <v>0</v>
      </c>
      <c r="R251" s="139">
        <f>IF(P251=0,0,IF(ISBLANK('Student Work'!R251),"ERROR",IF(ABS('Student Work'!R251-'Student Work'!Q251*'Student Work'!$T$12/12)&lt;0.01,IF(P251&lt;&gt;"ERROR","Correct","ERROR"),"ERROR")))</f>
        <v>0</v>
      </c>
      <c r="S251" s="139">
        <f>IF(P251=0,0,IF(ISBLANK('Student Work'!S251),"ERROR",IF(ABS('Student Work'!S251-('Student Work'!$T$14-'Student Work'!R251))&lt;0.01,IF(P251&lt;&gt;"ERROR","Correct","ERROR"),"ERROR")))</f>
        <v>0</v>
      </c>
      <c r="T251" s="139">
        <f>IF(P251=0,0,IF(ISBLANK('Student Work'!T251),"ERROR",IF(ABS('Student Work'!T251-('Student Work'!Q251-'Student Work'!S251))&lt;0.01,IF(P251&lt;&gt;"ERROR","Correct","ERROR"),"ERROR")))</f>
        <v>0</v>
      </c>
      <c r="U251" s="143"/>
      <c r="V251" s="143"/>
      <c r="W251" s="87"/>
      <c r="X251" s="87"/>
      <c r="Y251" s="87"/>
      <c r="Z251" s="87"/>
      <c r="AA251" s="87"/>
      <c r="AB251" s="87"/>
      <c r="AC251" s="87"/>
      <c r="AD251" s="137">
        <f>IF($AE$13="Correct",IF(AND(AD250+1&lt;='Student Work'!$AE$13,AD250&lt;&gt;0),AD250+1,IF('Student Work'!AD251&gt;0,"ERROR",0)),0)</f>
        <v>0</v>
      </c>
      <c r="AE251" s="139">
        <f>IF(AD251=0,0,IF(ISBLANK('Student Work'!AE251),"ERROR",IF(ABS('Student Work'!AE251-'Student Work'!AH250)&lt;0.01,IF(AD251&lt;&gt;"ERROR","Correct","ERROR"),"ERROR")))</f>
        <v>0</v>
      </c>
      <c r="AF251" s="139">
        <f>IF(AD251=0,0,IF(ISBLANK('Student Work'!AF251),"ERROR",IF(ABS('Student Work'!AF251-'Student Work'!AE251*'Student Work'!$AE$12/12)&lt;0.01,IF(AD251&lt;&gt;"ERROR","Correct","ERROR"),"ERROR")))</f>
        <v>0</v>
      </c>
      <c r="AG251" s="154">
        <f>IF(AD251=0,0,IF(ISBLANK('Student Work'!AG251),"ERROR",IF(ABS('Student Work'!AG251-('Student Work'!$AE$14-'Student Work'!AF251))&lt;0.01,"Correct","ERROR")))</f>
        <v>0</v>
      </c>
      <c r="AH251" s="155">
        <f>IF(AD251=0,0,IF(ISBLANK('Student Work'!AH251),"ERROR",IF(ABS('Student Work'!AH251-('Student Work'!AE251-'Student Work'!AG251))&lt;0.01,"Correct","ERROR")))</f>
        <v>0</v>
      </c>
      <c r="AI251" s="144"/>
      <c r="AJ251" s="87"/>
      <c r="AK251" s="87"/>
      <c r="AL251" s="70"/>
    </row>
    <row r="252" spans="1:38">
      <c r="A252" s="100"/>
      <c r="B252" s="72"/>
      <c r="C252" s="72"/>
      <c r="D252" s="72"/>
      <c r="E252" s="72"/>
      <c r="F252" s="72"/>
      <c r="G252" s="72"/>
      <c r="H252" s="72"/>
      <c r="I252" s="72"/>
      <c r="J252" s="72"/>
      <c r="K252" s="72"/>
      <c r="L252" s="72"/>
      <c r="M252" s="72"/>
      <c r="N252" s="72"/>
      <c r="O252" s="87"/>
      <c r="P252" s="137">
        <f>IF($T$13="Correct",IF(AND(P251+1&lt;='Student Work'!$T$13,P251&lt;&gt;0),P251+1,IF('Student Work'!P252&gt;0,"ERROR",0)),0)</f>
        <v>0</v>
      </c>
      <c r="Q252" s="138">
        <f>IF(P252=0,0,IF(ISBLANK('Student Work'!Q252),"ERROR",IF(ABS('Student Work'!Q252-'Student Work'!T251)&lt;0.01,IF(P252&lt;&gt;"ERROR","Correct","ERROR"),"ERROR")))</f>
        <v>0</v>
      </c>
      <c r="R252" s="139">
        <f>IF(P252=0,0,IF(ISBLANK('Student Work'!R252),"ERROR",IF(ABS('Student Work'!R252-'Student Work'!Q252*'Student Work'!$T$12/12)&lt;0.01,IF(P252&lt;&gt;"ERROR","Correct","ERROR"),"ERROR")))</f>
        <v>0</v>
      </c>
      <c r="S252" s="139">
        <f>IF(P252=0,0,IF(ISBLANK('Student Work'!S252),"ERROR",IF(ABS('Student Work'!S252-('Student Work'!$T$14-'Student Work'!R252))&lt;0.01,IF(P252&lt;&gt;"ERROR","Correct","ERROR"),"ERROR")))</f>
        <v>0</v>
      </c>
      <c r="T252" s="139">
        <f>IF(P252=0,0,IF(ISBLANK('Student Work'!T252),"ERROR",IF(ABS('Student Work'!T252-('Student Work'!Q252-'Student Work'!S252))&lt;0.01,IF(P252&lt;&gt;"ERROR","Correct","ERROR"),"ERROR")))</f>
        <v>0</v>
      </c>
      <c r="U252" s="143"/>
      <c r="V252" s="143"/>
      <c r="W252" s="87"/>
      <c r="X252" s="87"/>
      <c r="Y252" s="87"/>
      <c r="Z252" s="87"/>
      <c r="AA252" s="87"/>
      <c r="AB252" s="87"/>
      <c r="AC252" s="87"/>
      <c r="AD252" s="137">
        <f>IF($AE$13="Correct",IF(AND(AD251+1&lt;='Student Work'!$AE$13,AD251&lt;&gt;0),AD251+1,IF('Student Work'!AD252&gt;0,"ERROR",0)),0)</f>
        <v>0</v>
      </c>
      <c r="AE252" s="139">
        <f>IF(AD252=0,0,IF(ISBLANK('Student Work'!AE252),"ERROR",IF(ABS('Student Work'!AE252-'Student Work'!AH251)&lt;0.01,IF(AD252&lt;&gt;"ERROR","Correct","ERROR"),"ERROR")))</f>
        <v>0</v>
      </c>
      <c r="AF252" s="139">
        <f>IF(AD252=0,0,IF(ISBLANK('Student Work'!AF252),"ERROR",IF(ABS('Student Work'!AF252-'Student Work'!AE252*'Student Work'!$AE$12/12)&lt;0.01,IF(AD252&lt;&gt;"ERROR","Correct","ERROR"),"ERROR")))</f>
        <v>0</v>
      </c>
      <c r="AG252" s="154">
        <f>IF(AD252=0,0,IF(ISBLANK('Student Work'!AG252),"ERROR",IF(ABS('Student Work'!AG252-('Student Work'!$AE$14-'Student Work'!AF252))&lt;0.01,"Correct","ERROR")))</f>
        <v>0</v>
      </c>
      <c r="AH252" s="155">
        <f>IF(AD252=0,0,IF(ISBLANK('Student Work'!AH252),"ERROR",IF(ABS('Student Work'!AH252-('Student Work'!AE252-'Student Work'!AG252))&lt;0.01,"Correct","ERROR")))</f>
        <v>0</v>
      </c>
      <c r="AI252" s="144"/>
      <c r="AJ252" s="87"/>
      <c r="AK252" s="87"/>
      <c r="AL252" s="70"/>
    </row>
    <row r="253" spans="1:38">
      <c r="A253" s="100"/>
      <c r="B253" s="72"/>
      <c r="C253" s="72"/>
      <c r="D253" s="72"/>
      <c r="E253" s="72"/>
      <c r="F253" s="72"/>
      <c r="G253" s="72"/>
      <c r="H253" s="72"/>
      <c r="I253" s="72"/>
      <c r="J253" s="72"/>
      <c r="K253" s="72"/>
      <c r="L253" s="72"/>
      <c r="M253" s="72"/>
      <c r="N253" s="72"/>
      <c r="O253" s="87"/>
      <c r="P253" s="137">
        <f>IF($T$13="Correct",IF(AND(P252+1&lt;='Student Work'!$T$13,P252&lt;&gt;0),P252+1,IF('Student Work'!P253&gt;0,"ERROR",0)),0)</f>
        <v>0</v>
      </c>
      <c r="Q253" s="138">
        <f>IF(P253=0,0,IF(ISBLANK('Student Work'!Q253),"ERROR",IF(ABS('Student Work'!Q253-'Student Work'!T252)&lt;0.01,IF(P253&lt;&gt;"ERROR","Correct","ERROR"),"ERROR")))</f>
        <v>0</v>
      </c>
      <c r="R253" s="139">
        <f>IF(P253=0,0,IF(ISBLANK('Student Work'!R253),"ERROR",IF(ABS('Student Work'!R253-'Student Work'!Q253*'Student Work'!$T$12/12)&lt;0.01,IF(P253&lt;&gt;"ERROR","Correct","ERROR"),"ERROR")))</f>
        <v>0</v>
      </c>
      <c r="S253" s="139">
        <f>IF(P253=0,0,IF(ISBLANK('Student Work'!S253),"ERROR",IF(ABS('Student Work'!S253-('Student Work'!$T$14-'Student Work'!R253))&lt;0.01,IF(P253&lt;&gt;"ERROR","Correct","ERROR"),"ERROR")))</f>
        <v>0</v>
      </c>
      <c r="T253" s="139">
        <f>IF(P253=0,0,IF(ISBLANK('Student Work'!T253),"ERROR",IF(ABS('Student Work'!T253-('Student Work'!Q253-'Student Work'!S253))&lt;0.01,IF(P253&lt;&gt;"ERROR","Correct","ERROR"),"ERROR")))</f>
        <v>0</v>
      </c>
      <c r="U253" s="143"/>
      <c r="V253" s="143"/>
      <c r="W253" s="87"/>
      <c r="X253" s="87"/>
      <c r="Y253" s="87"/>
      <c r="Z253" s="87"/>
      <c r="AA253" s="87"/>
      <c r="AB253" s="87"/>
      <c r="AC253" s="87"/>
      <c r="AD253" s="137">
        <f>IF($AE$13="Correct",IF(AND(AD252+1&lt;='Student Work'!$AE$13,AD252&lt;&gt;0),AD252+1,IF('Student Work'!AD253&gt;0,"ERROR",0)),0)</f>
        <v>0</v>
      </c>
      <c r="AE253" s="139">
        <f>IF(AD253=0,0,IF(ISBLANK('Student Work'!AE253),"ERROR",IF(ABS('Student Work'!AE253-'Student Work'!AH252)&lt;0.01,IF(AD253&lt;&gt;"ERROR","Correct","ERROR"),"ERROR")))</f>
        <v>0</v>
      </c>
      <c r="AF253" s="139">
        <f>IF(AD253=0,0,IF(ISBLANK('Student Work'!AF253),"ERROR",IF(ABS('Student Work'!AF253-'Student Work'!AE253*'Student Work'!$AE$12/12)&lt;0.01,IF(AD253&lt;&gt;"ERROR","Correct","ERROR"),"ERROR")))</f>
        <v>0</v>
      </c>
      <c r="AG253" s="154">
        <f>IF(AD253=0,0,IF(ISBLANK('Student Work'!AG253),"ERROR",IF(ABS('Student Work'!AG253-('Student Work'!$AE$14-'Student Work'!AF253))&lt;0.01,"Correct","ERROR")))</f>
        <v>0</v>
      </c>
      <c r="AH253" s="155">
        <f>IF(AD253=0,0,IF(ISBLANK('Student Work'!AH253),"ERROR",IF(ABS('Student Work'!AH253-('Student Work'!AE253-'Student Work'!AG253))&lt;0.01,"Correct","ERROR")))</f>
        <v>0</v>
      </c>
      <c r="AI253" s="144"/>
      <c r="AJ253" s="87"/>
      <c r="AK253" s="87"/>
      <c r="AL253" s="70"/>
    </row>
    <row r="254" spans="1:38">
      <c r="A254" s="100"/>
      <c r="B254" s="72"/>
      <c r="C254" s="72"/>
      <c r="D254" s="72"/>
      <c r="E254" s="72"/>
      <c r="F254" s="72"/>
      <c r="G254" s="72"/>
      <c r="H254" s="72"/>
      <c r="I254" s="72"/>
      <c r="J254" s="72"/>
      <c r="K254" s="72"/>
      <c r="L254" s="72"/>
      <c r="M254" s="72"/>
      <c r="N254" s="72"/>
      <c r="O254" s="87"/>
      <c r="P254" s="137">
        <f>IF($T$13="Correct",IF(AND(P253+1&lt;='Student Work'!$T$13,P253&lt;&gt;0),P253+1,IF('Student Work'!P254&gt;0,"ERROR",0)),0)</f>
        <v>0</v>
      </c>
      <c r="Q254" s="138">
        <f>IF(P254=0,0,IF(ISBLANK('Student Work'!Q254),"ERROR",IF(ABS('Student Work'!Q254-'Student Work'!T253)&lt;0.01,IF(P254&lt;&gt;"ERROR","Correct","ERROR"),"ERROR")))</f>
        <v>0</v>
      </c>
      <c r="R254" s="139">
        <f>IF(P254=0,0,IF(ISBLANK('Student Work'!R254),"ERROR",IF(ABS('Student Work'!R254-'Student Work'!Q254*'Student Work'!$T$12/12)&lt;0.01,IF(P254&lt;&gt;"ERROR","Correct","ERROR"),"ERROR")))</f>
        <v>0</v>
      </c>
      <c r="S254" s="139">
        <f>IF(P254=0,0,IF(ISBLANK('Student Work'!S254),"ERROR",IF(ABS('Student Work'!S254-('Student Work'!$T$14-'Student Work'!R254))&lt;0.01,IF(P254&lt;&gt;"ERROR","Correct","ERROR"),"ERROR")))</f>
        <v>0</v>
      </c>
      <c r="T254" s="139">
        <f>IF(P254=0,0,IF(ISBLANK('Student Work'!T254),"ERROR",IF(ABS('Student Work'!T254-('Student Work'!Q254-'Student Work'!S254))&lt;0.01,IF(P254&lt;&gt;"ERROR","Correct","ERROR"),"ERROR")))</f>
        <v>0</v>
      </c>
      <c r="U254" s="143"/>
      <c r="V254" s="143"/>
      <c r="W254" s="87"/>
      <c r="X254" s="87"/>
      <c r="Y254" s="87"/>
      <c r="Z254" s="87"/>
      <c r="AA254" s="87"/>
      <c r="AB254" s="87"/>
      <c r="AC254" s="87"/>
      <c r="AD254" s="137">
        <f>IF($AE$13="Correct",IF(AND(AD253+1&lt;='Student Work'!$AE$13,AD253&lt;&gt;0),AD253+1,IF('Student Work'!AD254&gt;0,"ERROR",0)),0)</f>
        <v>0</v>
      </c>
      <c r="AE254" s="139">
        <f>IF(AD254=0,0,IF(ISBLANK('Student Work'!AE254),"ERROR",IF(ABS('Student Work'!AE254-'Student Work'!AH253)&lt;0.01,IF(AD254&lt;&gt;"ERROR","Correct","ERROR"),"ERROR")))</f>
        <v>0</v>
      </c>
      <c r="AF254" s="139">
        <f>IF(AD254=0,0,IF(ISBLANK('Student Work'!AF254),"ERROR",IF(ABS('Student Work'!AF254-'Student Work'!AE254*'Student Work'!$AE$12/12)&lt;0.01,IF(AD254&lt;&gt;"ERROR","Correct","ERROR"),"ERROR")))</f>
        <v>0</v>
      </c>
      <c r="AG254" s="154">
        <f>IF(AD254=0,0,IF(ISBLANK('Student Work'!AG254),"ERROR",IF(ABS('Student Work'!AG254-('Student Work'!$AE$14-'Student Work'!AF254))&lt;0.01,"Correct","ERROR")))</f>
        <v>0</v>
      </c>
      <c r="AH254" s="155">
        <f>IF(AD254=0,0,IF(ISBLANK('Student Work'!AH254),"ERROR",IF(ABS('Student Work'!AH254-('Student Work'!AE254-'Student Work'!AG254))&lt;0.01,"Correct","ERROR")))</f>
        <v>0</v>
      </c>
      <c r="AI254" s="144"/>
      <c r="AJ254" s="87"/>
      <c r="AK254" s="87"/>
      <c r="AL254" s="70"/>
    </row>
    <row r="255" spans="1:38">
      <c r="A255" s="100"/>
      <c r="B255" s="72"/>
      <c r="C255" s="72"/>
      <c r="D255" s="72"/>
      <c r="E255" s="72"/>
      <c r="F255" s="72"/>
      <c r="G255" s="72"/>
      <c r="H255" s="72"/>
      <c r="I255" s="72"/>
      <c r="J255" s="72"/>
      <c r="K255" s="72"/>
      <c r="L255" s="72"/>
      <c r="M255" s="72"/>
      <c r="N255" s="72"/>
      <c r="O255" s="87"/>
      <c r="P255" s="137">
        <f>IF($T$13="Correct",IF(AND(P254+1&lt;='Student Work'!$T$13,P254&lt;&gt;0),P254+1,IF('Student Work'!P255&gt;0,"ERROR",0)),0)</f>
        <v>0</v>
      </c>
      <c r="Q255" s="138">
        <f>IF(P255=0,0,IF(ISBLANK('Student Work'!Q255),"ERROR",IF(ABS('Student Work'!Q255-'Student Work'!T254)&lt;0.01,IF(P255&lt;&gt;"ERROR","Correct","ERROR"),"ERROR")))</f>
        <v>0</v>
      </c>
      <c r="R255" s="139">
        <f>IF(P255=0,0,IF(ISBLANK('Student Work'!R255),"ERROR",IF(ABS('Student Work'!R255-'Student Work'!Q255*'Student Work'!$T$12/12)&lt;0.01,IF(P255&lt;&gt;"ERROR","Correct","ERROR"),"ERROR")))</f>
        <v>0</v>
      </c>
      <c r="S255" s="139">
        <f>IF(P255=0,0,IF(ISBLANK('Student Work'!S255),"ERROR",IF(ABS('Student Work'!S255-('Student Work'!$T$14-'Student Work'!R255))&lt;0.01,IF(P255&lt;&gt;"ERROR","Correct","ERROR"),"ERROR")))</f>
        <v>0</v>
      </c>
      <c r="T255" s="139">
        <f>IF(P255=0,0,IF(ISBLANK('Student Work'!T255),"ERROR",IF(ABS('Student Work'!T255-('Student Work'!Q255-'Student Work'!S255))&lt;0.01,IF(P255&lt;&gt;"ERROR","Correct","ERROR"),"ERROR")))</f>
        <v>0</v>
      </c>
      <c r="U255" s="143"/>
      <c r="V255" s="143"/>
      <c r="W255" s="87"/>
      <c r="X255" s="87"/>
      <c r="Y255" s="87"/>
      <c r="Z255" s="87"/>
      <c r="AA255" s="87"/>
      <c r="AB255" s="87"/>
      <c r="AC255" s="87"/>
      <c r="AD255" s="137">
        <f>IF($AE$13="Correct",IF(AND(AD254+1&lt;='Student Work'!$AE$13,AD254&lt;&gt;0),AD254+1,IF('Student Work'!AD255&gt;0,"ERROR",0)),0)</f>
        <v>0</v>
      </c>
      <c r="AE255" s="139">
        <f>IF(AD255=0,0,IF(ISBLANK('Student Work'!AE255),"ERROR",IF(ABS('Student Work'!AE255-'Student Work'!AH254)&lt;0.01,IF(AD255&lt;&gt;"ERROR","Correct","ERROR"),"ERROR")))</f>
        <v>0</v>
      </c>
      <c r="AF255" s="139">
        <f>IF(AD255=0,0,IF(ISBLANK('Student Work'!AF255),"ERROR",IF(ABS('Student Work'!AF255-'Student Work'!AE255*'Student Work'!$AE$12/12)&lt;0.01,IF(AD255&lt;&gt;"ERROR","Correct","ERROR"),"ERROR")))</f>
        <v>0</v>
      </c>
      <c r="AG255" s="154">
        <f>IF(AD255=0,0,IF(ISBLANK('Student Work'!AG255),"ERROR",IF(ABS('Student Work'!AG255-('Student Work'!$AE$14-'Student Work'!AF255))&lt;0.01,"Correct","ERROR")))</f>
        <v>0</v>
      </c>
      <c r="AH255" s="155">
        <f>IF(AD255=0,0,IF(ISBLANK('Student Work'!AH255),"ERROR",IF(ABS('Student Work'!AH255-('Student Work'!AE255-'Student Work'!AG255))&lt;0.01,"Correct","ERROR")))</f>
        <v>0</v>
      </c>
      <c r="AI255" s="144"/>
      <c r="AJ255" s="87"/>
      <c r="AK255" s="87"/>
      <c r="AL255" s="70"/>
    </row>
    <row r="256" spans="1:38">
      <c r="A256" s="100"/>
      <c r="B256" s="72"/>
      <c r="C256" s="72"/>
      <c r="D256" s="72"/>
      <c r="E256" s="72"/>
      <c r="F256" s="72"/>
      <c r="G256" s="72"/>
      <c r="H256" s="72"/>
      <c r="I256" s="72"/>
      <c r="J256" s="72"/>
      <c r="K256" s="72"/>
      <c r="L256" s="72"/>
      <c r="M256" s="72"/>
      <c r="N256" s="72"/>
      <c r="O256" s="87"/>
      <c r="P256" s="137">
        <f>IF($T$13="Correct",IF(AND(P255+1&lt;='Student Work'!$T$13,P255&lt;&gt;0),P255+1,IF('Student Work'!P256&gt;0,"ERROR",0)),0)</f>
        <v>0</v>
      </c>
      <c r="Q256" s="138">
        <f>IF(P256=0,0,IF(ISBLANK('Student Work'!Q256),"ERROR",IF(ABS('Student Work'!Q256-'Student Work'!T255)&lt;0.01,IF(P256&lt;&gt;"ERROR","Correct","ERROR"),"ERROR")))</f>
        <v>0</v>
      </c>
      <c r="R256" s="139">
        <f>IF(P256=0,0,IF(ISBLANK('Student Work'!R256),"ERROR",IF(ABS('Student Work'!R256-'Student Work'!Q256*'Student Work'!$T$12/12)&lt;0.01,IF(P256&lt;&gt;"ERROR","Correct","ERROR"),"ERROR")))</f>
        <v>0</v>
      </c>
      <c r="S256" s="139">
        <f>IF(P256=0,0,IF(ISBLANK('Student Work'!S256),"ERROR",IF(ABS('Student Work'!S256-('Student Work'!$T$14-'Student Work'!R256))&lt;0.01,IF(P256&lt;&gt;"ERROR","Correct","ERROR"),"ERROR")))</f>
        <v>0</v>
      </c>
      <c r="T256" s="139">
        <f>IF(P256=0,0,IF(ISBLANK('Student Work'!T256),"ERROR",IF(ABS('Student Work'!T256-('Student Work'!Q256-'Student Work'!S256))&lt;0.01,IF(P256&lt;&gt;"ERROR","Correct","ERROR"),"ERROR")))</f>
        <v>0</v>
      </c>
      <c r="U256" s="143"/>
      <c r="V256" s="143"/>
      <c r="W256" s="87"/>
      <c r="X256" s="87"/>
      <c r="Y256" s="87"/>
      <c r="Z256" s="87"/>
      <c r="AA256" s="87"/>
      <c r="AB256" s="87"/>
      <c r="AC256" s="87"/>
      <c r="AD256" s="137">
        <f>IF($AE$13="Correct",IF(AND(AD255+1&lt;='Student Work'!$AE$13,AD255&lt;&gt;0),AD255+1,IF('Student Work'!AD256&gt;0,"ERROR",0)),0)</f>
        <v>0</v>
      </c>
      <c r="AE256" s="139">
        <f>IF(AD256=0,0,IF(ISBLANK('Student Work'!AE256),"ERROR",IF(ABS('Student Work'!AE256-'Student Work'!AH255)&lt;0.01,IF(AD256&lt;&gt;"ERROR","Correct","ERROR"),"ERROR")))</f>
        <v>0</v>
      </c>
      <c r="AF256" s="139">
        <f>IF(AD256=0,0,IF(ISBLANK('Student Work'!AF256),"ERROR",IF(ABS('Student Work'!AF256-'Student Work'!AE256*'Student Work'!$AE$12/12)&lt;0.01,IF(AD256&lt;&gt;"ERROR","Correct","ERROR"),"ERROR")))</f>
        <v>0</v>
      </c>
      <c r="AG256" s="154">
        <f>IF(AD256=0,0,IF(ISBLANK('Student Work'!AG256),"ERROR",IF(ABS('Student Work'!AG256-('Student Work'!$AE$14-'Student Work'!AF256))&lt;0.01,"Correct","ERROR")))</f>
        <v>0</v>
      </c>
      <c r="AH256" s="155">
        <f>IF(AD256=0,0,IF(ISBLANK('Student Work'!AH256),"ERROR",IF(ABS('Student Work'!AH256-('Student Work'!AE256-'Student Work'!AG256))&lt;0.01,"Correct","ERROR")))</f>
        <v>0</v>
      </c>
      <c r="AI256" s="144"/>
      <c r="AJ256" s="87"/>
      <c r="AK256" s="87"/>
      <c r="AL256" s="70"/>
    </row>
    <row r="257" spans="1:38">
      <c r="A257" s="100"/>
      <c r="B257" s="72"/>
      <c r="C257" s="72"/>
      <c r="D257" s="72"/>
      <c r="E257" s="72"/>
      <c r="F257" s="72"/>
      <c r="G257" s="72"/>
      <c r="H257" s="72"/>
      <c r="I257" s="72"/>
      <c r="J257" s="72"/>
      <c r="K257" s="72"/>
      <c r="L257" s="72"/>
      <c r="M257" s="72"/>
      <c r="N257" s="72"/>
      <c r="O257" s="87"/>
      <c r="P257" s="137">
        <f>IF($T$13="Correct",IF(AND(P256+1&lt;='Student Work'!$T$13,P256&lt;&gt;0),P256+1,IF('Student Work'!P257&gt;0,"ERROR",0)),0)</f>
        <v>0</v>
      </c>
      <c r="Q257" s="138">
        <f>IF(P257=0,0,IF(ISBLANK('Student Work'!Q257),"ERROR",IF(ABS('Student Work'!Q257-'Student Work'!T256)&lt;0.01,IF(P257&lt;&gt;"ERROR","Correct","ERROR"),"ERROR")))</f>
        <v>0</v>
      </c>
      <c r="R257" s="139">
        <f>IF(P257=0,0,IF(ISBLANK('Student Work'!R257),"ERROR",IF(ABS('Student Work'!R257-'Student Work'!Q257*'Student Work'!$T$12/12)&lt;0.01,IF(P257&lt;&gt;"ERROR","Correct","ERROR"),"ERROR")))</f>
        <v>0</v>
      </c>
      <c r="S257" s="139">
        <f>IF(P257=0,0,IF(ISBLANK('Student Work'!S257),"ERROR",IF(ABS('Student Work'!S257-('Student Work'!$T$14-'Student Work'!R257))&lt;0.01,IF(P257&lt;&gt;"ERROR","Correct","ERROR"),"ERROR")))</f>
        <v>0</v>
      </c>
      <c r="T257" s="139">
        <f>IF(P257=0,0,IF(ISBLANK('Student Work'!T257),"ERROR",IF(ABS('Student Work'!T257-('Student Work'!Q257-'Student Work'!S257))&lt;0.01,IF(P257&lt;&gt;"ERROR","Correct","ERROR"),"ERROR")))</f>
        <v>0</v>
      </c>
      <c r="U257" s="143"/>
      <c r="V257" s="143"/>
      <c r="W257" s="87"/>
      <c r="X257" s="87"/>
      <c r="Y257" s="87"/>
      <c r="Z257" s="87"/>
      <c r="AA257" s="87"/>
      <c r="AB257" s="87"/>
      <c r="AC257" s="87"/>
      <c r="AD257" s="137">
        <f>IF($AE$13="Correct",IF(AND(AD256+1&lt;='Student Work'!$AE$13,AD256&lt;&gt;0),AD256+1,IF('Student Work'!AD257&gt;0,"ERROR",0)),0)</f>
        <v>0</v>
      </c>
      <c r="AE257" s="139">
        <f>IF(AD257=0,0,IF(ISBLANK('Student Work'!AE257),"ERROR",IF(ABS('Student Work'!AE257-'Student Work'!AH256)&lt;0.01,IF(AD257&lt;&gt;"ERROR","Correct","ERROR"),"ERROR")))</f>
        <v>0</v>
      </c>
      <c r="AF257" s="139">
        <f>IF(AD257=0,0,IF(ISBLANK('Student Work'!AF257),"ERROR",IF(ABS('Student Work'!AF257-'Student Work'!AE257*'Student Work'!$AE$12/12)&lt;0.01,IF(AD257&lt;&gt;"ERROR","Correct","ERROR"),"ERROR")))</f>
        <v>0</v>
      </c>
      <c r="AG257" s="154">
        <f>IF(AD257=0,0,IF(ISBLANK('Student Work'!AG257),"ERROR",IF(ABS('Student Work'!AG257-('Student Work'!$AE$14-'Student Work'!AF257))&lt;0.01,"Correct","ERROR")))</f>
        <v>0</v>
      </c>
      <c r="AH257" s="155">
        <f>IF(AD257=0,0,IF(ISBLANK('Student Work'!AH257),"ERROR",IF(ABS('Student Work'!AH257-('Student Work'!AE257-'Student Work'!AG257))&lt;0.01,"Correct","ERROR")))</f>
        <v>0</v>
      </c>
      <c r="AI257" s="144"/>
      <c r="AJ257" s="87"/>
      <c r="AK257" s="87"/>
      <c r="AL257" s="70"/>
    </row>
    <row r="258" spans="1:38">
      <c r="A258" s="100"/>
      <c r="B258" s="72"/>
      <c r="C258" s="72"/>
      <c r="D258" s="72"/>
      <c r="E258" s="72"/>
      <c r="F258" s="72"/>
      <c r="G258" s="72"/>
      <c r="H258" s="72"/>
      <c r="I258" s="72"/>
      <c r="J258" s="72"/>
      <c r="K258" s="72"/>
      <c r="L258" s="72"/>
      <c r="M258" s="72"/>
      <c r="N258" s="72"/>
      <c r="O258" s="87"/>
      <c r="P258" s="137">
        <f>IF($T$13="Correct",IF(AND(P257+1&lt;='Student Work'!$T$13,P257&lt;&gt;0),P257+1,IF('Student Work'!P258&gt;0,"ERROR",0)),0)</f>
        <v>0</v>
      </c>
      <c r="Q258" s="138">
        <f>IF(P258=0,0,IF(ISBLANK('Student Work'!Q258),"ERROR",IF(ABS('Student Work'!Q258-'Student Work'!T257)&lt;0.01,IF(P258&lt;&gt;"ERROR","Correct","ERROR"),"ERROR")))</f>
        <v>0</v>
      </c>
      <c r="R258" s="139">
        <f>IF(P258=0,0,IF(ISBLANK('Student Work'!R258),"ERROR",IF(ABS('Student Work'!R258-'Student Work'!Q258*'Student Work'!$T$12/12)&lt;0.01,IF(P258&lt;&gt;"ERROR","Correct","ERROR"),"ERROR")))</f>
        <v>0</v>
      </c>
      <c r="S258" s="139">
        <f>IF(P258=0,0,IF(ISBLANK('Student Work'!S258),"ERROR",IF(ABS('Student Work'!S258-('Student Work'!$T$14-'Student Work'!R258))&lt;0.01,IF(P258&lt;&gt;"ERROR","Correct","ERROR"),"ERROR")))</f>
        <v>0</v>
      </c>
      <c r="T258" s="139">
        <f>IF(P258=0,0,IF(ISBLANK('Student Work'!T258),"ERROR",IF(ABS('Student Work'!T258-('Student Work'!Q258-'Student Work'!S258))&lt;0.01,IF(P258&lt;&gt;"ERROR","Correct","ERROR"),"ERROR")))</f>
        <v>0</v>
      </c>
      <c r="U258" s="143"/>
      <c r="V258" s="143"/>
      <c r="W258" s="87"/>
      <c r="X258" s="87"/>
      <c r="Y258" s="87"/>
      <c r="Z258" s="87"/>
      <c r="AA258" s="87"/>
      <c r="AB258" s="87"/>
      <c r="AC258" s="87"/>
      <c r="AD258" s="137">
        <f>IF($AE$13="Correct",IF(AND(AD257+1&lt;='Student Work'!$AE$13,AD257&lt;&gt;0),AD257+1,IF('Student Work'!AD258&gt;0,"ERROR",0)),0)</f>
        <v>0</v>
      </c>
      <c r="AE258" s="139">
        <f>IF(AD258=0,0,IF(ISBLANK('Student Work'!AE258),"ERROR",IF(ABS('Student Work'!AE258-'Student Work'!AH257)&lt;0.01,IF(AD258&lt;&gt;"ERROR","Correct","ERROR"),"ERROR")))</f>
        <v>0</v>
      </c>
      <c r="AF258" s="139">
        <f>IF(AD258=0,0,IF(ISBLANK('Student Work'!AF258),"ERROR",IF(ABS('Student Work'!AF258-'Student Work'!AE258*'Student Work'!$AE$12/12)&lt;0.01,IF(AD258&lt;&gt;"ERROR","Correct","ERROR"),"ERROR")))</f>
        <v>0</v>
      </c>
      <c r="AG258" s="154">
        <f>IF(AD258=0,0,IF(ISBLANK('Student Work'!AG258),"ERROR",IF(ABS('Student Work'!AG258-('Student Work'!$AE$14-'Student Work'!AF258))&lt;0.01,"Correct","ERROR")))</f>
        <v>0</v>
      </c>
      <c r="AH258" s="155">
        <f>IF(AD258=0,0,IF(ISBLANK('Student Work'!AH258),"ERROR",IF(ABS('Student Work'!AH258-('Student Work'!AE258-'Student Work'!AG258))&lt;0.01,"Correct","ERROR")))</f>
        <v>0</v>
      </c>
      <c r="AI258" s="144"/>
      <c r="AJ258" s="87"/>
      <c r="AK258" s="87"/>
      <c r="AL258" s="70"/>
    </row>
    <row r="259" spans="1:38">
      <c r="A259" s="100"/>
      <c r="B259" s="72"/>
      <c r="C259" s="72"/>
      <c r="D259" s="72"/>
      <c r="E259" s="72"/>
      <c r="F259" s="72"/>
      <c r="G259" s="72"/>
      <c r="H259" s="72"/>
      <c r="I259" s="72"/>
      <c r="J259" s="72"/>
      <c r="K259" s="72"/>
      <c r="L259" s="72"/>
      <c r="M259" s="72"/>
      <c r="N259" s="72"/>
      <c r="O259" s="87"/>
      <c r="P259" s="137">
        <f>IF($T$13="Correct",IF(AND(P258+1&lt;='Student Work'!$T$13,P258&lt;&gt;0),P258+1,IF('Student Work'!P259&gt;0,"ERROR",0)),0)</f>
        <v>0</v>
      </c>
      <c r="Q259" s="138">
        <f>IF(P259=0,0,IF(ISBLANK('Student Work'!Q259),"ERROR",IF(ABS('Student Work'!Q259-'Student Work'!T258)&lt;0.01,IF(P259&lt;&gt;"ERROR","Correct","ERROR"),"ERROR")))</f>
        <v>0</v>
      </c>
      <c r="R259" s="139">
        <f>IF(P259=0,0,IF(ISBLANK('Student Work'!R259),"ERROR",IF(ABS('Student Work'!R259-'Student Work'!Q259*'Student Work'!$T$12/12)&lt;0.01,IF(P259&lt;&gt;"ERROR","Correct","ERROR"),"ERROR")))</f>
        <v>0</v>
      </c>
      <c r="S259" s="139">
        <f>IF(P259=0,0,IF(ISBLANK('Student Work'!S259),"ERROR",IF(ABS('Student Work'!S259-('Student Work'!$T$14-'Student Work'!R259))&lt;0.01,IF(P259&lt;&gt;"ERROR","Correct","ERROR"),"ERROR")))</f>
        <v>0</v>
      </c>
      <c r="T259" s="139">
        <f>IF(P259=0,0,IF(ISBLANK('Student Work'!T259),"ERROR",IF(ABS('Student Work'!T259-('Student Work'!Q259-'Student Work'!S259))&lt;0.01,IF(P259&lt;&gt;"ERROR","Correct","ERROR"),"ERROR")))</f>
        <v>0</v>
      </c>
      <c r="U259" s="143"/>
      <c r="V259" s="143"/>
      <c r="W259" s="87"/>
      <c r="X259" s="87"/>
      <c r="Y259" s="87"/>
      <c r="Z259" s="87"/>
      <c r="AA259" s="87"/>
      <c r="AB259" s="87"/>
      <c r="AC259" s="87"/>
      <c r="AD259" s="137">
        <f>IF($AE$13="Correct",IF(AND(AD258+1&lt;='Student Work'!$AE$13,AD258&lt;&gt;0),AD258+1,IF('Student Work'!AD259&gt;0,"ERROR",0)),0)</f>
        <v>0</v>
      </c>
      <c r="AE259" s="139">
        <f>IF(AD259=0,0,IF(ISBLANK('Student Work'!AE259),"ERROR",IF(ABS('Student Work'!AE259-'Student Work'!AH258)&lt;0.01,IF(AD259&lt;&gt;"ERROR","Correct","ERROR"),"ERROR")))</f>
        <v>0</v>
      </c>
      <c r="AF259" s="139">
        <f>IF(AD259=0,0,IF(ISBLANK('Student Work'!AF259),"ERROR",IF(ABS('Student Work'!AF259-'Student Work'!AE259*'Student Work'!$AE$12/12)&lt;0.01,IF(AD259&lt;&gt;"ERROR","Correct","ERROR"),"ERROR")))</f>
        <v>0</v>
      </c>
      <c r="AG259" s="154">
        <f>IF(AD259=0,0,IF(ISBLANK('Student Work'!AG259),"ERROR",IF(ABS('Student Work'!AG259-('Student Work'!$AE$14-'Student Work'!AF259))&lt;0.01,"Correct","ERROR")))</f>
        <v>0</v>
      </c>
      <c r="AH259" s="155">
        <f>IF(AD259=0,0,IF(ISBLANK('Student Work'!AH259),"ERROR",IF(ABS('Student Work'!AH259-('Student Work'!AE259-'Student Work'!AG259))&lt;0.01,"Correct","ERROR")))</f>
        <v>0</v>
      </c>
      <c r="AI259" s="144"/>
      <c r="AJ259" s="87"/>
      <c r="AK259" s="87"/>
      <c r="AL259" s="70"/>
    </row>
    <row r="260" spans="1:38">
      <c r="A260" s="100"/>
      <c r="B260" s="72"/>
      <c r="C260" s="72"/>
      <c r="D260" s="72"/>
      <c r="E260" s="72"/>
      <c r="F260" s="72"/>
      <c r="G260" s="72"/>
      <c r="H260" s="72"/>
      <c r="I260" s="72"/>
      <c r="J260" s="72"/>
      <c r="K260" s="72"/>
      <c r="L260" s="72"/>
      <c r="M260" s="72"/>
      <c r="N260" s="72"/>
      <c r="O260" s="87"/>
      <c r="P260" s="137">
        <f>IF($T$13="Correct",IF(AND(P259+1&lt;='Student Work'!$T$13,P259&lt;&gt;0),P259+1,IF('Student Work'!P260&gt;0,"ERROR",0)),0)</f>
        <v>0</v>
      </c>
      <c r="Q260" s="138">
        <f>IF(P260=0,0,IF(ISBLANK('Student Work'!Q260),"ERROR",IF(ABS('Student Work'!Q260-'Student Work'!T259)&lt;0.01,IF(P260&lt;&gt;"ERROR","Correct","ERROR"),"ERROR")))</f>
        <v>0</v>
      </c>
      <c r="R260" s="139">
        <f>IF(P260=0,0,IF(ISBLANK('Student Work'!R260),"ERROR",IF(ABS('Student Work'!R260-'Student Work'!Q260*'Student Work'!$T$12/12)&lt;0.01,IF(P260&lt;&gt;"ERROR","Correct","ERROR"),"ERROR")))</f>
        <v>0</v>
      </c>
      <c r="S260" s="139">
        <f>IF(P260=0,0,IF(ISBLANK('Student Work'!S260),"ERROR",IF(ABS('Student Work'!S260-('Student Work'!$T$14-'Student Work'!R260))&lt;0.01,IF(P260&lt;&gt;"ERROR","Correct","ERROR"),"ERROR")))</f>
        <v>0</v>
      </c>
      <c r="T260" s="139">
        <f>IF(P260=0,0,IF(ISBLANK('Student Work'!T260),"ERROR",IF(ABS('Student Work'!T260-('Student Work'!Q260-'Student Work'!S260))&lt;0.01,IF(P260&lt;&gt;"ERROR","Correct","ERROR"),"ERROR")))</f>
        <v>0</v>
      </c>
      <c r="U260" s="143"/>
      <c r="V260" s="143"/>
      <c r="W260" s="87"/>
      <c r="X260" s="87"/>
      <c r="Y260" s="87"/>
      <c r="Z260" s="87"/>
      <c r="AA260" s="87"/>
      <c r="AB260" s="87"/>
      <c r="AC260" s="87"/>
      <c r="AD260" s="137">
        <f>IF($AE$13="Correct",IF(AND(AD259+1&lt;='Student Work'!$AE$13,AD259&lt;&gt;0),AD259+1,IF('Student Work'!AD260&gt;0,"ERROR",0)),0)</f>
        <v>0</v>
      </c>
      <c r="AE260" s="139">
        <f>IF(AD260=0,0,IF(ISBLANK('Student Work'!AE260),"ERROR",IF(ABS('Student Work'!AE260-'Student Work'!AH259)&lt;0.01,IF(AD260&lt;&gt;"ERROR","Correct","ERROR"),"ERROR")))</f>
        <v>0</v>
      </c>
      <c r="AF260" s="139">
        <f>IF(AD260=0,0,IF(ISBLANK('Student Work'!AF260),"ERROR",IF(ABS('Student Work'!AF260-'Student Work'!AE260*'Student Work'!$AE$12/12)&lt;0.01,IF(AD260&lt;&gt;"ERROR","Correct","ERROR"),"ERROR")))</f>
        <v>0</v>
      </c>
      <c r="AG260" s="154">
        <f>IF(AD260=0,0,IF(ISBLANK('Student Work'!AG260),"ERROR",IF(ABS('Student Work'!AG260-('Student Work'!$AE$14-'Student Work'!AF260))&lt;0.01,"Correct","ERROR")))</f>
        <v>0</v>
      </c>
      <c r="AH260" s="155">
        <f>IF(AD260=0,0,IF(ISBLANK('Student Work'!AH260),"ERROR",IF(ABS('Student Work'!AH260-('Student Work'!AE260-'Student Work'!AG260))&lt;0.01,"Correct","ERROR")))</f>
        <v>0</v>
      </c>
      <c r="AI260" s="144"/>
      <c r="AJ260" s="87"/>
      <c r="AK260" s="87"/>
      <c r="AL260" s="70"/>
    </row>
    <row r="261" spans="1:38">
      <c r="A261" s="100"/>
      <c r="B261" s="72"/>
      <c r="C261" s="72"/>
      <c r="D261" s="72"/>
      <c r="E261" s="72"/>
      <c r="F261" s="72"/>
      <c r="G261" s="72"/>
      <c r="H261" s="72"/>
      <c r="I261" s="72"/>
      <c r="J261" s="72"/>
      <c r="K261" s="72"/>
      <c r="L261" s="72"/>
      <c r="M261" s="72"/>
      <c r="N261" s="72"/>
      <c r="O261" s="87"/>
      <c r="P261" s="137">
        <f>IF($T$13="Correct",IF(AND(P260+1&lt;='Student Work'!$T$13,P260&lt;&gt;0),P260+1,IF('Student Work'!P261&gt;0,"ERROR",0)),0)</f>
        <v>0</v>
      </c>
      <c r="Q261" s="138">
        <f>IF(P261=0,0,IF(ISBLANK('Student Work'!Q261),"ERROR",IF(ABS('Student Work'!Q261-'Student Work'!T260)&lt;0.01,IF(P261&lt;&gt;"ERROR","Correct","ERROR"),"ERROR")))</f>
        <v>0</v>
      </c>
      <c r="R261" s="139">
        <f>IF(P261=0,0,IF(ISBLANK('Student Work'!R261),"ERROR",IF(ABS('Student Work'!R261-'Student Work'!Q261*'Student Work'!$T$12/12)&lt;0.01,IF(P261&lt;&gt;"ERROR","Correct","ERROR"),"ERROR")))</f>
        <v>0</v>
      </c>
      <c r="S261" s="139">
        <f>IF(P261=0,0,IF(ISBLANK('Student Work'!S261),"ERROR",IF(ABS('Student Work'!S261-('Student Work'!$T$14-'Student Work'!R261))&lt;0.01,IF(P261&lt;&gt;"ERROR","Correct","ERROR"),"ERROR")))</f>
        <v>0</v>
      </c>
      <c r="T261" s="139">
        <f>IF(P261=0,0,IF(ISBLANK('Student Work'!T261),"ERROR",IF(ABS('Student Work'!T261-('Student Work'!Q261-'Student Work'!S261))&lt;0.01,IF(P261&lt;&gt;"ERROR","Correct","ERROR"),"ERROR")))</f>
        <v>0</v>
      </c>
      <c r="U261" s="143"/>
      <c r="V261" s="143"/>
      <c r="W261" s="87"/>
      <c r="X261" s="87"/>
      <c r="Y261" s="87"/>
      <c r="Z261" s="87"/>
      <c r="AA261" s="87"/>
      <c r="AB261" s="87"/>
      <c r="AC261" s="87"/>
      <c r="AD261" s="137">
        <f>IF($AE$13="Correct",IF(AND(AD260+1&lt;='Student Work'!$AE$13,AD260&lt;&gt;0),AD260+1,IF('Student Work'!AD261&gt;0,"ERROR",0)),0)</f>
        <v>0</v>
      </c>
      <c r="AE261" s="139">
        <f>IF(AD261=0,0,IF(ISBLANK('Student Work'!AE261),"ERROR",IF(ABS('Student Work'!AE261-'Student Work'!AH260)&lt;0.01,IF(AD261&lt;&gt;"ERROR","Correct","ERROR"),"ERROR")))</f>
        <v>0</v>
      </c>
      <c r="AF261" s="139">
        <f>IF(AD261=0,0,IF(ISBLANK('Student Work'!AF261),"ERROR",IF(ABS('Student Work'!AF261-'Student Work'!AE261*'Student Work'!$AE$12/12)&lt;0.01,IF(AD261&lt;&gt;"ERROR","Correct","ERROR"),"ERROR")))</f>
        <v>0</v>
      </c>
      <c r="AG261" s="154">
        <f>IF(AD261=0,0,IF(ISBLANK('Student Work'!AG261),"ERROR",IF(ABS('Student Work'!AG261-('Student Work'!$AE$14-'Student Work'!AF261))&lt;0.01,"Correct","ERROR")))</f>
        <v>0</v>
      </c>
      <c r="AH261" s="155">
        <f>IF(AD261=0,0,IF(ISBLANK('Student Work'!AH261),"ERROR",IF(ABS('Student Work'!AH261-('Student Work'!AE261-'Student Work'!AG261))&lt;0.01,"Correct","ERROR")))</f>
        <v>0</v>
      </c>
      <c r="AI261" s="144"/>
      <c r="AJ261" s="87"/>
      <c r="AK261" s="87"/>
      <c r="AL261" s="70"/>
    </row>
    <row r="262" spans="1:38">
      <c r="A262" s="100"/>
      <c r="B262" s="72"/>
      <c r="C262" s="72"/>
      <c r="D262" s="72"/>
      <c r="E262" s="72"/>
      <c r="F262" s="72"/>
      <c r="G262" s="72"/>
      <c r="H262" s="72"/>
      <c r="I262" s="72"/>
      <c r="J262" s="72"/>
      <c r="K262" s="72"/>
      <c r="L262" s="72"/>
      <c r="M262" s="72"/>
      <c r="N262" s="72"/>
      <c r="O262" s="87"/>
      <c r="P262" s="137">
        <f>IF($T$13="Correct",IF(AND(P261+1&lt;='Student Work'!$T$13,P261&lt;&gt;0),P261+1,IF('Student Work'!P262&gt;0,"ERROR",0)),0)</f>
        <v>0</v>
      </c>
      <c r="Q262" s="138">
        <f>IF(P262=0,0,IF(ISBLANK('Student Work'!Q262),"ERROR",IF(ABS('Student Work'!Q262-'Student Work'!T261)&lt;0.01,IF(P262&lt;&gt;"ERROR","Correct","ERROR"),"ERROR")))</f>
        <v>0</v>
      </c>
      <c r="R262" s="139">
        <f>IF(P262=0,0,IF(ISBLANK('Student Work'!R262),"ERROR",IF(ABS('Student Work'!R262-'Student Work'!Q262*'Student Work'!$T$12/12)&lt;0.01,IF(P262&lt;&gt;"ERROR","Correct","ERROR"),"ERROR")))</f>
        <v>0</v>
      </c>
      <c r="S262" s="139">
        <f>IF(P262=0,0,IF(ISBLANK('Student Work'!S262),"ERROR",IF(ABS('Student Work'!S262-('Student Work'!$T$14-'Student Work'!R262))&lt;0.01,IF(P262&lt;&gt;"ERROR","Correct","ERROR"),"ERROR")))</f>
        <v>0</v>
      </c>
      <c r="T262" s="139">
        <f>IF(P262=0,0,IF(ISBLANK('Student Work'!T262),"ERROR",IF(ABS('Student Work'!T262-('Student Work'!Q262-'Student Work'!S262))&lt;0.01,IF(P262&lt;&gt;"ERROR","Correct","ERROR"),"ERROR")))</f>
        <v>0</v>
      </c>
      <c r="U262" s="143"/>
      <c r="V262" s="143"/>
      <c r="W262" s="87"/>
      <c r="X262" s="87"/>
      <c r="Y262" s="87"/>
      <c r="Z262" s="87"/>
      <c r="AA262" s="87"/>
      <c r="AB262" s="87"/>
      <c r="AC262" s="87"/>
      <c r="AD262" s="137">
        <f>IF($AE$13="Correct",IF(AND(AD261+1&lt;='Student Work'!$AE$13,AD261&lt;&gt;0),AD261+1,IF('Student Work'!AD262&gt;0,"ERROR",0)),0)</f>
        <v>0</v>
      </c>
      <c r="AE262" s="139">
        <f>IF(AD262=0,0,IF(ISBLANK('Student Work'!AE262),"ERROR",IF(ABS('Student Work'!AE262-'Student Work'!AH261)&lt;0.01,IF(AD262&lt;&gt;"ERROR","Correct","ERROR"),"ERROR")))</f>
        <v>0</v>
      </c>
      <c r="AF262" s="139">
        <f>IF(AD262=0,0,IF(ISBLANK('Student Work'!AF262),"ERROR",IF(ABS('Student Work'!AF262-'Student Work'!AE262*'Student Work'!$AE$12/12)&lt;0.01,IF(AD262&lt;&gt;"ERROR","Correct","ERROR"),"ERROR")))</f>
        <v>0</v>
      </c>
      <c r="AG262" s="154">
        <f>IF(AD262=0,0,IF(ISBLANK('Student Work'!AG262),"ERROR",IF(ABS('Student Work'!AG262-('Student Work'!$AE$14-'Student Work'!AF262))&lt;0.01,"Correct","ERROR")))</f>
        <v>0</v>
      </c>
      <c r="AH262" s="155">
        <f>IF(AD262=0,0,IF(ISBLANK('Student Work'!AH262),"ERROR",IF(ABS('Student Work'!AH262-('Student Work'!AE262-'Student Work'!AG262))&lt;0.01,"Correct","ERROR")))</f>
        <v>0</v>
      </c>
      <c r="AI262" s="144"/>
      <c r="AJ262" s="87"/>
      <c r="AK262" s="87"/>
      <c r="AL262" s="70"/>
    </row>
    <row r="263" spans="1:38">
      <c r="A263" s="100"/>
      <c r="B263" s="72"/>
      <c r="C263" s="72"/>
      <c r="D263" s="72"/>
      <c r="E263" s="72"/>
      <c r="F263" s="72"/>
      <c r="G263" s="72"/>
      <c r="H263" s="72"/>
      <c r="I263" s="72"/>
      <c r="J263" s="72"/>
      <c r="K263" s="72"/>
      <c r="L263" s="72"/>
      <c r="M263" s="72"/>
      <c r="N263" s="72"/>
      <c r="O263" s="87"/>
      <c r="P263" s="137">
        <f>IF($T$13="Correct",IF(AND(P262+1&lt;='Student Work'!$T$13,P262&lt;&gt;0),P262+1,IF('Student Work'!P263&gt;0,"ERROR",0)),0)</f>
        <v>0</v>
      </c>
      <c r="Q263" s="138">
        <f>IF(P263=0,0,IF(ISBLANK('Student Work'!Q263),"ERROR",IF(ABS('Student Work'!Q263-'Student Work'!T262)&lt;0.01,IF(P263&lt;&gt;"ERROR","Correct","ERROR"),"ERROR")))</f>
        <v>0</v>
      </c>
      <c r="R263" s="139">
        <f>IF(P263=0,0,IF(ISBLANK('Student Work'!R263),"ERROR",IF(ABS('Student Work'!R263-'Student Work'!Q263*'Student Work'!$T$12/12)&lt;0.01,IF(P263&lt;&gt;"ERROR","Correct","ERROR"),"ERROR")))</f>
        <v>0</v>
      </c>
      <c r="S263" s="139">
        <f>IF(P263=0,0,IF(ISBLANK('Student Work'!S263),"ERROR",IF(ABS('Student Work'!S263-('Student Work'!$T$14-'Student Work'!R263))&lt;0.01,IF(P263&lt;&gt;"ERROR","Correct","ERROR"),"ERROR")))</f>
        <v>0</v>
      </c>
      <c r="T263" s="139">
        <f>IF(P263=0,0,IF(ISBLANK('Student Work'!T263),"ERROR",IF(ABS('Student Work'!T263-('Student Work'!Q263-'Student Work'!S263))&lt;0.01,IF(P263&lt;&gt;"ERROR","Correct","ERROR"),"ERROR")))</f>
        <v>0</v>
      </c>
      <c r="U263" s="143"/>
      <c r="V263" s="143"/>
      <c r="W263" s="87"/>
      <c r="X263" s="87"/>
      <c r="Y263" s="87"/>
      <c r="Z263" s="87"/>
      <c r="AA263" s="87"/>
      <c r="AB263" s="87"/>
      <c r="AC263" s="87"/>
      <c r="AD263" s="137">
        <f>IF($AE$13="Correct",IF(AND(AD262+1&lt;='Student Work'!$AE$13,AD262&lt;&gt;0),AD262+1,IF('Student Work'!AD263&gt;0,"ERROR",0)),0)</f>
        <v>0</v>
      </c>
      <c r="AE263" s="139">
        <f>IF(AD263=0,0,IF(ISBLANK('Student Work'!AE263),"ERROR",IF(ABS('Student Work'!AE263-'Student Work'!AH262)&lt;0.01,IF(AD263&lt;&gt;"ERROR","Correct","ERROR"),"ERROR")))</f>
        <v>0</v>
      </c>
      <c r="AF263" s="139">
        <f>IF(AD263=0,0,IF(ISBLANK('Student Work'!AF263),"ERROR",IF(ABS('Student Work'!AF263-'Student Work'!AE263*'Student Work'!$AE$12/12)&lt;0.01,IF(AD263&lt;&gt;"ERROR","Correct","ERROR"),"ERROR")))</f>
        <v>0</v>
      </c>
      <c r="AG263" s="154">
        <f>IF(AD263=0,0,IF(ISBLANK('Student Work'!AG263),"ERROR",IF(ABS('Student Work'!AG263-('Student Work'!$AE$14-'Student Work'!AF263))&lt;0.01,"Correct","ERROR")))</f>
        <v>0</v>
      </c>
      <c r="AH263" s="155">
        <f>IF(AD263=0,0,IF(ISBLANK('Student Work'!AH263),"ERROR",IF(ABS('Student Work'!AH263-('Student Work'!AE263-'Student Work'!AG263))&lt;0.01,"Correct","ERROR")))</f>
        <v>0</v>
      </c>
      <c r="AI263" s="144"/>
      <c r="AJ263" s="87"/>
      <c r="AK263" s="87"/>
      <c r="AL263" s="70"/>
    </row>
    <row r="264" spans="1:38">
      <c r="A264" s="100"/>
      <c r="B264" s="72"/>
      <c r="C264" s="72"/>
      <c r="D264" s="72"/>
      <c r="E264" s="72"/>
      <c r="F264" s="72"/>
      <c r="G264" s="72"/>
      <c r="H264" s="72"/>
      <c r="I264" s="72"/>
      <c r="J264" s="72"/>
      <c r="K264" s="72"/>
      <c r="L264" s="72"/>
      <c r="M264" s="72"/>
      <c r="N264" s="72"/>
      <c r="O264" s="87"/>
      <c r="P264" s="137">
        <f>IF($T$13="Correct",IF(AND(P263+1&lt;='Student Work'!$T$13,P263&lt;&gt;0),P263+1,IF('Student Work'!P264&gt;0,"ERROR",0)),0)</f>
        <v>0</v>
      </c>
      <c r="Q264" s="138">
        <f>IF(P264=0,0,IF(ISBLANK('Student Work'!Q264),"ERROR",IF(ABS('Student Work'!Q264-'Student Work'!T263)&lt;0.01,IF(P264&lt;&gt;"ERROR","Correct","ERROR"),"ERROR")))</f>
        <v>0</v>
      </c>
      <c r="R264" s="139">
        <f>IF(P264=0,0,IF(ISBLANK('Student Work'!R264),"ERROR",IF(ABS('Student Work'!R264-'Student Work'!Q264*'Student Work'!$T$12/12)&lt;0.01,IF(P264&lt;&gt;"ERROR","Correct","ERROR"),"ERROR")))</f>
        <v>0</v>
      </c>
      <c r="S264" s="139">
        <f>IF(P264=0,0,IF(ISBLANK('Student Work'!S264),"ERROR",IF(ABS('Student Work'!S264-('Student Work'!$T$14-'Student Work'!R264))&lt;0.01,IF(P264&lt;&gt;"ERROR","Correct","ERROR"),"ERROR")))</f>
        <v>0</v>
      </c>
      <c r="T264" s="139">
        <f>IF(P264=0,0,IF(ISBLANK('Student Work'!T264),"ERROR",IF(ABS('Student Work'!T264-('Student Work'!Q264-'Student Work'!S264))&lt;0.01,IF(P264&lt;&gt;"ERROR","Correct","ERROR"),"ERROR")))</f>
        <v>0</v>
      </c>
      <c r="U264" s="143"/>
      <c r="V264" s="143"/>
      <c r="W264" s="87"/>
      <c r="X264" s="87"/>
      <c r="Y264" s="87"/>
      <c r="Z264" s="87"/>
      <c r="AA264" s="87"/>
      <c r="AB264" s="87"/>
      <c r="AC264" s="87"/>
      <c r="AD264" s="137">
        <f>IF($AE$13="Correct",IF(AND(AD263+1&lt;='Student Work'!$AE$13,AD263&lt;&gt;0),AD263+1,IF('Student Work'!AD264&gt;0,"ERROR",0)),0)</f>
        <v>0</v>
      </c>
      <c r="AE264" s="139">
        <f>IF(AD264=0,0,IF(ISBLANK('Student Work'!AE264),"ERROR",IF(ABS('Student Work'!AE264-'Student Work'!AH263)&lt;0.01,IF(AD264&lt;&gt;"ERROR","Correct","ERROR"),"ERROR")))</f>
        <v>0</v>
      </c>
      <c r="AF264" s="139">
        <f>IF(AD264=0,0,IF(ISBLANK('Student Work'!AF264),"ERROR",IF(ABS('Student Work'!AF264-'Student Work'!AE264*'Student Work'!$AE$12/12)&lt;0.01,IF(AD264&lt;&gt;"ERROR","Correct","ERROR"),"ERROR")))</f>
        <v>0</v>
      </c>
      <c r="AG264" s="154">
        <f>IF(AD264=0,0,IF(ISBLANK('Student Work'!AG264),"ERROR",IF(ABS('Student Work'!AG264-('Student Work'!$AE$14-'Student Work'!AF264))&lt;0.01,"Correct","ERROR")))</f>
        <v>0</v>
      </c>
      <c r="AH264" s="155">
        <f>IF(AD264=0,0,IF(ISBLANK('Student Work'!AH264),"ERROR",IF(ABS('Student Work'!AH264-('Student Work'!AE264-'Student Work'!AG264))&lt;0.01,"Correct","ERROR")))</f>
        <v>0</v>
      </c>
      <c r="AI264" s="144"/>
      <c r="AJ264" s="87"/>
      <c r="AK264" s="87"/>
      <c r="AL264" s="70"/>
    </row>
    <row r="265" spans="1:38">
      <c r="A265" s="100"/>
      <c r="B265" s="72"/>
      <c r="C265" s="72"/>
      <c r="D265" s="72"/>
      <c r="E265" s="72"/>
      <c r="F265" s="72"/>
      <c r="G265" s="72"/>
      <c r="H265" s="72"/>
      <c r="I265" s="72"/>
      <c r="J265" s="72"/>
      <c r="K265" s="72"/>
      <c r="L265" s="72"/>
      <c r="M265" s="72"/>
      <c r="N265" s="72"/>
      <c r="O265" s="87"/>
      <c r="P265" s="137">
        <f>IF($T$13="Correct",IF(AND(P264+1&lt;='Student Work'!$T$13,P264&lt;&gt;0),P264+1,IF('Student Work'!P265&gt;0,"ERROR",0)),0)</f>
        <v>0</v>
      </c>
      <c r="Q265" s="138">
        <f>IF(P265=0,0,IF(ISBLANK('Student Work'!Q265),"ERROR",IF(ABS('Student Work'!Q265-'Student Work'!T264)&lt;0.01,IF(P265&lt;&gt;"ERROR","Correct","ERROR"),"ERROR")))</f>
        <v>0</v>
      </c>
      <c r="R265" s="139">
        <f>IF(P265=0,0,IF(ISBLANK('Student Work'!R265),"ERROR",IF(ABS('Student Work'!R265-'Student Work'!Q265*'Student Work'!$T$12/12)&lt;0.01,IF(P265&lt;&gt;"ERROR","Correct","ERROR"),"ERROR")))</f>
        <v>0</v>
      </c>
      <c r="S265" s="139">
        <f>IF(P265=0,0,IF(ISBLANK('Student Work'!S265),"ERROR",IF(ABS('Student Work'!S265-('Student Work'!$T$14-'Student Work'!R265))&lt;0.01,IF(P265&lt;&gt;"ERROR","Correct","ERROR"),"ERROR")))</f>
        <v>0</v>
      </c>
      <c r="T265" s="139">
        <f>IF(P265=0,0,IF(ISBLANK('Student Work'!T265),"ERROR",IF(ABS('Student Work'!T265-('Student Work'!Q265-'Student Work'!S265))&lt;0.01,IF(P265&lt;&gt;"ERROR","Correct","ERROR"),"ERROR")))</f>
        <v>0</v>
      </c>
      <c r="U265" s="143"/>
      <c r="V265" s="143"/>
      <c r="W265" s="87"/>
      <c r="X265" s="87"/>
      <c r="Y265" s="87"/>
      <c r="Z265" s="87"/>
      <c r="AA265" s="87"/>
      <c r="AB265" s="87"/>
      <c r="AC265" s="87"/>
      <c r="AD265" s="137">
        <f>IF($AE$13="Correct",IF(AND(AD264+1&lt;='Student Work'!$AE$13,AD264&lt;&gt;0),AD264+1,IF('Student Work'!AD265&gt;0,"ERROR",0)),0)</f>
        <v>0</v>
      </c>
      <c r="AE265" s="139">
        <f>IF(AD265=0,0,IF(ISBLANK('Student Work'!AE265),"ERROR",IF(ABS('Student Work'!AE265-'Student Work'!AH264)&lt;0.01,IF(AD265&lt;&gt;"ERROR","Correct","ERROR"),"ERROR")))</f>
        <v>0</v>
      </c>
      <c r="AF265" s="139">
        <f>IF(AD265=0,0,IF(ISBLANK('Student Work'!AF265),"ERROR",IF(ABS('Student Work'!AF265-'Student Work'!AE265*'Student Work'!$AE$12/12)&lt;0.01,IF(AD265&lt;&gt;"ERROR","Correct","ERROR"),"ERROR")))</f>
        <v>0</v>
      </c>
      <c r="AG265" s="154">
        <f>IF(AD265=0,0,IF(ISBLANK('Student Work'!AG265),"ERROR",IF(ABS('Student Work'!AG265-('Student Work'!$AE$14-'Student Work'!AF265))&lt;0.01,"Correct","ERROR")))</f>
        <v>0</v>
      </c>
      <c r="AH265" s="155">
        <f>IF(AD265=0,0,IF(ISBLANK('Student Work'!AH265),"ERROR",IF(ABS('Student Work'!AH265-('Student Work'!AE265-'Student Work'!AG265))&lt;0.01,"Correct","ERROR")))</f>
        <v>0</v>
      </c>
      <c r="AI265" s="144"/>
      <c r="AJ265" s="87"/>
      <c r="AK265" s="87"/>
      <c r="AL265" s="70"/>
    </row>
    <row r="266" spans="1:38">
      <c r="A266" s="100"/>
      <c r="B266" s="72"/>
      <c r="C266" s="72"/>
      <c r="D266" s="72"/>
      <c r="E266" s="72"/>
      <c r="F266" s="72"/>
      <c r="G266" s="72"/>
      <c r="H266" s="72"/>
      <c r="I266" s="72"/>
      <c r="J266" s="72"/>
      <c r="K266" s="72"/>
      <c r="L266" s="72"/>
      <c r="M266" s="72"/>
      <c r="N266" s="72"/>
      <c r="O266" s="87"/>
      <c r="P266" s="137">
        <f>IF($T$13="Correct",IF(AND(P265+1&lt;='Student Work'!$T$13,P265&lt;&gt;0),P265+1,IF('Student Work'!P266&gt;0,"ERROR",0)),0)</f>
        <v>0</v>
      </c>
      <c r="Q266" s="138">
        <f>IF(P266=0,0,IF(ISBLANK('Student Work'!Q266),"ERROR",IF(ABS('Student Work'!Q266-'Student Work'!T265)&lt;0.01,IF(P266&lt;&gt;"ERROR","Correct","ERROR"),"ERROR")))</f>
        <v>0</v>
      </c>
      <c r="R266" s="139">
        <f>IF(P266=0,0,IF(ISBLANK('Student Work'!R266),"ERROR",IF(ABS('Student Work'!R266-'Student Work'!Q266*'Student Work'!$T$12/12)&lt;0.01,IF(P266&lt;&gt;"ERROR","Correct","ERROR"),"ERROR")))</f>
        <v>0</v>
      </c>
      <c r="S266" s="139">
        <f>IF(P266=0,0,IF(ISBLANK('Student Work'!S266),"ERROR",IF(ABS('Student Work'!S266-('Student Work'!$T$14-'Student Work'!R266))&lt;0.01,IF(P266&lt;&gt;"ERROR","Correct","ERROR"),"ERROR")))</f>
        <v>0</v>
      </c>
      <c r="T266" s="139">
        <f>IF(P266=0,0,IF(ISBLANK('Student Work'!T266),"ERROR",IF(ABS('Student Work'!T266-('Student Work'!Q266-'Student Work'!S266))&lt;0.01,IF(P266&lt;&gt;"ERROR","Correct","ERROR"),"ERROR")))</f>
        <v>0</v>
      </c>
      <c r="U266" s="143"/>
      <c r="V266" s="143"/>
      <c r="W266" s="87"/>
      <c r="X266" s="87"/>
      <c r="Y266" s="87"/>
      <c r="Z266" s="87"/>
      <c r="AA266" s="87"/>
      <c r="AB266" s="87"/>
      <c r="AC266" s="87"/>
      <c r="AD266" s="137">
        <f>IF($AE$13="Correct",IF(AND(AD265+1&lt;='Student Work'!$AE$13,AD265&lt;&gt;0),AD265+1,IF('Student Work'!AD266&gt;0,"ERROR",0)),0)</f>
        <v>0</v>
      </c>
      <c r="AE266" s="139">
        <f>IF(AD266=0,0,IF(ISBLANK('Student Work'!AE266),"ERROR",IF(ABS('Student Work'!AE266-'Student Work'!AH265)&lt;0.01,IF(AD266&lt;&gt;"ERROR","Correct","ERROR"),"ERROR")))</f>
        <v>0</v>
      </c>
      <c r="AF266" s="139">
        <f>IF(AD266=0,0,IF(ISBLANK('Student Work'!AF266),"ERROR",IF(ABS('Student Work'!AF266-'Student Work'!AE266*'Student Work'!$AE$12/12)&lt;0.01,IF(AD266&lt;&gt;"ERROR","Correct","ERROR"),"ERROR")))</f>
        <v>0</v>
      </c>
      <c r="AG266" s="154">
        <f>IF(AD266=0,0,IF(ISBLANK('Student Work'!AG266),"ERROR",IF(ABS('Student Work'!AG266-('Student Work'!$AE$14-'Student Work'!AF266))&lt;0.01,"Correct","ERROR")))</f>
        <v>0</v>
      </c>
      <c r="AH266" s="155">
        <f>IF(AD266=0,0,IF(ISBLANK('Student Work'!AH266),"ERROR",IF(ABS('Student Work'!AH266-('Student Work'!AE266-'Student Work'!AG266))&lt;0.01,"Correct","ERROR")))</f>
        <v>0</v>
      </c>
      <c r="AI266" s="144"/>
      <c r="AJ266" s="87"/>
      <c r="AK266" s="87"/>
      <c r="AL266" s="70"/>
    </row>
    <row r="267" spans="1:38">
      <c r="A267" s="100"/>
      <c r="B267" s="72"/>
      <c r="C267" s="72"/>
      <c r="D267" s="72"/>
      <c r="E267" s="72"/>
      <c r="F267" s="72"/>
      <c r="G267" s="72"/>
      <c r="H267" s="72"/>
      <c r="I267" s="72"/>
      <c r="J267" s="72"/>
      <c r="K267" s="72"/>
      <c r="L267" s="72"/>
      <c r="M267" s="72"/>
      <c r="N267" s="72"/>
      <c r="O267" s="87"/>
      <c r="P267" s="137">
        <f>IF($T$13="Correct",IF(AND(P266+1&lt;='Student Work'!$T$13,P266&lt;&gt;0),P266+1,IF('Student Work'!P267&gt;0,"ERROR",0)),0)</f>
        <v>0</v>
      </c>
      <c r="Q267" s="138">
        <f>IF(P267=0,0,IF(ISBLANK('Student Work'!Q267),"ERROR",IF(ABS('Student Work'!Q267-'Student Work'!T266)&lt;0.01,IF(P267&lt;&gt;"ERROR","Correct","ERROR"),"ERROR")))</f>
        <v>0</v>
      </c>
      <c r="R267" s="139">
        <f>IF(P267=0,0,IF(ISBLANK('Student Work'!R267),"ERROR",IF(ABS('Student Work'!R267-'Student Work'!Q267*'Student Work'!$T$12/12)&lt;0.01,IF(P267&lt;&gt;"ERROR","Correct","ERROR"),"ERROR")))</f>
        <v>0</v>
      </c>
      <c r="S267" s="139">
        <f>IF(P267=0,0,IF(ISBLANK('Student Work'!S267),"ERROR",IF(ABS('Student Work'!S267-('Student Work'!$T$14-'Student Work'!R267))&lt;0.01,IF(P267&lt;&gt;"ERROR","Correct","ERROR"),"ERROR")))</f>
        <v>0</v>
      </c>
      <c r="T267" s="139">
        <f>IF(P267=0,0,IF(ISBLANK('Student Work'!T267),"ERROR",IF(ABS('Student Work'!T267-('Student Work'!Q267-'Student Work'!S267))&lt;0.01,IF(P267&lt;&gt;"ERROR","Correct","ERROR"),"ERROR")))</f>
        <v>0</v>
      </c>
      <c r="U267" s="143"/>
      <c r="V267" s="143"/>
      <c r="W267" s="87"/>
      <c r="X267" s="87"/>
      <c r="Y267" s="87"/>
      <c r="Z267" s="87"/>
      <c r="AA267" s="87"/>
      <c r="AB267" s="87"/>
      <c r="AC267" s="87"/>
      <c r="AD267" s="137">
        <f>IF($AE$13="Correct",IF(AND(AD266+1&lt;='Student Work'!$AE$13,AD266&lt;&gt;0),AD266+1,IF('Student Work'!AD267&gt;0,"ERROR",0)),0)</f>
        <v>0</v>
      </c>
      <c r="AE267" s="139">
        <f>IF(AD267=0,0,IF(ISBLANK('Student Work'!AE267),"ERROR",IF(ABS('Student Work'!AE267-'Student Work'!AH266)&lt;0.01,IF(AD267&lt;&gt;"ERROR","Correct","ERROR"),"ERROR")))</f>
        <v>0</v>
      </c>
      <c r="AF267" s="139">
        <f>IF(AD267=0,0,IF(ISBLANK('Student Work'!AF267),"ERROR",IF(ABS('Student Work'!AF267-'Student Work'!AE267*'Student Work'!$AE$12/12)&lt;0.01,IF(AD267&lt;&gt;"ERROR","Correct","ERROR"),"ERROR")))</f>
        <v>0</v>
      </c>
      <c r="AG267" s="154">
        <f>IF(AD267=0,0,IF(ISBLANK('Student Work'!AG267),"ERROR",IF(ABS('Student Work'!AG267-('Student Work'!$AE$14-'Student Work'!AF267))&lt;0.01,"Correct","ERROR")))</f>
        <v>0</v>
      </c>
      <c r="AH267" s="155">
        <f>IF(AD267=0,0,IF(ISBLANK('Student Work'!AH267),"ERROR",IF(ABS('Student Work'!AH267-('Student Work'!AE267-'Student Work'!AG267))&lt;0.01,"Correct","ERROR")))</f>
        <v>0</v>
      </c>
      <c r="AI267" s="144"/>
      <c r="AJ267" s="87"/>
      <c r="AK267" s="87"/>
      <c r="AL267" s="70"/>
    </row>
    <row r="268" spans="1:38">
      <c r="A268" s="100"/>
      <c r="B268" s="72"/>
      <c r="C268" s="72"/>
      <c r="D268" s="72"/>
      <c r="E268" s="72"/>
      <c r="F268" s="72"/>
      <c r="G268" s="72"/>
      <c r="H268" s="72"/>
      <c r="I268" s="72"/>
      <c r="J268" s="72"/>
      <c r="K268" s="72"/>
      <c r="L268" s="72"/>
      <c r="M268" s="72"/>
      <c r="N268" s="72"/>
      <c r="O268" s="87"/>
      <c r="P268" s="137">
        <f>IF($T$13="Correct",IF(AND(P267+1&lt;='Student Work'!$T$13,P267&lt;&gt;0),P267+1,IF('Student Work'!P268&gt;0,"ERROR",0)),0)</f>
        <v>0</v>
      </c>
      <c r="Q268" s="138">
        <f>IF(P268=0,0,IF(ISBLANK('Student Work'!Q268),"ERROR",IF(ABS('Student Work'!Q268-'Student Work'!T267)&lt;0.01,IF(P268&lt;&gt;"ERROR","Correct","ERROR"),"ERROR")))</f>
        <v>0</v>
      </c>
      <c r="R268" s="139">
        <f>IF(P268=0,0,IF(ISBLANK('Student Work'!R268),"ERROR",IF(ABS('Student Work'!R268-'Student Work'!Q268*'Student Work'!$T$12/12)&lt;0.01,IF(P268&lt;&gt;"ERROR","Correct","ERROR"),"ERROR")))</f>
        <v>0</v>
      </c>
      <c r="S268" s="139">
        <f>IF(P268=0,0,IF(ISBLANK('Student Work'!S268),"ERROR",IF(ABS('Student Work'!S268-('Student Work'!$T$14-'Student Work'!R268))&lt;0.01,IF(P268&lt;&gt;"ERROR","Correct","ERROR"),"ERROR")))</f>
        <v>0</v>
      </c>
      <c r="T268" s="139">
        <f>IF(P268=0,0,IF(ISBLANK('Student Work'!T268),"ERROR",IF(ABS('Student Work'!T268-('Student Work'!Q268-'Student Work'!S268))&lt;0.01,IF(P268&lt;&gt;"ERROR","Correct","ERROR"),"ERROR")))</f>
        <v>0</v>
      </c>
      <c r="U268" s="143"/>
      <c r="V268" s="143"/>
      <c r="W268" s="87"/>
      <c r="X268" s="87"/>
      <c r="Y268" s="87"/>
      <c r="Z268" s="87"/>
      <c r="AA268" s="87"/>
      <c r="AB268" s="87"/>
      <c r="AC268" s="87"/>
      <c r="AD268" s="137">
        <f>IF($AE$13="Correct",IF(AND(AD267+1&lt;='Student Work'!$AE$13,AD267&lt;&gt;0),AD267+1,IF('Student Work'!AD268&gt;0,"ERROR",0)),0)</f>
        <v>0</v>
      </c>
      <c r="AE268" s="139">
        <f>IF(AD268=0,0,IF(ISBLANK('Student Work'!AE268),"ERROR",IF(ABS('Student Work'!AE268-'Student Work'!AH267)&lt;0.01,IF(AD268&lt;&gt;"ERROR","Correct","ERROR"),"ERROR")))</f>
        <v>0</v>
      </c>
      <c r="AF268" s="139">
        <f>IF(AD268=0,0,IF(ISBLANK('Student Work'!AF268),"ERROR",IF(ABS('Student Work'!AF268-'Student Work'!AE268*'Student Work'!$AE$12/12)&lt;0.01,IF(AD268&lt;&gt;"ERROR","Correct","ERROR"),"ERROR")))</f>
        <v>0</v>
      </c>
      <c r="AG268" s="154">
        <f>IF(AD268=0,0,IF(ISBLANK('Student Work'!AG268),"ERROR",IF(ABS('Student Work'!AG268-('Student Work'!$AE$14-'Student Work'!AF268))&lt;0.01,"Correct","ERROR")))</f>
        <v>0</v>
      </c>
      <c r="AH268" s="155">
        <f>IF(AD268=0,0,IF(ISBLANK('Student Work'!AH268),"ERROR",IF(ABS('Student Work'!AH268-('Student Work'!AE268-'Student Work'!AG268))&lt;0.01,"Correct","ERROR")))</f>
        <v>0</v>
      </c>
      <c r="AI268" s="144"/>
      <c r="AJ268" s="87"/>
      <c r="AK268" s="87"/>
      <c r="AL268" s="70"/>
    </row>
    <row r="269" spans="1:38">
      <c r="A269" s="100"/>
      <c r="B269" s="72"/>
      <c r="C269" s="72"/>
      <c r="D269" s="72"/>
      <c r="E269" s="72"/>
      <c r="F269" s="72"/>
      <c r="G269" s="72"/>
      <c r="H269" s="72"/>
      <c r="I269" s="72"/>
      <c r="J269" s="72"/>
      <c r="K269" s="72"/>
      <c r="L269" s="72"/>
      <c r="M269" s="72"/>
      <c r="N269" s="72"/>
      <c r="O269" s="87"/>
      <c r="P269" s="137">
        <f>IF($T$13="Correct",IF(AND(P268+1&lt;='Student Work'!$T$13,P268&lt;&gt;0),P268+1,IF('Student Work'!P269&gt;0,"ERROR",0)),0)</f>
        <v>0</v>
      </c>
      <c r="Q269" s="138">
        <f>IF(P269=0,0,IF(ISBLANK('Student Work'!Q269),"ERROR",IF(ABS('Student Work'!Q269-'Student Work'!T268)&lt;0.01,IF(P269&lt;&gt;"ERROR","Correct","ERROR"),"ERROR")))</f>
        <v>0</v>
      </c>
      <c r="R269" s="139">
        <f>IF(P269=0,0,IF(ISBLANK('Student Work'!R269),"ERROR",IF(ABS('Student Work'!R269-'Student Work'!Q269*'Student Work'!$T$12/12)&lt;0.01,IF(P269&lt;&gt;"ERROR","Correct","ERROR"),"ERROR")))</f>
        <v>0</v>
      </c>
      <c r="S269" s="139">
        <f>IF(P269=0,0,IF(ISBLANK('Student Work'!S269),"ERROR",IF(ABS('Student Work'!S269-('Student Work'!$T$14-'Student Work'!R269))&lt;0.01,IF(P269&lt;&gt;"ERROR","Correct","ERROR"),"ERROR")))</f>
        <v>0</v>
      </c>
      <c r="T269" s="139">
        <f>IF(P269=0,0,IF(ISBLANK('Student Work'!T269),"ERROR",IF(ABS('Student Work'!T269-('Student Work'!Q269-'Student Work'!S269))&lt;0.01,IF(P269&lt;&gt;"ERROR","Correct","ERROR"),"ERROR")))</f>
        <v>0</v>
      </c>
      <c r="U269" s="143"/>
      <c r="V269" s="143"/>
      <c r="W269" s="87"/>
      <c r="X269" s="87"/>
      <c r="Y269" s="87"/>
      <c r="Z269" s="87"/>
      <c r="AA269" s="87"/>
      <c r="AB269" s="87"/>
      <c r="AC269" s="87"/>
      <c r="AD269" s="137">
        <f>IF($AE$13="Correct",IF(AND(AD268+1&lt;='Student Work'!$AE$13,AD268&lt;&gt;0),AD268+1,IF('Student Work'!AD269&gt;0,"ERROR",0)),0)</f>
        <v>0</v>
      </c>
      <c r="AE269" s="139">
        <f>IF(AD269=0,0,IF(ISBLANK('Student Work'!AE269),"ERROR",IF(ABS('Student Work'!AE269-'Student Work'!AH268)&lt;0.01,IF(AD269&lt;&gt;"ERROR","Correct","ERROR"),"ERROR")))</f>
        <v>0</v>
      </c>
      <c r="AF269" s="139">
        <f>IF(AD269=0,0,IF(ISBLANK('Student Work'!AF269),"ERROR",IF(ABS('Student Work'!AF269-'Student Work'!AE269*'Student Work'!$AE$12/12)&lt;0.01,IF(AD269&lt;&gt;"ERROR","Correct","ERROR"),"ERROR")))</f>
        <v>0</v>
      </c>
      <c r="AG269" s="154">
        <f>IF(AD269=0,0,IF(ISBLANK('Student Work'!AG269),"ERROR",IF(ABS('Student Work'!AG269-('Student Work'!$AE$14-'Student Work'!AF269))&lt;0.01,"Correct","ERROR")))</f>
        <v>0</v>
      </c>
      <c r="AH269" s="155">
        <f>IF(AD269=0,0,IF(ISBLANK('Student Work'!AH269),"ERROR",IF(ABS('Student Work'!AH269-('Student Work'!AE269-'Student Work'!AG269))&lt;0.01,"Correct","ERROR")))</f>
        <v>0</v>
      </c>
      <c r="AI269" s="144"/>
      <c r="AJ269" s="87"/>
      <c r="AK269" s="87"/>
      <c r="AL269" s="70"/>
    </row>
    <row r="270" spans="1:38">
      <c r="A270" s="100"/>
      <c r="B270" s="72"/>
      <c r="C270" s="72"/>
      <c r="D270" s="72"/>
      <c r="E270" s="72"/>
      <c r="F270" s="72"/>
      <c r="G270" s="72"/>
      <c r="H270" s="72"/>
      <c r="I270" s="72"/>
      <c r="J270" s="72"/>
      <c r="K270" s="72"/>
      <c r="L270" s="72"/>
      <c r="M270" s="72"/>
      <c r="N270" s="72"/>
      <c r="O270" s="87"/>
      <c r="P270" s="137">
        <f>IF($T$13="Correct",IF(AND(P269+1&lt;='Student Work'!$T$13,P269&lt;&gt;0),P269+1,IF('Student Work'!P270&gt;0,"ERROR",0)),0)</f>
        <v>0</v>
      </c>
      <c r="Q270" s="138">
        <f>IF(P270=0,0,IF(ISBLANK('Student Work'!Q270),"ERROR",IF(ABS('Student Work'!Q270-'Student Work'!T269)&lt;0.01,IF(P270&lt;&gt;"ERROR","Correct","ERROR"),"ERROR")))</f>
        <v>0</v>
      </c>
      <c r="R270" s="139">
        <f>IF(P270=0,0,IF(ISBLANK('Student Work'!R270),"ERROR",IF(ABS('Student Work'!R270-'Student Work'!Q270*'Student Work'!$T$12/12)&lt;0.01,IF(P270&lt;&gt;"ERROR","Correct","ERROR"),"ERROR")))</f>
        <v>0</v>
      </c>
      <c r="S270" s="139">
        <f>IF(P270=0,0,IF(ISBLANK('Student Work'!S270),"ERROR",IF(ABS('Student Work'!S270-('Student Work'!$T$14-'Student Work'!R270))&lt;0.01,IF(P270&lt;&gt;"ERROR","Correct","ERROR"),"ERROR")))</f>
        <v>0</v>
      </c>
      <c r="T270" s="139">
        <f>IF(P270=0,0,IF(ISBLANK('Student Work'!T270),"ERROR",IF(ABS('Student Work'!T270-('Student Work'!Q270-'Student Work'!S270))&lt;0.01,IF(P270&lt;&gt;"ERROR","Correct","ERROR"),"ERROR")))</f>
        <v>0</v>
      </c>
      <c r="U270" s="143"/>
      <c r="V270" s="143"/>
      <c r="W270" s="87"/>
      <c r="X270" s="87"/>
      <c r="Y270" s="87"/>
      <c r="Z270" s="87"/>
      <c r="AA270" s="87"/>
      <c r="AB270" s="87"/>
      <c r="AC270" s="87"/>
      <c r="AD270" s="137">
        <f>IF($AE$13="Correct",IF(AND(AD269+1&lt;='Student Work'!$AE$13,AD269&lt;&gt;0),AD269+1,IF('Student Work'!AD270&gt;0,"ERROR",0)),0)</f>
        <v>0</v>
      </c>
      <c r="AE270" s="139">
        <f>IF(AD270=0,0,IF(ISBLANK('Student Work'!AE270),"ERROR",IF(ABS('Student Work'!AE270-'Student Work'!AH269)&lt;0.01,IF(AD270&lt;&gt;"ERROR","Correct","ERROR"),"ERROR")))</f>
        <v>0</v>
      </c>
      <c r="AF270" s="139">
        <f>IF(AD270=0,0,IF(ISBLANK('Student Work'!AF270),"ERROR",IF(ABS('Student Work'!AF270-'Student Work'!AE270*'Student Work'!$AE$12/12)&lt;0.01,IF(AD270&lt;&gt;"ERROR","Correct","ERROR"),"ERROR")))</f>
        <v>0</v>
      </c>
      <c r="AG270" s="154">
        <f>IF(AD270=0,0,IF(ISBLANK('Student Work'!AG270),"ERROR",IF(ABS('Student Work'!AG270-('Student Work'!$AE$14-'Student Work'!AF270))&lt;0.01,"Correct","ERROR")))</f>
        <v>0</v>
      </c>
      <c r="AH270" s="155">
        <f>IF(AD270=0,0,IF(ISBLANK('Student Work'!AH270),"ERROR",IF(ABS('Student Work'!AH270-('Student Work'!AE270-'Student Work'!AG270))&lt;0.01,"Correct","ERROR")))</f>
        <v>0</v>
      </c>
      <c r="AI270" s="144"/>
      <c r="AJ270" s="87"/>
      <c r="AK270" s="87"/>
      <c r="AL270" s="70"/>
    </row>
    <row r="271" spans="1:38">
      <c r="A271" s="100"/>
      <c r="B271" s="72"/>
      <c r="C271" s="72"/>
      <c r="D271" s="72"/>
      <c r="E271" s="72"/>
      <c r="F271" s="72"/>
      <c r="G271" s="72"/>
      <c r="H271" s="72"/>
      <c r="I271" s="72"/>
      <c r="J271" s="72"/>
      <c r="K271" s="72"/>
      <c r="L271" s="72"/>
      <c r="M271" s="72"/>
      <c r="N271" s="72"/>
      <c r="O271" s="87"/>
      <c r="P271" s="137">
        <f>IF($T$13="Correct",IF(AND(P270+1&lt;='Student Work'!$T$13,P270&lt;&gt;0),P270+1,IF('Student Work'!P271&gt;0,"ERROR",0)),0)</f>
        <v>0</v>
      </c>
      <c r="Q271" s="138">
        <f>IF(P271=0,0,IF(ISBLANK('Student Work'!Q271),"ERROR",IF(ABS('Student Work'!Q271-'Student Work'!T270)&lt;0.01,IF(P271&lt;&gt;"ERROR","Correct","ERROR"),"ERROR")))</f>
        <v>0</v>
      </c>
      <c r="R271" s="139">
        <f>IF(P271=0,0,IF(ISBLANK('Student Work'!R271),"ERROR",IF(ABS('Student Work'!R271-'Student Work'!Q271*'Student Work'!$T$12/12)&lt;0.01,IF(P271&lt;&gt;"ERROR","Correct","ERROR"),"ERROR")))</f>
        <v>0</v>
      </c>
      <c r="S271" s="139">
        <f>IF(P271=0,0,IF(ISBLANK('Student Work'!S271),"ERROR",IF(ABS('Student Work'!S271-('Student Work'!$T$14-'Student Work'!R271))&lt;0.01,IF(P271&lt;&gt;"ERROR","Correct","ERROR"),"ERROR")))</f>
        <v>0</v>
      </c>
      <c r="T271" s="139">
        <f>IF(P271=0,0,IF(ISBLANK('Student Work'!T271),"ERROR",IF(ABS('Student Work'!T271-('Student Work'!Q271-'Student Work'!S271))&lt;0.01,IF(P271&lt;&gt;"ERROR","Correct","ERROR"),"ERROR")))</f>
        <v>0</v>
      </c>
      <c r="U271" s="143"/>
      <c r="V271" s="143"/>
      <c r="W271" s="87"/>
      <c r="X271" s="87"/>
      <c r="Y271" s="87"/>
      <c r="Z271" s="87"/>
      <c r="AA271" s="87"/>
      <c r="AB271" s="87"/>
      <c r="AC271" s="87"/>
      <c r="AD271" s="137">
        <f>IF($AE$13="Correct",IF(AND(AD270+1&lt;='Student Work'!$AE$13,AD270&lt;&gt;0),AD270+1,IF('Student Work'!AD271&gt;0,"ERROR",0)),0)</f>
        <v>0</v>
      </c>
      <c r="AE271" s="139">
        <f>IF(AD271=0,0,IF(ISBLANK('Student Work'!AE271),"ERROR",IF(ABS('Student Work'!AE271-'Student Work'!AH270)&lt;0.01,IF(AD271&lt;&gt;"ERROR","Correct","ERROR"),"ERROR")))</f>
        <v>0</v>
      </c>
      <c r="AF271" s="139">
        <f>IF(AD271=0,0,IF(ISBLANK('Student Work'!AF271),"ERROR",IF(ABS('Student Work'!AF271-'Student Work'!AE271*'Student Work'!$AE$12/12)&lt;0.01,IF(AD271&lt;&gt;"ERROR","Correct","ERROR"),"ERROR")))</f>
        <v>0</v>
      </c>
      <c r="AG271" s="154">
        <f>IF(AD271=0,0,IF(ISBLANK('Student Work'!AG271),"ERROR",IF(ABS('Student Work'!AG271-('Student Work'!$AE$14-'Student Work'!AF271))&lt;0.01,"Correct","ERROR")))</f>
        <v>0</v>
      </c>
      <c r="AH271" s="155">
        <f>IF(AD271=0,0,IF(ISBLANK('Student Work'!AH271),"ERROR",IF(ABS('Student Work'!AH271-('Student Work'!AE271-'Student Work'!AG271))&lt;0.01,"Correct","ERROR")))</f>
        <v>0</v>
      </c>
      <c r="AI271" s="144"/>
      <c r="AJ271" s="87"/>
      <c r="AK271" s="87"/>
      <c r="AL271" s="70"/>
    </row>
    <row r="272" spans="1:38">
      <c r="A272" s="100"/>
      <c r="B272" s="72"/>
      <c r="C272" s="72"/>
      <c r="D272" s="72"/>
      <c r="E272" s="72"/>
      <c r="F272" s="72"/>
      <c r="G272" s="72"/>
      <c r="H272" s="72"/>
      <c r="I272" s="72"/>
      <c r="J272" s="72"/>
      <c r="K272" s="72"/>
      <c r="L272" s="72"/>
      <c r="M272" s="72"/>
      <c r="N272" s="72"/>
      <c r="O272" s="87"/>
      <c r="P272" s="137">
        <f>IF($T$13="Correct",IF(AND(P271+1&lt;='Student Work'!$T$13,P271&lt;&gt;0),P271+1,IF('Student Work'!P272&gt;0,"ERROR",0)),0)</f>
        <v>0</v>
      </c>
      <c r="Q272" s="138">
        <f>IF(P272=0,0,IF(ISBLANK('Student Work'!Q272),"ERROR",IF(ABS('Student Work'!Q272-'Student Work'!T271)&lt;0.01,IF(P272&lt;&gt;"ERROR","Correct","ERROR"),"ERROR")))</f>
        <v>0</v>
      </c>
      <c r="R272" s="139">
        <f>IF(P272=0,0,IF(ISBLANK('Student Work'!R272),"ERROR",IF(ABS('Student Work'!R272-'Student Work'!Q272*'Student Work'!$T$12/12)&lt;0.01,IF(P272&lt;&gt;"ERROR","Correct","ERROR"),"ERROR")))</f>
        <v>0</v>
      </c>
      <c r="S272" s="139">
        <f>IF(P272=0,0,IF(ISBLANK('Student Work'!S272),"ERROR",IF(ABS('Student Work'!S272-('Student Work'!$T$14-'Student Work'!R272))&lt;0.01,IF(P272&lt;&gt;"ERROR","Correct","ERROR"),"ERROR")))</f>
        <v>0</v>
      </c>
      <c r="T272" s="139">
        <f>IF(P272=0,0,IF(ISBLANK('Student Work'!T272),"ERROR",IF(ABS('Student Work'!T272-('Student Work'!Q272-'Student Work'!S272))&lt;0.01,IF(P272&lt;&gt;"ERROR","Correct","ERROR"),"ERROR")))</f>
        <v>0</v>
      </c>
      <c r="U272" s="143"/>
      <c r="V272" s="143"/>
      <c r="W272" s="87"/>
      <c r="X272" s="87"/>
      <c r="Y272" s="87"/>
      <c r="Z272" s="87"/>
      <c r="AA272" s="87"/>
      <c r="AB272" s="87"/>
      <c r="AC272" s="87"/>
      <c r="AD272" s="137">
        <f>IF($AE$13="Correct",IF(AND(AD271+1&lt;='Student Work'!$AE$13,AD271&lt;&gt;0),AD271+1,IF('Student Work'!AD272&gt;0,"ERROR",0)),0)</f>
        <v>0</v>
      </c>
      <c r="AE272" s="139">
        <f>IF(AD272=0,0,IF(ISBLANK('Student Work'!AE272),"ERROR",IF(ABS('Student Work'!AE272-'Student Work'!AH271)&lt;0.01,IF(AD272&lt;&gt;"ERROR","Correct","ERROR"),"ERROR")))</f>
        <v>0</v>
      </c>
      <c r="AF272" s="139">
        <f>IF(AD272=0,0,IF(ISBLANK('Student Work'!AF272),"ERROR",IF(ABS('Student Work'!AF272-'Student Work'!AE272*'Student Work'!$AE$12/12)&lt;0.01,IF(AD272&lt;&gt;"ERROR","Correct","ERROR"),"ERROR")))</f>
        <v>0</v>
      </c>
      <c r="AG272" s="154">
        <f>IF(AD272=0,0,IF(ISBLANK('Student Work'!AG272),"ERROR",IF(ABS('Student Work'!AG272-('Student Work'!$AE$14-'Student Work'!AF272))&lt;0.01,"Correct","ERROR")))</f>
        <v>0</v>
      </c>
      <c r="AH272" s="155">
        <f>IF(AD272=0,0,IF(ISBLANK('Student Work'!AH272),"ERROR",IF(ABS('Student Work'!AH272-('Student Work'!AE272-'Student Work'!AG272))&lt;0.01,"Correct","ERROR")))</f>
        <v>0</v>
      </c>
      <c r="AI272" s="144"/>
      <c r="AJ272" s="87"/>
      <c r="AK272" s="87"/>
      <c r="AL272" s="70"/>
    </row>
    <row r="273" spans="1:38">
      <c r="A273" s="100"/>
      <c r="B273" s="72"/>
      <c r="C273" s="72"/>
      <c r="D273" s="72"/>
      <c r="E273" s="72"/>
      <c r="F273" s="72"/>
      <c r="G273" s="72"/>
      <c r="H273" s="72"/>
      <c r="I273" s="72"/>
      <c r="J273" s="72"/>
      <c r="K273" s="72"/>
      <c r="L273" s="72"/>
      <c r="M273" s="72"/>
      <c r="N273" s="72"/>
      <c r="O273" s="87"/>
      <c r="P273" s="137">
        <f>IF($T$13="Correct",IF(AND(P272+1&lt;='Student Work'!$T$13,P272&lt;&gt;0),P272+1,IF('Student Work'!P273&gt;0,"ERROR",0)),0)</f>
        <v>0</v>
      </c>
      <c r="Q273" s="138">
        <f>IF(P273=0,0,IF(ISBLANK('Student Work'!Q273),"ERROR",IF(ABS('Student Work'!Q273-'Student Work'!T272)&lt;0.01,IF(P273&lt;&gt;"ERROR","Correct","ERROR"),"ERROR")))</f>
        <v>0</v>
      </c>
      <c r="R273" s="139">
        <f>IF(P273=0,0,IF(ISBLANK('Student Work'!R273),"ERROR",IF(ABS('Student Work'!R273-'Student Work'!Q273*'Student Work'!$T$12/12)&lt;0.01,IF(P273&lt;&gt;"ERROR","Correct","ERROR"),"ERROR")))</f>
        <v>0</v>
      </c>
      <c r="S273" s="139">
        <f>IF(P273=0,0,IF(ISBLANK('Student Work'!S273),"ERROR",IF(ABS('Student Work'!S273-('Student Work'!$T$14-'Student Work'!R273))&lt;0.01,IF(P273&lt;&gt;"ERROR","Correct","ERROR"),"ERROR")))</f>
        <v>0</v>
      </c>
      <c r="T273" s="139">
        <f>IF(P273=0,0,IF(ISBLANK('Student Work'!T273),"ERROR",IF(ABS('Student Work'!T273-('Student Work'!Q273-'Student Work'!S273))&lt;0.01,IF(P273&lt;&gt;"ERROR","Correct","ERROR"),"ERROR")))</f>
        <v>0</v>
      </c>
      <c r="U273" s="143"/>
      <c r="V273" s="143"/>
      <c r="W273" s="87"/>
      <c r="X273" s="87"/>
      <c r="Y273" s="87"/>
      <c r="Z273" s="87"/>
      <c r="AA273" s="87"/>
      <c r="AB273" s="87"/>
      <c r="AC273" s="87"/>
      <c r="AD273" s="137">
        <f>IF($AE$13="Correct",IF(AND(AD272+1&lt;='Student Work'!$AE$13,AD272&lt;&gt;0),AD272+1,IF('Student Work'!AD273&gt;0,"ERROR",0)),0)</f>
        <v>0</v>
      </c>
      <c r="AE273" s="139">
        <f>IF(AD273=0,0,IF(ISBLANK('Student Work'!AE273),"ERROR",IF(ABS('Student Work'!AE273-'Student Work'!AH272)&lt;0.01,IF(AD273&lt;&gt;"ERROR","Correct","ERROR"),"ERROR")))</f>
        <v>0</v>
      </c>
      <c r="AF273" s="139">
        <f>IF(AD273=0,0,IF(ISBLANK('Student Work'!AF273),"ERROR",IF(ABS('Student Work'!AF273-'Student Work'!AE273*'Student Work'!$AE$12/12)&lt;0.01,IF(AD273&lt;&gt;"ERROR","Correct","ERROR"),"ERROR")))</f>
        <v>0</v>
      </c>
      <c r="AG273" s="154">
        <f>IF(AD273=0,0,IF(ISBLANK('Student Work'!AG273),"ERROR",IF(ABS('Student Work'!AG273-('Student Work'!$AE$14-'Student Work'!AF273))&lt;0.01,"Correct","ERROR")))</f>
        <v>0</v>
      </c>
      <c r="AH273" s="155">
        <f>IF(AD273=0,0,IF(ISBLANK('Student Work'!AH273),"ERROR",IF(ABS('Student Work'!AH273-('Student Work'!AE273-'Student Work'!AG273))&lt;0.01,"Correct","ERROR")))</f>
        <v>0</v>
      </c>
      <c r="AI273" s="144"/>
      <c r="AJ273" s="87"/>
      <c r="AK273" s="87"/>
      <c r="AL273" s="70"/>
    </row>
    <row r="274" spans="1:38">
      <c r="A274" s="100"/>
      <c r="B274" s="72"/>
      <c r="C274" s="72"/>
      <c r="D274" s="72"/>
      <c r="E274" s="72"/>
      <c r="F274" s="72"/>
      <c r="G274" s="72"/>
      <c r="H274" s="72"/>
      <c r="I274" s="72"/>
      <c r="J274" s="72"/>
      <c r="K274" s="72"/>
      <c r="L274" s="72"/>
      <c r="M274" s="72"/>
      <c r="N274" s="72"/>
      <c r="O274" s="87"/>
      <c r="P274" s="137">
        <f>IF($T$13="Correct",IF(AND(P273+1&lt;='Student Work'!$T$13,P273&lt;&gt;0),P273+1,IF('Student Work'!P274&gt;0,"ERROR",0)),0)</f>
        <v>0</v>
      </c>
      <c r="Q274" s="138">
        <f>IF(P274=0,0,IF(ISBLANK('Student Work'!Q274),"ERROR",IF(ABS('Student Work'!Q274-'Student Work'!T273)&lt;0.01,IF(P274&lt;&gt;"ERROR","Correct","ERROR"),"ERROR")))</f>
        <v>0</v>
      </c>
      <c r="R274" s="139">
        <f>IF(P274=0,0,IF(ISBLANK('Student Work'!R274),"ERROR",IF(ABS('Student Work'!R274-'Student Work'!Q274*'Student Work'!$T$12/12)&lt;0.01,IF(P274&lt;&gt;"ERROR","Correct","ERROR"),"ERROR")))</f>
        <v>0</v>
      </c>
      <c r="S274" s="139">
        <f>IF(P274=0,0,IF(ISBLANK('Student Work'!S274),"ERROR",IF(ABS('Student Work'!S274-('Student Work'!$T$14-'Student Work'!R274))&lt;0.01,IF(P274&lt;&gt;"ERROR","Correct","ERROR"),"ERROR")))</f>
        <v>0</v>
      </c>
      <c r="T274" s="139">
        <f>IF(P274=0,0,IF(ISBLANK('Student Work'!T274),"ERROR",IF(ABS('Student Work'!T274-('Student Work'!Q274-'Student Work'!S274))&lt;0.01,IF(P274&lt;&gt;"ERROR","Correct","ERROR"),"ERROR")))</f>
        <v>0</v>
      </c>
      <c r="U274" s="143"/>
      <c r="V274" s="143"/>
      <c r="W274" s="87"/>
      <c r="X274" s="87"/>
      <c r="Y274" s="87"/>
      <c r="Z274" s="87"/>
      <c r="AA274" s="87"/>
      <c r="AB274" s="87"/>
      <c r="AC274" s="87"/>
      <c r="AD274" s="137">
        <f>IF($AE$13="Correct",IF(AND(AD273+1&lt;='Student Work'!$AE$13,AD273&lt;&gt;0),AD273+1,IF('Student Work'!AD274&gt;0,"ERROR",0)),0)</f>
        <v>0</v>
      </c>
      <c r="AE274" s="139">
        <f>IF(AD274=0,0,IF(ISBLANK('Student Work'!AE274),"ERROR",IF(ABS('Student Work'!AE274-'Student Work'!AH273)&lt;0.01,IF(AD274&lt;&gt;"ERROR","Correct","ERROR"),"ERROR")))</f>
        <v>0</v>
      </c>
      <c r="AF274" s="139">
        <f>IF(AD274=0,0,IF(ISBLANK('Student Work'!AF274),"ERROR",IF(ABS('Student Work'!AF274-'Student Work'!AE274*'Student Work'!$AE$12/12)&lt;0.01,IF(AD274&lt;&gt;"ERROR","Correct","ERROR"),"ERROR")))</f>
        <v>0</v>
      </c>
      <c r="AG274" s="154">
        <f>IF(AD274=0,0,IF(ISBLANK('Student Work'!AG274),"ERROR",IF(ABS('Student Work'!AG274-('Student Work'!$AE$14-'Student Work'!AF274))&lt;0.01,"Correct","ERROR")))</f>
        <v>0</v>
      </c>
      <c r="AH274" s="155">
        <f>IF(AD274=0,0,IF(ISBLANK('Student Work'!AH274),"ERROR",IF(ABS('Student Work'!AH274-('Student Work'!AE274-'Student Work'!AG274))&lt;0.01,"Correct","ERROR")))</f>
        <v>0</v>
      </c>
      <c r="AI274" s="144"/>
      <c r="AJ274" s="87"/>
      <c r="AK274" s="87"/>
      <c r="AL274" s="70"/>
    </row>
    <row r="275" spans="1:38">
      <c r="A275" s="100"/>
      <c r="B275" s="72"/>
      <c r="C275" s="72"/>
      <c r="D275" s="72"/>
      <c r="E275" s="72"/>
      <c r="F275" s="72"/>
      <c r="G275" s="72"/>
      <c r="H275" s="72"/>
      <c r="I275" s="72"/>
      <c r="J275" s="72"/>
      <c r="K275" s="72"/>
      <c r="L275" s="72"/>
      <c r="M275" s="72"/>
      <c r="N275" s="72"/>
      <c r="O275" s="87"/>
      <c r="P275" s="137">
        <f>IF($T$13="Correct",IF(AND(P274+1&lt;='Student Work'!$T$13,P274&lt;&gt;0),P274+1,IF('Student Work'!P275&gt;0,"ERROR",0)),0)</f>
        <v>0</v>
      </c>
      <c r="Q275" s="138">
        <f>IF(P275=0,0,IF(ISBLANK('Student Work'!Q275),"ERROR",IF(ABS('Student Work'!Q275-'Student Work'!T274)&lt;0.01,IF(P275&lt;&gt;"ERROR","Correct","ERROR"),"ERROR")))</f>
        <v>0</v>
      </c>
      <c r="R275" s="139">
        <f>IF(P275=0,0,IF(ISBLANK('Student Work'!R275),"ERROR",IF(ABS('Student Work'!R275-'Student Work'!Q275*'Student Work'!$T$12/12)&lt;0.01,IF(P275&lt;&gt;"ERROR","Correct","ERROR"),"ERROR")))</f>
        <v>0</v>
      </c>
      <c r="S275" s="139">
        <f>IF(P275=0,0,IF(ISBLANK('Student Work'!S275),"ERROR",IF(ABS('Student Work'!S275-('Student Work'!$T$14-'Student Work'!R275))&lt;0.01,IF(P275&lt;&gt;"ERROR","Correct","ERROR"),"ERROR")))</f>
        <v>0</v>
      </c>
      <c r="T275" s="139">
        <f>IF(P275=0,0,IF(ISBLANK('Student Work'!T275),"ERROR",IF(ABS('Student Work'!T275-('Student Work'!Q275-'Student Work'!S275))&lt;0.01,IF(P275&lt;&gt;"ERROR","Correct","ERROR"),"ERROR")))</f>
        <v>0</v>
      </c>
      <c r="U275" s="143"/>
      <c r="V275" s="143"/>
      <c r="W275" s="87"/>
      <c r="X275" s="87"/>
      <c r="Y275" s="87"/>
      <c r="Z275" s="87"/>
      <c r="AA275" s="87"/>
      <c r="AB275" s="87"/>
      <c r="AC275" s="87"/>
      <c r="AD275" s="137">
        <f>IF($AE$13="Correct",IF(AND(AD274+1&lt;='Student Work'!$AE$13,AD274&lt;&gt;0),AD274+1,IF('Student Work'!AD275&gt;0,"ERROR",0)),0)</f>
        <v>0</v>
      </c>
      <c r="AE275" s="139">
        <f>IF(AD275=0,0,IF(ISBLANK('Student Work'!AE275),"ERROR",IF(ABS('Student Work'!AE275-'Student Work'!AH274)&lt;0.01,IF(AD275&lt;&gt;"ERROR","Correct","ERROR"),"ERROR")))</f>
        <v>0</v>
      </c>
      <c r="AF275" s="139">
        <f>IF(AD275=0,0,IF(ISBLANK('Student Work'!AF275),"ERROR",IF(ABS('Student Work'!AF275-'Student Work'!AE275*'Student Work'!$AE$12/12)&lt;0.01,IF(AD275&lt;&gt;"ERROR","Correct","ERROR"),"ERROR")))</f>
        <v>0</v>
      </c>
      <c r="AG275" s="154">
        <f>IF(AD275=0,0,IF(ISBLANK('Student Work'!AG275),"ERROR",IF(ABS('Student Work'!AG275-('Student Work'!$AE$14-'Student Work'!AF275))&lt;0.01,"Correct","ERROR")))</f>
        <v>0</v>
      </c>
      <c r="AH275" s="155">
        <f>IF(AD275=0,0,IF(ISBLANK('Student Work'!AH275),"ERROR",IF(ABS('Student Work'!AH275-('Student Work'!AE275-'Student Work'!AG275))&lt;0.01,"Correct","ERROR")))</f>
        <v>0</v>
      </c>
      <c r="AI275" s="144"/>
      <c r="AJ275" s="87"/>
      <c r="AK275" s="87"/>
      <c r="AL275" s="70"/>
    </row>
    <row r="276" spans="1:38">
      <c r="A276" s="100"/>
      <c r="B276" s="72"/>
      <c r="C276" s="72"/>
      <c r="D276" s="72"/>
      <c r="E276" s="72"/>
      <c r="F276" s="72"/>
      <c r="G276" s="72"/>
      <c r="H276" s="72"/>
      <c r="I276" s="72"/>
      <c r="J276" s="72"/>
      <c r="K276" s="72"/>
      <c r="L276" s="72"/>
      <c r="M276" s="72"/>
      <c r="N276" s="72"/>
      <c r="O276" s="87"/>
      <c r="P276" s="137">
        <f>IF($T$13="Correct",IF(AND(P275+1&lt;='Student Work'!$T$13,P275&lt;&gt;0),P275+1,IF('Student Work'!P276&gt;0,"ERROR",0)),0)</f>
        <v>0</v>
      </c>
      <c r="Q276" s="138">
        <f>IF(P276=0,0,IF(ISBLANK('Student Work'!Q276),"ERROR",IF(ABS('Student Work'!Q276-'Student Work'!T275)&lt;0.01,IF(P276&lt;&gt;"ERROR","Correct","ERROR"),"ERROR")))</f>
        <v>0</v>
      </c>
      <c r="R276" s="139">
        <f>IF(P276=0,0,IF(ISBLANK('Student Work'!R276),"ERROR",IF(ABS('Student Work'!R276-'Student Work'!Q276*'Student Work'!$T$12/12)&lt;0.01,IF(P276&lt;&gt;"ERROR","Correct","ERROR"),"ERROR")))</f>
        <v>0</v>
      </c>
      <c r="S276" s="139">
        <f>IF(P276=0,0,IF(ISBLANK('Student Work'!S276),"ERROR",IF(ABS('Student Work'!S276-('Student Work'!$T$14-'Student Work'!R276))&lt;0.01,IF(P276&lt;&gt;"ERROR","Correct","ERROR"),"ERROR")))</f>
        <v>0</v>
      </c>
      <c r="T276" s="139">
        <f>IF(P276=0,0,IF(ISBLANK('Student Work'!T276),"ERROR",IF(ABS('Student Work'!T276-('Student Work'!Q276-'Student Work'!S276))&lt;0.01,IF(P276&lt;&gt;"ERROR","Correct","ERROR"),"ERROR")))</f>
        <v>0</v>
      </c>
      <c r="U276" s="143"/>
      <c r="V276" s="143"/>
      <c r="W276" s="87"/>
      <c r="X276" s="87"/>
      <c r="Y276" s="87"/>
      <c r="Z276" s="87"/>
      <c r="AA276" s="87"/>
      <c r="AB276" s="87"/>
      <c r="AC276" s="87"/>
      <c r="AD276" s="137">
        <f>IF($AE$13="Correct",IF(AND(AD275+1&lt;='Student Work'!$AE$13,AD275&lt;&gt;0),AD275+1,IF('Student Work'!AD276&gt;0,"ERROR",0)),0)</f>
        <v>0</v>
      </c>
      <c r="AE276" s="139">
        <f>IF(AD276=0,0,IF(ISBLANK('Student Work'!AE276),"ERROR",IF(ABS('Student Work'!AE276-'Student Work'!AH275)&lt;0.01,IF(AD276&lt;&gt;"ERROR","Correct","ERROR"),"ERROR")))</f>
        <v>0</v>
      </c>
      <c r="AF276" s="139">
        <f>IF(AD276=0,0,IF(ISBLANK('Student Work'!AF276),"ERROR",IF(ABS('Student Work'!AF276-'Student Work'!AE276*'Student Work'!$AE$12/12)&lt;0.01,IF(AD276&lt;&gt;"ERROR","Correct","ERROR"),"ERROR")))</f>
        <v>0</v>
      </c>
      <c r="AG276" s="154">
        <f>IF(AD276=0,0,IF(ISBLANK('Student Work'!AG276),"ERROR",IF(ABS('Student Work'!AG276-('Student Work'!$AE$14-'Student Work'!AF276))&lt;0.01,"Correct","ERROR")))</f>
        <v>0</v>
      </c>
      <c r="AH276" s="155">
        <f>IF(AD276=0,0,IF(ISBLANK('Student Work'!AH276),"ERROR",IF(ABS('Student Work'!AH276-('Student Work'!AE276-'Student Work'!AG276))&lt;0.01,"Correct","ERROR")))</f>
        <v>0</v>
      </c>
      <c r="AI276" s="144"/>
      <c r="AJ276" s="87"/>
      <c r="AK276" s="87"/>
      <c r="AL276" s="70"/>
    </row>
    <row r="277" spans="1:38">
      <c r="A277" s="100"/>
      <c r="B277" s="72"/>
      <c r="C277" s="72"/>
      <c r="D277" s="72"/>
      <c r="E277" s="72"/>
      <c r="F277" s="72"/>
      <c r="G277" s="72"/>
      <c r="H277" s="72"/>
      <c r="I277" s="72"/>
      <c r="J277" s="72"/>
      <c r="K277" s="72"/>
      <c r="L277" s="72"/>
      <c r="M277" s="72"/>
      <c r="N277" s="72"/>
      <c r="O277" s="87"/>
      <c r="P277" s="137">
        <f>IF($T$13="Correct",IF(AND(P276+1&lt;='Student Work'!$T$13,P276&lt;&gt;0),P276+1,IF('Student Work'!P277&gt;0,"ERROR",0)),0)</f>
        <v>0</v>
      </c>
      <c r="Q277" s="138">
        <f>IF(P277=0,0,IF(ISBLANK('Student Work'!Q277),"ERROR",IF(ABS('Student Work'!Q277-'Student Work'!T276)&lt;0.01,IF(P277&lt;&gt;"ERROR","Correct","ERROR"),"ERROR")))</f>
        <v>0</v>
      </c>
      <c r="R277" s="139">
        <f>IF(P277=0,0,IF(ISBLANK('Student Work'!R277),"ERROR",IF(ABS('Student Work'!R277-'Student Work'!Q277*'Student Work'!$T$12/12)&lt;0.01,IF(P277&lt;&gt;"ERROR","Correct","ERROR"),"ERROR")))</f>
        <v>0</v>
      </c>
      <c r="S277" s="139">
        <f>IF(P277=0,0,IF(ISBLANK('Student Work'!S277),"ERROR",IF(ABS('Student Work'!S277-('Student Work'!$T$14-'Student Work'!R277))&lt;0.01,IF(P277&lt;&gt;"ERROR","Correct","ERROR"),"ERROR")))</f>
        <v>0</v>
      </c>
      <c r="T277" s="139">
        <f>IF(P277=0,0,IF(ISBLANK('Student Work'!T277),"ERROR",IF(ABS('Student Work'!T277-('Student Work'!Q277-'Student Work'!S277))&lt;0.01,IF(P277&lt;&gt;"ERROR","Correct","ERROR"),"ERROR")))</f>
        <v>0</v>
      </c>
      <c r="U277" s="143"/>
      <c r="V277" s="143"/>
      <c r="W277" s="87"/>
      <c r="X277" s="87"/>
      <c r="Y277" s="87"/>
      <c r="Z277" s="87"/>
      <c r="AA277" s="87"/>
      <c r="AB277" s="87"/>
      <c r="AC277" s="87"/>
      <c r="AD277" s="137">
        <f>IF($AE$13="Correct",IF(AND(AD276+1&lt;='Student Work'!$AE$13,AD276&lt;&gt;0),AD276+1,IF('Student Work'!AD277&gt;0,"ERROR",0)),0)</f>
        <v>0</v>
      </c>
      <c r="AE277" s="139">
        <f>IF(AD277=0,0,IF(ISBLANK('Student Work'!AE277),"ERROR",IF(ABS('Student Work'!AE277-'Student Work'!AH276)&lt;0.01,IF(AD277&lt;&gt;"ERROR","Correct","ERROR"),"ERROR")))</f>
        <v>0</v>
      </c>
      <c r="AF277" s="139">
        <f>IF(AD277=0,0,IF(ISBLANK('Student Work'!AF277),"ERROR",IF(ABS('Student Work'!AF277-'Student Work'!AE277*'Student Work'!$AE$12/12)&lt;0.01,IF(AD277&lt;&gt;"ERROR","Correct","ERROR"),"ERROR")))</f>
        <v>0</v>
      </c>
      <c r="AG277" s="154">
        <f>IF(AD277=0,0,IF(ISBLANK('Student Work'!AG277),"ERROR",IF(ABS('Student Work'!AG277-('Student Work'!$AE$14-'Student Work'!AF277))&lt;0.01,"Correct","ERROR")))</f>
        <v>0</v>
      </c>
      <c r="AH277" s="155">
        <f>IF(AD277=0,0,IF(ISBLANK('Student Work'!AH277),"ERROR",IF(ABS('Student Work'!AH277-('Student Work'!AE277-'Student Work'!AG277))&lt;0.01,"Correct","ERROR")))</f>
        <v>0</v>
      </c>
      <c r="AI277" s="144"/>
      <c r="AJ277" s="87"/>
      <c r="AK277" s="87"/>
      <c r="AL277" s="70"/>
    </row>
    <row r="278" spans="1:38">
      <c r="A278" s="100"/>
      <c r="B278" s="72"/>
      <c r="C278" s="72"/>
      <c r="D278" s="72"/>
      <c r="E278" s="72"/>
      <c r="F278" s="72"/>
      <c r="G278" s="72"/>
      <c r="H278" s="72"/>
      <c r="I278" s="72"/>
      <c r="J278" s="72"/>
      <c r="K278" s="72"/>
      <c r="L278" s="72"/>
      <c r="M278" s="72"/>
      <c r="N278" s="72"/>
      <c r="O278" s="87"/>
      <c r="P278" s="137">
        <f>IF($T$13="Correct",IF(AND(P277+1&lt;='Student Work'!$T$13,P277&lt;&gt;0),P277+1,IF('Student Work'!P278&gt;0,"ERROR",0)),0)</f>
        <v>0</v>
      </c>
      <c r="Q278" s="138">
        <f>IF(P278=0,0,IF(ISBLANK('Student Work'!Q278),"ERROR",IF(ABS('Student Work'!Q278-'Student Work'!T277)&lt;0.01,IF(P278&lt;&gt;"ERROR","Correct","ERROR"),"ERROR")))</f>
        <v>0</v>
      </c>
      <c r="R278" s="139">
        <f>IF(P278=0,0,IF(ISBLANK('Student Work'!R278),"ERROR",IF(ABS('Student Work'!R278-'Student Work'!Q278*'Student Work'!$T$12/12)&lt;0.01,IF(P278&lt;&gt;"ERROR","Correct","ERROR"),"ERROR")))</f>
        <v>0</v>
      </c>
      <c r="S278" s="139">
        <f>IF(P278=0,0,IF(ISBLANK('Student Work'!S278),"ERROR",IF(ABS('Student Work'!S278-('Student Work'!$T$14-'Student Work'!R278))&lt;0.01,IF(P278&lt;&gt;"ERROR","Correct","ERROR"),"ERROR")))</f>
        <v>0</v>
      </c>
      <c r="T278" s="139">
        <f>IF(P278=0,0,IF(ISBLANK('Student Work'!T278),"ERROR",IF(ABS('Student Work'!T278-('Student Work'!Q278-'Student Work'!S278))&lt;0.01,IF(P278&lt;&gt;"ERROR","Correct","ERROR"),"ERROR")))</f>
        <v>0</v>
      </c>
      <c r="U278" s="143"/>
      <c r="V278" s="143"/>
      <c r="W278" s="87"/>
      <c r="X278" s="87"/>
      <c r="Y278" s="87"/>
      <c r="Z278" s="87"/>
      <c r="AA278" s="87"/>
      <c r="AB278" s="87"/>
      <c r="AC278" s="87"/>
      <c r="AD278" s="137">
        <f>IF($AE$13="Correct",IF(AND(AD277+1&lt;='Student Work'!$AE$13,AD277&lt;&gt;0),AD277+1,IF('Student Work'!AD278&gt;0,"ERROR",0)),0)</f>
        <v>0</v>
      </c>
      <c r="AE278" s="139">
        <f>IF(AD278=0,0,IF(ISBLANK('Student Work'!AE278),"ERROR",IF(ABS('Student Work'!AE278-'Student Work'!AH277)&lt;0.01,IF(AD278&lt;&gt;"ERROR","Correct","ERROR"),"ERROR")))</f>
        <v>0</v>
      </c>
      <c r="AF278" s="139">
        <f>IF(AD278=0,0,IF(ISBLANK('Student Work'!AF278),"ERROR",IF(ABS('Student Work'!AF278-'Student Work'!AE278*'Student Work'!$AE$12/12)&lt;0.01,IF(AD278&lt;&gt;"ERROR","Correct","ERROR"),"ERROR")))</f>
        <v>0</v>
      </c>
      <c r="AG278" s="154">
        <f>IF(AD278=0,0,IF(ISBLANK('Student Work'!AG278),"ERROR",IF(ABS('Student Work'!AG278-('Student Work'!$AE$14-'Student Work'!AF278))&lt;0.01,"Correct","ERROR")))</f>
        <v>0</v>
      </c>
      <c r="AH278" s="155">
        <f>IF(AD278=0,0,IF(ISBLANK('Student Work'!AH278),"ERROR",IF(ABS('Student Work'!AH278-('Student Work'!AE278-'Student Work'!AG278))&lt;0.01,"Correct","ERROR")))</f>
        <v>0</v>
      </c>
      <c r="AI278" s="144"/>
      <c r="AJ278" s="87"/>
      <c r="AK278" s="87"/>
      <c r="AL278" s="70"/>
    </row>
    <row r="279" spans="1:38">
      <c r="A279" s="100"/>
      <c r="B279" s="72"/>
      <c r="C279" s="72"/>
      <c r="D279" s="72"/>
      <c r="E279" s="72"/>
      <c r="F279" s="72"/>
      <c r="G279" s="72"/>
      <c r="H279" s="72"/>
      <c r="I279" s="72"/>
      <c r="J279" s="72"/>
      <c r="K279" s="72"/>
      <c r="L279" s="72"/>
      <c r="M279" s="72"/>
      <c r="N279" s="72"/>
      <c r="O279" s="87"/>
      <c r="P279" s="137">
        <f>IF($T$13="Correct",IF(AND(P278+1&lt;='Student Work'!$T$13,P278&lt;&gt;0),P278+1,IF('Student Work'!P279&gt;0,"ERROR",0)),0)</f>
        <v>0</v>
      </c>
      <c r="Q279" s="138">
        <f>IF(P279=0,0,IF(ISBLANK('Student Work'!Q279),"ERROR",IF(ABS('Student Work'!Q279-'Student Work'!T278)&lt;0.01,IF(P279&lt;&gt;"ERROR","Correct","ERROR"),"ERROR")))</f>
        <v>0</v>
      </c>
      <c r="R279" s="139">
        <f>IF(P279=0,0,IF(ISBLANK('Student Work'!R279),"ERROR",IF(ABS('Student Work'!R279-'Student Work'!Q279*'Student Work'!$T$12/12)&lt;0.01,IF(P279&lt;&gt;"ERROR","Correct","ERROR"),"ERROR")))</f>
        <v>0</v>
      </c>
      <c r="S279" s="139">
        <f>IF(P279=0,0,IF(ISBLANK('Student Work'!S279),"ERROR",IF(ABS('Student Work'!S279-('Student Work'!$T$14-'Student Work'!R279))&lt;0.01,IF(P279&lt;&gt;"ERROR","Correct","ERROR"),"ERROR")))</f>
        <v>0</v>
      </c>
      <c r="T279" s="139">
        <f>IF(P279=0,0,IF(ISBLANK('Student Work'!T279),"ERROR",IF(ABS('Student Work'!T279-('Student Work'!Q279-'Student Work'!S279))&lt;0.01,IF(P279&lt;&gt;"ERROR","Correct","ERROR"),"ERROR")))</f>
        <v>0</v>
      </c>
      <c r="U279" s="143"/>
      <c r="V279" s="143"/>
      <c r="W279" s="87"/>
      <c r="X279" s="87"/>
      <c r="Y279" s="87"/>
      <c r="Z279" s="87"/>
      <c r="AA279" s="87"/>
      <c r="AB279" s="87"/>
      <c r="AC279" s="87"/>
      <c r="AD279" s="137">
        <f>IF($AE$13="Correct",IF(AND(AD278+1&lt;='Student Work'!$AE$13,AD278&lt;&gt;0),AD278+1,IF('Student Work'!AD279&gt;0,"ERROR",0)),0)</f>
        <v>0</v>
      </c>
      <c r="AE279" s="139">
        <f>IF(AD279=0,0,IF(ISBLANK('Student Work'!AE279),"ERROR",IF(ABS('Student Work'!AE279-'Student Work'!AH278)&lt;0.01,IF(AD279&lt;&gt;"ERROR","Correct","ERROR"),"ERROR")))</f>
        <v>0</v>
      </c>
      <c r="AF279" s="139">
        <f>IF(AD279=0,0,IF(ISBLANK('Student Work'!AF279),"ERROR",IF(ABS('Student Work'!AF279-'Student Work'!AE279*'Student Work'!$AE$12/12)&lt;0.01,IF(AD279&lt;&gt;"ERROR","Correct","ERROR"),"ERROR")))</f>
        <v>0</v>
      </c>
      <c r="AG279" s="154">
        <f>IF(AD279=0,0,IF(ISBLANK('Student Work'!AG279),"ERROR",IF(ABS('Student Work'!AG279-('Student Work'!$AE$14-'Student Work'!AF279))&lt;0.01,"Correct","ERROR")))</f>
        <v>0</v>
      </c>
      <c r="AH279" s="155">
        <f>IF(AD279=0,0,IF(ISBLANK('Student Work'!AH279),"ERROR",IF(ABS('Student Work'!AH279-('Student Work'!AE279-'Student Work'!AG279))&lt;0.01,"Correct","ERROR")))</f>
        <v>0</v>
      </c>
      <c r="AI279" s="144"/>
      <c r="AJ279" s="87"/>
      <c r="AK279" s="87"/>
      <c r="AL279" s="70"/>
    </row>
    <row r="280" spans="1:38">
      <c r="A280" s="100"/>
      <c r="B280" s="72"/>
      <c r="C280" s="72"/>
      <c r="D280" s="72"/>
      <c r="E280" s="72"/>
      <c r="F280" s="72"/>
      <c r="G280" s="72"/>
      <c r="H280" s="72"/>
      <c r="I280" s="72"/>
      <c r="J280" s="72"/>
      <c r="K280" s="72"/>
      <c r="L280" s="72"/>
      <c r="M280" s="72"/>
      <c r="N280" s="72"/>
      <c r="O280" s="87"/>
      <c r="P280" s="137">
        <f>IF($T$13="Correct",IF(AND(P279+1&lt;='Student Work'!$T$13,P279&lt;&gt;0),P279+1,IF('Student Work'!P280&gt;0,"ERROR",0)),0)</f>
        <v>0</v>
      </c>
      <c r="Q280" s="138">
        <f>IF(P280=0,0,IF(ISBLANK('Student Work'!Q280),"ERROR",IF(ABS('Student Work'!Q280-'Student Work'!T279)&lt;0.01,IF(P280&lt;&gt;"ERROR","Correct","ERROR"),"ERROR")))</f>
        <v>0</v>
      </c>
      <c r="R280" s="139">
        <f>IF(P280=0,0,IF(ISBLANK('Student Work'!R280),"ERROR",IF(ABS('Student Work'!R280-'Student Work'!Q280*'Student Work'!$T$12/12)&lt;0.01,IF(P280&lt;&gt;"ERROR","Correct","ERROR"),"ERROR")))</f>
        <v>0</v>
      </c>
      <c r="S280" s="139">
        <f>IF(P280=0,0,IF(ISBLANK('Student Work'!S280),"ERROR",IF(ABS('Student Work'!S280-('Student Work'!$T$14-'Student Work'!R280))&lt;0.01,IF(P280&lt;&gt;"ERROR","Correct","ERROR"),"ERROR")))</f>
        <v>0</v>
      </c>
      <c r="T280" s="139">
        <f>IF(P280=0,0,IF(ISBLANK('Student Work'!T280),"ERROR",IF(ABS('Student Work'!T280-('Student Work'!Q280-'Student Work'!S280))&lt;0.01,IF(P280&lt;&gt;"ERROR","Correct","ERROR"),"ERROR")))</f>
        <v>0</v>
      </c>
      <c r="U280" s="143"/>
      <c r="V280" s="143"/>
      <c r="W280" s="87"/>
      <c r="X280" s="87"/>
      <c r="Y280" s="87"/>
      <c r="Z280" s="87"/>
      <c r="AA280" s="87"/>
      <c r="AB280" s="87"/>
      <c r="AC280" s="87"/>
      <c r="AD280" s="137">
        <f>IF($AE$13="Correct",IF(AND(AD279+1&lt;='Student Work'!$AE$13,AD279&lt;&gt;0),AD279+1,IF('Student Work'!AD280&gt;0,"ERROR",0)),0)</f>
        <v>0</v>
      </c>
      <c r="AE280" s="139">
        <f>IF(AD280=0,0,IF(ISBLANK('Student Work'!AE280),"ERROR",IF(ABS('Student Work'!AE280-'Student Work'!AH279)&lt;0.01,IF(AD280&lt;&gt;"ERROR","Correct","ERROR"),"ERROR")))</f>
        <v>0</v>
      </c>
      <c r="AF280" s="139">
        <f>IF(AD280=0,0,IF(ISBLANK('Student Work'!AF280),"ERROR",IF(ABS('Student Work'!AF280-'Student Work'!AE280*'Student Work'!$AE$12/12)&lt;0.01,IF(AD280&lt;&gt;"ERROR","Correct","ERROR"),"ERROR")))</f>
        <v>0</v>
      </c>
      <c r="AG280" s="154">
        <f>IF(AD280=0,0,IF(ISBLANK('Student Work'!AG280),"ERROR",IF(ABS('Student Work'!AG280-('Student Work'!$AE$14-'Student Work'!AF280))&lt;0.01,"Correct","ERROR")))</f>
        <v>0</v>
      </c>
      <c r="AH280" s="155">
        <f>IF(AD280=0,0,IF(ISBLANK('Student Work'!AH280),"ERROR",IF(ABS('Student Work'!AH280-('Student Work'!AE280-'Student Work'!AG280))&lt;0.01,"Correct","ERROR")))</f>
        <v>0</v>
      </c>
      <c r="AI280" s="144"/>
      <c r="AJ280" s="87"/>
      <c r="AK280" s="87"/>
      <c r="AL280" s="70"/>
    </row>
    <row r="281" spans="1:38">
      <c r="A281" s="100"/>
      <c r="B281" s="72"/>
      <c r="C281" s="72"/>
      <c r="D281" s="72"/>
      <c r="E281" s="72"/>
      <c r="F281" s="72"/>
      <c r="G281" s="72"/>
      <c r="H281" s="72"/>
      <c r="I281" s="72"/>
      <c r="J281" s="72"/>
      <c r="K281" s="72"/>
      <c r="L281" s="72"/>
      <c r="M281" s="72"/>
      <c r="N281" s="72"/>
      <c r="O281" s="87"/>
      <c r="P281" s="137">
        <f>IF($T$13="Correct",IF(AND(P280+1&lt;='Student Work'!$T$13,P280&lt;&gt;0),P280+1,IF('Student Work'!P281&gt;0,"ERROR",0)),0)</f>
        <v>0</v>
      </c>
      <c r="Q281" s="138">
        <f>IF(P281=0,0,IF(ISBLANK('Student Work'!Q281),"ERROR",IF(ABS('Student Work'!Q281-'Student Work'!T280)&lt;0.01,IF(P281&lt;&gt;"ERROR","Correct","ERROR"),"ERROR")))</f>
        <v>0</v>
      </c>
      <c r="R281" s="139">
        <f>IF(P281=0,0,IF(ISBLANK('Student Work'!R281),"ERROR",IF(ABS('Student Work'!R281-'Student Work'!Q281*'Student Work'!$T$12/12)&lt;0.01,IF(P281&lt;&gt;"ERROR","Correct","ERROR"),"ERROR")))</f>
        <v>0</v>
      </c>
      <c r="S281" s="139">
        <f>IF(P281=0,0,IF(ISBLANK('Student Work'!S281),"ERROR",IF(ABS('Student Work'!S281-('Student Work'!$T$14-'Student Work'!R281))&lt;0.01,IF(P281&lt;&gt;"ERROR","Correct","ERROR"),"ERROR")))</f>
        <v>0</v>
      </c>
      <c r="T281" s="139">
        <f>IF(P281=0,0,IF(ISBLANK('Student Work'!T281),"ERROR",IF(ABS('Student Work'!T281-('Student Work'!Q281-'Student Work'!S281))&lt;0.01,IF(P281&lt;&gt;"ERROR","Correct","ERROR"),"ERROR")))</f>
        <v>0</v>
      </c>
      <c r="U281" s="143"/>
      <c r="V281" s="143"/>
      <c r="W281" s="87"/>
      <c r="X281" s="87"/>
      <c r="Y281" s="87"/>
      <c r="Z281" s="87"/>
      <c r="AA281" s="87"/>
      <c r="AB281" s="87"/>
      <c r="AC281" s="87"/>
      <c r="AD281" s="137">
        <f>IF($AE$13="Correct",IF(AND(AD280+1&lt;='Student Work'!$AE$13,AD280&lt;&gt;0),AD280+1,IF('Student Work'!AD281&gt;0,"ERROR",0)),0)</f>
        <v>0</v>
      </c>
      <c r="AE281" s="139">
        <f>IF(AD281=0,0,IF(ISBLANK('Student Work'!AE281),"ERROR",IF(ABS('Student Work'!AE281-'Student Work'!AH280)&lt;0.01,IF(AD281&lt;&gt;"ERROR","Correct","ERROR"),"ERROR")))</f>
        <v>0</v>
      </c>
      <c r="AF281" s="139">
        <f>IF(AD281=0,0,IF(ISBLANK('Student Work'!AF281),"ERROR",IF(ABS('Student Work'!AF281-'Student Work'!AE281*'Student Work'!$AE$12/12)&lt;0.01,IF(AD281&lt;&gt;"ERROR","Correct","ERROR"),"ERROR")))</f>
        <v>0</v>
      </c>
      <c r="AG281" s="154">
        <f>IF(AD281=0,0,IF(ISBLANK('Student Work'!AG281),"ERROR",IF(ABS('Student Work'!AG281-('Student Work'!$AE$14-'Student Work'!AF281))&lt;0.01,"Correct","ERROR")))</f>
        <v>0</v>
      </c>
      <c r="AH281" s="155">
        <f>IF(AD281=0,0,IF(ISBLANK('Student Work'!AH281),"ERROR",IF(ABS('Student Work'!AH281-('Student Work'!AE281-'Student Work'!AG281))&lt;0.01,"Correct","ERROR")))</f>
        <v>0</v>
      </c>
      <c r="AI281" s="144"/>
      <c r="AJ281" s="87"/>
      <c r="AK281" s="87"/>
      <c r="AL281" s="70"/>
    </row>
    <row r="282" spans="1:38">
      <c r="A282" s="100"/>
      <c r="B282" s="72"/>
      <c r="C282" s="72"/>
      <c r="D282" s="72"/>
      <c r="E282" s="72"/>
      <c r="F282" s="72"/>
      <c r="G282" s="72"/>
      <c r="H282" s="72"/>
      <c r="I282" s="72"/>
      <c r="J282" s="72"/>
      <c r="K282" s="72"/>
      <c r="L282" s="72"/>
      <c r="M282" s="72"/>
      <c r="N282" s="72"/>
      <c r="O282" s="87"/>
      <c r="P282" s="137">
        <f>IF($T$13="Correct",IF(AND(P281+1&lt;='Student Work'!$T$13,P281&lt;&gt;0),P281+1,IF('Student Work'!P282&gt;0,"ERROR",0)),0)</f>
        <v>0</v>
      </c>
      <c r="Q282" s="138">
        <f>IF(P282=0,0,IF(ISBLANK('Student Work'!Q282),"ERROR",IF(ABS('Student Work'!Q282-'Student Work'!T281)&lt;0.01,IF(P282&lt;&gt;"ERROR","Correct","ERROR"),"ERROR")))</f>
        <v>0</v>
      </c>
      <c r="R282" s="139">
        <f>IF(P282=0,0,IF(ISBLANK('Student Work'!R282),"ERROR",IF(ABS('Student Work'!R282-'Student Work'!Q282*'Student Work'!$T$12/12)&lt;0.01,IF(P282&lt;&gt;"ERROR","Correct","ERROR"),"ERROR")))</f>
        <v>0</v>
      </c>
      <c r="S282" s="139">
        <f>IF(P282=0,0,IF(ISBLANK('Student Work'!S282),"ERROR",IF(ABS('Student Work'!S282-('Student Work'!$T$14-'Student Work'!R282))&lt;0.01,IF(P282&lt;&gt;"ERROR","Correct","ERROR"),"ERROR")))</f>
        <v>0</v>
      </c>
      <c r="T282" s="139">
        <f>IF(P282=0,0,IF(ISBLANK('Student Work'!T282),"ERROR",IF(ABS('Student Work'!T282-('Student Work'!Q282-'Student Work'!S282))&lt;0.01,IF(P282&lt;&gt;"ERROR","Correct","ERROR"),"ERROR")))</f>
        <v>0</v>
      </c>
      <c r="U282" s="143"/>
      <c r="V282" s="143"/>
      <c r="W282" s="87"/>
      <c r="X282" s="87"/>
      <c r="Y282" s="87"/>
      <c r="Z282" s="87"/>
      <c r="AA282" s="87"/>
      <c r="AB282" s="87"/>
      <c r="AC282" s="87"/>
      <c r="AD282" s="137">
        <f>IF($AE$13="Correct",IF(AND(AD281+1&lt;='Student Work'!$AE$13,AD281&lt;&gt;0),AD281+1,IF('Student Work'!AD282&gt;0,"ERROR",0)),0)</f>
        <v>0</v>
      </c>
      <c r="AE282" s="139">
        <f>IF(AD282=0,0,IF(ISBLANK('Student Work'!AE282),"ERROR",IF(ABS('Student Work'!AE282-'Student Work'!AH281)&lt;0.01,IF(AD282&lt;&gt;"ERROR","Correct","ERROR"),"ERROR")))</f>
        <v>0</v>
      </c>
      <c r="AF282" s="139">
        <f>IF(AD282=0,0,IF(ISBLANK('Student Work'!AF282),"ERROR",IF(ABS('Student Work'!AF282-'Student Work'!AE282*'Student Work'!$AE$12/12)&lt;0.01,IF(AD282&lt;&gt;"ERROR","Correct","ERROR"),"ERROR")))</f>
        <v>0</v>
      </c>
      <c r="AG282" s="154">
        <f>IF(AD282=0,0,IF(ISBLANK('Student Work'!AG282),"ERROR",IF(ABS('Student Work'!AG282-('Student Work'!$AE$14-'Student Work'!AF282))&lt;0.01,"Correct","ERROR")))</f>
        <v>0</v>
      </c>
      <c r="AH282" s="155">
        <f>IF(AD282=0,0,IF(ISBLANK('Student Work'!AH282),"ERROR",IF(ABS('Student Work'!AH282-('Student Work'!AE282-'Student Work'!AG282))&lt;0.01,"Correct","ERROR")))</f>
        <v>0</v>
      </c>
      <c r="AI282" s="144"/>
      <c r="AJ282" s="87"/>
      <c r="AK282" s="87"/>
      <c r="AL282" s="70"/>
    </row>
    <row r="283" spans="1:38">
      <c r="A283" s="100"/>
      <c r="B283" s="72"/>
      <c r="C283" s="72"/>
      <c r="D283" s="72"/>
      <c r="E283" s="72"/>
      <c r="F283" s="72"/>
      <c r="G283" s="72"/>
      <c r="H283" s="72"/>
      <c r="I283" s="72"/>
      <c r="J283" s="72"/>
      <c r="K283" s="72"/>
      <c r="L283" s="72"/>
      <c r="M283" s="72"/>
      <c r="N283" s="72"/>
      <c r="O283" s="87"/>
      <c r="P283" s="137">
        <f>IF($T$13="Correct",IF(AND(P282+1&lt;='Student Work'!$T$13,P282&lt;&gt;0),P282+1,IF('Student Work'!P283&gt;0,"ERROR",0)),0)</f>
        <v>0</v>
      </c>
      <c r="Q283" s="138">
        <f>IF(P283=0,0,IF(ISBLANK('Student Work'!Q283),"ERROR",IF(ABS('Student Work'!Q283-'Student Work'!T282)&lt;0.01,IF(P283&lt;&gt;"ERROR","Correct","ERROR"),"ERROR")))</f>
        <v>0</v>
      </c>
      <c r="R283" s="139">
        <f>IF(P283=0,0,IF(ISBLANK('Student Work'!R283),"ERROR",IF(ABS('Student Work'!R283-'Student Work'!Q283*'Student Work'!$T$12/12)&lt;0.01,IF(P283&lt;&gt;"ERROR","Correct","ERROR"),"ERROR")))</f>
        <v>0</v>
      </c>
      <c r="S283" s="139">
        <f>IF(P283=0,0,IF(ISBLANK('Student Work'!S283),"ERROR",IF(ABS('Student Work'!S283-('Student Work'!$T$14-'Student Work'!R283))&lt;0.01,IF(P283&lt;&gt;"ERROR","Correct","ERROR"),"ERROR")))</f>
        <v>0</v>
      </c>
      <c r="T283" s="139">
        <f>IF(P283=0,0,IF(ISBLANK('Student Work'!T283),"ERROR",IF(ABS('Student Work'!T283-('Student Work'!Q283-'Student Work'!S283))&lt;0.01,IF(P283&lt;&gt;"ERROR","Correct","ERROR"),"ERROR")))</f>
        <v>0</v>
      </c>
      <c r="U283" s="143"/>
      <c r="V283" s="143"/>
      <c r="W283" s="87"/>
      <c r="X283" s="87"/>
      <c r="Y283" s="87"/>
      <c r="Z283" s="87"/>
      <c r="AA283" s="87"/>
      <c r="AB283" s="87"/>
      <c r="AC283" s="87"/>
      <c r="AD283" s="137">
        <f>IF($AE$13="Correct",IF(AND(AD282+1&lt;='Student Work'!$AE$13,AD282&lt;&gt;0),AD282+1,IF('Student Work'!AD283&gt;0,"ERROR",0)),0)</f>
        <v>0</v>
      </c>
      <c r="AE283" s="139">
        <f>IF(AD283=0,0,IF(ISBLANK('Student Work'!AE283),"ERROR",IF(ABS('Student Work'!AE283-'Student Work'!AH282)&lt;0.01,IF(AD283&lt;&gt;"ERROR","Correct","ERROR"),"ERROR")))</f>
        <v>0</v>
      </c>
      <c r="AF283" s="139">
        <f>IF(AD283=0,0,IF(ISBLANK('Student Work'!AF283),"ERROR",IF(ABS('Student Work'!AF283-'Student Work'!AE283*'Student Work'!$AE$12/12)&lt;0.01,IF(AD283&lt;&gt;"ERROR","Correct","ERROR"),"ERROR")))</f>
        <v>0</v>
      </c>
      <c r="AG283" s="154">
        <f>IF(AD283=0,0,IF(ISBLANK('Student Work'!AG283),"ERROR",IF(ABS('Student Work'!AG283-('Student Work'!$AE$14-'Student Work'!AF283))&lt;0.01,"Correct","ERROR")))</f>
        <v>0</v>
      </c>
      <c r="AH283" s="155">
        <f>IF(AD283=0,0,IF(ISBLANK('Student Work'!AH283),"ERROR",IF(ABS('Student Work'!AH283-('Student Work'!AE283-'Student Work'!AG283))&lt;0.01,"Correct","ERROR")))</f>
        <v>0</v>
      </c>
      <c r="AI283" s="144"/>
      <c r="AJ283" s="87"/>
      <c r="AK283" s="87"/>
      <c r="AL283" s="70"/>
    </row>
    <row r="284" spans="1:38">
      <c r="A284" s="100"/>
      <c r="B284" s="72"/>
      <c r="C284" s="72"/>
      <c r="D284" s="72"/>
      <c r="E284" s="72"/>
      <c r="F284" s="72"/>
      <c r="G284" s="72"/>
      <c r="H284" s="72"/>
      <c r="I284" s="72"/>
      <c r="J284" s="72"/>
      <c r="K284" s="72"/>
      <c r="L284" s="72"/>
      <c r="M284" s="72"/>
      <c r="N284" s="72"/>
      <c r="O284" s="87"/>
      <c r="P284" s="137">
        <f>IF($T$13="Correct",IF(AND(P283+1&lt;='Student Work'!$T$13,P283&lt;&gt;0),P283+1,IF('Student Work'!P284&gt;0,"ERROR",0)),0)</f>
        <v>0</v>
      </c>
      <c r="Q284" s="138">
        <f>IF(P284=0,0,IF(ISBLANK('Student Work'!Q284),"ERROR",IF(ABS('Student Work'!Q284-'Student Work'!T283)&lt;0.01,IF(P284&lt;&gt;"ERROR","Correct","ERROR"),"ERROR")))</f>
        <v>0</v>
      </c>
      <c r="R284" s="139">
        <f>IF(P284=0,0,IF(ISBLANK('Student Work'!R284),"ERROR",IF(ABS('Student Work'!R284-'Student Work'!Q284*'Student Work'!$T$12/12)&lt;0.01,IF(P284&lt;&gt;"ERROR","Correct","ERROR"),"ERROR")))</f>
        <v>0</v>
      </c>
      <c r="S284" s="139">
        <f>IF(P284=0,0,IF(ISBLANK('Student Work'!S284),"ERROR",IF(ABS('Student Work'!S284-('Student Work'!$T$14-'Student Work'!R284))&lt;0.01,IF(P284&lt;&gt;"ERROR","Correct","ERROR"),"ERROR")))</f>
        <v>0</v>
      </c>
      <c r="T284" s="139">
        <f>IF(P284=0,0,IF(ISBLANK('Student Work'!T284),"ERROR",IF(ABS('Student Work'!T284-('Student Work'!Q284-'Student Work'!S284))&lt;0.01,IF(P284&lt;&gt;"ERROR","Correct","ERROR"),"ERROR")))</f>
        <v>0</v>
      </c>
      <c r="U284" s="143"/>
      <c r="V284" s="143"/>
      <c r="W284" s="87"/>
      <c r="X284" s="87"/>
      <c r="Y284" s="87"/>
      <c r="Z284" s="87"/>
      <c r="AA284" s="87"/>
      <c r="AB284" s="87"/>
      <c r="AC284" s="87"/>
      <c r="AD284" s="137">
        <f>IF($AE$13="Correct",IF(AND(AD283+1&lt;='Student Work'!$AE$13,AD283&lt;&gt;0),AD283+1,IF('Student Work'!AD284&gt;0,"ERROR",0)),0)</f>
        <v>0</v>
      </c>
      <c r="AE284" s="139">
        <f>IF(AD284=0,0,IF(ISBLANK('Student Work'!AE284),"ERROR",IF(ABS('Student Work'!AE284-'Student Work'!AH283)&lt;0.01,IF(AD284&lt;&gt;"ERROR","Correct","ERROR"),"ERROR")))</f>
        <v>0</v>
      </c>
      <c r="AF284" s="139">
        <f>IF(AD284=0,0,IF(ISBLANK('Student Work'!AF284),"ERROR",IF(ABS('Student Work'!AF284-'Student Work'!AE284*'Student Work'!$AE$12/12)&lt;0.01,IF(AD284&lt;&gt;"ERROR","Correct","ERROR"),"ERROR")))</f>
        <v>0</v>
      </c>
      <c r="AG284" s="154">
        <f>IF(AD284=0,0,IF(ISBLANK('Student Work'!AG284),"ERROR",IF(ABS('Student Work'!AG284-('Student Work'!$AE$14-'Student Work'!AF284))&lt;0.01,"Correct","ERROR")))</f>
        <v>0</v>
      </c>
      <c r="AH284" s="155">
        <f>IF(AD284=0,0,IF(ISBLANK('Student Work'!AH284),"ERROR",IF(ABS('Student Work'!AH284-('Student Work'!AE284-'Student Work'!AG284))&lt;0.01,"Correct","ERROR")))</f>
        <v>0</v>
      </c>
      <c r="AI284" s="144"/>
      <c r="AJ284" s="87"/>
      <c r="AK284" s="87"/>
      <c r="AL284" s="70"/>
    </row>
    <row r="285" spans="1:38">
      <c r="A285" s="100"/>
      <c r="B285" s="72"/>
      <c r="C285" s="72"/>
      <c r="D285" s="72"/>
      <c r="E285" s="72"/>
      <c r="F285" s="72"/>
      <c r="G285" s="72"/>
      <c r="H285" s="72"/>
      <c r="I285" s="72"/>
      <c r="J285" s="72"/>
      <c r="K285" s="72"/>
      <c r="L285" s="72"/>
      <c r="M285" s="72"/>
      <c r="N285" s="72"/>
      <c r="O285" s="87"/>
      <c r="P285" s="137">
        <f>IF($T$13="Correct",IF(AND(P284+1&lt;='Student Work'!$T$13,P284&lt;&gt;0),P284+1,IF('Student Work'!P285&gt;0,"ERROR",0)),0)</f>
        <v>0</v>
      </c>
      <c r="Q285" s="138">
        <f>IF(P285=0,0,IF(ISBLANK('Student Work'!Q285),"ERROR",IF(ABS('Student Work'!Q285-'Student Work'!T284)&lt;0.01,IF(P285&lt;&gt;"ERROR","Correct","ERROR"),"ERROR")))</f>
        <v>0</v>
      </c>
      <c r="R285" s="139">
        <f>IF(P285=0,0,IF(ISBLANK('Student Work'!R285),"ERROR",IF(ABS('Student Work'!R285-'Student Work'!Q285*'Student Work'!$T$12/12)&lt;0.01,IF(P285&lt;&gt;"ERROR","Correct","ERROR"),"ERROR")))</f>
        <v>0</v>
      </c>
      <c r="S285" s="139">
        <f>IF(P285=0,0,IF(ISBLANK('Student Work'!S285),"ERROR",IF(ABS('Student Work'!S285-('Student Work'!$T$14-'Student Work'!R285))&lt;0.01,IF(P285&lt;&gt;"ERROR","Correct","ERROR"),"ERROR")))</f>
        <v>0</v>
      </c>
      <c r="T285" s="139">
        <f>IF(P285=0,0,IF(ISBLANK('Student Work'!T285),"ERROR",IF(ABS('Student Work'!T285-('Student Work'!Q285-'Student Work'!S285))&lt;0.01,IF(P285&lt;&gt;"ERROR","Correct","ERROR"),"ERROR")))</f>
        <v>0</v>
      </c>
      <c r="U285" s="143"/>
      <c r="V285" s="143"/>
      <c r="W285" s="87"/>
      <c r="X285" s="87"/>
      <c r="Y285" s="87"/>
      <c r="Z285" s="87"/>
      <c r="AA285" s="87"/>
      <c r="AB285" s="87"/>
      <c r="AC285" s="87"/>
      <c r="AD285" s="137">
        <f>IF($AE$13="Correct",IF(AND(AD284+1&lt;='Student Work'!$AE$13,AD284&lt;&gt;0),AD284+1,IF('Student Work'!AD285&gt;0,"ERROR",0)),0)</f>
        <v>0</v>
      </c>
      <c r="AE285" s="139">
        <f>IF(AD285=0,0,IF(ISBLANK('Student Work'!AE285),"ERROR",IF(ABS('Student Work'!AE285-'Student Work'!AH284)&lt;0.01,IF(AD285&lt;&gt;"ERROR","Correct","ERROR"),"ERROR")))</f>
        <v>0</v>
      </c>
      <c r="AF285" s="139">
        <f>IF(AD285=0,0,IF(ISBLANK('Student Work'!AF285),"ERROR",IF(ABS('Student Work'!AF285-'Student Work'!AE285*'Student Work'!$AE$12/12)&lt;0.01,IF(AD285&lt;&gt;"ERROR","Correct","ERROR"),"ERROR")))</f>
        <v>0</v>
      </c>
      <c r="AG285" s="154">
        <f>IF(AD285=0,0,IF(ISBLANK('Student Work'!AG285),"ERROR",IF(ABS('Student Work'!AG285-('Student Work'!$AE$14-'Student Work'!AF285))&lt;0.01,"Correct","ERROR")))</f>
        <v>0</v>
      </c>
      <c r="AH285" s="155">
        <f>IF(AD285=0,0,IF(ISBLANK('Student Work'!AH285),"ERROR",IF(ABS('Student Work'!AH285-('Student Work'!AE285-'Student Work'!AG285))&lt;0.01,"Correct","ERROR")))</f>
        <v>0</v>
      </c>
      <c r="AI285" s="144"/>
      <c r="AJ285" s="87"/>
      <c r="AK285" s="87"/>
      <c r="AL285" s="70"/>
    </row>
    <row r="286" spans="1:38">
      <c r="A286" s="100"/>
      <c r="B286" s="72"/>
      <c r="C286" s="72"/>
      <c r="D286" s="72"/>
      <c r="E286" s="72"/>
      <c r="F286" s="72"/>
      <c r="G286" s="72"/>
      <c r="H286" s="72"/>
      <c r="I286" s="72"/>
      <c r="J286" s="72"/>
      <c r="K286" s="72"/>
      <c r="L286" s="72"/>
      <c r="M286" s="72"/>
      <c r="N286" s="72"/>
      <c r="O286" s="87"/>
      <c r="P286" s="137">
        <f>IF($T$13="Correct",IF(AND(P285+1&lt;='Student Work'!$T$13,P285&lt;&gt;0),P285+1,IF('Student Work'!P286&gt;0,"ERROR",0)),0)</f>
        <v>0</v>
      </c>
      <c r="Q286" s="138">
        <f>IF(P286=0,0,IF(ISBLANK('Student Work'!Q286),"ERROR",IF(ABS('Student Work'!Q286-'Student Work'!T285)&lt;0.01,IF(P286&lt;&gt;"ERROR","Correct","ERROR"),"ERROR")))</f>
        <v>0</v>
      </c>
      <c r="R286" s="139">
        <f>IF(P286=0,0,IF(ISBLANK('Student Work'!R286),"ERROR",IF(ABS('Student Work'!R286-'Student Work'!Q286*'Student Work'!$T$12/12)&lt;0.01,IF(P286&lt;&gt;"ERROR","Correct","ERROR"),"ERROR")))</f>
        <v>0</v>
      </c>
      <c r="S286" s="139">
        <f>IF(P286=0,0,IF(ISBLANK('Student Work'!S286),"ERROR",IF(ABS('Student Work'!S286-('Student Work'!$T$14-'Student Work'!R286))&lt;0.01,IF(P286&lt;&gt;"ERROR","Correct","ERROR"),"ERROR")))</f>
        <v>0</v>
      </c>
      <c r="T286" s="139">
        <f>IF(P286=0,0,IF(ISBLANK('Student Work'!T286),"ERROR",IF(ABS('Student Work'!T286-('Student Work'!Q286-'Student Work'!S286))&lt;0.01,IF(P286&lt;&gt;"ERROR","Correct","ERROR"),"ERROR")))</f>
        <v>0</v>
      </c>
      <c r="U286" s="143"/>
      <c r="V286" s="143"/>
      <c r="W286" s="87"/>
      <c r="X286" s="87"/>
      <c r="Y286" s="87"/>
      <c r="Z286" s="87"/>
      <c r="AA286" s="87"/>
      <c r="AB286" s="87"/>
      <c r="AC286" s="87"/>
      <c r="AD286" s="137">
        <f>IF($AE$13="Correct",IF(AND(AD285+1&lt;='Student Work'!$AE$13,AD285&lt;&gt;0),AD285+1,IF('Student Work'!AD286&gt;0,"ERROR",0)),0)</f>
        <v>0</v>
      </c>
      <c r="AE286" s="139">
        <f>IF(AD286=0,0,IF(ISBLANK('Student Work'!AE286),"ERROR",IF(ABS('Student Work'!AE286-'Student Work'!AH285)&lt;0.01,IF(AD286&lt;&gt;"ERROR","Correct","ERROR"),"ERROR")))</f>
        <v>0</v>
      </c>
      <c r="AF286" s="139">
        <f>IF(AD286=0,0,IF(ISBLANK('Student Work'!AF286),"ERROR",IF(ABS('Student Work'!AF286-'Student Work'!AE286*'Student Work'!$AE$12/12)&lt;0.01,IF(AD286&lt;&gt;"ERROR","Correct","ERROR"),"ERROR")))</f>
        <v>0</v>
      </c>
      <c r="AG286" s="154">
        <f>IF(AD286=0,0,IF(ISBLANK('Student Work'!AG286),"ERROR",IF(ABS('Student Work'!AG286-('Student Work'!$AE$14-'Student Work'!AF286))&lt;0.01,"Correct","ERROR")))</f>
        <v>0</v>
      </c>
      <c r="AH286" s="155">
        <f>IF(AD286=0,0,IF(ISBLANK('Student Work'!AH286),"ERROR",IF(ABS('Student Work'!AH286-('Student Work'!AE286-'Student Work'!AG286))&lt;0.01,"Correct","ERROR")))</f>
        <v>0</v>
      </c>
      <c r="AI286" s="144"/>
      <c r="AJ286" s="87"/>
      <c r="AK286" s="87"/>
      <c r="AL286" s="70"/>
    </row>
    <row r="287" spans="1:38">
      <c r="A287" s="100"/>
      <c r="B287" s="72"/>
      <c r="C287" s="72"/>
      <c r="D287" s="72"/>
      <c r="E287" s="72"/>
      <c r="F287" s="72"/>
      <c r="G287" s="72"/>
      <c r="H287" s="72"/>
      <c r="I287" s="72"/>
      <c r="J287" s="72"/>
      <c r="K287" s="72"/>
      <c r="L287" s="72"/>
      <c r="M287" s="72"/>
      <c r="N287" s="72"/>
      <c r="O287" s="87"/>
      <c r="P287" s="137">
        <f>IF($T$13="Correct",IF(AND(P286+1&lt;='Student Work'!$T$13,P286&lt;&gt;0),P286+1,IF('Student Work'!P287&gt;0,"ERROR",0)),0)</f>
        <v>0</v>
      </c>
      <c r="Q287" s="138">
        <f>IF(P287=0,0,IF(ISBLANK('Student Work'!Q287),"ERROR",IF(ABS('Student Work'!Q287-'Student Work'!T286)&lt;0.01,IF(P287&lt;&gt;"ERROR","Correct","ERROR"),"ERROR")))</f>
        <v>0</v>
      </c>
      <c r="R287" s="139">
        <f>IF(P287=0,0,IF(ISBLANK('Student Work'!R287),"ERROR",IF(ABS('Student Work'!R287-'Student Work'!Q287*'Student Work'!$T$12/12)&lt;0.01,IF(P287&lt;&gt;"ERROR","Correct","ERROR"),"ERROR")))</f>
        <v>0</v>
      </c>
      <c r="S287" s="139">
        <f>IF(P287=0,0,IF(ISBLANK('Student Work'!S287),"ERROR",IF(ABS('Student Work'!S287-('Student Work'!$T$14-'Student Work'!R287))&lt;0.01,IF(P287&lt;&gt;"ERROR","Correct","ERROR"),"ERROR")))</f>
        <v>0</v>
      </c>
      <c r="T287" s="139">
        <f>IF(P287=0,0,IF(ISBLANK('Student Work'!T287),"ERROR",IF(ABS('Student Work'!T287-('Student Work'!Q287-'Student Work'!S287))&lt;0.01,IF(P287&lt;&gt;"ERROR","Correct","ERROR"),"ERROR")))</f>
        <v>0</v>
      </c>
      <c r="U287" s="143"/>
      <c r="V287" s="143"/>
      <c r="W287" s="87"/>
      <c r="X287" s="87"/>
      <c r="Y287" s="87"/>
      <c r="Z287" s="87"/>
      <c r="AA287" s="87"/>
      <c r="AB287" s="87"/>
      <c r="AC287" s="87"/>
      <c r="AD287" s="137">
        <f>IF($AE$13="Correct",IF(AND(AD286+1&lt;='Student Work'!$AE$13,AD286&lt;&gt;0),AD286+1,IF('Student Work'!AD287&gt;0,"ERROR",0)),0)</f>
        <v>0</v>
      </c>
      <c r="AE287" s="139">
        <f>IF(AD287=0,0,IF(ISBLANK('Student Work'!AE287),"ERROR",IF(ABS('Student Work'!AE287-'Student Work'!AH286)&lt;0.01,IF(AD287&lt;&gt;"ERROR","Correct","ERROR"),"ERROR")))</f>
        <v>0</v>
      </c>
      <c r="AF287" s="139">
        <f>IF(AD287=0,0,IF(ISBLANK('Student Work'!AF287),"ERROR",IF(ABS('Student Work'!AF287-'Student Work'!AE287*'Student Work'!$AE$12/12)&lt;0.01,IF(AD287&lt;&gt;"ERROR","Correct","ERROR"),"ERROR")))</f>
        <v>0</v>
      </c>
      <c r="AG287" s="154">
        <f>IF(AD287=0,0,IF(ISBLANK('Student Work'!AG287),"ERROR",IF(ABS('Student Work'!AG287-('Student Work'!$AE$14-'Student Work'!AF287))&lt;0.01,"Correct","ERROR")))</f>
        <v>0</v>
      </c>
      <c r="AH287" s="155">
        <f>IF(AD287=0,0,IF(ISBLANK('Student Work'!AH287),"ERROR",IF(ABS('Student Work'!AH287-('Student Work'!AE287-'Student Work'!AG287))&lt;0.01,"Correct","ERROR")))</f>
        <v>0</v>
      </c>
      <c r="AI287" s="144"/>
      <c r="AJ287" s="87"/>
      <c r="AK287" s="87"/>
      <c r="AL287" s="70"/>
    </row>
    <row r="288" spans="1:38">
      <c r="A288" s="100"/>
      <c r="B288" s="72"/>
      <c r="C288" s="72"/>
      <c r="D288" s="72"/>
      <c r="E288" s="72"/>
      <c r="F288" s="72"/>
      <c r="G288" s="72"/>
      <c r="H288" s="72"/>
      <c r="I288" s="72"/>
      <c r="J288" s="72"/>
      <c r="K288" s="72"/>
      <c r="L288" s="72"/>
      <c r="M288" s="72"/>
      <c r="N288" s="72"/>
      <c r="O288" s="87"/>
      <c r="P288" s="137">
        <f>IF($T$13="Correct",IF(AND(P287+1&lt;='Student Work'!$T$13,P287&lt;&gt;0),P287+1,IF('Student Work'!P288&gt;0,"ERROR",0)),0)</f>
        <v>0</v>
      </c>
      <c r="Q288" s="138">
        <f>IF(P288=0,0,IF(ISBLANK('Student Work'!Q288),"ERROR",IF(ABS('Student Work'!Q288-'Student Work'!T287)&lt;0.01,IF(P288&lt;&gt;"ERROR","Correct","ERROR"),"ERROR")))</f>
        <v>0</v>
      </c>
      <c r="R288" s="139">
        <f>IF(P288=0,0,IF(ISBLANK('Student Work'!R288),"ERROR",IF(ABS('Student Work'!R288-'Student Work'!Q288*'Student Work'!$T$12/12)&lt;0.01,IF(P288&lt;&gt;"ERROR","Correct","ERROR"),"ERROR")))</f>
        <v>0</v>
      </c>
      <c r="S288" s="139">
        <f>IF(P288=0,0,IF(ISBLANK('Student Work'!S288),"ERROR",IF(ABS('Student Work'!S288-('Student Work'!$T$14-'Student Work'!R288))&lt;0.01,IF(P288&lt;&gt;"ERROR","Correct","ERROR"),"ERROR")))</f>
        <v>0</v>
      </c>
      <c r="T288" s="139">
        <f>IF(P288=0,0,IF(ISBLANK('Student Work'!T288),"ERROR",IF(ABS('Student Work'!T288-('Student Work'!Q288-'Student Work'!S288))&lt;0.01,IF(P288&lt;&gt;"ERROR","Correct","ERROR"),"ERROR")))</f>
        <v>0</v>
      </c>
      <c r="U288" s="143"/>
      <c r="V288" s="143"/>
      <c r="W288" s="87"/>
      <c r="X288" s="87"/>
      <c r="Y288" s="87"/>
      <c r="Z288" s="87"/>
      <c r="AA288" s="87"/>
      <c r="AB288" s="87"/>
      <c r="AC288" s="87"/>
      <c r="AD288" s="137">
        <f>IF($AE$13="Correct",IF(AND(AD287+1&lt;='Student Work'!$AE$13,AD287&lt;&gt;0),AD287+1,IF('Student Work'!AD288&gt;0,"ERROR",0)),0)</f>
        <v>0</v>
      </c>
      <c r="AE288" s="139">
        <f>IF(AD288=0,0,IF(ISBLANK('Student Work'!AE288),"ERROR",IF(ABS('Student Work'!AE288-'Student Work'!AH287)&lt;0.01,IF(AD288&lt;&gt;"ERROR","Correct","ERROR"),"ERROR")))</f>
        <v>0</v>
      </c>
      <c r="AF288" s="139">
        <f>IF(AD288=0,0,IF(ISBLANK('Student Work'!AF288),"ERROR",IF(ABS('Student Work'!AF288-'Student Work'!AE288*'Student Work'!$AE$12/12)&lt;0.01,IF(AD288&lt;&gt;"ERROR","Correct","ERROR"),"ERROR")))</f>
        <v>0</v>
      </c>
      <c r="AG288" s="154">
        <f>IF(AD288=0,0,IF(ISBLANK('Student Work'!AG288),"ERROR",IF(ABS('Student Work'!AG288-('Student Work'!$AE$14-'Student Work'!AF288))&lt;0.01,"Correct","ERROR")))</f>
        <v>0</v>
      </c>
      <c r="AH288" s="155">
        <f>IF(AD288=0,0,IF(ISBLANK('Student Work'!AH288),"ERROR",IF(ABS('Student Work'!AH288-('Student Work'!AE288-'Student Work'!AG288))&lt;0.01,"Correct","ERROR")))</f>
        <v>0</v>
      </c>
      <c r="AI288" s="144"/>
      <c r="AJ288" s="87"/>
      <c r="AK288" s="87"/>
      <c r="AL288" s="70"/>
    </row>
    <row r="289" spans="1:38">
      <c r="A289" s="100"/>
      <c r="B289" s="72"/>
      <c r="C289" s="72"/>
      <c r="D289" s="72"/>
      <c r="E289" s="72"/>
      <c r="F289" s="72"/>
      <c r="G289" s="72"/>
      <c r="H289" s="72"/>
      <c r="I289" s="72"/>
      <c r="J289" s="72"/>
      <c r="K289" s="72"/>
      <c r="L289" s="72"/>
      <c r="M289" s="72"/>
      <c r="N289" s="72"/>
      <c r="O289" s="87"/>
      <c r="P289" s="137">
        <f>IF($T$13="Correct",IF(AND(P288+1&lt;='Student Work'!$T$13,P288&lt;&gt;0),P288+1,IF('Student Work'!P289&gt;0,"ERROR",0)),0)</f>
        <v>0</v>
      </c>
      <c r="Q289" s="138">
        <f>IF(P289=0,0,IF(ISBLANK('Student Work'!Q289),"ERROR",IF(ABS('Student Work'!Q289-'Student Work'!T288)&lt;0.01,IF(P289&lt;&gt;"ERROR","Correct","ERROR"),"ERROR")))</f>
        <v>0</v>
      </c>
      <c r="R289" s="139">
        <f>IF(P289=0,0,IF(ISBLANK('Student Work'!R289),"ERROR",IF(ABS('Student Work'!R289-'Student Work'!Q289*'Student Work'!$T$12/12)&lt;0.01,IF(P289&lt;&gt;"ERROR","Correct","ERROR"),"ERROR")))</f>
        <v>0</v>
      </c>
      <c r="S289" s="139">
        <f>IF(P289=0,0,IF(ISBLANK('Student Work'!S289),"ERROR",IF(ABS('Student Work'!S289-('Student Work'!$T$14-'Student Work'!R289))&lt;0.01,IF(P289&lt;&gt;"ERROR","Correct","ERROR"),"ERROR")))</f>
        <v>0</v>
      </c>
      <c r="T289" s="139">
        <f>IF(P289=0,0,IF(ISBLANK('Student Work'!T289),"ERROR",IF(ABS('Student Work'!T289-('Student Work'!Q289-'Student Work'!S289))&lt;0.01,IF(P289&lt;&gt;"ERROR","Correct","ERROR"),"ERROR")))</f>
        <v>0</v>
      </c>
      <c r="U289" s="143"/>
      <c r="V289" s="143"/>
      <c r="W289" s="87"/>
      <c r="X289" s="87"/>
      <c r="Y289" s="87"/>
      <c r="Z289" s="87"/>
      <c r="AA289" s="87"/>
      <c r="AB289" s="87"/>
      <c r="AC289" s="87"/>
      <c r="AD289" s="137">
        <f>IF($AE$13="Correct",IF(AND(AD288+1&lt;='Student Work'!$AE$13,AD288&lt;&gt;0),AD288+1,IF('Student Work'!AD289&gt;0,"ERROR",0)),0)</f>
        <v>0</v>
      </c>
      <c r="AE289" s="139">
        <f>IF(AD289=0,0,IF(ISBLANK('Student Work'!AE289),"ERROR",IF(ABS('Student Work'!AE289-'Student Work'!AH288)&lt;0.01,IF(AD289&lt;&gt;"ERROR","Correct","ERROR"),"ERROR")))</f>
        <v>0</v>
      </c>
      <c r="AF289" s="139">
        <f>IF(AD289=0,0,IF(ISBLANK('Student Work'!AF289),"ERROR",IF(ABS('Student Work'!AF289-'Student Work'!AE289*'Student Work'!$AE$12/12)&lt;0.01,IF(AD289&lt;&gt;"ERROR","Correct","ERROR"),"ERROR")))</f>
        <v>0</v>
      </c>
      <c r="AG289" s="154">
        <f>IF(AD289=0,0,IF(ISBLANK('Student Work'!AG289),"ERROR",IF(ABS('Student Work'!AG289-('Student Work'!$AE$14-'Student Work'!AF289))&lt;0.01,"Correct","ERROR")))</f>
        <v>0</v>
      </c>
      <c r="AH289" s="155">
        <f>IF(AD289=0,0,IF(ISBLANK('Student Work'!AH289),"ERROR",IF(ABS('Student Work'!AH289-('Student Work'!AE289-'Student Work'!AG289))&lt;0.01,"Correct","ERROR")))</f>
        <v>0</v>
      </c>
      <c r="AI289" s="144"/>
      <c r="AJ289" s="87"/>
      <c r="AK289" s="87"/>
      <c r="AL289" s="70"/>
    </row>
    <row r="290" spans="1:38">
      <c r="A290" s="100"/>
      <c r="B290" s="72"/>
      <c r="C290" s="72"/>
      <c r="D290" s="72"/>
      <c r="E290" s="72"/>
      <c r="F290" s="72"/>
      <c r="G290" s="72"/>
      <c r="H290" s="72"/>
      <c r="I290" s="72"/>
      <c r="J290" s="72"/>
      <c r="K290" s="72"/>
      <c r="L290" s="72"/>
      <c r="M290" s="72"/>
      <c r="N290" s="72"/>
      <c r="O290" s="87"/>
      <c r="P290" s="137">
        <f>IF($T$13="Correct",IF(AND(P289+1&lt;='Student Work'!$T$13,P289&lt;&gt;0),P289+1,IF('Student Work'!P290&gt;0,"ERROR",0)),0)</f>
        <v>0</v>
      </c>
      <c r="Q290" s="138">
        <f>IF(P290=0,0,IF(ISBLANK('Student Work'!Q290),"ERROR",IF(ABS('Student Work'!Q290-'Student Work'!T289)&lt;0.01,IF(P290&lt;&gt;"ERROR","Correct","ERROR"),"ERROR")))</f>
        <v>0</v>
      </c>
      <c r="R290" s="139">
        <f>IF(P290=0,0,IF(ISBLANK('Student Work'!R290),"ERROR",IF(ABS('Student Work'!R290-'Student Work'!Q290*'Student Work'!$T$12/12)&lt;0.01,IF(P290&lt;&gt;"ERROR","Correct","ERROR"),"ERROR")))</f>
        <v>0</v>
      </c>
      <c r="S290" s="139">
        <f>IF(P290=0,0,IF(ISBLANK('Student Work'!S290),"ERROR",IF(ABS('Student Work'!S290-('Student Work'!$T$14-'Student Work'!R290))&lt;0.01,IF(P290&lt;&gt;"ERROR","Correct","ERROR"),"ERROR")))</f>
        <v>0</v>
      </c>
      <c r="T290" s="139">
        <f>IF(P290=0,0,IF(ISBLANK('Student Work'!T290),"ERROR",IF(ABS('Student Work'!T290-('Student Work'!Q290-'Student Work'!S290))&lt;0.01,IF(P290&lt;&gt;"ERROR","Correct","ERROR"),"ERROR")))</f>
        <v>0</v>
      </c>
      <c r="U290" s="143"/>
      <c r="V290" s="143"/>
      <c r="W290" s="87"/>
      <c r="X290" s="87"/>
      <c r="Y290" s="87"/>
      <c r="Z290" s="87"/>
      <c r="AA290" s="87"/>
      <c r="AB290" s="87"/>
      <c r="AC290" s="87"/>
      <c r="AD290" s="137">
        <f>IF($AE$13="Correct",IF(AND(AD289+1&lt;='Student Work'!$AE$13,AD289&lt;&gt;0),AD289+1,IF('Student Work'!AD290&gt;0,"ERROR",0)),0)</f>
        <v>0</v>
      </c>
      <c r="AE290" s="139">
        <f>IF(AD290=0,0,IF(ISBLANK('Student Work'!AE290),"ERROR",IF(ABS('Student Work'!AE290-'Student Work'!AH289)&lt;0.01,IF(AD290&lt;&gt;"ERROR","Correct","ERROR"),"ERROR")))</f>
        <v>0</v>
      </c>
      <c r="AF290" s="139">
        <f>IF(AD290=0,0,IF(ISBLANK('Student Work'!AF290),"ERROR",IF(ABS('Student Work'!AF290-'Student Work'!AE290*'Student Work'!$AE$12/12)&lt;0.01,IF(AD290&lt;&gt;"ERROR","Correct","ERROR"),"ERROR")))</f>
        <v>0</v>
      </c>
      <c r="AG290" s="154">
        <f>IF(AD290=0,0,IF(ISBLANK('Student Work'!AG290),"ERROR",IF(ABS('Student Work'!AG290-('Student Work'!$AE$14-'Student Work'!AF290))&lt;0.01,"Correct","ERROR")))</f>
        <v>0</v>
      </c>
      <c r="AH290" s="155">
        <f>IF(AD290=0,0,IF(ISBLANK('Student Work'!AH290),"ERROR",IF(ABS('Student Work'!AH290-('Student Work'!AE290-'Student Work'!AG290))&lt;0.01,"Correct","ERROR")))</f>
        <v>0</v>
      </c>
      <c r="AI290" s="144"/>
      <c r="AJ290" s="87"/>
      <c r="AK290" s="87"/>
      <c r="AL290" s="70"/>
    </row>
    <row r="291" spans="1:38">
      <c r="A291" s="100"/>
      <c r="B291" s="72"/>
      <c r="C291" s="72"/>
      <c r="D291" s="72"/>
      <c r="E291" s="72"/>
      <c r="F291" s="72"/>
      <c r="G291" s="72"/>
      <c r="H291" s="72"/>
      <c r="I291" s="72"/>
      <c r="J291" s="72"/>
      <c r="K291" s="72"/>
      <c r="L291" s="72"/>
      <c r="M291" s="72"/>
      <c r="N291" s="72"/>
      <c r="O291" s="87"/>
      <c r="P291" s="137">
        <f>IF($T$13="Correct",IF(AND(P290+1&lt;='Student Work'!$T$13,P290&lt;&gt;0),P290+1,IF('Student Work'!P291&gt;0,"ERROR",0)),0)</f>
        <v>0</v>
      </c>
      <c r="Q291" s="138">
        <f>IF(P291=0,0,IF(ISBLANK('Student Work'!Q291),"ERROR",IF(ABS('Student Work'!Q291-'Student Work'!T290)&lt;0.01,IF(P291&lt;&gt;"ERROR","Correct","ERROR"),"ERROR")))</f>
        <v>0</v>
      </c>
      <c r="R291" s="139">
        <f>IF(P291=0,0,IF(ISBLANK('Student Work'!R291),"ERROR",IF(ABS('Student Work'!R291-'Student Work'!Q291*'Student Work'!$T$12/12)&lt;0.01,IF(P291&lt;&gt;"ERROR","Correct","ERROR"),"ERROR")))</f>
        <v>0</v>
      </c>
      <c r="S291" s="139">
        <f>IF(P291=0,0,IF(ISBLANK('Student Work'!S291),"ERROR",IF(ABS('Student Work'!S291-('Student Work'!$T$14-'Student Work'!R291))&lt;0.01,IF(P291&lt;&gt;"ERROR","Correct","ERROR"),"ERROR")))</f>
        <v>0</v>
      </c>
      <c r="T291" s="139">
        <f>IF(P291=0,0,IF(ISBLANK('Student Work'!T291),"ERROR",IF(ABS('Student Work'!T291-('Student Work'!Q291-'Student Work'!S291))&lt;0.01,IF(P291&lt;&gt;"ERROR","Correct","ERROR"),"ERROR")))</f>
        <v>0</v>
      </c>
      <c r="U291" s="143"/>
      <c r="V291" s="143"/>
      <c r="W291" s="87"/>
      <c r="X291" s="87"/>
      <c r="Y291" s="87"/>
      <c r="Z291" s="87"/>
      <c r="AA291" s="87"/>
      <c r="AB291" s="87"/>
      <c r="AC291" s="87"/>
      <c r="AD291" s="137">
        <f>IF($AE$13="Correct",IF(AND(AD290+1&lt;='Student Work'!$AE$13,AD290&lt;&gt;0),AD290+1,IF('Student Work'!AD291&gt;0,"ERROR",0)),0)</f>
        <v>0</v>
      </c>
      <c r="AE291" s="139">
        <f>IF(AD291=0,0,IF(ISBLANK('Student Work'!AE291),"ERROR",IF(ABS('Student Work'!AE291-'Student Work'!AH290)&lt;0.01,IF(AD291&lt;&gt;"ERROR","Correct","ERROR"),"ERROR")))</f>
        <v>0</v>
      </c>
      <c r="AF291" s="139">
        <f>IF(AD291=0,0,IF(ISBLANK('Student Work'!AF291),"ERROR",IF(ABS('Student Work'!AF291-'Student Work'!AE291*'Student Work'!$AE$12/12)&lt;0.01,IF(AD291&lt;&gt;"ERROR","Correct","ERROR"),"ERROR")))</f>
        <v>0</v>
      </c>
      <c r="AG291" s="154">
        <f>IF(AD291=0,0,IF(ISBLANK('Student Work'!AG291),"ERROR",IF(ABS('Student Work'!AG291-('Student Work'!$AE$14-'Student Work'!AF291))&lt;0.01,"Correct","ERROR")))</f>
        <v>0</v>
      </c>
      <c r="AH291" s="155">
        <f>IF(AD291=0,0,IF(ISBLANK('Student Work'!AH291),"ERROR",IF(ABS('Student Work'!AH291-('Student Work'!AE291-'Student Work'!AG291))&lt;0.01,"Correct","ERROR")))</f>
        <v>0</v>
      </c>
      <c r="AI291" s="144"/>
      <c r="AJ291" s="87"/>
      <c r="AK291" s="87"/>
      <c r="AL291" s="70"/>
    </row>
    <row r="292" spans="1:38">
      <c r="A292" s="100"/>
      <c r="B292" s="72"/>
      <c r="C292" s="72"/>
      <c r="D292" s="72"/>
      <c r="E292" s="72"/>
      <c r="F292" s="72"/>
      <c r="G292" s="72"/>
      <c r="H292" s="72"/>
      <c r="I292" s="72"/>
      <c r="J292" s="72"/>
      <c r="K292" s="72"/>
      <c r="L292" s="72"/>
      <c r="M292" s="72"/>
      <c r="N292" s="72"/>
      <c r="O292" s="87"/>
      <c r="P292" s="137">
        <f>IF($T$13="Correct",IF(AND(P291+1&lt;='Student Work'!$T$13,P291&lt;&gt;0),P291+1,IF('Student Work'!P292&gt;0,"ERROR",0)),0)</f>
        <v>0</v>
      </c>
      <c r="Q292" s="138">
        <f>IF(P292=0,0,IF(ISBLANK('Student Work'!Q292),"ERROR",IF(ABS('Student Work'!Q292-'Student Work'!T291)&lt;0.01,IF(P292&lt;&gt;"ERROR","Correct","ERROR"),"ERROR")))</f>
        <v>0</v>
      </c>
      <c r="R292" s="139">
        <f>IF(P292=0,0,IF(ISBLANK('Student Work'!R292),"ERROR",IF(ABS('Student Work'!R292-'Student Work'!Q292*'Student Work'!$T$12/12)&lt;0.01,IF(P292&lt;&gt;"ERROR","Correct","ERROR"),"ERROR")))</f>
        <v>0</v>
      </c>
      <c r="S292" s="139">
        <f>IF(P292=0,0,IF(ISBLANK('Student Work'!S292),"ERROR",IF(ABS('Student Work'!S292-('Student Work'!$T$14-'Student Work'!R292))&lt;0.01,IF(P292&lt;&gt;"ERROR","Correct","ERROR"),"ERROR")))</f>
        <v>0</v>
      </c>
      <c r="T292" s="139">
        <f>IF(P292=0,0,IF(ISBLANK('Student Work'!T292),"ERROR",IF(ABS('Student Work'!T292-('Student Work'!Q292-'Student Work'!S292))&lt;0.01,IF(P292&lt;&gt;"ERROR","Correct","ERROR"),"ERROR")))</f>
        <v>0</v>
      </c>
      <c r="U292" s="143"/>
      <c r="V292" s="143"/>
      <c r="W292" s="87"/>
      <c r="X292" s="87"/>
      <c r="Y292" s="87"/>
      <c r="Z292" s="87"/>
      <c r="AA292" s="87"/>
      <c r="AB292" s="87"/>
      <c r="AC292" s="87"/>
      <c r="AD292" s="137">
        <f>IF($AE$13="Correct",IF(AND(AD291+1&lt;='Student Work'!$AE$13,AD291&lt;&gt;0),AD291+1,IF('Student Work'!AD292&gt;0,"ERROR",0)),0)</f>
        <v>0</v>
      </c>
      <c r="AE292" s="139">
        <f>IF(AD292=0,0,IF(ISBLANK('Student Work'!AE292),"ERROR",IF(ABS('Student Work'!AE292-'Student Work'!AH291)&lt;0.01,IF(AD292&lt;&gt;"ERROR","Correct","ERROR"),"ERROR")))</f>
        <v>0</v>
      </c>
      <c r="AF292" s="139">
        <f>IF(AD292=0,0,IF(ISBLANK('Student Work'!AF292),"ERROR",IF(ABS('Student Work'!AF292-'Student Work'!AE292*'Student Work'!$AE$12/12)&lt;0.01,IF(AD292&lt;&gt;"ERROR","Correct","ERROR"),"ERROR")))</f>
        <v>0</v>
      </c>
      <c r="AG292" s="154">
        <f>IF(AD292=0,0,IF(ISBLANK('Student Work'!AG292),"ERROR",IF(ABS('Student Work'!AG292-('Student Work'!$AE$14-'Student Work'!AF292))&lt;0.01,"Correct","ERROR")))</f>
        <v>0</v>
      </c>
      <c r="AH292" s="155">
        <f>IF(AD292=0,0,IF(ISBLANK('Student Work'!AH292),"ERROR",IF(ABS('Student Work'!AH292-('Student Work'!AE292-'Student Work'!AG292))&lt;0.01,"Correct","ERROR")))</f>
        <v>0</v>
      </c>
      <c r="AI292" s="144"/>
      <c r="AJ292" s="87"/>
      <c r="AK292" s="87"/>
      <c r="AL292" s="70"/>
    </row>
    <row r="293" spans="1:38">
      <c r="A293" s="100"/>
      <c r="B293" s="72"/>
      <c r="C293" s="72"/>
      <c r="D293" s="72"/>
      <c r="E293" s="72"/>
      <c r="F293" s="72"/>
      <c r="G293" s="72"/>
      <c r="H293" s="72"/>
      <c r="I293" s="72"/>
      <c r="J293" s="72"/>
      <c r="K293" s="72"/>
      <c r="L293" s="72"/>
      <c r="M293" s="72"/>
      <c r="N293" s="72"/>
      <c r="O293" s="87"/>
      <c r="P293" s="137">
        <f>IF($T$13="Correct",IF(AND(P292+1&lt;='Student Work'!$T$13,P292&lt;&gt;0),P292+1,IF('Student Work'!P293&gt;0,"ERROR",0)),0)</f>
        <v>0</v>
      </c>
      <c r="Q293" s="138">
        <f>IF(P293=0,0,IF(ISBLANK('Student Work'!Q293),"ERROR",IF(ABS('Student Work'!Q293-'Student Work'!T292)&lt;0.01,IF(P293&lt;&gt;"ERROR","Correct","ERROR"),"ERROR")))</f>
        <v>0</v>
      </c>
      <c r="R293" s="139">
        <f>IF(P293=0,0,IF(ISBLANK('Student Work'!R293),"ERROR",IF(ABS('Student Work'!R293-'Student Work'!Q293*'Student Work'!$T$12/12)&lt;0.01,IF(P293&lt;&gt;"ERROR","Correct","ERROR"),"ERROR")))</f>
        <v>0</v>
      </c>
      <c r="S293" s="139">
        <f>IF(P293=0,0,IF(ISBLANK('Student Work'!S293),"ERROR",IF(ABS('Student Work'!S293-('Student Work'!$T$14-'Student Work'!R293))&lt;0.01,IF(P293&lt;&gt;"ERROR","Correct","ERROR"),"ERROR")))</f>
        <v>0</v>
      </c>
      <c r="T293" s="139">
        <f>IF(P293=0,0,IF(ISBLANK('Student Work'!T293),"ERROR",IF(ABS('Student Work'!T293-('Student Work'!Q293-'Student Work'!S293))&lt;0.01,IF(P293&lt;&gt;"ERROR","Correct","ERROR"),"ERROR")))</f>
        <v>0</v>
      </c>
      <c r="U293" s="143"/>
      <c r="V293" s="143"/>
      <c r="W293" s="87"/>
      <c r="X293" s="87"/>
      <c r="Y293" s="87"/>
      <c r="Z293" s="87"/>
      <c r="AA293" s="87"/>
      <c r="AB293" s="87"/>
      <c r="AC293" s="87"/>
      <c r="AD293" s="137">
        <f>IF($AE$13="Correct",IF(AND(AD292+1&lt;='Student Work'!$AE$13,AD292&lt;&gt;0),AD292+1,IF('Student Work'!AD293&gt;0,"ERROR",0)),0)</f>
        <v>0</v>
      </c>
      <c r="AE293" s="139">
        <f>IF(AD293=0,0,IF(ISBLANK('Student Work'!AE293),"ERROR",IF(ABS('Student Work'!AE293-'Student Work'!AH292)&lt;0.01,IF(AD293&lt;&gt;"ERROR","Correct","ERROR"),"ERROR")))</f>
        <v>0</v>
      </c>
      <c r="AF293" s="139">
        <f>IF(AD293=0,0,IF(ISBLANK('Student Work'!AF293),"ERROR",IF(ABS('Student Work'!AF293-'Student Work'!AE293*'Student Work'!$AE$12/12)&lt;0.01,IF(AD293&lt;&gt;"ERROR","Correct","ERROR"),"ERROR")))</f>
        <v>0</v>
      </c>
      <c r="AG293" s="154">
        <f>IF(AD293=0,0,IF(ISBLANK('Student Work'!AG293),"ERROR",IF(ABS('Student Work'!AG293-('Student Work'!$AE$14-'Student Work'!AF293))&lt;0.01,"Correct","ERROR")))</f>
        <v>0</v>
      </c>
      <c r="AH293" s="155">
        <f>IF(AD293=0,0,IF(ISBLANK('Student Work'!AH293),"ERROR",IF(ABS('Student Work'!AH293-('Student Work'!AE293-'Student Work'!AG293))&lt;0.01,"Correct","ERROR")))</f>
        <v>0</v>
      </c>
      <c r="AI293" s="144"/>
      <c r="AJ293" s="87"/>
      <c r="AK293" s="87"/>
      <c r="AL293" s="70"/>
    </row>
    <row r="294" spans="1:38">
      <c r="A294" s="100"/>
      <c r="B294" s="72"/>
      <c r="C294" s="72"/>
      <c r="D294" s="72"/>
      <c r="E294" s="72"/>
      <c r="F294" s="72"/>
      <c r="G294" s="72"/>
      <c r="H294" s="72"/>
      <c r="I294" s="72"/>
      <c r="J294" s="72"/>
      <c r="K294" s="72"/>
      <c r="L294" s="72"/>
      <c r="M294" s="72"/>
      <c r="N294" s="72"/>
      <c r="O294" s="87"/>
      <c r="P294" s="137">
        <f>IF($T$13="Correct",IF(AND(P293+1&lt;='Student Work'!$T$13,P293&lt;&gt;0),P293+1,IF('Student Work'!P294&gt;0,"ERROR",0)),0)</f>
        <v>0</v>
      </c>
      <c r="Q294" s="138">
        <f>IF(P294=0,0,IF(ISBLANK('Student Work'!Q294),"ERROR",IF(ABS('Student Work'!Q294-'Student Work'!T293)&lt;0.01,IF(P294&lt;&gt;"ERROR","Correct","ERROR"),"ERROR")))</f>
        <v>0</v>
      </c>
      <c r="R294" s="139">
        <f>IF(P294=0,0,IF(ISBLANK('Student Work'!R294),"ERROR",IF(ABS('Student Work'!R294-'Student Work'!Q294*'Student Work'!$T$12/12)&lt;0.01,IF(P294&lt;&gt;"ERROR","Correct","ERROR"),"ERROR")))</f>
        <v>0</v>
      </c>
      <c r="S294" s="139">
        <f>IF(P294=0,0,IF(ISBLANK('Student Work'!S294),"ERROR",IF(ABS('Student Work'!S294-('Student Work'!$T$14-'Student Work'!R294))&lt;0.01,IF(P294&lt;&gt;"ERROR","Correct","ERROR"),"ERROR")))</f>
        <v>0</v>
      </c>
      <c r="T294" s="139">
        <f>IF(P294=0,0,IF(ISBLANK('Student Work'!T294),"ERROR",IF(ABS('Student Work'!T294-('Student Work'!Q294-'Student Work'!S294))&lt;0.01,IF(P294&lt;&gt;"ERROR","Correct","ERROR"),"ERROR")))</f>
        <v>0</v>
      </c>
      <c r="U294" s="143"/>
      <c r="V294" s="143"/>
      <c r="W294" s="87"/>
      <c r="X294" s="87"/>
      <c r="Y294" s="87"/>
      <c r="Z294" s="87"/>
      <c r="AA294" s="87"/>
      <c r="AB294" s="87"/>
      <c r="AC294" s="87"/>
      <c r="AD294" s="137">
        <f>IF($AE$13="Correct",IF(AND(AD293+1&lt;='Student Work'!$AE$13,AD293&lt;&gt;0),AD293+1,IF('Student Work'!AD294&gt;0,"ERROR",0)),0)</f>
        <v>0</v>
      </c>
      <c r="AE294" s="139">
        <f>IF(AD294=0,0,IF(ISBLANK('Student Work'!AE294),"ERROR",IF(ABS('Student Work'!AE294-'Student Work'!AH293)&lt;0.01,IF(AD294&lt;&gt;"ERROR","Correct","ERROR"),"ERROR")))</f>
        <v>0</v>
      </c>
      <c r="AF294" s="139">
        <f>IF(AD294=0,0,IF(ISBLANK('Student Work'!AF294),"ERROR",IF(ABS('Student Work'!AF294-'Student Work'!AE294*'Student Work'!$AE$12/12)&lt;0.01,IF(AD294&lt;&gt;"ERROR","Correct","ERROR"),"ERROR")))</f>
        <v>0</v>
      </c>
      <c r="AG294" s="154">
        <f>IF(AD294=0,0,IF(ISBLANK('Student Work'!AG294),"ERROR",IF(ABS('Student Work'!AG294-('Student Work'!$AE$14-'Student Work'!AF294))&lt;0.01,"Correct","ERROR")))</f>
        <v>0</v>
      </c>
      <c r="AH294" s="155">
        <f>IF(AD294=0,0,IF(ISBLANK('Student Work'!AH294),"ERROR",IF(ABS('Student Work'!AH294-('Student Work'!AE294-'Student Work'!AG294))&lt;0.01,"Correct","ERROR")))</f>
        <v>0</v>
      </c>
      <c r="AI294" s="144"/>
      <c r="AJ294" s="87"/>
      <c r="AK294" s="87"/>
      <c r="AL294" s="70"/>
    </row>
    <row r="295" spans="1:38">
      <c r="A295" s="100"/>
      <c r="B295" s="72"/>
      <c r="C295" s="72"/>
      <c r="D295" s="72"/>
      <c r="E295" s="72"/>
      <c r="F295" s="72"/>
      <c r="G295" s="72"/>
      <c r="H295" s="72"/>
      <c r="I295" s="72"/>
      <c r="J295" s="72"/>
      <c r="K295" s="72"/>
      <c r="L295" s="72"/>
      <c r="M295" s="72"/>
      <c r="N295" s="72"/>
      <c r="O295" s="87"/>
      <c r="P295" s="137">
        <f>IF($T$13="Correct",IF(AND(P294+1&lt;='Student Work'!$T$13,P294&lt;&gt;0),P294+1,IF('Student Work'!P295&gt;0,"ERROR",0)),0)</f>
        <v>0</v>
      </c>
      <c r="Q295" s="138">
        <f>IF(P295=0,0,IF(ISBLANK('Student Work'!Q295),"ERROR",IF(ABS('Student Work'!Q295-'Student Work'!T294)&lt;0.01,IF(P295&lt;&gt;"ERROR","Correct","ERROR"),"ERROR")))</f>
        <v>0</v>
      </c>
      <c r="R295" s="139">
        <f>IF(P295=0,0,IF(ISBLANK('Student Work'!R295),"ERROR",IF(ABS('Student Work'!R295-'Student Work'!Q295*'Student Work'!$T$12/12)&lt;0.01,IF(P295&lt;&gt;"ERROR","Correct","ERROR"),"ERROR")))</f>
        <v>0</v>
      </c>
      <c r="S295" s="139">
        <f>IF(P295=0,0,IF(ISBLANK('Student Work'!S295),"ERROR",IF(ABS('Student Work'!S295-('Student Work'!$T$14-'Student Work'!R295))&lt;0.01,IF(P295&lt;&gt;"ERROR","Correct","ERROR"),"ERROR")))</f>
        <v>0</v>
      </c>
      <c r="T295" s="139">
        <f>IF(P295=0,0,IF(ISBLANK('Student Work'!T295),"ERROR",IF(ABS('Student Work'!T295-('Student Work'!Q295-'Student Work'!S295))&lt;0.01,IF(P295&lt;&gt;"ERROR","Correct","ERROR"),"ERROR")))</f>
        <v>0</v>
      </c>
      <c r="U295" s="143"/>
      <c r="V295" s="143"/>
      <c r="W295" s="87"/>
      <c r="X295" s="87"/>
      <c r="Y295" s="87"/>
      <c r="Z295" s="87"/>
      <c r="AA295" s="87"/>
      <c r="AB295" s="87"/>
      <c r="AC295" s="87"/>
      <c r="AD295" s="137">
        <f>IF($AE$13="Correct",IF(AND(AD294+1&lt;='Student Work'!$AE$13,AD294&lt;&gt;0),AD294+1,IF('Student Work'!AD295&gt;0,"ERROR",0)),0)</f>
        <v>0</v>
      </c>
      <c r="AE295" s="139">
        <f>IF(AD295=0,0,IF(ISBLANK('Student Work'!AE295),"ERROR",IF(ABS('Student Work'!AE295-'Student Work'!AH294)&lt;0.01,IF(AD295&lt;&gt;"ERROR","Correct","ERROR"),"ERROR")))</f>
        <v>0</v>
      </c>
      <c r="AF295" s="139">
        <f>IF(AD295=0,0,IF(ISBLANK('Student Work'!AF295),"ERROR",IF(ABS('Student Work'!AF295-'Student Work'!AE295*'Student Work'!$AE$12/12)&lt;0.01,IF(AD295&lt;&gt;"ERROR","Correct","ERROR"),"ERROR")))</f>
        <v>0</v>
      </c>
      <c r="AG295" s="154">
        <f>IF(AD295=0,0,IF(ISBLANK('Student Work'!AG295),"ERROR",IF(ABS('Student Work'!AG295-('Student Work'!$AE$14-'Student Work'!AF295))&lt;0.01,"Correct","ERROR")))</f>
        <v>0</v>
      </c>
      <c r="AH295" s="155">
        <f>IF(AD295=0,0,IF(ISBLANK('Student Work'!AH295),"ERROR",IF(ABS('Student Work'!AH295-('Student Work'!AE295-'Student Work'!AG295))&lt;0.01,"Correct","ERROR")))</f>
        <v>0</v>
      </c>
      <c r="AI295" s="144"/>
      <c r="AJ295" s="87"/>
      <c r="AK295" s="87"/>
      <c r="AL295" s="70"/>
    </row>
    <row r="296" spans="1:38">
      <c r="A296" s="100"/>
      <c r="B296" s="72"/>
      <c r="C296" s="72"/>
      <c r="D296" s="72"/>
      <c r="E296" s="72"/>
      <c r="F296" s="72"/>
      <c r="G296" s="72"/>
      <c r="H296" s="72"/>
      <c r="I296" s="72"/>
      <c r="J296" s="72"/>
      <c r="K296" s="72"/>
      <c r="L296" s="72"/>
      <c r="M296" s="72"/>
      <c r="N296" s="72"/>
      <c r="O296" s="87"/>
      <c r="P296" s="137">
        <f>IF($T$13="Correct",IF(AND(P295+1&lt;='Student Work'!$T$13,P295&lt;&gt;0),P295+1,IF('Student Work'!P296&gt;0,"ERROR",0)),0)</f>
        <v>0</v>
      </c>
      <c r="Q296" s="138">
        <f>IF(P296=0,0,IF(ISBLANK('Student Work'!Q296),"ERROR",IF(ABS('Student Work'!Q296-'Student Work'!T295)&lt;0.01,IF(P296&lt;&gt;"ERROR","Correct","ERROR"),"ERROR")))</f>
        <v>0</v>
      </c>
      <c r="R296" s="139">
        <f>IF(P296=0,0,IF(ISBLANK('Student Work'!R296),"ERROR",IF(ABS('Student Work'!R296-'Student Work'!Q296*'Student Work'!$T$12/12)&lt;0.01,IF(P296&lt;&gt;"ERROR","Correct","ERROR"),"ERROR")))</f>
        <v>0</v>
      </c>
      <c r="S296" s="139">
        <f>IF(P296=0,0,IF(ISBLANK('Student Work'!S296),"ERROR",IF(ABS('Student Work'!S296-('Student Work'!$T$14-'Student Work'!R296))&lt;0.01,IF(P296&lt;&gt;"ERROR","Correct","ERROR"),"ERROR")))</f>
        <v>0</v>
      </c>
      <c r="T296" s="139">
        <f>IF(P296=0,0,IF(ISBLANK('Student Work'!T296),"ERROR",IF(ABS('Student Work'!T296-('Student Work'!Q296-'Student Work'!S296))&lt;0.01,IF(P296&lt;&gt;"ERROR","Correct","ERROR"),"ERROR")))</f>
        <v>0</v>
      </c>
      <c r="U296" s="143"/>
      <c r="V296" s="143"/>
      <c r="W296" s="87"/>
      <c r="X296" s="87"/>
      <c r="Y296" s="87"/>
      <c r="Z296" s="87"/>
      <c r="AA296" s="87"/>
      <c r="AB296" s="87"/>
      <c r="AC296" s="87"/>
      <c r="AD296" s="137">
        <f>IF($AE$13="Correct",IF(AND(AD295+1&lt;='Student Work'!$AE$13,AD295&lt;&gt;0),AD295+1,IF('Student Work'!AD296&gt;0,"ERROR",0)),0)</f>
        <v>0</v>
      </c>
      <c r="AE296" s="139">
        <f>IF(AD296=0,0,IF(ISBLANK('Student Work'!AE296),"ERROR",IF(ABS('Student Work'!AE296-'Student Work'!AH295)&lt;0.01,IF(AD296&lt;&gt;"ERROR","Correct","ERROR"),"ERROR")))</f>
        <v>0</v>
      </c>
      <c r="AF296" s="139">
        <f>IF(AD296=0,0,IF(ISBLANK('Student Work'!AF296),"ERROR",IF(ABS('Student Work'!AF296-'Student Work'!AE296*'Student Work'!$AE$12/12)&lt;0.01,IF(AD296&lt;&gt;"ERROR","Correct","ERROR"),"ERROR")))</f>
        <v>0</v>
      </c>
      <c r="AG296" s="154">
        <f>IF(AD296=0,0,IF(ISBLANK('Student Work'!AG296),"ERROR",IF(ABS('Student Work'!AG296-('Student Work'!$AE$14-'Student Work'!AF296))&lt;0.01,"Correct","ERROR")))</f>
        <v>0</v>
      </c>
      <c r="AH296" s="155">
        <f>IF(AD296=0,0,IF(ISBLANK('Student Work'!AH296),"ERROR",IF(ABS('Student Work'!AH296-('Student Work'!AE296-'Student Work'!AG296))&lt;0.01,"Correct","ERROR")))</f>
        <v>0</v>
      </c>
      <c r="AI296" s="144"/>
      <c r="AJ296" s="87"/>
      <c r="AK296" s="87"/>
      <c r="AL296" s="70"/>
    </row>
    <row r="297" spans="1:38">
      <c r="A297" s="100"/>
      <c r="B297" s="72"/>
      <c r="C297" s="72"/>
      <c r="D297" s="72"/>
      <c r="E297" s="72"/>
      <c r="F297" s="72"/>
      <c r="G297" s="72"/>
      <c r="H297" s="72"/>
      <c r="I297" s="72"/>
      <c r="J297" s="72"/>
      <c r="K297" s="72"/>
      <c r="L297" s="72"/>
      <c r="M297" s="72"/>
      <c r="N297" s="72"/>
      <c r="O297" s="87"/>
      <c r="P297" s="137">
        <f>IF($T$13="Correct",IF(AND(P296+1&lt;='Student Work'!$T$13,P296&lt;&gt;0),P296+1,IF('Student Work'!P297&gt;0,"ERROR",0)),0)</f>
        <v>0</v>
      </c>
      <c r="Q297" s="138">
        <f>IF(P297=0,0,IF(ISBLANK('Student Work'!Q297),"ERROR",IF(ABS('Student Work'!Q297-'Student Work'!T296)&lt;0.01,IF(P297&lt;&gt;"ERROR","Correct","ERROR"),"ERROR")))</f>
        <v>0</v>
      </c>
      <c r="R297" s="139">
        <f>IF(P297=0,0,IF(ISBLANK('Student Work'!R297),"ERROR",IF(ABS('Student Work'!R297-'Student Work'!Q297*'Student Work'!$T$12/12)&lt;0.01,IF(P297&lt;&gt;"ERROR","Correct","ERROR"),"ERROR")))</f>
        <v>0</v>
      </c>
      <c r="S297" s="139">
        <f>IF(P297=0,0,IF(ISBLANK('Student Work'!S297),"ERROR",IF(ABS('Student Work'!S297-('Student Work'!$T$14-'Student Work'!R297))&lt;0.01,IF(P297&lt;&gt;"ERROR","Correct","ERROR"),"ERROR")))</f>
        <v>0</v>
      </c>
      <c r="T297" s="139">
        <f>IF(P297=0,0,IF(ISBLANK('Student Work'!T297),"ERROR",IF(ABS('Student Work'!T297-('Student Work'!Q297-'Student Work'!S297))&lt;0.01,IF(P297&lt;&gt;"ERROR","Correct","ERROR"),"ERROR")))</f>
        <v>0</v>
      </c>
      <c r="U297" s="143"/>
      <c r="V297" s="143"/>
      <c r="W297" s="87"/>
      <c r="X297" s="87"/>
      <c r="Y297" s="87"/>
      <c r="Z297" s="87"/>
      <c r="AA297" s="87"/>
      <c r="AB297" s="87"/>
      <c r="AC297" s="87"/>
      <c r="AD297" s="137">
        <f>IF($AE$13="Correct",IF(AND(AD296+1&lt;='Student Work'!$AE$13,AD296&lt;&gt;0),AD296+1,IF('Student Work'!AD297&gt;0,"ERROR",0)),0)</f>
        <v>0</v>
      </c>
      <c r="AE297" s="139">
        <f>IF(AD297=0,0,IF(ISBLANK('Student Work'!AE297),"ERROR",IF(ABS('Student Work'!AE297-'Student Work'!AH296)&lt;0.01,IF(AD297&lt;&gt;"ERROR","Correct","ERROR"),"ERROR")))</f>
        <v>0</v>
      </c>
      <c r="AF297" s="139">
        <f>IF(AD297=0,0,IF(ISBLANK('Student Work'!AF297),"ERROR",IF(ABS('Student Work'!AF297-'Student Work'!AE297*'Student Work'!$AE$12/12)&lt;0.01,IF(AD297&lt;&gt;"ERROR","Correct","ERROR"),"ERROR")))</f>
        <v>0</v>
      </c>
      <c r="AG297" s="154">
        <f>IF(AD297=0,0,IF(ISBLANK('Student Work'!AG297),"ERROR",IF(ABS('Student Work'!AG297-('Student Work'!$AE$14-'Student Work'!AF297))&lt;0.01,"Correct","ERROR")))</f>
        <v>0</v>
      </c>
      <c r="AH297" s="155">
        <f>IF(AD297=0,0,IF(ISBLANK('Student Work'!AH297),"ERROR",IF(ABS('Student Work'!AH297-('Student Work'!AE297-'Student Work'!AG297))&lt;0.01,"Correct","ERROR")))</f>
        <v>0</v>
      </c>
      <c r="AI297" s="144"/>
      <c r="AJ297" s="87"/>
      <c r="AK297" s="87"/>
      <c r="AL297" s="70"/>
    </row>
    <row r="298" spans="1:38">
      <c r="A298" s="100"/>
      <c r="B298" s="72"/>
      <c r="C298" s="72"/>
      <c r="D298" s="72"/>
      <c r="E298" s="72"/>
      <c r="F298" s="72"/>
      <c r="G298" s="72"/>
      <c r="H298" s="72"/>
      <c r="I298" s="72"/>
      <c r="J298" s="72"/>
      <c r="K298" s="72"/>
      <c r="L298" s="72"/>
      <c r="M298" s="72"/>
      <c r="N298" s="72"/>
      <c r="O298" s="87"/>
      <c r="P298" s="137">
        <f>IF($T$13="Correct",IF(AND(P297+1&lt;='Student Work'!$T$13,P297&lt;&gt;0),P297+1,IF('Student Work'!P298&gt;0,"ERROR",0)),0)</f>
        <v>0</v>
      </c>
      <c r="Q298" s="138">
        <f>IF(P298=0,0,IF(ISBLANK('Student Work'!Q298),"ERROR",IF(ABS('Student Work'!Q298-'Student Work'!T297)&lt;0.01,IF(P298&lt;&gt;"ERROR","Correct","ERROR"),"ERROR")))</f>
        <v>0</v>
      </c>
      <c r="R298" s="139">
        <f>IF(P298=0,0,IF(ISBLANK('Student Work'!R298),"ERROR",IF(ABS('Student Work'!R298-'Student Work'!Q298*'Student Work'!$T$12/12)&lt;0.01,IF(P298&lt;&gt;"ERROR","Correct","ERROR"),"ERROR")))</f>
        <v>0</v>
      </c>
      <c r="S298" s="139">
        <f>IF(P298=0,0,IF(ISBLANK('Student Work'!S298),"ERROR",IF(ABS('Student Work'!S298-('Student Work'!$T$14-'Student Work'!R298))&lt;0.01,IF(P298&lt;&gt;"ERROR","Correct","ERROR"),"ERROR")))</f>
        <v>0</v>
      </c>
      <c r="T298" s="139">
        <f>IF(P298=0,0,IF(ISBLANK('Student Work'!T298),"ERROR",IF(ABS('Student Work'!T298-('Student Work'!Q298-'Student Work'!S298))&lt;0.01,IF(P298&lt;&gt;"ERROR","Correct","ERROR"),"ERROR")))</f>
        <v>0</v>
      </c>
      <c r="U298" s="143"/>
      <c r="V298" s="143"/>
      <c r="W298" s="87"/>
      <c r="X298" s="87"/>
      <c r="Y298" s="87"/>
      <c r="Z298" s="87"/>
      <c r="AA298" s="87"/>
      <c r="AB298" s="87"/>
      <c r="AC298" s="87"/>
      <c r="AD298" s="137">
        <f>IF($AE$13="Correct",IF(AND(AD297+1&lt;='Student Work'!$AE$13,AD297&lt;&gt;0),AD297+1,IF('Student Work'!AD298&gt;0,"ERROR",0)),0)</f>
        <v>0</v>
      </c>
      <c r="AE298" s="139">
        <f>IF(AD298=0,0,IF(ISBLANK('Student Work'!AE298),"ERROR",IF(ABS('Student Work'!AE298-'Student Work'!AH297)&lt;0.01,IF(AD298&lt;&gt;"ERROR","Correct","ERROR"),"ERROR")))</f>
        <v>0</v>
      </c>
      <c r="AF298" s="139">
        <f>IF(AD298=0,0,IF(ISBLANK('Student Work'!AF298),"ERROR",IF(ABS('Student Work'!AF298-'Student Work'!AE298*'Student Work'!$AE$12/12)&lt;0.01,IF(AD298&lt;&gt;"ERROR","Correct","ERROR"),"ERROR")))</f>
        <v>0</v>
      </c>
      <c r="AG298" s="154">
        <f>IF(AD298=0,0,IF(ISBLANK('Student Work'!AG298),"ERROR",IF(ABS('Student Work'!AG298-('Student Work'!$AE$14-'Student Work'!AF298))&lt;0.01,"Correct","ERROR")))</f>
        <v>0</v>
      </c>
      <c r="AH298" s="155">
        <f>IF(AD298=0,0,IF(ISBLANK('Student Work'!AH298),"ERROR",IF(ABS('Student Work'!AH298-('Student Work'!AE298-'Student Work'!AG298))&lt;0.01,"Correct","ERROR")))</f>
        <v>0</v>
      </c>
      <c r="AI298" s="144"/>
      <c r="AJ298" s="87"/>
      <c r="AK298" s="87"/>
      <c r="AL298" s="70"/>
    </row>
    <row r="299" spans="1:38">
      <c r="A299" s="100"/>
      <c r="B299" s="72"/>
      <c r="C299" s="72"/>
      <c r="D299" s="72"/>
      <c r="E299" s="72"/>
      <c r="F299" s="72"/>
      <c r="G299" s="72"/>
      <c r="H299" s="72"/>
      <c r="I299" s="72"/>
      <c r="J299" s="72"/>
      <c r="K299" s="72"/>
      <c r="L299" s="72"/>
      <c r="M299" s="72"/>
      <c r="N299" s="72"/>
      <c r="O299" s="87"/>
      <c r="P299" s="137">
        <f>IF($T$13="Correct",IF(AND(P298+1&lt;='Student Work'!$T$13,P298&lt;&gt;0),P298+1,IF('Student Work'!P299&gt;0,"ERROR",0)),0)</f>
        <v>0</v>
      </c>
      <c r="Q299" s="138">
        <f>IF(P299=0,0,IF(ISBLANK('Student Work'!Q299),"ERROR",IF(ABS('Student Work'!Q299-'Student Work'!T298)&lt;0.01,IF(P299&lt;&gt;"ERROR","Correct","ERROR"),"ERROR")))</f>
        <v>0</v>
      </c>
      <c r="R299" s="139">
        <f>IF(P299=0,0,IF(ISBLANK('Student Work'!R299),"ERROR",IF(ABS('Student Work'!R299-'Student Work'!Q299*'Student Work'!$T$12/12)&lt;0.01,IF(P299&lt;&gt;"ERROR","Correct","ERROR"),"ERROR")))</f>
        <v>0</v>
      </c>
      <c r="S299" s="139">
        <f>IF(P299=0,0,IF(ISBLANK('Student Work'!S299),"ERROR",IF(ABS('Student Work'!S299-('Student Work'!$T$14-'Student Work'!R299))&lt;0.01,IF(P299&lt;&gt;"ERROR","Correct","ERROR"),"ERROR")))</f>
        <v>0</v>
      </c>
      <c r="T299" s="139">
        <f>IF(P299=0,0,IF(ISBLANK('Student Work'!T299),"ERROR",IF(ABS('Student Work'!T299-('Student Work'!Q299-'Student Work'!S299))&lt;0.01,IF(P299&lt;&gt;"ERROR","Correct","ERROR"),"ERROR")))</f>
        <v>0</v>
      </c>
      <c r="U299" s="143"/>
      <c r="V299" s="143"/>
      <c r="W299" s="87"/>
      <c r="X299" s="87"/>
      <c r="Y299" s="87"/>
      <c r="Z299" s="87"/>
      <c r="AA299" s="87"/>
      <c r="AB299" s="87"/>
      <c r="AC299" s="87"/>
      <c r="AD299" s="137">
        <f>IF($AE$13="Correct",IF(AND(AD298+1&lt;='Student Work'!$AE$13,AD298&lt;&gt;0),AD298+1,IF('Student Work'!AD299&gt;0,"ERROR",0)),0)</f>
        <v>0</v>
      </c>
      <c r="AE299" s="139">
        <f>IF(AD299=0,0,IF(ISBLANK('Student Work'!AE299),"ERROR",IF(ABS('Student Work'!AE299-'Student Work'!AH298)&lt;0.01,IF(AD299&lt;&gt;"ERROR","Correct","ERROR"),"ERROR")))</f>
        <v>0</v>
      </c>
      <c r="AF299" s="139">
        <f>IF(AD299=0,0,IF(ISBLANK('Student Work'!AF299),"ERROR",IF(ABS('Student Work'!AF299-'Student Work'!AE299*'Student Work'!$AE$12/12)&lt;0.01,IF(AD299&lt;&gt;"ERROR","Correct","ERROR"),"ERROR")))</f>
        <v>0</v>
      </c>
      <c r="AG299" s="154">
        <f>IF(AD299=0,0,IF(ISBLANK('Student Work'!AG299),"ERROR",IF(ABS('Student Work'!AG299-('Student Work'!$AE$14-'Student Work'!AF299))&lt;0.01,"Correct","ERROR")))</f>
        <v>0</v>
      </c>
      <c r="AH299" s="155">
        <f>IF(AD299=0,0,IF(ISBLANK('Student Work'!AH299),"ERROR",IF(ABS('Student Work'!AH299-('Student Work'!AE299-'Student Work'!AG299))&lt;0.01,"Correct","ERROR")))</f>
        <v>0</v>
      </c>
      <c r="AI299" s="144"/>
      <c r="AJ299" s="87"/>
      <c r="AK299" s="87"/>
      <c r="AL299" s="70"/>
    </row>
    <row r="300" spans="1:38">
      <c r="A300" s="100"/>
      <c r="B300" s="72"/>
      <c r="C300" s="72"/>
      <c r="D300" s="72"/>
      <c r="E300" s="72"/>
      <c r="F300" s="72"/>
      <c r="G300" s="72"/>
      <c r="H300" s="72"/>
      <c r="I300" s="72"/>
      <c r="J300" s="72"/>
      <c r="K300" s="72"/>
      <c r="L300" s="72"/>
      <c r="M300" s="72"/>
      <c r="N300" s="72"/>
      <c r="O300" s="87"/>
      <c r="P300" s="137">
        <f>IF($T$13="Correct",IF(AND(P299+1&lt;='Student Work'!$T$13,P299&lt;&gt;0),P299+1,IF('Student Work'!P300&gt;0,"ERROR",0)),0)</f>
        <v>0</v>
      </c>
      <c r="Q300" s="138">
        <f>IF(P300=0,0,IF(ISBLANK('Student Work'!Q300),"ERROR",IF(ABS('Student Work'!Q300-'Student Work'!T299)&lt;0.01,IF(P300&lt;&gt;"ERROR","Correct","ERROR"),"ERROR")))</f>
        <v>0</v>
      </c>
      <c r="R300" s="139">
        <f>IF(P300=0,0,IF(ISBLANK('Student Work'!R300),"ERROR",IF(ABS('Student Work'!R300-'Student Work'!Q300*'Student Work'!$T$12/12)&lt;0.01,IF(P300&lt;&gt;"ERROR","Correct","ERROR"),"ERROR")))</f>
        <v>0</v>
      </c>
      <c r="S300" s="139">
        <f>IF(P300=0,0,IF(ISBLANK('Student Work'!S300),"ERROR",IF(ABS('Student Work'!S300-('Student Work'!$T$14-'Student Work'!R300))&lt;0.01,IF(P300&lt;&gt;"ERROR","Correct","ERROR"),"ERROR")))</f>
        <v>0</v>
      </c>
      <c r="T300" s="139">
        <f>IF(P300=0,0,IF(ISBLANK('Student Work'!T300),"ERROR",IF(ABS('Student Work'!T300-('Student Work'!Q300-'Student Work'!S300))&lt;0.01,IF(P300&lt;&gt;"ERROR","Correct","ERROR"),"ERROR")))</f>
        <v>0</v>
      </c>
      <c r="U300" s="143"/>
      <c r="V300" s="143"/>
      <c r="W300" s="87"/>
      <c r="X300" s="87"/>
      <c r="Y300" s="87"/>
      <c r="Z300" s="87"/>
      <c r="AA300" s="87"/>
      <c r="AB300" s="87"/>
      <c r="AC300" s="87"/>
      <c r="AD300" s="137">
        <f>IF($AE$13="Correct",IF(AND(AD299+1&lt;='Student Work'!$AE$13,AD299&lt;&gt;0),AD299+1,IF('Student Work'!AD300&gt;0,"ERROR",0)),0)</f>
        <v>0</v>
      </c>
      <c r="AE300" s="139">
        <f>IF(AD300=0,0,IF(ISBLANK('Student Work'!AE300),"ERROR",IF(ABS('Student Work'!AE300-'Student Work'!AH299)&lt;0.01,IF(AD300&lt;&gt;"ERROR","Correct","ERROR"),"ERROR")))</f>
        <v>0</v>
      </c>
      <c r="AF300" s="139">
        <f>IF(AD300=0,0,IF(ISBLANK('Student Work'!AF300),"ERROR",IF(ABS('Student Work'!AF300-'Student Work'!AE300*'Student Work'!$AE$12/12)&lt;0.01,IF(AD300&lt;&gt;"ERROR","Correct","ERROR"),"ERROR")))</f>
        <v>0</v>
      </c>
      <c r="AG300" s="154">
        <f>IF(AD300=0,0,IF(ISBLANK('Student Work'!AG300),"ERROR",IF(ABS('Student Work'!AG300-('Student Work'!$AE$14-'Student Work'!AF300))&lt;0.01,"Correct","ERROR")))</f>
        <v>0</v>
      </c>
      <c r="AH300" s="155">
        <f>IF(AD300=0,0,IF(ISBLANK('Student Work'!AH300),"ERROR",IF(ABS('Student Work'!AH300-('Student Work'!AE300-'Student Work'!AG300))&lt;0.01,"Correct","ERROR")))</f>
        <v>0</v>
      </c>
      <c r="AI300" s="144"/>
      <c r="AJ300" s="87"/>
      <c r="AK300" s="87"/>
      <c r="AL300" s="70"/>
    </row>
    <row r="301" spans="1:38">
      <c r="A301" s="100"/>
      <c r="B301" s="72"/>
      <c r="C301" s="72"/>
      <c r="D301" s="72"/>
      <c r="E301" s="72"/>
      <c r="F301" s="72"/>
      <c r="G301" s="72"/>
      <c r="H301" s="72"/>
      <c r="I301" s="72"/>
      <c r="J301" s="72"/>
      <c r="K301" s="72"/>
      <c r="L301" s="72"/>
      <c r="M301" s="72"/>
      <c r="N301" s="72"/>
      <c r="O301" s="87"/>
      <c r="P301" s="137">
        <f>IF($T$13="Correct",IF(AND(P300+1&lt;='Student Work'!$T$13,P300&lt;&gt;0),P300+1,IF('Student Work'!P301&gt;0,"ERROR",0)),0)</f>
        <v>0</v>
      </c>
      <c r="Q301" s="138">
        <f>IF(P301=0,0,IF(ISBLANK('Student Work'!Q301),"ERROR",IF(ABS('Student Work'!Q301-'Student Work'!T300)&lt;0.01,IF(P301&lt;&gt;"ERROR","Correct","ERROR"),"ERROR")))</f>
        <v>0</v>
      </c>
      <c r="R301" s="139">
        <f>IF(P301=0,0,IF(ISBLANK('Student Work'!R301),"ERROR",IF(ABS('Student Work'!R301-'Student Work'!Q301*'Student Work'!$T$12/12)&lt;0.01,IF(P301&lt;&gt;"ERROR","Correct","ERROR"),"ERROR")))</f>
        <v>0</v>
      </c>
      <c r="S301" s="139">
        <f>IF(P301=0,0,IF(ISBLANK('Student Work'!S301),"ERROR",IF(ABS('Student Work'!S301-('Student Work'!$T$14-'Student Work'!R301))&lt;0.01,IF(P301&lt;&gt;"ERROR","Correct","ERROR"),"ERROR")))</f>
        <v>0</v>
      </c>
      <c r="T301" s="139">
        <f>IF(P301=0,0,IF(ISBLANK('Student Work'!T301),"ERROR",IF(ABS('Student Work'!T301-('Student Work'!Q301-'Student Work'!S301))&lt;0.01,IF(P301&lt;&gt;"ERROR","Correct","ERROR"),"ERROR")))</f>
        <v>0</v>
      </c>
      <c r="U301" s="143"/>
      <c r="V301" s="143"/>
      <c r="W301" s="87"/>
      <c r="X301" s="87"/>
      <c r="Y301" s="87"/>
      <c r="Z301" s="87"/>
      <c r="AA301" s="87"/>
      <c r="AB301" s="87"/>
      <c r="AC301" s="87"/>
      <c r="AD301" s="137">
        <f>IF($AE$13="Correct",IF(AND(AD300+1&lt;='Student Work'!$AE$13,AD300&lt;&gt;0),AD300+1,IF('Student Work'!AD301&gt;0,"ERROR",0)),0)</f>
        <v>0</v>
      </c>
      <c r="AE301" s="139">
        <f>IF(AD301=0,0,IF(ISBLANK('Student Work'!AE301),"ERROR",IF(ABS('Student Work'!AE301-'Student Work'!AH300)&lt;0.01,IF(AD301&lt;&gt;"ERROR","Correct","ERROR"),"ERROR")))</f>
        <v>0</v>
      </c>
      <c r="AF301" s="139">
        <f>IF(AD301=0,0,IF(ISBLANK('Student Work'!AF301),"ERROR",IF(ABS('Student Work'!AF301-'Student Work'!AE301*'Student Work'!$AE$12/12)&lt;0.01,IF(AD301&lt;&gt;"ERROR","Correct","ERROR"),"ERROR")))</f>
        <v>0</v>
      </c>
      <c r="AG301" s="154">
        <f>IF(AD301=0,0,IF(ISBLANK('Student Work'!AG301),"ERROR",IF(ABS('Student Work'!AG301-('Student Work'!$AE$14-'Student Work'!AF301))&lt;0.01,"Correct","ERROR")))</f>
        <v>0</v>
      </c>
      <c r="AH301" s="155">
        <f>IF(AD301=0,0,IF(ISBLANK('Student Work'!AH301),"ERROR",IF(ABS('Student Work'!AH301-('Student Work'!AE301-'Student Work'!AG301))&lt;0.01,"Correct","ERROR")))</f>
        <v>0</v>
      </c>
      <c r="AI301" s="144"/>
      <c r="AJ301" s="87"/>
      <c r="AK301" s="87"/>
      <c r="AL301" s="70"/>
    </row>
    <row r="302" spans="1:38">
      <c r="A302" s="100"/>
      <c r="B302" s="72"/>
      <c r="C302" s="72"/>
      <c r="D302" s="72"/>
      <c r="E302" s="72"/>
      <c r="F302" s="72"/>
      <c r="G302" s="72"/>
      <c r="H302" s="72"/>
      <c r="I302" s="72"/>
      <c r="J302" s="72"/>
      <c r="K302" s="72"/>
      <c r="L302" s="72"/>
      <c r="M302" s="72"/>
      <c r="N302" s="72"/>
      <c r="O302" s="87"/>
      <c r="P302" s="137">
        <f>IF($T$13="Correct",IF(AND(P301+1&lt;='Student Work'!$T$13,P301&lt;&gt;0),P301+1,IF('Student Work'!P302&gt;0,"ERROR",0)),0)</f>
        <v>0</v>
      </c>
      <c r="Q302" s="138">
        <f>IF(P302=0,0,IF(ISBLANK('Student Work'!Q302),"ERROR",IF(ABS('Student Work'!Q302-'Student Work'!T301)&lt;0.01,IF(P302&lt;&gt;"ERROR","Correct","ERROR"),"ERROR")))</f>
        <v>0</v>
      </c>
      <c r="R302" s="139">
        <f>IF(P302=0,0,IF(ISBLANK('Student Work'!R302),"ERROR",IF(ABS('Student Work'!R302-'Student Work'!Q302*'Student Work'!$T$12/12)&lt;0.01,IF(P302&lt;&gt;"ERROR","Correct","ERROR"),"ERROR")))</f>
        <v>0</v>
      </c>
      <c r="S302" s="139">
        <f>IF(P302=0,0,IF(ISBLANK('Student Work'!S302),"ERROR",IF(ABS('Student Work'!S302-('Student Work'!$T$14-'Student Work'!R302))&lt;0.01,IF(P302&lt;&gt;"ERROR","Correct","ERROR"),"ERROR")))</f>
        <v>0</v>
      </c>
      <c r="T302" s="139">
        <f>IF(P302=0,0,IF(ISBLANK('Student Work'!T302),"ERROR",IF(ABS('Student Work'!T302-('Student Work'!Q302-'Student Work'!S302))&lt;0.01,IF(P302&lt;&gt;"ERROR","Correct","ERROR"),"ERROR")))</f>
        <v>0</v>
      </c>
      <c r="U302" s="143"/>
      <c r="V302" s="143"/>
      <c r="W302" s="87"/>
      <c r="X302" s="87"/>
      <c r="Y302" s="87"/>
      <c r="Z302" s="87"/>
      <c r="AA302" s="87"/>
      <c r="AB302" s="87"/>
      <c r="AC302" s="87"/>
      <c r="AD302" s="137">
        <f>IF($AE$13="Correct",IF(AND(AD301+1&lt;='Student Work'!$AE$13,AD301&lt;&gt;0),AD301+1,IF('Student Work'!AD302&gt;0,"ERROR",0)),0)</f>
        <v>0</v>
      </c>
      <c r="AE302" s="139">
        <f>IF(AD302=0,0,IF(ISBLANK('Student Work'!AE302),"ERROR",IF(ABS('Student Work'!AE302-'Student Work'!AH301)&lt;0.01,IF(AD302&lt;&gt;"ERROR","Correct","ERROR"),"ERROR")))</f>
        <v>0</v>
      </c>
      <c r="AF302" s="139">
        <f>IF(AD302=0,0,IF(ISBLANK('Student Work'!AF302),"ERROR",IF(ABS('Student Work'!AF302-'Student Work'!AE302*'Student Work'!$AE$12/12)&lt;0.01,IF(AD302&lt;&gt;"ERROR","Correct","ERROR"),"ERROR")))</f>
        <v>0</v>
      </c>
      <c r="AG302" s="154">
        <f>IF(AD302=0,0,IF(ISBLANK('Student Work'!AG302),"ERROR",IF(ABS('Student Work'!AG302-('Student Work'!$AE$14-'Student Work'!AF302))&lt;0.01,"Correct","ERROR")))</f>
        <v>0</v>
      </c>
      <c r="AH302" s="155">
        <f>IF(AD302=0,0,IF(ISBLANK('Student Work'!AH302),"ERROR",IF(ABS('Student Work'!AH302-('Student Work'!AE302-'Student Work'!AG302))&lt;0.01,"Correct","ERROR")))</f>
        <v>0</v>
      </c>
      <c r="AI302" s="144"/>
      <c r="AJ302" s="87"/>
      <c r="AK302" s="87"/>
      <c r="AL302" s="70"/>
    </row>
    <row r="303" spans="1:38">
      <c r="A303" s="100"/>
      <c r="B303" s="72"/>
      <c r="C303" s="72"/>
      <c r="D303" s="72"/>
      <c r="E303" s="72"/>
      <c r="F303" s="72"/>
      <c r="G303" s="72"/>
      <c r="H303" s="72"/>
      <c r="I303" s="72"/>
      <c r="J303" s="72"/>
      <c r="K303" s="72"/>
      <c r="L303" s="72"/>
      <c r="M303" s="72"/>
      <c r="N303" s="72"/>
      <c r="O303" s="87"/>
      <c r="P303" s="137">
        <f>IF($T$13="Correct",IF(AND(P302+1&lt;='Student Work'!$T$13,P302&lt;&gt;0),P302+1,IF('Student Work'!P303&gt;0,"ERROR",0)),0)</f>
        <v>0</v>
      </c>
      <c r="Q303" s="138">
        <f>IF(P303=0,0,IF(ISBLANK('Student Work'!Q303),"ERROR",IF(ABS('Student Work'!Q303-'Student Work'!T302)&lt;0.01,IF(P303&lt;&gt;"ERROR","Correct","ERROR"),"ERROR")))</f>
        <v>0</v>
      </c>
      <c r="R303" s="139">
        <f>IF(P303=0,0,IF(ISBLANK('Student Work'!R303),"ERROR",IF(ABS('Student Work'!R303-'Student Work'!Q303*'Student Work'!$T$12/12)&lt;0.01,IF(P303&lt;&gt;"ERROR","Correct","ERROR"),"ERROR")))</f>
        <v>0</v>
      </c>
      <c r="S303" s="139">
        <f>IF(P303=0,0,IF(ISBLANK('Student Work'!S303),"ERROR",IF(ABS('Student Work'!S303-('Student Work'!$T$14-'Student Work'!R303))&lt;0.01,IF(P303&lt;&gt;"ERROR","Correct","ERROR"),"ERROR")))</f>
        <v>0</v>
      </c>
      <c r="T303" s="139">
        <f>IF(P303=0,0,IF(ISBLANK('Student Work'!T303),"ERROR",IF(ABS('Student Work'!T303-('Student Work'!Q303-'Student Work'!S303))&lt;0.01,IF(P303&lt;&gt;"ERROR","Correct","ERROR"),"ERROR")))</f>
        <v>0</v>
      </c>
      <c r="U303" s="143"/>
      <c r="V303" s="143"/>
      <c r="W303" s="87"/>
      <c r="X303" s="87"/>
      <c r="Y303" s="87"/>
      <c r="Z303" s="87"/>
      <c r="AA303" s="87"/>
      <c r="AB303" s="87"/>
      <c r="AC303" s="87"/>
      <c r="AD303" s="137">
        <f>IF($AE$13="Correct",IF(AND(AD302+1&lt;='Student Work'!$AE$13,AD302&lt;&gt;0),AD302+1,IF('Student Work'!AD303&gt;0,"ERROR",0)),0)</f>
        <v>0</v>
      </c>
      <c r="AE303" s="139">
        <f>IF(AD303=0,0,IF(ISBLANK('Student Work'!AE303),"ERROR",IF(ABS('Student Work'!AE303-'Student Work'!AH302)&lt;0.01,IF(AD303&lt;&gt;"ERROR","Correct","ERROR"),"ERROR")))</f>
        <v>0</v>
      </c>
      <c r="AF303" s="139">
        <f>IF(AD303=0,0,IF(ISBLANK('Student Work'!AF303),"ERROR",IF(ABS('Student Work'!AF303-'Student Work'!AE303*'Student Work'!$AE$12/12)&lt;0.01,IF(AD303&lt;&gt;"ERROR","Correct","ERROR"),"ERROR")))</f>
        <v>0</v>
      </c>
      <c r="AG303" s="154">
        <f>IF(AD303=0,0,IF(ISBLANK('Student Work'!AG303),"ERROR",IF(ABS('Student Work'!AG303-('Student Work'!$AE$14-'Student Work'!AF303))&lt;0.01,"Correct","ERROR")))</f>
        <v>0</v>
      </c>
      <c r="AH303" s="155">
        <f>IF(AD303=0,0,IF(ISBLANK('Student Work'!AH303),"ERROR",IF(ABS('Student Work'!AH303-('Student Work'!AE303-'Student Work'!AG303))&lt;0.01,"Correct","ERROR")))</f>
        <v>0</v>
      </c>
      <c r="AI303" s="144"/>
      <c r="AJ303" s="87"/>
      <c r="AK303" s="87"/>
      <c r="AL303" s="70"/>
    </row>
    <row r="304" spans="1:38">
      <c r="A304" s="100"/>
      <c r="B304" s="72"/>
      <c r="C304" s="72"/>
      <c r="D304" s="72"/>
      <c r="E304" s="72"/>
      <c r="F304" s="72"/>
      <c r="G304" s="72"/>
      <c r="H304" s="72"/>
      <c r="I304" s="72"/>
      <c r="J304" s="72"/>
      <c r="K304" s="72"/>
      <c r="L304" s="72"/>
      <c r="M304" s="72"/>
      <c r="N304" s="72"/>
      <c r="O304" s="87"/>
      <c r="P304" s="137">
        <f>IF($T$13="Correct",IF(AND(P303+1&lt;='Student Work'!$T$13,P303&lt;&gt;0),P303+1,IF('Student Work'!P304&gt;0,"ERROR",0)),0)</f>
        <v>0</v>
      </c>
      <c r="Q304" s="138">
        <f>IF(P304=0,0,IF(ISBLANK('Student Work'!Q304),"ERROR",IF(ABS('Student Work'!Q304-'Student Work'!T303)&lt;0.01,IF(P304&lt;&gt;"ERROR","Correct","ERROR"),"ERROR")))</f>
        <v>0</v>
      </c>
      <c r="R304" s="139">
        <f>IF(P304=0,0,IF(ISBLANK('Student Work'!R304),"ERROR",IF(ABS('Student Work'!R304-'Student Work'!Q304*'Student Work'!$T$12/12)&lt;0.01,IF(P304&lt;&gt;"ERROR","Correct","ERROR"),"ERROR")))</f>
        <v>0</v>
      </c>
      <c r="S304" s="139">
        <f>IF(P304=0,0,IF(ISBLANK('Student Work'!S304),"ERROR",IF(ABS('Student Work'!S304-('Student Work'!$T$14-'Student Work'!R304))&lt;0.01,IF(P304&lt;&gt;"ERROR","Correct","ERROR"),"ERROR")))</f>
        <v>0</v>
      </c>
      <c r="T304" s="139">
        <f>IF(P304=0,0,IF(ISBLANK('Student Work'!T304),"ERROR",IF(ABS('Student Work'!T304-('Student Work'!Q304-'Student Work'!S304))&lt;0.01,IF(P304&lt;&gt;"ERROR","Correct","ERROR"),"ERROR")))</f>
        <v>0</v>
      </c>
      <c r="U304" s="143"/>
      <c r="V304" s="143"/>
      <c r="W304" s="87"/>
      <c r="X304" s="87"/>
      <c r="Y304" s="87"/>
      <c r="Z304" s="87"/>
      <c r="AA304" s="87"/>
      <c r="AB304" s="87"/>
      <c r="AC304" s="87"/>
      <c r="AD304" s="137">
        <f>IF($AE$13="Correct",IF(AND(AD303+1&lt;='Student Work'!$AE$13,AD303&lt;&gt;0),AD303+1,IF('Student Work'!AD304&gt;0,"ERROR",0)),0)</f>
        <v>0</v>
      </c>
      <c r="AE304" s="139">
        <f>IF(AD304=0,0,IF(ISBLANK('Student Work'!AE304),"ERROR",IF(ABS('Student Work'!AE304-'Student Work'!AH303)&lt;0.01,IF(AD304&lt;&gt;"ERROR","Correct","ERROR"),"ERROR")))</f>
        <v>0</v>
      </c>
      <c r="AF304" s="139">
        <f>IF(AD304=0,0,IF(ISBLANK('Student Work'!AF304),"ERROR",IF(ABS('Student Work'!AF304-'Student Work'!AE304*'Student Work'!$AE$12/12)&lt;0.01,IF(AD304&lt;&gt;"ERROR","Correct","ERROR"),"ERROR")))</f>
        <v>0</v>
      </c>
      <c r="AG304" s="154">
        <f>IF(AD304=0,0,IF(ISBLANK('Student Work'!AG304),"ERROR",IF(ABS('Student Work'!AG304-('Student Work'!$AE$14-'Student Work'!AF304))&lt;0.01,"Correct","ERROR")))</f>
        <v>0</v>
      </c>
      <c r="AH304" s="155">
        <f>IF(AD304=0,0,IF(ISBLANK('Student Work'!AH304),"ERROR",IF(ABS('Student Work'!AH304-('Student Work'!AE304-'Student Work'!AG304))&lt;0.01,"Correct","ERROR")))</f>
        <v>0</v>
      </c>
      <c r="AI304" s="144"/>
      <c r="AJ304" s="87"/>
      <c r="AK304" s="87"/>
      <c r="AL304" s="70"/>
    </row>
    <row r="305" spans="1:38">
      <c r="A305" s="100"/>
      <c r="B305" s="72"/>
      <c r="C305" s="72"/>
      <c r="D305" s="72"/>
      <c r="E305" s="72"/>
      <c r="F305" s="72"/>
      <c r="G305" s="72"/>
      <c r="H305" s="72"/>
      <c r="I305" s="72"/>
      <c r="J305" s="72"/>
      <c r="K305" s="72"/>
      <c r="L305" s="72"/>
      <c r="M305" s="72"/>
      <c r="N305" s="72"/>
      <c r="O305" s="87"/>
      <c r="P305" s="137">
        <f>IF($T$13="Correct",IF(AND(P304+1&lt;='Student Work'!$T$13,P304&lt;&gt;0),P304+1,IF('Student Work'!P305&gt;0,"ERROR",0)),0)</f>
        <v>0</v>
      </c>
      <c r="Q305" s="138">
        <f>IF(P305=0,0,IF(ISBLANK('Student Work'!Q305),"ERROR",IF(ABS('Student Work'!Q305-'Student Work'!T304)&lt;0.01,IF(P305&lt;&gt;"ERROR","Correct","ERROR"),"ERROR")))</f>
        <v>0</v>
      </c>
      <c r="R305" s="139">
        <f>IF(P305=0,0,IF(ISBLANK('Student Work'!R305),"ERROR",IF(ABS('Student Work'!R305-'Student Work'!Q305*'Student Work'!$T$12/12)&lt;0.01,IF(P305&lt;&gt;"ERROR","Correct","ERROR"),"ERROR")))</f>
        <v>0</v>
      </c>
      <c r="S305" s="139">
        <f>IF(P305=0,0,IF(ISBLANK('Student Work'!S305),"ERROR",IF(ABS('Student Work'!S305-('Student Work'!$T$14-'Student Work'!R305))&lt;0.01,IF(P305&lt;&gt;"ERROR","Correct","ERROR"),"ERROR")))</f>
        <v>0</v>
      </c>
      <c r="T305" s="139">
        <f>IF(P305=0,0,IF(ISBLANK('Student Work'!T305),"ERROR",IF(ABS('Student Work'!T305-('Student Work'!Q305-'Student Work'!S305))&lt;0.01,IF(P305&lt;&gt;"ERROR","Correct","ERROR"),"ERROR")))</f>
        <v>0</v>
      </c>
      <c r="U305" s="143"/>
      <c r="V305" s="143"/>
      <c r="W305" s="87"/>
      <c r="X305" s="87"/>
      <c r="Y305" s="87"/>
      <c r="Z305" s="87"/>
      <c r="AA305" s="87"/>
      <c r="AB305" s="87"/>
      <c r="AC305" s="87"/>
      <c r="AD305" s="137">
        <f>IF($AE$13="Correct",IF(AND(AD304+1&lt;='Student Work'!$AE$13,AD304&lt;&gt;0),AD304+1,IF('Student Work'!AD305&gt;0,"ERROR",0)),0)</f>
        <v>0</v>
      </c>
      <c r="AE305" s="139">
        <f>IF(AD305=0,0,IF(ISBLANK('Student Work'!AE305),"ERROR",IF(ABS('Student Work'!AE305-'Student Work'!AH304)&lt;0.01,IF(AD305&lt;&gt;"ERROR","Correct","ERROR"),"ERROR")))</f>
        <v>0</v>
      </c>
      <c r="AF305" s="139">
        <f>IF(AD305=0,0,IF(ISBLANK('Student Work'!AF305),"ERROR",IF(ABS('Student Work'!AF305-'Student Work'!AE305*'Student Work'!$AE$12/12)&lt;0.01,IF(AD305&lt;&gt;"ERROR","Correct","ERROR"),"ERROR")))</f>
        <v>0</v>
      </c>
      <c r="AG305" s="154">
        <f>IF(AD305=0,0,IF(ISBLANK('Student Work'!AG305),"ERROR",IF(ABS('Student Work'!AG305-('Student Work'!$AE$14-'Student Work'!AF305))&lt;0.01,"Correct","ERROR")))</f>
        <v>0</v>
      </c>
      <c r="AH305" s="155">
        <f>IF(AD305=0,0,IF(ISBLANK('Student Work'!AH305),"ERROR",IF(ABS('Student Work'!AH305-('Student Work'!AE305-'Student Work'!AG305))&lt;0.01,"Correct","ERROR")))</f>
        <v>0</v>
      </c>
      <c r="AI305" s="144"/>
      <c r="AJ305" s="87"/>
      <c r="AK305" s="87"/>
      <c r="AL305" s="70"/>
    </row>
    <row r="306" spans="1:38">
      <c r="A306" s="100"/>
      <c r="B306" s="72"/>
      <c r="C306" s="72"/>
      <c r="D306" s="72"/>
      <c r="E306" s="72"/>
      <c r="F306" s="72"/>
      <c r="G306" s="72"/>
      <c r="H306" s="72"/>
      <c r="I306" s="72"/>
      <c r="J306" s="72"/>
      <c r="K306" s="72"/>
      <c r="L306" s="72"/>
      <c r="M306" s="72"/>
      <c r="N306" s="72"/>
      <c r="O306" s="87"/>
      <c r="P306" s="137">
        <f>IF($T$13="Correct",IF(AND(P305+1&lt;='Student Work'!$T$13,P305&lt;&gt;0),P305+1,IF('Student Work'!P306&gt;0,"ERROR",0)),0)</f>
        <v>0</v>
      </c>
      <c r="Q306" s="138">
        <f>IF(P306=0,0,IF(ISBLANK('Student Work'!Q306),"ERROR",IF(ABS('Student Work'!Q306-'Student Work'!T305)&lt;0.01,IF(P306&lt;&gt;"ERROR","Correct","ERROR"),"ERROR")))</f>
        <v>0</v>
      </c>
      <c r="R306" s="139">
        <f>IF(P306=0,0,IF(ISBLANK('Student Work'!R306),"ERROR",IF(ABS('Student Work'!R306-'Student Work'!Q306*'Student Work'!$T$12/12)&lt;0.01,IF(P306&lt;&gt;"ERROR","Correct","ERROR"),"ERROR")))</f>
        <v>0</v>
      </c>
      <c r="S306" s="139">
        <f>IF(P306=0,0,IF(ISBLANK('Student Work'!S306),"ERROR",IF(ABS('Student Work'!S306-('Student Work'!$T$14-'Student Work'!R306))&lt;0.01,IF(P306&lt;&gt;"ERROR","Correct","ERROR"),"ERROR")))</f>
        <v>0</v>
      </c>
      <c r="T306" s="139">
        <f>IF(P306=0,0,IF(ISBLANK('Student Work'!T306),"ERROR",IF(ABS('Student Work'!T306-('Student Work'!Q306-'Student Work'!S306))&lt;0.01,IF(P306&lt;&gt;"ERROR","Correct","ERROR"),"ERROR")))</f>
        <v>0</v>
      </c>
      <c r="U306" s="143"/>
      <c r="V306" s="143"/>
      <c r="W306" s="87"/>
      <c r="X306" s="87"/>
      <c r="Y306" s="87"/>
      <c r="Z306" s="87"/>
      <c r="AA306" s="87"/>
      <c r="AB306" s="87"/>
      <c r="AC306" s="87"/>
      <c r="AD306" s="137">
        <f>IF($AE$13="Correct",IF(AND(AD305+1&lt;='Student Work'!$AE$13,AD305&lt;&gt;0),AD305+1,IF('Student Work'!AD306&gt;0,"ERROR",0)),0)</f>
        <v>0</v>
      </c>
      <c r="AE306" s="139">
        <f>IF(AD306=0,0,IF(ISBLANK('Student Work'!AE306),"ERROR",IF(ABS('Student Work'!AE306-'Student Work'!AH305)&lt;0.01,IF(AD306&lt;&gt;"ERROR","Correct","ERROR"),"ERROR")))</f>
        <v>0</v>
      </c>
      <c r="AF306" s="139">
        <f>IF(AD306=0,0,IF(ISBLANK('Student Work'!AF306),"ERROR",IF(ABS('Student Work'!AF306-'Student Work'!AE306*'Student Work'!$AE$12/12)&lt;0.01,IF(AD306&lt;&gt;"ERROR","Correct","ERROR"),"ERROR")))</f>
        <v>0</v>
      </c>
      <c r="AG306" s="154">
        <f>IF(AD306=0,0,IF(ISBLANK('Student Work'!AG306),"ERROR",IF(ABS('Student Work'!AG306-('Student Work'!$AE$14-'Student Work'!AF306))&lt;0.01,"Correct","ERROR")))</f>
        <v>0</v>
      </c>
      <c r="AH306" s="155">
        <f>IF(AD306=0,0,IF(ISBLANK('Student Work'!AH306),"ERROR",IF(ABS('Student Work'!AH306-('Student Work'!AE306-'Student Work'!AG306))&lt;0.01,"Correct","ERROR")))</f>
        <v>0</v>
      </c>
      <c r="AI306" s="144"/>
      <c r="AJ306" s="87"/>
      <c r="AK306" s="87"/>
      <c r="AL306" s="70"/>
    </row>
    <row r="307" spans="1:38">
      <c r="A307" s="100"/>
      <c r="B307" s="72"/>
      <c r="C307" s="72"/>
      <c r="D307" s="72"/>
      <c r="E307" s="72"/>
      <c r="F307" s="72"/>
      <c r="G307" s="72"/>
      <c r="H307" s="72"/>
      <c r="I307" s="72"/>
      <c r="J307" s="72"/>
      <c r="K307" s="72"/>
      <c r="L307" s="72"/>
      <c r="M307" s="72"/>
      <c r="N307" s="72"/>
      <c r="O307" s="87"/>
      <c r="P307" s="137">
        <f>IF($T$13="Correct",IF(AND(P306+1&lt;='Student Work'!$T$13,P306&lt;&gt;0),P306+1,IF('Student Work'!P307&gt;0,"ERROR",0)),0)</f>
        <v>0</v>
      </c>
      <c r="Q307" s="138">
        <f>IF(P307=0,0,IF(ISBLANK('Student Work'!Q307),"ERROR",IF(ABS('Student Work'!Q307-'Student Work'!T306)&lt;0.01,IF(P307&lt;&gt;"ERROR","Correct","ERROR"),"ERROR")))</f>
        <v>0</v>
      </c>
      <c r="R307" s="139">
        <f>IF(P307=0,0,IF(ISBLANK('Student Work'!R307),"ERROR",IF(ABS('Student Work'!R307-'Student Work'!Q307*'Student Work'!$T$12/12)&lt;0.01,IF(P307&lt;&gt;"ERROR","Correct","ERROR"),"ERROR")))</f>
        <v>0</v>
      </c>
      <c r="S307" s="139">
        <f>IF(P307=0,0,IF(ISBLANK('Student Work'!S307),"ERROR",IF(ABS('Student Work'!S307-('Student Work'!$T$14-'Student Work'!R307))&lt;0.01,IF(P307&lt;&gt;"ERROR","Correct","ERROR"),"ERROR")))</f>
        <v>0</v>
      </c>
      <c r="T307" s="139">
        <f>IF(P307=0,0,IF(ISBLANK('Student Work'!T307),"ERROR",IF(ABS('Student Work'!T307-('Student Work'!Q307-'Student Work'!S307))&lt;0.01,IF(P307&lt;&gt;"ERROR","Correct","ERROR"),"ERROR")))</f>
        <v>0</v>
      </c>
      <c r="U307" s="143"/>
      <c r="V307" s="143"/>
      <c r="W307" s="87"/>
      <c r="X307" s="87"/>
      <c r="Y307" s="87"/>
      <c r="Z307" s="87"/>
      <c r="AA307" s="87"/>
      <c r="AB307" s="87"/>
      <c r="AC307" s="87"/>
      <c r="AD307" s="137">
        <f>IF($AE$13="Correct",IF(AND(AD306+1&lt;='Student Work'!$AE$13,AD306&lt;&gt;0),AD306+1,IF('Student Work'!AD307&gt;0,"ERROR",0)),0)</f>
        <v>0</v>
      </c>
      <c r="AE307" s="139">
        <f>IF(AD307=0,0,IF(ISBLANK('Student Work'!AE307),"ERROR",IF(ABS('Student Work'!AE307-'Student Work'!AH306)&lt;0.01,IF(AD307&lt;&gt;"ERROR","Correct","ERROR"),"ERROR")))</f>
        <v>0</v>
      </c>
      <c r="AF307" s="139">
        <f>IF(AD307=0,0,IF(ISBLANK('Student Work'!AF307),"ERROR",IF(ABS('Student Work'!AF307-'Student Work'!AE307*'Student Work'!$AE$12/12)&lt;0.01,IF(AD307&lt;&gt;"ERROR","Correct","ERROR"),"ERROR")))</f>
        <v>0</v>
      </c>
      <c r="AG307" s="154">
        <f>IF(AD307=0,0,IF(ISBLANK('Student Work'!AG307),"ERROR",IF(ABS('Student Work'!AG307-('Student Work'!$AE$14-'Student Work'!AF307))&lt;0.01,"Correct","ERROR")))</f>
        <v>0</v>
      </c>
      <c r="AH307" s="155">
        <f>IF(AD307=0,0,IF(ISBLANK('Student Work'!AH307),"ERROR",IF(ABS('Student Work'!AH307-('Student Work'!AE307-'Student Work'!AG307))&lt;0.01,"Correct","ERROR")))</f>
        <v>0</v>
      </c>
      <c r="AI307" s="144"/>
      <c r="AJ307" s="87"/>
      <c r="AK307" s="87"/>
      <c r="AL307" s="70"/>
    </row>
    <row r="308" spans="1:38">
      <c r="A308" s="100"/>
      <c r="B308" s="72"/>
      <c r="C308" s="72"/>
      <c r="D308" s="72"/>
      <c r="E308" s="72"/>
      <c r="F308" s="72"/>
      <c r="G308" s="72"/>
      <c r="H308" s="72"/>
      <c r="I308" s="72"/>
      <c r="J308" s="72"/>
      <c r="K308" s="72"/>
      <c r="L308" s="72"/>
      <c r="M308" s="72"/>
      <c r="N308" s="72"/>
      <c r="O308" s="87"/>
      <c r="P308" s="137">
        <f>IF($T$13="Correct",IF(AND(P307+1&lt;='Student Work'!$T$13,P307&lt;&gt;0),P307+1,IF('Student Work'!P308&gt;0,"ERROR",0)),0)</f>
        <v>0</v>
      </c>
      <c r="Q308" s="138">
        <f>IF(P308=0,0,IF(ISBLANK('Student Work'!Q308),"ERROR",IF(ABS('Student Work'!Q308-'Student Work'!T307)&lt;0.01,IF(P308&lt;&gt;"ERROR","Correct","ERROR"),"ERROR")))</f>
        <v>0</v>
      </c>
      <c r="R308" s="139">
        <f>IF(P308=0,0,IF(ISBLANK('Student Work'!R308),"ERROR",IF(ABS('Student Work'!R308-'Student Work'!Q308*'Student Work'!$T$12/12)&lt;0.01,IF(P308&lt;&gt;"ERROR","Correct","ERROR"),"ERROR")))</f>
        <v>0</v>
      </c>
      <c r="S308" s="139">
        <f>IF(P308=0,0,IF(ISBLANK('Student Work'!S308),"ERROR",IF(ABS('Student Work'!S308-('Student Work'!$T$14-'Student Work'!R308))&lt;0.01,IF(P308&lt;&gt;"ERROR","Correct","ERROR"),"ERROR")))</f>
        <v>0</v>
      </c>
      <c r="T308" s="139">
        <f>IF(P308=0,0,IF(ISBLANK('Student Work'!T308),"ERROR",IF(ABS('Student Work'!T308-('Student Work'!Q308-'Student Work'!S308))&lt;0.01,IF(P308&lt;&gt;"ERROR","Correct","ERROR"),"ERROR")))</f>
        <v>0</v>
      </c>
      <c r="U308" s="143"/>
      <c r="V308" s="143"/>
      <c r="W308" s="87"/>
      <c r="X308" s="87"/>
      <c r="Y308" s="87"/>
      <c r="Z308" s="87"/>
      <c r="AA308" s="87"/>
      <c r="AB308" s="87"/>
      <c r="AC308" s="87"/>
      <c r="AD308" s="137">
        <f>IF($AE$13="Correct",IF(AND(AD307+1&lt;='Student Work'!$AE$13,AD307&lt;&gt;0),AD307+1,IF('Student Work'!AD308&gt;0,"ERROR",0)),0)</f>
        <v>0</v>
      </c>
      <c r="AE308" s="139">
        <f>IF(AD308=0,0,IF(ISBLANK('Student Work'!AE308),"ERROR",IF(ABS('Student Work'!AE308-'Student Work'!AH307)&lt;0.01,IF(AD308&lt;&gt;"ERROR","Correct","ERROR"),"ERROR")))</f>
        <v>0</v>
      </c>
      <c r="AF308" s="139">
        <f>IF(AD308=0,0,IF(ISBLANK('Student Work'!AF308),"ERROR",IF(ABS('Student Work'!AF308-'Student Work'!AE308*'Student Work'!$AE$12/12)&lt;0.01,IF(AD308&lt;&gt;"ERROR","Correct","ERROR"),"ERROR")))</f>
        <v>0</v>
      </c>
      <c r="AG308" s="154">
        <f>IF(AD308=0,0,IF(ISBLANK('Student Work'!AG308),"ERROR",IF(ABS('Student Work'!AG308-('Student Work'!$AE$14-'Student Work'!AF308))&lt;0.01,"Correct","ERROR")))</f>
        <v>0</v>
      </c>
      <c r="AH308" s="155">
        <f>IF(AD308=0,0,IF(ISBLANK('Student Work'!AH308),"ERROR",IF(ABS('Student Work'!AH308-('Student Work'!AE308-'Student Work'!AG308))&lt;0.01,"Correct","ERROR")))</f>
        <v>0</v>
      </c>
      <c r="AI308" s="144"/>
      <c r="AJ308" s="87"/>
      <c r="AK308" s="87"/>
      <c r="AL308" s="70"/>
    </row>
    <row r="309" spans="1:38">
      <c r="A309" s="100"/>
      <c r="B309" s="72"/>
      <c r="C309" s="72"/>
      <c r="D309" s="72"/>
      <c r="E309" s="72"/>
      <c r="F309" s="72"/>
      <c r="G309" s="72"/>
      <c r="H309" s="72"/>
      <c r="I309" s="72"/>
      <c r="J309" s="72"/>
      <c r="K309" s="72"/>
      <c r="L309" s="72"/>
      <c r="M309" s="72"/>
      <c r="N309" s="72"/>
      <c r="O309" s="87"/>
      <c r="P309" s="137">
        <f>IF($T$13="Correct",IF(AND(P308+1&lt;='Student Work'!$T$13,P308&lt;&gt;0),P308+1,IF('Student Work'!P309&gt;0,"ERROR",0)),0)</f>
        <v>0</v>
      </c>
      <c r="Q309" s="138">
        <f>IF(P309=0,0,IF(ISBLANK('Student Work'!Q309),"ERROR",IF(ABS('Student Work'!Q309-'Student Work'!T308)&lt;0.01,IF(P309&lt;&gt;"ERROR","Correct","ERROR"),"ERROR")))</f>
        <v>0</v>
      </c>
      <c r="R309" s="139">
        <f>IF(P309=0,0,IF(ISBLANK('Student Work'!R309),"ERROR",IF(ABS('Student Work'!R309-'Student Work'!Q309*'Student Work'!$T$12/12)&lt;0.01,IF(P309&lt;&gt;"ERROR","Correct","ERROR"),"ERROR")))</f>
        <v>0</v>
      </c>
      <c r="S309" s="139">
        <f>IF(P309=0,0,IF(ISBLANK('Student Work'!S309),"ERROR",IF(ABS('Student Work'!S309-('Student Work'!$T$14-'Student Work'!R309))&lt;0.01,IF(P309&lt;&gt;"ERROR","Correct","ERROR"),"ERROR")))</f>
        <v>0</v>
      </c>
      <c r="T309" s="139">
        <f>IF(P309=0,0,IF(ISBLANK('Student Work'!T309),"ERROR",IF(ABS('Student Work'!T309-('Student Work'!Q309-'Student Work'!S309))&lt;0.01,IF(P309&lt;&gt;"ERROR","Correct","ERROR"),"ERROR")))</f>
        <v>0</v>
      </c>
      <c r="U309" s="143"/>
      <c r="V309" s="143"/>
      <c r="W309" s="87"/>
      <c r="X309" s="87"/>
      <c r="Y309" s="87"/>
      <c r="Z309" s="87"/>
      <c r="AA309" s="87"/>
      <c r="AB309" s="87"/>
      <c r="AC309" s="87"/>
      <c r="AD309" s="137">
        <f>IF($AE$13="Correct",IF(AND(AD308+1&lt;='Student Work'!$AE$13,AD308&lt;&gt;0),AD308+1,IF('Student Work'!AD309&gt;0,"ERROR",0)),0)</f>
        <v>0</v>
      </c>
      <c r="AE309" s="139">
        <f>IF(AD309=0,0,IF(ISBLANK('Student Work'!AE309),"ERROR",IF(ABS('Student Work'!AE309-'Student Work'!AH308)&lt;0.01,IF(AD309&lt;&gt;"ERROR","Correct","ERROR"),"ERROR")))</f>
        <v>0</v>
      </c>
      <c r="AF309" s="139">
        <f>IF(AD309=0,0,IF(ISBLANK('Student Work'!AF309),"ERROR",IF(ABS('Student Work'!AF309-'Student Work'!AE309*'Student Work'!$AE$12/12)&lt;0.01,IF(AD309&lt;&gt;"ERROR","Correct","ERROR"),"ERROR")))</f>
        <v>0</v>
      </c>
      <c r="AG309" s="154">
        <f>IF(AD309=0,0,IF(ISBLANK('Student Work'!AG309),"ERROR",IF(ABS('Student Work'!AG309-('Student Work'!$AE$14-'Student Work'!AF309))&lt;0.01,"Correct","ERROR")))</f>
        <v>0</v>
      </c>
      <c r="AH309" s="155">
        <f>IF(AD309=0,0,IF(ISBLANK('Student Work'!AH309),"ERROR",IF(ABS('Student Work'!AH309-('Student Work'!AE309-'Student Work'!AG309))&lt;0.01,"Correct","ERROR")))</f>
        <v>0</v>
      </c>
      <c r="AI309" s="144"/>
      <c r="AJ309" s="87"/>
      <c r="AK309" s="87"/>
      <c r="AL309" s="70"/>
    </row>
    <row r="310" spans="1:38">
      <c r="A310" s="100"/>
      <c r="B310" s="72"/>
      <c r="C310" s="72"/>
      <c r="D310" s="72"/>
      <c r="E310" s="72"/>
      <c r="F310" s="72"/>
      <c r="G310" s="72"/>
      <c r="H310" s="72"/>
      <c r="I310" s="72"/>
      <c r="J310" s="72"/>
      <c r="K310" s="72"/>
      <c r="L310" s="72"/>
      <c r="M310" s="72"/>
      <c r="N310" s="72"/>
      <c r="O310" s="87"/>
      <c r="P310" s="137">
        <f>IF($T$13="Correct",IF(AND(P309+1&lt;='Student Work'!$T$13,P309&lt;&gt;0),P309+1,IF('Student Work'!P310&gt;0,"ERROR",0)),0)</f>
        <v>0</v>
      </c>
      <c r="Q310" s="138">
        <f>IF(P310=0,0,IF(ISBLANK('Student Work'!Q310),"ERROR",IF(ABS('Student Work'!Q310-'Student Work'!T309)&lt;0.01,IF(P310&lt;&gt;"ERROR","Correct","ERROR"),"ERROR")))</f>
        <v>0</v>
      </c>
      <c r="R310" s="139">
        <f>IF(P310=0,0,IF(ISBLANK('Student Work'!R310),"ERROR",IF(ABS('Student Work'!R310-'Student Work'!Q310*'Student Work'!$T$12/12)&lt;0.01,IF(P310&lt;&gt;"ERROR","Correct","ERROR"),"ERROR")))</f>
        <v>0</v>
      </c>
      <c r="S310" s="139">
        <f>IF(P310=0,0,IF(ISBLANK('Student Work'!S310),"ERROR",IF(ABS('Student Work'!S310-('Student Work'!$T$14-'Student Work'!R310))&lt;0.01,IF(P310&lt;&gt;"ERROR","Correct","ERROR"),"ERROR")))</f>
        <v>0</v>
      </c>
      <c r="T310" s="139">
        <f>IF(P310=0,0,IF(ISBLANK('Student Work'!T310),"ERROR",IF(ABS('Student Work'!T310-('Student Work'!Q310-'Student Work'!S310))&lt;0.01,IF(P310&lt;&gt;"ERROR","Correct","ERROR"),"ERROR")))</f>
        <v>0</v>
      </c>
      <c r="U310" s="143"/>
      <c r="V310" s="143"/>
      <c r="W310" s="87"/>
      <c r="X310" s="87"/>
      <c r="Y310" s="87"/>
      <c r="Z310" s="87"/>
      <c r="AA310" s="87"/>
      <c r="AB310" s="87"/>
      <c r="AC310" s="87"/>
      <c r="AD310" s="137">
        <f>IF($AE$13="Correct",IF(AND(AD309+1&lt;='Student Work'!$AE$13,AD309&lt;&gt;0),AD309+1,IF('Student Work'!AD310&gt;0,"ERROR",0)),0)</f>
        <v>0</v>
      </c>
      <c r="AE310" s="139">
        <f>IF(AD310=0,0,IF(ISBLANK('Student Work'!AE310),"ERROR",IF(ABS('Student Work'!AE310-'Student Work'!AH309)&lt;0.01,IF(AD310&lt;&gt;"ERROR","Correct","ERROR"),"ERROR")))</f>
        <v>0</v>
      </c>
      <c r="AF310" s="139">
        <f>IF(AD310=0,0,IF(ISBLANK('Student Work'!AF310),"ERROR",IF(ABS('Student Work'!AF310-'Student Work'!AE310*'Student Work'!$AE$12/12)&lt;0.01,IF(AD310&lt;&gt;"ERROR","Correct","ERROR"),"ERROR")))</f>
        <v>0</v>
      </c>
      <c r="AG310" s="154">
        <f>IF(AD310=0,0,IF(ISBLANK('Student Work'!AG310),"ERROR",IF(ABS('Student Work'!AG310-('Student Work'!$AE$14-'Student Work'!AF310))&lt;0.01,"Correct","ERROR")))</f>
        <v>0</v>
      </c>
      <c r="AH310" s="155">
        <f>IF(AD310=0,0,IF(ISBLANK('Student Work'!AH310),"ERROR",IF(ABS('Student Work'!AH310-('Student Work'!AE310-'Student Work'!AG310))&lt;0.01,"Correct","ERROR")))</f>
        <v>0</v>
      </c>
      <c r="AI310" s="144"/>
      <c r="AJ310" s="87"/>
      <c r="AK310" s="87"/>
      <c r="AL310" s="70"/>
    </row>
    <row r="311" spans="1:38">
      <c r="A311" s="100"/>
      <c r="B311" s="72"/>
      <c r="C311" s="72"/>
      <c r="D311" s="72"/>
      <c r="E311" s="72"/>
      <c r="F311" s="72"/>
      <c r="G311" s="72"/>
      <c r="H311" s="72"/>
      <c r="I311" s="72"/>
      <c r="J311" s="72"/>
      <c r="K311" s="72"/>
      <c r="L311" s="72"/>
      <c r="M311" s="72"/>
      <c r="N311" s="72"/>
      <c r="O311" s="87"/>
      <c r="P311" s="137">
        <f>IF($T$13="Correct",IF(AND(P310+1&lt;='Student Work'!$T$13,P310&lt;&gt;0),P310+1,IF('Student Work'!P311&gt;0,"ERROR",0)),0)</f>
        <v>0</v>
      </c>
      <c r="Q311" s="138">
        <f>IF(P311=0,0,IF(ISBLANK('Student Work'!Q311),"ERROR",IF(ABS('Student Work'!Q311-'Student Work'!T310)&lt;0.01,IF(P311&lt;&gt;"ERROR","Correct","ERROR"),"ERROR")))</f>
        <v>0</v>
      </c>
      <c r="R311" s="139">
        <f>IF(P311=0,0,IF(ISBLANK('Student Work'!R311),"ERROR",IF(ABS('Student Work'!R311-'Student Work'!Q311*'Student Work'!$T$12/12)&lt;0.01,IF(P311&lt;&gt;"ERROR","Correct","ERROR"),"ERROR")))</f>
        <v>0</v>
      </c>
      <c r="S311" s="139">
        <f>IF(P311=0,0,IF(ISBLANK('Student Work'!S311),"ERROR",IF(ABS('Student Work'!S311-('Student Work'!$T$14-'Student Work'!R311))&lt;0.01,IF(P311&lt;&gt;"ERROR","Correct","ERROR"),"ERROR")))</f>
        <v>0</v>
      </c>
      <c r="T311" s="139">
        <f>IF(P311=0,0,IF(ISBLANK('Student Work'!T311),"ERROR",IF(ABS('Student Work'!T311-('Student Work'!Q311-'Student Work'!S311))&lt;0.01,IF(P311&lt;&gt;"ERROR","Correct","ERROR"),"ERROR")))</f>
        <v>0</v>
      </c>
      <c r="U311" s="143"/>
      <c r="V311" s="143"/>
      <c r="W311" s="87"/>
      <c r="X311" s="87"/>
      <c r="Y311" s="87"/>
      <c r="Z311" s="87"/>
      <c r="AA311" s="87"/>
      <c r="AB311" s="87"/>
      <c r="AC311" s="87"/>
      <c r="AD311" s="137">
        <f>IF($AE$13="Correct",IF(AND(AD310+1&lt;='Student Work'!$AE$13,AD310&lt;&gt;0),AD310+1,IF('Student Work'!AD311&gt;0,"ERROR",0)),0)</f>
        <v>0</v>
      </c>
      <c r="AE311" s="139">
        <f>IF(AD311=0,0,IF(ISBLANK('Student Work'!AE311),"ERROR",IF(ABS('Student Work'!AE311-'Student Work'!AH310)&lt;0.01,IF(AD311&lt;&gt;"ERROR","Correct","ERROR"),"ERROR")))</f>
        <v>0</v>
      </c>
      <c r="AF311" s="139">
        <f>IF(AD311=0,0,IF(ISBLANK('Student Work'!AF311),"ERROR",IF(ABS('Student Work'!AF311-'Student Work'!AE311*'Student Work'!$AE$12/12)&lt;0.01,IF(AD311&lt;&gt;"ERROR","Correct","ERROR"),"ERROR")))</f>
        <v>0</v>
      </c>
      <c r="AG311" s="154">
        <f>IF(AD311=0,0,IF(ISBLANK('Student Work'!AG311),"ERROR",IF(ABS('Student Work'!AG311-('Student Work'!$AE$14-'Student Work'!AF311))&lt;0.01,"Correct","ERROR")))</f>
        <v>0</v>
      </c>
      <c r="AH311" s="155">
        <f>IF(AD311=0,0,IF(ISBLANK('Student Work'!AH311),"ERROR",IF(ABS('Student Work'!AH311-('Student Work'!AE311-'Student Work'!AG311))&lt;0.01,"Correct","ERROR")))</f>
        <v>0</v>
      </c>
      <c r="AI311" s="144"/>
      <c r="AJ311" s="87"/>
      <c r="AK311" s="87"/>
      <c r="AL311" s="70"/>
    </row>
    <row r="312" spans="1:38">
      <c r="A312" s="100"/>
      <c r="B312" s="72"/>
      <c r="C312" s="72"/>
      <c r="D312" s="72"/>
      <c r="E312" s="72"/>
      <c r="F312" s="72"/>
      <c r="G312" s="72"/>
      <c r="H312" s="72"/>
      <c r="I312" s="72"/>
      <c r="J312" s="72"/>
      <c r="K312" s="72"/>
      <c r="L312" s="72"/>
      <c r="M312" s="72"/>
      <c r="N312" s="72"/>
      <c r="O312" s="87"/>
      <c r="P312" s="137">
        <f>IF($T$13="Correct",IF(AND(P311+1&lt;='Student Work'!$T$13,P311&lt;&gt;0),P311+1,IF('Student Work'!P312&gt;0,"ERROR",0)),0)</f>
        <v>0</v>
      </c>
      <c r="Q312" s="138">
        <f>IF(P312=0,0,IF(ISBLANK('Student Work'!Q312),"ERROR",IF(ABS('Student Work'!Q312-'Student Work'!T311)&lt;0.01,IF(P312&lt;&gt;"ERROR","Correct","ERROR"),"ERROR")))</f>
        <v>0</v>
      </c>
      <c r="R312" s="139">
        <f>IF(P312=0,0,IF(ISBLANK('Student Work'!R312),"ERROR",IF(ABS('Student Work'!R312-'Student Work'!Q312*'Student Work'!$T$12/12)&lt;0.01,IF(P312&lt;&gt;"ERROR","Correct","ERROR"),"ERROR")))</f>
        <v>0</v>
      </c>
      <c r="S312" s="139">
        <f>IF(P312=0,0,IF(ISBLANK('Student Work'!S312),"ERROR",IF(ABS('Student Work'!S312-('Student Work'!$T$14-'Student Work'!R312))&lt;0.01,IF(P312&lt;&gt;"ERROR","Correct","ERROR"),"ERROR")))</f>
        <v>0</v>
      </c>
      <c r="T312" s="139">
        <f>IF(P312=0,0,IF(ISBLANK('Student Work'!T312),"ERROR",IF(ABS('Student Work'!T312-('Student Work'!Q312-'Student Work'!S312))&lt;0.01,IF(P312&lt;&gt;"ERROR","Correct","ERROR"),"ERROR")))</f>
        <v>0</v>
      </c>
      <c r="U312" s="143"/>
      <c r="V312" s="143"/>
      <c r="W312" s="87"/>
      <c r="X312" s="87"/>
      <c r="Y312" s="87"/>
      <c r="Z312" s="87"/>
      <c r="AA312" s="87"/>
      <c r="AB312" s="87"/>
      <c r="AC312" s="87"/>
      <c r="AD312" s="137">
        <f>IF($AE$13="Correct",IF(AND(AD311+1&lt;='Student Work'!$AE$13,AD311&lt;&gt;0),AD311+1,IF('Student Work'!AD312&gt;0,"ERROR",0)),0)</f>
        <v>0</v>
      </c>
      <c r="AE312" s="139">
        <f>IF(AD312=0,0,IF(ISBLANK('Student Work'!AE312),"ERROR",IF(ABS('Student Work'!AE312-'Student Work'!AH311)&lt;0.01,IF(AD312&lt;&gt;"ERROR","Correct","ERROR"),"ERROR")))</f>
        <v>0</v>
      </c>
      <c r="AF312" s="139">
        <f>IF(AD312=0,0,IF(ISBLANK('Student Work'!AF312),"ERROR",IF(ABS('Student Work'!AF312-'Student Work'!AE312*'Student Work'!$AE$12/12)&lt;0.01,IF(AD312&lt;&gt;"ERROR","Correct","ERROR"),"ERROR")))</f>
        <v>0</v>
      </c>
      <c r="AG312" s="154">
        <f>IF(AD312=0,0,IF(ISBLANK('Student Work'!AG312),"ERROR",IF(ABS('Student Work'!AG312-('Student Work'!$AE$14-'Student Work'!AF312))&lt;0.01,"Correct","ERROR")))</f>
        <v>0</v>
      </c>
      <c r="AH312" s="155">
        <f>IF(AD312=0,0,IF(ISBLANK('Student Work'!AH312),"ERROR",IF(ABS('Student Work'!AH312-('Student Work'!AE312-'Student Work'!AG312))&lt;0.01,"Correct","ERROR")))</f>
        <v>0</v>
      </c>
      <c r="AI312" s="144"/>
      <c r="AJ312" s="87"/>
      <c r="AK312" s="87"/>
      <c r="AL312" s="70"/>
    </row>
    <row r="313" spans="1:38">
      <c r="A313" s="100"/>
      <c r="B313" s="72"/>
      <c r="C313" s="72"/>
      <c r="D313" s="72"/>
      <c r="E313" s="72"/>
      <c r="F313" s="72"/>
      <c r="G313" s="72"/>
      <c r="H313" s="72"/>
      <c r="I313" s="72"/>
      <c r="J313" s="72"/>
      <c r="K313" s="72"/>
      <c r="L313" s="72"/>
      <c r="M313" s="72"/>
      <c r="N313" s="72"/>
      <c r="O313" s="87"/>
      <c r="P313" s="137">
        <f>IF($T$13="Correct",IF(AND(P312+1&lt;='Student Work'!$T$13,P312&lt;&gt;0),P312+1,IF('Student Work'!P313&gt;0,"ERROR",0)),0)</f>
        <v>0</v>
      </c>
      <c r="Q313" s="138">
        <f>IF(P313=0,0,IF(ISBLANK('Student Work'!Q313),"ERROR",IF(ABS('Student Work'!Q313-'Student Work'!T312)&lt;0.01,IF(P313&lt;&gt;"ERROR","Correct","ERROR"),"ERROR")))</f>
        <v>0</v>
      </c>
      <c r="R313" s="139">
        <f>IF(P313=0,0,IF(ISBLANK('Student Work'!R313),"ERROR",IF(ABS('Student Work'!R313-'Student Work'!Q313*'Student Work'!$T$12/12)&lt;0.01,IF(P313&lt;&gt;"ERROR","Correct","ERROR"),"ERROR")))</f>
        <v>0</v>
      </c>
      <c r="S313" s="139">
        <f>IF(P313=0,0,IF(ISBLANK('Student Work'!S313),"ERROR",IF(ABS('Student Work'!S313-('Student Work'!$T$14-'Student Work'!R313))&lt;0.01,IF(P313&lt;&gt;"ERROR","Correct","ERROR"),"ERROR")))</f>
        <v>0</v>
      </c>
      <c r="T313" s="139">
        <f>IF(P313=0,0,IF(ISBLANK('Student Work'!T313),"ERROR",IF(ABS('Student Work'!T313-('Student Work'!Q313-'Student Work'!S313))&lt;0.01,IF(P313&lt;&gt;"ERROR","Correct","ERROR"),"ERROR")))</f>
        <v>0</v>
      </c>
      <c r="U313" s="143"/>
      <c r="V313" s="143"/>
      <c r="W313" s="87"/>
      <c r="X313" s="87"/>
      <c r="Y313" s="87"/>
      <c r="Z313" s="87"/>
      <c r="AA313" s="87"/>
      <c r="AB313" s="87"/>
      <c r="AC313" s="87"/>
      <c r="AD313" s="137">
        <f>IF($AE$13="Correct",IF(AND(AD312+1&lt;='Student Work'!$AE$13,AD312&lt;&gt;0),AD312+1,IF('Student Work'!AD313&gt;0,"ERROR",0)),0)</f>
        <v>0</v>
      </c>
      <c r="AE313" s="139">
        <f>IF(AD313=0,0,IF(ISBLANK('Student Work'!AE313),"ERROR",IF(ABS('Student Work'!AE313-'Student Work'!AH312)&lt;0.01,IF(AD313&lt;&gt;"ERROR","Correct","ERROR"),"ERROR")))</f>
        <v>0</v>
      </c>
      <c r="AF313" s="139">
        <f>IF(AD313=0,0,IF(ISBLANK('Student Work'!AF313),"ERROR",IF(ABS('Student Work'!AF313-'Student Work'!AE313*'Student Work'!$AE$12/12)&lt;0.01,IF(AD313&lt;&gt;"ERROR","Correct","ERROR"),"ERROR")))</f>
        <v>0</v>
      </c>
      <c r="AG313" s="154">
        <f>IF(AD313=0,0,IF(ISBLANK('Student Work'!AG313),"ERROR",IF(ABS('Student Work'!AG313-('Student Work'!$AE$14-'Student Work'!AF313))&lt;0.01,"Correct","ERROR")))</f>
        <v>0</v>
      </c>
      <c r="AH313" s="155">
        <f>IF(AD313=0,0,IF(ISBLANK('Student Work'!AH313),"ERROR",IF(ABS('Student Work'!AH313-('Student Work'!AE313-'Student Work'!AG313))&lt;0.01,"Correct","ERROR")))</f>
        <v>0</v>
      </c>
      <c r="AI313" s="144"/>
      <c r="AJ313" s="87"/>
      <c r="AK313" s="87"/>
      <c r="AL313" s="70"/>
    </row>
    <row r="314" spans="1:38">
      <c r="A314" s="100"/>
      <c r="B314" s="72"/>
      <c r="C314" s="72"/>
      <c r="D314" s="72"/>
      <c r="E314" s="72"/>
      <c r="F314" s="72"/>
      <c r="G314" s="72"/>
      <c r="H314" s="72"/>
      <c r="I314" s="72"/>
      <c r="J314" s="72"/>
      <c r="K314" s="72"/>
      <c r="L314" s="72"/>
      <c r="M314" s="72"/>
      <c r="N314" s="72"/>
      <c r="O314" s="87"/>
      <c r="P314" s="137">
        <f>IF($T$13="Correct",IF(AND(P313+1&lt;='Student Work'!$T$13,P313&lt;&gt;0),P313+1,IF('Student Work'!P314&gt;0,"ERROR",0)),0)</f>
        <v>0</v>
      </c>
      <c r="Q314" s="138">
        <f>IF(P314=0,0,IF(ISBLANK('Student Work'!Q314),"ERROR",IF(ABS('Student Work'!Q314-'Student Work'!T313)&lt;0.01,IF(P314&lt;&gt;"ERROR","Correct","ERROR"),"ERROR")))</f>
        <v>0</v>
      </c>
      <c r="R314" s="139">
        <f>IF(P314=0,0,IF(ISBLANK('Student Work'!R314),"ERROR",IF(ABS('Student Work'!R314-'Student Work'!Q314*'Student Work'!$T$12/12)&lt;0.01,IF(P314&lt;&gt;"ERROR","Correct","ERROR"),"ERROR")))</f>
        <v>0</v>
      </c>
      <c r="S314" s="139">
        <f>IF(P314=0,0,IF(ISBLANK('Student Work'!S314),"ERROR",IF(ABS('Student Work'!S314-('Student Work'!$T$14-'Student Work'!R314))&lt;0.01,IF(P314&lt;&gt;"ERROR","Correct","ERROR"),"ERROR")))</f>
        <v>0</v>
      </c>
      <c r="T314" s="139">
        <f>IF(P314=0,0,IF(ISBLANK('Student Work'!T314),"ERROR",IF(ABS('Student Work'!T314-('Student Work'!Q314-'Student Work'!S314))&lt;0.01,IF(P314&lt;&gt;"ERROR","Correct","ERROR"),"ERROR")))</f>
        <v>0</v>
      </c>
      <c r="U314" s="143"/>
      <c r="V314" s="143"/>
      <c r="W314" s="87"/>
      <c r="X314" s="87"/>
      <c r="Y314" s="87"/>
      <c r="Z314" s="87"/>
      <c r="AA314" s="87"/>
      <c r="AB314" s="87"/>
      <c r="AC314" s="87"/>
      <c r="AD314" s="137">
        <f>IF($AE$13="Correct",IF(AND(AD313+1&lt;='Student Work'!$AE$13,AD313&lt;&gt;0),AD313+1,IF('Student Work'!AD314&gt;0,"ERROR",0)),0)</f>
        <v>0</v>
      </c>
      <c r="AE314" s="139">
        <f>IF(AD314=0,0,IF(ISBLANK('Student Work'!AE314),"ERROR",IF(ABS('Student Work'!AE314-'Student Work'!AH313)&lt;0.01,IF(AD314&lt;&gt;"ERROR","Correct","ERROR"),"ERROR")))</f>
        <v>0</v>
      </c>
      <c r="AF314" s="139">
        <f>IF(AD314=0,0,IF(ISBLANK('Student Work'!AF314),"ERROR",IF(ABS('Student Work'!AF314-'Student Work'!AE314*'Student Work'!$AE$12/12)&lt;0.01,IF(AD314&lt;&gt;"ERROR","Correct","ERROR"),"ERROR")))</f>
        <v>0</v>
      </c>
      <c r="AG314" s="154">
        <f>IF(AD314=0,0,IF(ISBLANK('Student Work'!AG314),"ERROR",IF(ABS('Student Work'!AG314-('Student Work'!$AE$14-'Student Work'!AF314))&lt;0.01,"Correct","ERROR")))</f>
        <v>0</v>
      </c>
      <c r="AH314" s="155">
        <f>IF(AD314=0,0,IF(ISBLANK('Student Work'!AH314),"ERROR",IF(ABS('Student Work'!AH314-('Student Work'!AE314-'Student Work'!AG314))&lt;0.01,"Correct","ERROR")))</f>
        <v>0</v>
      </c>
      <c r="AI314" s="144"/>
      <c r="AJ314" s="87"/>
      <c r="AK314" s="87"/>
      <c r="AL314" s="70"/>
    </row>
    <row r="315" spans="1:38">
      <c r="A315" s="100"/>
      <c r="B315" s="72"/>
      <c r="C315" s="72"/>
      <c r="D315" s="72"/>
      <c r="E315" s="72"/>
      <c r="F315" s="72"/>
      <c r="G315" s="72"/>
      <c r="H315" s="72"/>
      <c r="I315" s="72"/>
      <c r="J315" s="72"/>
      <c r="K315" s="72"/>
      <c r="L315" s="72"/>
      <c r="M315" s="72"/>
      <c r="N315" s="72"/>
      <c r="O315" s="87"/>
      <c r="P315" s="137">
        <f>IF($T$13="Correct",IF(AND(P314+1&lt;='Student Work'!$T$13,P314&lt;&gt;0),P314+1,IF('Student Work'!P315&gt;0,"ERROR",0)),0)</f>
        <v>0</v>
      </c>
      <c r="Q315" s="138">
        <f>IF(P315=0,0,IF(ISBLANK('Student Work'!Q315),"ERROR",IF(ABS('Student Work'!Q315-'Student Work'!T314)&lt;0.01,IF(P315&lt;&gt;"ERROR","Correct","ERROR"),"ERROR")))</f>
        <v>0</v>
      </c>
      <c r="R315" s="139">
        <f>IF(P315=0,0,IF(ISBLANK('Student Work'!R315),"ERROR",IF(ABS('Student Work'!R315-'Student Work'!Q315*'Student Work'!$T$12/12)&lt;0.01,IF(P315&lt;&gt;"ERROR","Correct","ERROR"),"ERROR")))</f>
        <v>0</v>
      </c>
      <c r="S315" s="139">
        <f>IF(P315=0,0,IF(ISBLANK('Student Work'!S315),"ERROR",IF(ABS('Student Work'!S315-('Student Work'!$T$14-'Student Work'!R315))&lt;0.01,IF(P315&lt;&gt;"ERROR","Correct","ERROR"),"ERROR")))</f>
        <v>0</v>
      </c>
      <c r="T315" s="139">
        <f>IF(P315=0,0,IF(ISBLANK('Student Work'!T315),"ERROR",IF(ABS('Student Work'!T315-('Student Work'!Q315-'Student Work'!S315))&lt;0.01,IF(P315&lt;&gt;"ERROR","Correct","ERROR"),"ERROR")))</f>
        <v>0</v>
      </c>
      <c r="U315" s="143"/>
      <c r="V315" s="143"/>
      <c r="W315" s="87"/>
      <c r="X315" s="87"/>
      <c r="Y315" s="87"/>
      <c r="Z315" s="87"/>
      <c r="AA315" s="87"/>
      <c r="AB315" s="87"/>
      <c r="AC315" s="87"/>
      <c r="AD315" s="137">
        <f>IF($AE$13="Correct",IF(AND(AD314+1&lt;='Student Work'!$AE$13,AD314&lt;&gt;0),AD314+1,IF('Student Work'!AD315&gt;0,"ERROR",0)),0)</f>
        <v>0</v>
      </c>
      <c r="AE315" s="139">
        <f>IF(AD315=0,0,IF(ISBLANK('Student Work'!AE315),"ERROR",IF(ABS('Student Work'!AE315-'Student Work'!AH314)&lt;0.01,IF(AD315&lt;&gt;"ERROR","Correct","ERROR"),"ERROR")))</f>
        <v>0</v>
      </c>
      <c r="AF315" s="139">
        <f>IF(AD315=0,0,IF(ISBLANK('Student Work'!AF315),"ERROR",IF(ABS('Student Work'!AF315-'Student Work'!AE315*'Student Work'!$AE$12/12)&lt;0.01,IF(AD315&lt;&gt;"ERROR","Correct","ERROR"),"ERROR")))</f>
        <v>0</v>
      </c>
      <c r="AG315" s="154">
        <f>IF(AD315=0,0,IF(ISBLANK('Student Work'!AG315),"ERROR",IF(ABS('Student Work'!AG315-('Student Work'!$AE$14-'Student Work'!AF315))&lt;0.01,"Correct","ERROR")))</f>
        <v>0</v>
      </c>
      <c r="AH315" s="155">
        <f>IF(AD315=0,0,IF(ISBLANK('Student Work'!AH315),"ERROR",IF(ABS('Student Work'!AH315-('Student Work'!AE315-'Student Work'!AG315))&lt;0.01,"Correct","ERROR")))</f>
        <v>0</v>
      </c>
      <c r="AI315" s="144"/>
      <c r="AJ315" s="87"/>
      <c r="AK315" s="87"/>
      <c r="AL315" s="70"/>
    </row>
    <row r="316" spans="1:38">
      <c r="A316" s="100"/>
      <c r="B316" s="72"/>
      <c r="C316" s="72"/>
      <c r="D316" s="72"/>
      <c r="E316" s="72"/>
      <c r="F316" s="72"/>
      <c r="G316" s="72"/>
      <c r="H316" s="72"/>
      <c r="I316" s="72"/>
      <c r="J316" s="72"/>
      <c r="K316" s="72"/>
      <c r="L316" s="72"/>
      <c r="M316" s="72"/>
      <c r="N316" s="72"/>
      <c r="O316" s="87"/>
      <c r="P316" s="137">
        <f>IF($T$13="Correct",IF(AND(P315+1&lt;='Student Work'!$T$13,P315&lt;&gt;0),P315+1,IF('Student Work'!P316&gt;0,"ERROR",0)),0)</f>
        <v>0</v>
      </c>
      <c r="Q316" s="138">
        <f>IF(P316=0,0,IF(ISBLANK('Student Work'!Q316),"ERROR",IF(ABS('Student Work'!Q316-'Student Work'!T315)&lt;0.01,IF(P316&lt;&gt;"ERROR","Correct","ERROR"),"ERROR")))</f>
        <v>0</v>
      </c>
      <c r="R316" s="139">
        <f>IF(P316=0,0,IF(ISBLANK('Student Work'!R316),"ERROR",IF(ABS('Student Work'!R316-'Student Work'!Q316*'Student Work'!$T$12/12)&lt;0.01,IF(P316&lt;&gt;"ERROR","Correct","ERROR"),"ERROR")))</f>
        <v>0</v>
      </c>
      <c r="S316" s="139">
        <f>IF(P316=0,0,IF(ISBLANK('Student Work'!S316),"ERROR",IF(ABS('Student Work'!S316-('Student Work'!$T$14-'Student Work'!R316))&lt;0.01,IF(P316&lt;&gt;"ERROR","Correct","ERROR"),"ERROR")))</f>
        <v>0</v>
      </c>
      <c r="T316" s="139">
        <f>IF(P316=0,0,IF(ISBLANK('Student Work'!T316),"ERROR",IF(ABS('Student Work'!T316-('Student Work'!Q316-'Student Work'!S316))&lt;0.01,IF(P316&lt;&gt;"ERROR","Correct","ERROR"),"ERROR")))</f>
        <v>0</v>
      </c>
      <c r="U316" s="143"/>
      <c r="V316" s="143"/>
      <c r="W316" s="87"/>
      <c r="X316" s="87"/>
      <c r="Y316" s="87"/>
      <c r="Z316" s="87"/>
      <c r="AA316" s="87"/>
      <c r="AB316" s="87"/>
      <c r="AC316" s="87"/>
      <c r="AD316" s="137">
        <f>IF($AE$13="Correct",IF(AND(AD315+1&lt;='Student Work'!$AE$13,AD315&lt;&gt;0),AD315+1,IF('Student Work'!AD316&gt;0,"ERROR",0)),0)</f>
        <v>0</v>
      </c>
      <c r="AE316" s="139">
        <f>IF(AD316=0,0,IF(ISBLANK('Student Work'!AE316),"ERROR",IF(ABS('Student Work'!AE316-'Student Work'!AH315)&lt;0.01,IF(AD316&lt;&gt;"ERROR","Correct","ERROR"),"ERROR")))</f>
        <v>0</v>
      </c>
      <c r="AF316" s="139">
        <f>IF(AD316=0,0,IF(ISBLANK('Student Work'!AF316),"ERROR",IF(ABS('Student Work'!AF316-'Student Work'!AE316*'Student Work'!$AE$12/12)&lt;0.01,IF(AD316&lt;&gt;"ERROR","Correct","ERROR"),"ERROR")))</f>
        <v>0</v>
      </c>
      <c r="AG316" s="154">
        <f>IF(AD316=0,0,IF(ISBLANK('Student Work'!AG316),"ERROR",IF(ABS('Student Work'!AG316-('Student Work'!$AE$14-'Student Work'!AF316))&lt;0.01,"Correct","ERROR")))</f>
        <v>0</v>
      </c>
      <c r="AH316" s="155">
        <f>IF(AD316=0,0,IF(ISBLANK('Student Work'!AH316),"ERROR",IF(ABS('Student Work'!AH316-('Student Work'!AE316-'Student Work'!AG316))&lt;0.01,"Correct","ERROR")))</f>
        <v>0</v>
      </c>
      <c r="AI316" s="144"/>
      <c r="AJ316" s="87"/>
      <c r="AK316" s="87"/>
      <c r="AL316" s="70"/>
    </row>
    <row r="317" spans="1:38">
      <c r="A317" s="100"/>
      <c r="B317" s="72"/>
      <c r="C317" s="72"/>
      <c r="D317" s="72"/>
      <c r="E317" s="72"/>
      <c r="F317" s="72"/>
      <c r="G317" s="72"/>
      <c r="H317" s="72"/>
      <c r="I317" s="72"/>
      <c r="J317" s="72"/>
      <c r="K317" s="72"/>
      <c r="L317" s="72"/>
      <c r="M317" s="72"/>
      <c r="N317" s="72"/>
      <c r="O317" s="87"/>
      <c r="P317" s="137">
        <f>IF($T$13="Correct",IF(AND(P316+1&lt;='Student Work'!$T$13,P316&lt;&gt;0),P316+1,IF('Student Work'!P317&gt;0,"ERROR",0)),0)</f>
        <v>0</v>
      </c>
      <c r="Q317" s="138">
        <f>IF(P317=0,0,IF(ISBLANK('Student Work'!Q317),"ERROR",IF(ABS('Student Work'!Q317-'Student Work'!T316)&lt;0.01,IF(P317&lt;&gt;"ERROR","Correct","ERROR"),"ERROR")))</f>
        <v>0</v>
      </c>
      <c r="R317" s="139">
        <f>IF(P317=0,0,IF(ISBLANK('Student Work'!R317),"ERROR",IF(ABS('Student Work'!R317-'Student Work'!Q317*'Student Work'!$T$12/12)&lt;0.01,IF(P317&lt;&gt;"ERROR","Correct","ERROR"),"ERROR")))</f>
        <v>0</v>
      </c>
      <c r="S317" s="139">
        <f>IF(P317=0,0,IF(ISBLANK('Student Work'!S317),"ERROR",IF(ABS('Student Work'!S317-('Student Work'!$T$14-'Student Work'!R317))&lt;0.01,IF(P317&lt;&gt;"ERROR","Correct","ERROR"),"ERROR")))</f>
        <v>0</v>
      </c>
      <c r="T317" s="139">
        <f>IF(P317=0,0,IF(ISBLANK('Student Work'!T317),"ERROR",IF(ABS('Student Work'!T317-('Student Work'!Q317-'Student Work'!S317))&lt;0.01,IF(P317&lt;&gt;"ERROR","Correct","ERROR"),"ERROR")))</f>
        <v>0</v>
      </c>
      <c r="U317" s="143"/>
      <c r="V317" s="143"/>
      <c r="W317" s="87"/>
      <c r="X317" s="87"/>
      <c r="Y317" s="87"/>
      <c r="Z317" s="87"/>
      <c r="AA317" s="87"/>
      <c r="AB317" s="87"/>
      <c r="AC317" s="87"/>
      <c r="AD317" s="137">
        <f>IF($AE$13="Correct",IF(AND(AD316+1&lt;='Student Work'!$AE$13,AD316&lt;&gt;0),AD316+1,IF('Student Work'!AD317&gt;0,"ERROR",0)),0)</f>
        <v>0</v>
      </c>
      <c r="AE317" s="139">
        <f>IF(AD317=0,0,IF(ISBLANK('Student Work'!AE317),"ERROR",IF(ABS('Student Work'!AE317-'Student Work'!AH316)&lt;0.01,IF(AD317&lt;&gt;"ERROR","Correct","ERROR"),"ERROR")))</f>
        <v>0</v>
      </c>
      <c r="AF317" s="139">
        <f>IF(AD317=0,0,IF(ISBLANK('Student Work'!AF317),"ERROR",IF(ABS('Student Work'!AF317-'Student Work'!AE317*'Student Work'!$AE$12/12)&lt;0.01,IF(AD317&lt;&gt;"ERROR","Correct","ERROR"),"ERROR")))</f>
        <v>0</v>
      </c>
      <c r="AG317" s="154">
        <f>IF(AD317=0,0,IF(ISBLANK('Student Work'!AG317),"ERROR",IF(ABS('Student Work'!AG317-('Student Work'!$AE$14-'Student Work'!AF317))&lt;0.01,"Correct","ERROR")))</f>
        <v>0</v>
      </c>
      <c r="AH317" s="155">
        <f>IF(AD317=0,0,IF(ISBLANK('Student Work'!AH317),"ERROR",IF(ABS('Student Work'!AH317-('Student Work'!AE317-'Student Work'!AG317))&lt;0.01,"Correct","ERROR")))</f>
        <v>0</v>
      </c>
      <c r="AI317" s="144"/>
      <c r="AJ317" s="87"/>
      <c r="AK317" s="87"/>
      <c r="AL317" s="70"/>
    </row>
    <row r="318" spans="1:38">
      <c r="A318" s="100"/>
      <c r="B318" s="72"/>
      <c r="C318" s="72"/>
      <c r="D318" s="72"/>
      <c r="E318" s="72"/>
      <c r="F318" s="72"/>
      <c r="G318" s="72"/>
      <c r="H318" s="72"/>
      <c r="I318" s="72"/>
      <c r="J318" s="72"/>
      <c r="K318" s="72"/>
      <c r="L318" s="72"/>
      <c r="M318" s="72"/>
      <c r="N318" s="72"/>
      <c r="O318" s="87"/>
      <c r="P318" s="137">
        <f>IF($T$13="Correct",IF(AND(P317+1&lt;='Student Work'!$T$13,P317&lt;&gt;0),P317+1,IF('Student Work'!P318&gt;0,"ERROR",0)),0)</f>
        <v>0</v>
      </c>
      <c r="Q318" s="138">
        <f>IF(P318=0,0,IF(ISBLANK('Student Work'!Q318),"ERROR",IF(ABS('Student Work'!Q318-'Student Work'!T317)&lt;0.01,IF(P318&lt;&gt;"ERROR","Correct","ERROR"),"ERROR")))</f>
        <v>0</v>
      </c>
      <c r="R318" s="139">
        <f>IF(P318=0,0,IF(ISBLANK('Student Work'!R318),"ERROR",IF(ABS('Student Work'!R318-'Student Work'!Q318*'Student Work'!$T$12/12)&lt;0.01,IF(P318&lt;&gt;"ERROR","Correct","ERROR"),"ERROR")))</f>
        <v>0</v>
      </c>
      <c r="S318" s="139">
        <f>IF(P318=0,0,IF(ISBLANK('Student Work'!S318),"ERROR",IF(ABS('Student Work'!S318-('Student Work'!$T$14-'Student Work'!R318))&lt;0.01,IF(P318&lt;&gt;"ERROR","Correct","ERROR"),"ERROR")))</f>
        <v>0</v>
      </c>
      <c r="T318" s="139">
        <f>IF(P318=0,0,IF(ISBLANK('Student Work'!T318),"ERROR",IF(ABS('Student Work'!T318-('Student Work'!Q318-'Student Work'!S318))&lt;0.01,IF(P318&lt;&gt;"ERROR","Correct","ERROR"),"ERROR")))</f>
        <v>0</v>
      </c>
      <c r="U318" s="143"/>
      <c r="V318" s="143"/>
      <c r="W318" s="87"/>
      <c r="X318" s="87"/>
      <c r="Y318" s="87"/>
      <c r="Z318" s="87"/>
      <c r="AA318" s="87"/>
      <c r="AB318" s="87"/>
      <c r="AC318" s="87"/>
      <c r="AD318" s="137">
        <f>IF($AE$13="Correct",IF(AND(AD317+1&lt;='Student Work'!$AE$13,AD317&lt;&gt;0),AD317+1,IF('Student Work'!AD318&gt;0,"ERROR",0)),0)</f>
        <v>0</v>
      </c>
      <c r="AE318" s="139">
        <f>IF(AD318=0,0,IF(ISBLANK('Student Work'!AE318),"ERROR",IF(ABS('Student Work'!AE318-'Student Work'!AH317)&lt;0.01,IF(AD318&lt;&gt;"ERROR","Correct","ERROR"),"ERROR")))</f>
        <v>0</v>
      </c>
      <c r="AF318" s="139">
        <f>IF(AD318=0,0,IF(ISBLANK('Student Work'!AF318),"ERROR",IF(ABS('Student Work'!AF318-'Student Work'!AE318*'Student Work'!$AE$12/12)&lt;0.01,IF(AD318&lt;&gt;"ERROR","Correct","ERROR"),"ERROR")))</f>
        <v>0</v>
      </c>
      <c r="AG318" s="154">
        <f>IF(AD318=0,0,IF(ISBLANK('Student Work'!AG318),"ERROR",IF(ABS('Student Work'!AG318-('Student Work'!$AE$14-'Student Work'!AF318))&lt;0.01,"Correct","ERROR")))</f>
        <v>0</v>
      </c>
      <c r="AH318" s="155">
        <f>IF(AD318=0,0,IF(ISBLANK('Student Work'!AH318),"ERROR",IF(ABS('Student Work'!AH318-('Student Work'!AE318-'Student Work'!AG318))&lt;0.01,"Correct","ERROR")))</f>
        <v>0</v>
      </c>
      <c r="AI318" s="144"/>
      <c r="AJ318" s="87"/>
      <c r="AK318" s="87"/>
      <c r="AL318" s="70"/>
    </row>
    <row r="319" spans="1:38">
      <c r="A319" s="100"/>
      <c r="B319" s="72"/>
      <c r="C319" s="72"/>
      <c r="D319" s="72"/>
      <c r="E319" s="72"/>
      <c r="F319" s="72"/>
      <c r="G319" s="72"/>
      <c r="H319" s="72"/>
      <c r="I319" s="72"/>
      <c r="J319" s="72"/>
      <c r="K319" s="72"/>
      <c r="L319" s="72"/>
      <c r="M319" s="72"/>
      <c r="N319" s="72"/>
      <c r="O319" s="87"/>
      <c r="P319" s="137">
        <f>IF($T$13="Correct",IF(AND(P318+1&lt;='Student Work'!$T$13,P318&lt;&gt;0),P318+1,IF('Student Work'!P319&gt;0,"ERROR",0)),0)</f>
        <v>0</v>
      </c>
      <c r="Q319" s="138">
        <f>IF(P319=0,0,IF(ISBLANK('Student Work'!Q319),"ERROR",IF(ABS('Student Work'!Q319-'Student Work'!T318)&lt;0.01,IF(P319&lt;&gt;"ERROR","Correct","ERROR"),"ERROR")))</f>
        <v>0</v>
      </c>
      <c r="R319" s="139">
        <f>IF(P319=0,0,IF(ISBLANK('Student Work'!R319),"ERROR",IF(ABS('Student Work'!R319-'Student Work'!Q319*'Student Work'!$T$12/12)&lt;0.01,IF(P319&lt;&gt;"ERROR","Correct","ERROR"),"ERROR")))</f>
        <v>0</v>
      </c>
      <c r="S319" s="139">
        <f>IF(P319=0,0,IF(ISBLANK('Student Work'!S319),"ERROR",IF(ABS('Student Work'!S319-('Student Work'!$T$14-'Student Work'!R319))&lt;0.01,IF(P319&lt;&gt;"ERROR","Correct","ERROR"),"ERROR")))</f>
        <v>0</v>
      </c>
      <c r="T319" s="139">
        <f>IF(P319=0,0,IF(ISBLANK('Student Work'!T319),"ERROR",IF(ABS('Student Work'!T319-('Student Work'!Q319-'Student Work'!S319))&lt;0.01,IF(P319&lt;&gt;"ERROR","Correct","ERROR"),"ERROR")))</f>
        <v>0</v>
      </c>
      <c r="U319" s="143"/>
      <c r="V319" s="143"/>
      <c r="W319" s="87"/>
      <c r="X319" s="87"/>
      <c r="Y319" s="87"/>
      <c r="Z319" s="87"/>
      <c r="AA319" s="87"/>
      <c r="AB319" s="87"/>
      <c r="AC319" s="87"/>
      <c r="AD319" s="137">
        <f>IF($AE$13="Correct",IF(AND(AD318+1&lt;='Student Work'!$AE$13,AD318&lt;&gt;0),AD318+1,IF('Student Work'!AD319&gt;0,"ERROR",0)),0)</f>
        <v>0</v>
      </c>
      <c r="AE319" s="139">
        <f>IF(AD319=0,0,IF(ISBLANK('Student Work'!AE319),"ERROR",IF(ABS('Student Work'!AE319-'Student Work'!AH318)&lt;0.01,IF(AD319&lt;&gt;"ERROR","Correct","ERROR"),"ERROR")))</f>
        <v>0</v>
      </c>
      <c r="AF319" s="139">
        <f>IF(AD319=0,0,IF(ISBLANK('Student Work'!AF319),"ERROR",IF(ABS('Student Work'!AF319-'Student Work'!AE319*'Student Work'!$AE$12/12)&lt;0.01,IF(AD319&lt;&gt;"ERROR","Correct","ERROR"),"ERROR")))</f>
        <v>0</v>
      </c>
      <c r="AG319" s="154">
        <f>IF(AD319=0,0,IF(ISBLANK('Student Work'!AG319),"ERROR",IF(ABS('Student Work'!AG319-('Student Work'!$AE$14-'Student Work'!AF319))&lt;0.01,"Correct","ERROR")))</f>
        <v>0</v>
      </c>
      <c r="AH319" s="155">
        <f>IF(AD319=0,0,IF(ISBLANK('Student Work'!AH319),"ERROR",IF(ABS('Student Work'!AH319-('Student Work'!AE319-'Student Work'!AG319))&lt;0.01,"Correct","ERROR")))</f>
        <v>0</v>
      </c>
      <c r="AI319" s="144"/>
      <c r="AJ319" s="87"/>
      <c r="AK319" s="87"/>
      <c r="AL319" s="70"/>
    </row>
    <row r="320" spans="1:38">
      <c r="A320" s="100"/>
      <c r="B320" s="72"/>
      <c r="C320" s="72"/>
      <c r="D320" s="72"/>
      <c r="E320" s="72"/>
      <c r="F320" s="72"/>
      <c r="G320" s="72"/>
      <c r="H320" s="72"/>
      <c r="I320" s="72"/>
      <c r="J320" s="72"/>
      <c r="K320" s="72"/>
      <c r="L320" s="72"/>
      <c r="M320" s="72"/>
      <c r="N320" s="72"/>
      <c r="O320" s="87"/>
      <c r="P320" s="137">
        <f>IF($T$13="Correct",IF(AND(P319+1&lt;='Student Work'!$T$13,P319&lt;&gt;0),P319+1,IF('Student Work'!P320&gt;0,"ERROR",0)),0)</f>
        <v>0</v>
      </c>
      <c r="Q320" s="138">
        <f>IF(P320=0,0,IF(ISBLANK('Student Work'!Q320),"ERROR",IF(ABS('Student Work'!Q320-'Student Work'!T319)&lt;0.01,IF(P320&lt;&gt;"ERROR","Correct","ERROR"),"ERROR")))</f>
        <v>0</v>
      </c>
      <c r="R320" s="139">
        <f>IF(P320=0,0,IF(ISBLANK('Student Work'!R320),"ERROR",IF(ABS('Student Work'!R320-'Student Work'!Q320*'Student Work'!$T$12/12)&lt;0.01,IF(P320&lt;&gt;"ERROR","Correct","ERROR"),"ERROR")))</f>
        <v>0</v>
      </c>
      <c r="S320" s="139">
        <f>IF(P320=0,0,IF(ISBLANK('Student Work'!S320),"ERROR",IF(ABS('Student Work'!S320-('Student Work'!$T$14-'Student Work'!R320))&lt;0.01,IF(P320&lt;&gt;"ERROR","Correct","ERROR"),"ERROR")))</f>
        <v>0</v>
      </c>
      <c r="T320" s="139">
        <f>IF(P320=0,0,IF(ISBLANK('Student Work'!T320),"ERROR",IF(ABS('Student Work'!T320-('Student Work'!Q320-'Student Work'!S320))&lt;0.01,IF(P320&lt;&gt;"ERROR","Correct","ERROR"),"ERROR")))</f>
        <v>0</v>
      </c>
      <c r="U320" s="143"/>
      <c r="V320" s="143"/>
      <c r="W320" s="87"/>
      <c r="X320" s="87"/>
      <c r="Y320" s="87"/>
      <c r="Z320" s="87"/>
      <c r="AA320" s="87"/>
      <c r="AB320" s="87"/>
      <c r="AC320" s="87"/>
      <c r="AD320" s="137">
        <f>IF($AE$13="Correct",IF(AND(AD319+1&lt;='Student Work'!$AE$13,AD319&lt;&gt;0),AD319+1,IF('Student Work'!AD320&gt;0,"ERROR",0)),0)</f>
        <v>0</v>
      </c>
      <c r="AE320" s="139">
        <f>IF(AD320=0,0,IF(ISBLANK('Student Work'!AE320),"ERROR",IF(ABS('Student Work'!AE320-'Student Work'!AH319)&lt;0.01,IF(AD320&lt;&gt;"ERROR","Correct","ERROR"),"ERROR")))</f>
        <v>0</v>
      </c>
      <c r="AF320" s="139">
        <f>IF(AD320=0,0,IF(ISBLANK('Student Work'!AF320),"ERROR",IF(ABS('Student Work'!AF320-'Student Work'!AE320*'Student Work'!$AE$12/12)&lt;0.01,IF(AD320&lt;&gt;"ERROR","Correct","ERROR"),"ERROR")))</f>
        <v>0</v>
      </c>
      <c r="AG320" s="154">
        <f>IF(AD320=0,0,IF(ISBLANK('Student Work'!AG320),"ERROR",IF(ABS('Student Work'!AG320-('Student Work'!$AE$14-'Student Work'!AF320))&lt;0.01,"Correct","ERROR")))</f>
        <v>0</v>
      </c>
      <c r="AH320" s="155">
        <f>IF(AD320=0,0,IF(ISBLANK('Student Work'!AH320),"ERROR",IF(ABS('Student Work'!AH320-('Student Work'!AE320-'Student Work'!AG320))&lt;0.01,"Correct","ERROR")))</f>
        <v>0</v>
      </c>
      <c r="AI320" s="144"/>
      <c r="AJ320" s="87"/>
      <c r="AK320" s="87"/>
      <c r="AL320" s="70"/>
    </row>
    <row r="321" spans="1:38">
      <c r="A321" s="100"/>
      <c r="B321" s="72"/>
      <c r="C321" s="72"/>
      <c r="D321" s="72"/>
      <c r="E321" s="72"/>
      <c r="F321" s="72"/>
      <c r="G321" s="72"/>
      <c r="H321" s="72"/>
      <c r="I321" s="72"/>
      <c r="J321" s="72"/>
      <c r="K321" s="72"/>
      <c r="L321" s="72"/>
      <c r="M321" s="72"/>
      <c r="N321" s="72"/>
      <c r="O321" s="87"/>
      <c r="P321" s="137">
        <f>IF($T$13="Correct",IF(AND(P320+1&lt;='Student Work'!$T$13,P320&lt;&gt;0),P320+1,IF('Student Work'!P321&gt;0,"ERROR",0)),0)</f>
        <v>0</v>
      </c>
      <c r="Q321" s="138">
        <f>IF(P321=0,0,IF(ISBLANK('Student Work'!Q321),"ERROR",IF(ABS('Student Work'!Q321-'Student Work'!T320)&lt;0.01,IF(P321&lt;&gt;"ERROR","Correct","ERROR"),"ERROR")))</f>
        <v>0</v>
      </c>
      <c r="R321" s="139">
        <f>IF(P321=0,0,IF(ISBLANK('Student Work'!R321),"ERROR",IF(ABS('Student Work'!R321-'Student Work'!Q321*'Student Work'!$T$12/12)&lt;0.01,IF(P321&lt;&gt;"ERROR","Correct","ERROR"),"ERROR")))</f>
        <v>0</v>
      </c>
      <c r="S321" s="139">
        <f>IF(P321=0,0,IF(ISBLANK('Student Work'!S321),"ERROR",IF(ABS('Student Work'!S321-('Student Work'!$T$14-'Student Work'!R321))&lt;0.01,IF(P321&lt;&gt;"ERROR","Correct","ERROR"),"ERROR")))</f>
        <v>0</v>
      </c>
      <c r="T321" s="139">
        <f>IF(P321=0,0,IF(ISBLANK('Student Work'!T321),"ERROR",IF(ABS('Student Work'!T321-('Student Work'!Q321-'Student Work'!S321))&lt;0.01,IF(P321&lt;&gt;"ERROR","Correct","ERROR"),"ERROR")))</f>
        <v>0</v>
      </c>
      <c r="U321" s="143"/>
      <c r="V321" s="143"/>
      <c r="W321" s="87"/>
      <c r="X321" s="87"/>
      <c r="Y321" s="87"/>
      <c r="Z321" s="87"/>
      <c r="AA321" s="87"/>
      <c r="AB321" s="87"/>
      <c r="AC321" s="87"/>
      <c r="AD321" s="137">
        <f>IF($AE$13="Correct",IF(AND(AD320+1&lt;='Student Work'!$AE$13,AD320&lt;&gt;0),AD320+1,IF('Student Work'!AD321&gt;0,"ERROR",0)),0)</f>
        <v>0</v>
      </c>
      <c r="AE321" s="139">
        <f>IF(AD321=0,0,IF(ISBLANK('Student Work'!AE321),"ERROR",IF(ABS('Student Work'!AE321-'Student Work'!AH320)&lt;0.01,IF(AD321&lt;&gt;"ERROR","Correct","ERROR"),"ERROR")))</f>
        <v>0</v>
      </c>
      <c r="AF321" s="139">
        <f>IF(AD321=0,0,IF(ISBLANK('Student Work'!AF321),"ERROR",IF(ABS('Student Work'!AF321-'Student Work'!AE321*'Student Work'!$AE$12/12)&lt;0.01,IF(AD321&lt;&gt;"ERROR","Correct","ERROR"),"ERROR")))</f>
        <v>0</v>
      </c>
      <c r="AG321" s="154">
        <f>IF(AD321=0,0,IF(ISBLANK('Student Work'!AG321),"ERROR",IF(ABS('Student Work'!AG321-('Student Work'!$AE$14-'Student Work'!AF321))&lt;0.01,"Correct","ERROR")))</f>
        <v>0</v>
      </c>
      <c r="AH321" s="155">
        <f>IF(AD321=0,0,IF(ISBLANK('Student Work'!AH321),"ERROR",IF(ABS('Student Work'!AH321-('Student Work'!AE321-'Student Work'!AG321))&lt;0.01,"Correct","ERROR")))</f>
        <v>0</v>
      </c>
      <c r="AI321" s="144"/>
      <c r="AJ321" s="87"/>
      <c r="AK321" s="87"/>
      <c r="AL321" s="70"/>
    </row>
    <row r="322" spans="1:38">
      <c r="A322" s="100"/>
      <c r="B322" s="72"/>
      <c r="C322" s="72"/>
      <c r="D322" s="72"/>
      <c r="E322" s="72"/>
      <c r="F322" s="72"/>
      <c r="G322" s="72"/>
      <c r="H322" s="72"/>
      <c r="I322" s="72"/>
      <c r="J322" s="72"/>
      <c r="K322" s="72"/>
      <c r="L322" s="72"/>
      <c r="M322" s="72"/>
      <c r="N322" s="72"/>
      <c r="O322" s="87"/>
      <c r="P322" s="137">
        <f>IF($T$13="Correct",IF(AND(P321+1&lt;='Student Work'!$T$13,P321&lt;&gt;0),P321+1,IF('Student Work'!P322&gt;0,"ERROR",0)),0)</f>
        <v>0</v>
      </c>
      <c r="Q322" s="138">
        <f>IF(P322=0,0,IF(ISBLANK('Student Work'!Q322),"ERROR",IF(ABS('Student Work'!Q322-'Student Work'!T321)&lt;0.01,IF(P322&lt;&gt;"ERROR","Correct","ERROR"),"ERROR")))</f>
        <v>0</v>
      </c>
      <c r="R322" s="139">
        <f>IF(P322=0,0,IF(ISBLANK('Student Work'!R322),"ERROR",IF(ABS('Student Work'!R322-'Student Work'!Q322*'Student Work'!$T$12/12)&lt;0.01,IF(P322&lt;&gt;"ERROR","Correct","ERROR"),"ERROR")))</f>
        <v>0</v>
      </c>
      <c r="S322" s="139">
        <f>IF(P322=0,0,IF(ISBLANK('Student Work'!S322),"ERROR",IF(ABS('Student Work'!S322-('Student Work'!$T$14-'Student Work'!R322))&lt;0.01,IF(P322&lt;&gt;"ERROR","Correct","ERROR"),"ERROR")))</f>
        <v>0</v>
      </c>
      <c r="T322" s="139">
        <f>IF(P322=0,0,IF(ISBLANK('Student Work'!T322),"ERROR",IF(ABS('Student Work'!T322-('Student Work'!Q322-'Student Work'!S322))&lt;0.01,IF(P322&lt;&gt;"ERROR","Correct","ERROR"),"ERROR")))</f>
        <v>0</v>
      </c>
      <c r="U322" s="143"/>
      <c r="V322" s="143"/>
      <c r="W322" s="87"/>
      <c r="X322" s="87"/>
      <c r="Y322" s="87"/>
      <c r="Z322" s="87"/>
      <c r="AA322" s="87"/>
      <c r="AB322" s="87"/>
      <c r="AC322" s="87"/>
      <c r="AD322" s="137">
        <f>IF($AE$13="Correct",IF(AND(AD321+1&lt;='Student Work'!$AE$13,AD321&lt;&gt;0),AD321+1,IF('Student Work'!AD322&gt;0,"ERROR",0)),0)</f>
        <v>0</v>
      </c>
      <c r="AE322" s="139">
        <f>IF(AD322=0,0,IF(ISBLANK('Student Work'!AE322),"ERROR",IF(ABS('Student Work'!AE322-'Student Work'!AH321)&lt;0.01,IF(AD322&lt;&gt;"ERROR","Correct","ERROR"),"ERROR")))</f>
        <v>0</v>
      </c>
      <c r="AF322" s="139">
        <f>IF(AD322=0,0,IF(ISBLANK('Student Work'!AF322),"ERROR",IF(ABS('Student Work'!AF322-'Student Work'!AE322*'Student Work'!$AE$12/12)&lt;0.01,IF(AD322&lt;&gt;"ERROR","Correct","ERROR"),"ERROR")))</f>
        <v>0</v>
      </c>
      <c r="AG322" s="154">
        <f>IF(AD322=0,0,IF(ISBLANK('Student Work'!AG322),"ERROR",IF(ABS('Student Work'!AG322-('Student Work'!$AE$14-'Student Work'!AF322))&lt;0.01,"Correct","ERROR")))</f>
        <v>0</v>
      </c>
      <c r="AH322" s="155">
        <f>IF(AD322=0,0,IF(ISBLANK('Student Work'!AH322),"ERROR",IF(ABS('Student Work'!AH322-('Student Work'!AE322-'Student Work'!AG322))&lt;0.01,"Correct","ERROR")))</f>
        <v>0</v>
      </c>
      <c r="AI322" s="144"/>
      <c r="AJ322" s="87"/>
      <c r="AK322" s="87"/>
      <c r="AL322" s="70"/>
    </row>
    <row r="323" spans="1:38">
      <c r="A323" s="100"/>
      <c r="B323" s="72"/>
      <c r="C323" s="72"/>
      <c r="D323" s="72"/>
      <c r="E323" s="72"/>
      <c r="F323" s="72"/>
      <c r="G323" s="72"/>
      <c r="H323" s="72"/>
      <c r="I323" s="72"/>
      <c r="J323" s="72"/>
      <c r="K323" s="72"/>
      <c r="L323" s="72"/>
      <c r="M323" s="72"/>
      <c r="N323" s="72"/>
      <c r="O323" s="87"/>
      <c r="P323" s="137">
        <f>IF($T$13="Correct",IF(AND(P322+1&lt;='Student Work'!$T$13,P322&lt;&gt;0),P322+1,IF('Student Work'!P323&gt;0,"ERROR",0)),0)</f>
        <v>0</v>
      </c>
      <c r="Q323" s="138">
        <f>IF(P323=0,0,IF(ISBLANK('Student Work'!Q323),"ERROR",IF(ABS('Student Work'!Q323-'Student Work'!T322)&lt;0.01,IF(P323&lt;&gt;"ERROR","Correct","ERROR"),"ERROR")))</f>
        <v>0</v>
      </c>
      <c r="R323" s="139">
        <f>IF(P323=0,0,IF(ISBLANK('Student Work'!R323),"ERROR",IF(ABS('Student Work'!R323-'Student Work'!Q323*'Student Work'!$T$12/12)&lt;0.01,IF(P323&lt;&gt;"ERROR","Correct","ERROR"),"ERROR")))</f>
        <v>0</v>
      </c>
      <c r="S323" s="139">
        <f>IF(P323=0,0,IF(ISBLANK('Student Work'!S323),"ERROR",IF(ABS('Student Work'!S323-('Student Work'!$T$14-'Student Work'!R323))&lt;0.01,IF(P323&lt;&gt;"ERROR","Correct","ERROR"),"ERROR")))</f>
        <v>0</v>
      </c>
      <c r="T323" s="139">
        <f>IF(P323=0,0,IF(ISBLANK('Student Work'!T323),"ERROR",IF(ABS('Student Work'!T323-('Student Work'!Q323-'Student Work'!S323))&lt;0.01,IF(P323&lt;&gt;"ERROR","Correct","ERROR"),"ERROR")))</f>
        <v>0</v>
      </c>
      <c r="U323" s="143"/>
      <c r="V323" s="143"/>
      <c r="W323" s="87"/>
      <c r="X323" s="87"/>
      <c r="Y323" s="87"/>
      <c r="Z323" s="87"/>
      <c r="AA323" s="87"/>
      <c r="AB323" s="87"/>
      <c r="AC323" s="87"/>
      <c r="AD323" s="137">
        <f>IF($AE$13="Correct",IF(AND(AD322+1&lt;='Student Work'!$AE$13,AD322&lt;&gt;0),AD322+1,IF('Student Work'!AD323&gt;0,"ERROR",0)),0)</f>
        <v>0</v>
      </c>
      <c r="AE323" s="139">
        <f>IF(AD323=0,0,IF(ISBLANK('Student Work'!AE323),"ERROR",IF(ABS('Student Work'!AE323-'Student Work'!AH322)&lt;0.01,IF(AD323&lt;&gt;"ERROR","Correct","ERROR"),"ERROR")))</f>
        <v>0</v>
      </c>
      <c r="AF323" s="139">
        <f>IF(AD323=0,0,IF(ISBLANK('Student Work'!AF323),"ERROR",IF(ABS('Student Work'!AF323-'Student Work'!AE323*'Student Work'!$AE$12/12)&lt;0.01,IF(AD323&lt;&gt;"ERROR","Correct","ERROR"),"ERROR")))</f>
        <v>0</v>
      </c>
      <c r="AG323" s="154">
        <f>IF(AD323=0,0,IF(ISBLANK('Student Work'!AG323),"ERROR",IF(ABS('Student Work'!AG323-('Student Work'!$AE$14-'Student Work'!AF323))&lt;0.01,"Correct","ERROR")))</f>
        <v>0</v>
      </c>
      <c r="AH323" s="155">
        <f>IF(AD323=0,0,IF(ISBLANK('Student Work'!AH323),"ERROR",IF(ABS('Student Work'!AH323-('Student Work'!AE323-'Student Work'!AG323))&lt;0.01,"Correct","ERROR")))</f>
        <v>0</v>
      </c>
      <c r="AI323" s="144"/>
      <c r="AJ323" s="87"/>
      <c r="AK323" s="87"/>
      <c r="AL323" s="70"/>
    </row>
    <row r="324" spans="1:38">
      <c r="A324" s="100"/>
      <c r="B324" s="72"/>
      <c r="C324" s="72"/>
      <c r="D324" s="72"/>
      <c r="E324" s="72"/>
      <c r="F324" s="72"/>
      <c r="G324" s="72"/>
      <c r="H324" s="72"/>
      <c r="I324" s="72"/>
      <c r="J324" s="72"/>
      <c r="K324" s="72"/>
      <c r="L324" s="72"/>
      <c r="M324" s="72"/>
      <c r="N324" s="72"/>
      <c r="O324" s="87"/>
      <c r="P324" s="137">
        <f>IF($T$13="Correct",IF(AND(P323+1&lt;='Student Work'!$T$13,P323&lt;&gt;0),P323+1,IF('Student Work'!P324&gt;0,"ERROR",0)),0)</f>
        <v>0</v>
      </c>
      <c r="Q324" s="138">
        <f>IF(P324=0,0,IF(ISBLANK('Student Work'!Q324),"ERROR",IF(ABS('Student Work'!Q324-'Student Work'!T323)&lt;0.01,IF(P324&lt;&gt;"ERROR","Correct","ERROR"),"ERROR")))</f>
        <v>0</v>
      </c>
      <c r="R324" s="139">
        <f>IF(P324=0,0,IF(ISBLANK('Student Work'!R324),"ERROR",IF(ABS('Student Work'!R324-'Student Work'!Q324*'Student Work'!$T$12/12)&lt;0.01,IF(P324&lt;&gt;"ERROR","Correct","ERROR"),"ERROR")))</f>
        <v>0</v>
      </c>
      <c r="S324" s="139">
        <f>IF(P324=0,0,IF(ISBLANK('Student Work'!S324),"ERROR",IF(ABS('Student Work'!S324-('Student Work'!$T$14-'Student Work'!R324))&lt;0.01,IF(P324&lt;&gt;"ERROR","Correct","ERROR"),"ERROR")))</f>
        <v>0</v>
      </c>
      <c r="T324" s="139">
        <f>IF(P324=0,0,IF(ISBLANK('Student Work'!T324),"ERROR",IF(ABS('Student Work'!T324-('Student Work'!Q324-'Student Work'!S324))&lt;0.01,IF(P324&lt;&gt;"ERROR","Correct","ERROR"),"ERROR")))</f>
        <v>0</v>
      </c>
      <c r="U324" s="143"/>
      <c r="V324" s="143"/>
      <c r="W324" s="87"/>
      <c r="X324" s="87"/>
      <c r="Y324" s="87"/>
      <c r="Z324" s="87"/>
      <c r="AA324" s="87"/>
      <c r="AB324" s="87"/>
      <c r="AC324" s="87"/>
      <c r="AD324" s="137">
        <f>IF($AE$13="Correct",IF(AND(AD323+1&lt;='Student Work'!$AE$13,AD323&lt;&gt;0),AD323+1,IF('Student Work'!AD324&gt;0,"ERROR",0)),0)</f>
        <v>0</v>
      </c>
      <c r="AE324" s="139">
        <f>IF(AD324=0,0,IF(ISBLANK('Student Work'!AE324),"ERROR",IF(ABS('Student Work'!AE324-'Student Work'!AH323)&lt;0.01,IF(AD324&lt;&gt;"ERROR","Correct","ERROR"),"ERROR")))</f>
        <v>0</v>
      </c>
      <c r="AF324" s="139">
        <f>IF(AD324=0,0,IF(ISBLANK('Student Work'!AF324),"ERROR",IF(ABS('Student Work'!AF324-'Student Work'!AE324*'Student Work'!$AE$12/12)&lt;0.01,IF(AD324&lt;&gt;"ERROR","Correct","ERROR"),"ERROR")))</f>
        <v>0</v>
      </c>
      <c r="AG324" s="154">
        <f>IF(AD324=0,0,IF(ISBLANK('Student Work'!AG324),"ERROR",IF(ABS('Student Work'!AG324-('Student Work'!$AE$14-'Student Work'!AF324))&lt;0.01,"Correct","ERROR")))</f>
        <v>0</v>
      </c>
      <c r="AH324" s="155">
        <f>IF(AD324=0,0,IF(ISBLANK('Student Work'!AH324),"ERROR",IF(ABS('Student Work'!AH324-('Student Work'!AE324-'Student Work'!AG324))&lt;0.01,"Correct","ERROR")))</f>
        <v>0</v>
      </c>
      <c r="AI324" s="144"/>
      <c r="AJ324" s="87"/>
      <c r="AK324" s="87"/>
      <c r="AL324" s="70"/>
    </row>
    <row r="325" spans="1:38">
      <c r="A325" s="100"/>
      <c r="B325" s="72"/>
      <c r="C325" s="72"/>
      <c r="D325" s="72"/>
      <c r="E325" s="72"/>
      <c r="F325" s="72"/>
      <c r="G325" s="72"/>
      <c r="H325" s="72"/>
      <c r="I325" s="72"/>
      <c r="J325" s="72"/>
      <c r="K325" s="72"/>
      <c r="L325" s="72"/>
      <c r="M325" s="72"/>
      <c r="N325" s="72"/>
      <c r="O325" s="87"/>
      <c r="P325" s="137">
        <f>IF($T$13="Correct",IF(AND(P324+1&lt;='Student Work'!$T$13,P324&lt;&gt;0),P324+1,IF('Student Work'!P325&gt;0,"ERROR",0)),0)</f>
        <v>0</v>
      </c>
      <c r="Q325" s="138">
        <f>IF(P325=0,0,IF(ISBLANK('Student Work'!Q325),"ERROR",IF(ABS('Student Work'!Q325-'Student Work'!T324)&lt;0.01,IF(P325&lt;&gt;"ERROR","Correct","ERROR"),"ERROR")))</f>
        <v>0</v>
      </c>
      <c r="R325" s="139">
        <f>IF(P325=0,0,IF(ISBLANK('Student Work'!R325),"ERROR",IF(ABS('Student Work'!R325-'Student Work'!Q325*'Student Work'!$T$12/12)&lt;0.01,IF(P325&lt;&gt;"ERROR","Correct","ERROR"),"ERROR")))</f>
        <v>0</v>
      </c>
      <c r="S325" s="139">
        <f>IF(P325=0,0,IF(ISBLANK('Student Work'!S325),"ERROR",IF(ABS('Student Work'!S325-('Student Work'!$T$14-'Student Work'!R325))&lt;0.01,IF(P325&lt;&gt;"ERROR","Correct","ERROR"),"ERROR")))</f>
        <v>0</v>
      </c>
      <c r="T325" s="139">
        <f>IF(P325=0,0,IF(ISBLANK('Student Work'!T325),"ERROR",IF(ABS('Student Work'!T325-('Student Work'!Q325-'Student Work'!S325))&lt;0.01,IF(P325&lt;&gt;"ERROR","Correct","ERROR"),"ERROR")))</f>
        <v>0</v>
      </c>
      <c r="U325" s="143"/>
      <c r="V325" s="143"/>
      <c r="W325" s="87"/>
      <c r="X325" s="87"/>
      <c r="Y325" s="87"/>
      <c r="Z325" s="87"/>
      <c r="AA325" s="87"/>
      <c r="AB325" s="87"/>
      <c r="AC325" s="87"/>
      <c r="AD325" s="137">
        <f>IF($AE$13="Correct",IF(AND(AD324+1&lt;='Student Work'!$AE$13,AD324&lt;&gt;0),AD324+1,IF('Student Work'!AD325&gt;0,"ERROR",0)),0)</f>
        <v>0</v>
      </c>
      <c r="AE325" s="139">
        <f>IF(AD325=0,0,IF(ISBLANK('Student Work'!AE325),"ERROR",IF(ABS('Student Work'!AE325-'Student Work'!AH324)&lt;0.01,IF(AD325&lt;&gt;"ERROR","Correct","ERROR"),"ERROR")))</f>
        <v>0</v>
      </c>
      <c r="AF325" s="139">
        <f>IF(AD325=0,0,IF(ISBLANK('Student Work'!AF325),"ERROR",IF(ABS('Student Work'!AF325-'Student Work'!AE325*'Student Work'!$AE$12/12)&lt;0.01,IF(AD325&lt;&gt;"ERROR","Correct","ERROR"),"ERROR")))</f>
        <v>0</v>
      </c>
      <c r="AG325" s="154">
        <f>IF(AD325=0,0,IF(ISBLANK('Student Work'!AG325),"ERROR",IF(ABS('Student Work'!AG325-('Student Work'!$AE$14-'Student Work'!AF325))&lt;0.01,"Correct","ERROR")))</f>
        <v>0</v>
      </c>
      <c r="AH325" s="155">
        <f>IF(AD325=0,0,IF(ISBLANK('Student Work'!AH325),"ERROR",IF(ABS('Student Work'!AH325-('Student Work'!AE325-'Student Work'!AG325))&lt;0.01,"Correct","ERROR")))</f>
        <v>0</v>
      </c>
      <c r="AI325" s="144"/>
      <c r="AJ325" s="87"/>
      <c r="AK325" s="87"/>
      <c r="AL325" s="70"/>
    </row>
    <row r="326" spans="1:38">
      <c r="A326" s="100"/>
      <c r="B326" s="72"/>
      <c r="C326" s="72"/>
      <c r="D326" s="72"/>
      <c r="E326" s="72"/>
      <c r="F326" s="72"/>
      <c r="G326" s="72"/>
      <c r="H326" s="72"/>
      <c r="I326" s="72"/>
      <c r="J326" s="72"/>
      <c r="K326" s="72"/>
      <c r="L326" s="72"/>
      <c r="M326" s="72"/>
      <c r="N326" s="72"/>
      <c r="O326" s="87"/>
      <c r="P326" s="137">
        <f>IF($T$13="Correct",IF(AND(P325+1&lt;='Student Work'!$T$13,P325&lt;&gt;0),P325+1,IF('Student Work'!P326&gt;0,"ERROR",0)),0)</f>
        <v>0</v>
      </c>
      <c r="Q326" s="138">
        <f>IF(P326=0,0,IF(ISBLANK('Student Work'!Q326),"ERROR",IF(ABS('Student Work'!Q326-'Student Work'!T325)&lt;0.01,IF(P326&lt;&gt;"ERROR","Correct","ERROR"),"ERROR")))</f>
        <v>0</v>
      </c>
      <c r="R326" s="139">
        <f>IF(P326=0,0,IF(ISBLANK('Student Work'!R326),"ERROR",IF(ABS('Student Work'!R326-'Student Work'!Q326*'Student Work'!$T$12/12)&lt;0.01,IF(P326&lt;&gt;"ERROR","Correct","ERROR"),"ERROR")))</f>
        <v>0</v>
      </c>
      <c r="S326" s="139">
        <f>IF(P326=0,0,IF(ISBLANK('Student Work'!S326),"ERROR",IF(ABS('Student Work'!S326-('Student Work'!$T$14-'Student Work'!R326))&lt;0.01,IF(P326&lt;&gt;"ERROR","Correct","ERROR"),"ERROR")))</f>
        <v>0</v>
      </c>
      <c r="T326" s="139">
        <f>IF(P326=0,0,IF(ISBLANK('Student Work'!T326),"ERROR",IF(ABS('Student Work'!T326-('Student Work'!Q326-'Student Work'!S326))&lt;0.01,IF(P326&lt;&gt;"ERROR","Correct","ERROR"),"ERROR")))</f>
        <v>0</v>
      </c>
      <c r="U326" s="143"/>
      <c r="V326" s="143"/>
      <c r="W326" s="87"/>
      <c r="X326" s="87"/>
      <c r="Y326" s="87"/>
      <c r="Z326" s="87"/>
      <c r="AA326" s="87"/>
      <c r="AB326" s="87"/>
      <c r="AC326" s="87"/>
      <c r="AD326" s="137">
        <f>IF($AE$13="Correct",IF(AND(AD325+1&lt;='Student Work'!$AE$13,AD325&lt;&gt;0),AD325+1,IF('Student Work'!AD326&gt;0,"ERROR",0)),0)</f>
        <v>0</v>
      </c>
      <c r="AE326" s="139">
        <f>IF(AD326=0,0,IF(ISBLANK('Student Work'!AE326),"ERROR",IF(ABS('Student Work'!AE326-'Student Work'!AH325)&lt;0.01,IF(AD326&lt;&gt;"ERROR","Correct","ERROR"),"ERROR")))</f>
        <v>0</v>
      </c>
      <c r="AF326" s="139">
        <f>IF(AD326=0,0,IF(ISBLANK('Student Work'!AF326),"ERROR",IF(ABS('Student Work'!AF326-'Student Work'!AE326*'Student Work'!$AE$12/12)&lt;0.01,IF(AD326&lt;&gt;"ERROR","Correct","ERROR"),"ERROR")))</f>
        <v>0</v>
      </c>
      <c r="AG326" s="154">
        <f>IF(AD326=0,0,IF(ISBLANK('Student Work'!AG326),"ERROR",IF(ABS('Student Work'!AG326-('Student Work'!$AE$14-'Student Work'!AF326))&lt;0.01,"Correct","ERROR")))</f>
        <v>0</v>
      </c>
      <c r="AH326" s="155">
        <f>IF(AD326=0,0,IF(ISBLANK('Student Work'!AH326),"ERROR",IF(ABS('Student Work'!AH326-('Student Work'!AE326-'Student Work'!AG326))&lt;0.01,"Correct","ERROR")))</f>
        <v>0</v>
      </c>
      <c r="AI326" s="144"/>
      <c r="AJ326" s="87"/>
      <c r="AK326" s="87"/>
      <c r="AL326" s="70"/>
    </row>
    <row r="327" spans="1:38">
      <c r="A327" s="100"/>
      <c r="B327" s="72"/>
      <c r="C327" s="72"/>
      <c r="D327" s="72"/>
      <c r="E327" s="72"/>
      <c r="F327" s="72"/>
      <c r="G327" s="72"/>
      <c r="H327" s="72"/>
      <c r="I327" s="72"/>
      <c r="J327" s="72"/>
      <c r="K327" s="72"/>
      <c r="L327" s="72"/>
      <c r="M327" s="72"/>
      <c r="N327" s="72"/>
      <c r="O327" s="87"/>
      <c r="P327" s="137">
        <f>IF($T$13="Correct",IF(AND(P326+1&lt;='Student Work'!$T$13,P326&lt;&gt;0),P326+1,IF('Student Work'!P327&gt;0,"ERROR",0)),0)</f>
        <v>0</v>
      </c>
      <c r="Q327" s="138">
        <f>IF(P327=0,0,IF(ISBLANK('Student Work'!Q327),"ERROR",IF(ABS('Student Work'!Q327-'Student Work'!T326)&lt;0.01,IF(P327&lt;&gt;"ERROR","Correct","ERROR"),"ERROR")))</f>
        <v>0</v>
      </c>
      <c r="R327" s="139">
        <f>IF(P327=0,0,IF(ISBLANK('Student Work'!R327),"ERROR",IF(ABS('Student Work'!R327-'Student Work'!Q327*'Student Work'!$T$12/12)&lt;0.01,IF(P327&lt;&gt;"ERROR","Correct","ERROR"),"ERROR")))</f>
        <v>0</v>
      </c>
      <c r="S327" s="139">
        <f>IF(P327=0,0,IF(ISBLANK('Student Work'!S327),"ERROR",IF(ABS('Student Work'!S327-('Student Work'!$T$14-'Student Work'!R327))&lt;0.01,IF(P327&lt;&gt;"ERROR","Correct","ERROR"),"ERROR")))</f>
        <v>0</v>
      </c>
      <c r="T327" s="139">
        <f>IF(P327=0,0,IF(ISBLANK('Student Work'!T327),"ERROR",IF(ABS('Student Work'!T327-('Student Work'!Q327-'Student Work'!S327))&lt;0.01,IF(P327&lt;&gt;"ERROR","Correct","ERROR"),"ERROR")))</f>
        <v>0</v>
      </c>
      <c r="U327" s="143"/>
      <c r="V327" s="143"/>
      <c r="W327" s="87"/>
      <c r="X327" s="87"/>
      <c r="Y327" s="87"/>
      <c r="Z327" s="87"/>
      <c r="AA327" s="87"/>
      <c r="AB327" s="87"/>
      <c r="AC327" s="87"/>
      <c r="AD327" s="137">
        <f>IF($AE$13="Correct",IF(AND(AD326+1&lt;='Student Work'!$AE$13,AD326&lt;&gt;0),AD326+1,IF('Student Work'!AD327&gt;0,"ERROR",0)),0)</f>
        <v>0</v>
      </c>
      <c r="AE327" s="139">
        <f>IF(AD327=0,0,IF(ISBLANK('Student Work'!AE327),"ERROR",IF(ABS('Student Work'!AE327-'Student Work'!AH326)&lt;0.01,IF(AD327&lt;&gt;"ERROR","Correct","ERROR"),"ERROR")))</f>
        <v>0</v>
      </c>
      <c r="AF327" s="139">
        <f>IF(AD327=0,0,IF(ISBLANK('Student Work'!AF327),"ERROR",IF(ABS('Student Work'!AF327-'Student Work'!AE327*'Student Work'!$AE$12/12)&lt;0.01,IF(AD327&lt;&gt;"ERROR","Correct","ERROR"),"ERROR")))</f>
        <v>0</v>
      </c>
      <c r="AG327" s="154">
        <f>IF(AD327=0,0,IF(ISBLANK('Student Work'!AG327),"ERROR",IF(ABS('Student Work'!AG327-('Student Work'!$AE$14-'Student Work'!AF327))&lt;0.01,"Correct","ERROR")))</f>
        <v>0</v>
      </c>
      <c r="AH327" s="155">
        <f>IF(AD327=0,0,IF(ISBLANK('Student Work'!AH327),"ERROR",IF(ABS('Student Work'!AH327-('Student Work'!AE327-'Student Work'!AG327))&lt;0.01,"Correct","ERROR")))</f>
        <v>0</v>
      </c>
      <c r="AI327" s="144"/>
      <c r="AJ327" s="87"/>
      <c r="AK327" s="87"/>
      <c r="AL327" s="70"/>
    </row>
    <row r="328" spans="1:38">
      <c r="A328" s="100"/>
      <c r="B328" s="72"/>
      <c r="C328" s="72"/>
      <c r="D328" s="72"/>
      <c r="E328" s="72"/>
      <c r="F328" s="72"/>
      <c r="G328" s="72"/>
      <c r="H328" s="72"/>
      <c r="I328" s="72"/>
      <c r="J328" s="72"/>
      <c r="K328" s="72"/>
      <c r="L328" s="72"/>
      <c r="M328" s="72"/>
      <c r="N328" s="72"/>
      <c r="O328" s="87"/>
      <c r="P328" s="137">
        <f>IF($T$13="Correct",IF(AND(P327+1&lt;='Student Work'!$T$13,P327&lt;&gt;0),P327+1,IF('Student Work'!P328&gt;0,"ERROR",0)),0)</f>
        <v>0</v>
      </c>
      <c r="Q328" s="138">
        <f>IF(P328=0,0,IF(ISBLANK('Student Work'!Q328),"ERROR",IF(ABS('Student Work'!Q328-'Student Work'!T327)&lt;0.01,IF(P328&lt;&gt;"ERROR","Correct","ERROR"),"ERROR")))</f>
        <v>0</v>
      </c>
      <c r="R328" s="139">
        <f>IF(P328=0,0,IF(ISBLANK('Student Work'!R328),"ERROR",IF(ABS('Student Work'!R328-'Student Work'!Q328*'Student Work'!$T$12/12)&lt;0.01,IF(P328&lt;&gt;"ERROR","Correct","ERROR"),"ERROR")))</f>
        <v>0</v>
      </c>
      <c r="S328" s="139">
        <f>IF(P328=0,0,IF(ISBLANK('Student Work'!S328),"ERROR",IF(ABS('Student Work'!S328-('Student Work'!$T$14-'Student Work'!R328))&lt;0.01,IF(P328&lt;&gt;"ERROR","Correct","ERROR"),"ERROR")))</f>
        <v>0</v>
      </c>
      <c r="T328" s="139">
        <f>IF(P328=0,0,IF(ISBLANK('Student Work'!T328),"ERROR",IF(ABS('Student Work'!T328-('Student Work'!Q328-'Student Work'!S328))&lt;0.01,IF(P328&lt;&gt;"ERROR","Correct","ERROR"),"ERROR")))</f>
        <v>0</v>
      </c>
      <c r="U328" s="143"/>
      <c r="V328" s="143"/>
      <c r="W328" s="87"/>
      <c r="X328" s="87"/>
      <c r="Y328" s="87"/>
      <c r="Z328" s="87"/>
      <c r="AA328" s="87"/>
      <c r="AB328" s="87"/>
      <c r="AC328" s="87"/>
      <c r="AD328" s="137">
        <f>IF($AE$13="Correct",IF(AND(AD327+1&lt;='Student Work'!$AE$13,AD327&lt;&gt;0),AD327+1,IF('Student Work'!AD328&gt;0,"ERROR",0)),0)</f>
        <v>0</v>
      </c>
      <c r="AE328" s="139">
        <f>IF(AD328=0,0,IF(ISBLANK('Student Work'!AE328),"ERROR",IF(ABS('Student Work'!AE328-'Student Work'!AH327)&lt;0.01,IF(AD328&lt;&gt;"ERROR","Correct","ERROR"),"ERROR")))</f>
        <v>0</v>
      </c>
      <c r="AF328" s="139">
        <f>IF(AD328=0,0,IF(ISBLANK('Student Work'!AF328),"ERROR",IF(ABS('Student Work'!AF328-'Student Work'!AE328*'Student Work'!$AE$12/12)&lt;0.01,IF(AD328&lt;&gt;"ERROR","Correct","ERROR"),"ERROR")))</f>
        <v>0</v>
      </c>
      <c r="AG328" s="154">
        <f>IF(AD328=0,0,IF(ISBLANK('Student Work'!AG328),"ERROR",IF(ABS('Student Work'!AG328-('Student Work'!$AE$14-'Student Work'!AF328))&lt;0.01,"Correct","ERROR")))</f>
        <v>0</v>
      </c>
      <c r="AH328" s="155">
        <f>IF(AD328=0,0,IF(ISBLANK('Student Work'!AH328),"ERROR",IF(ABS('Student Work'!AH328-('Student Work'!AE328-'Student Work'!AG328))&lt;0.01,"Correct","ERROR")))</f>
        <v>0</v>
      </c>
      <c r="AI328" s="144"/>
      <c r="AJ328" s="87"/>
      <c r="AK328" s="87"/>
      <c r="AL328" s="70"/>
    </row>
    <row r="329" spans="1:38">
      <c r="A329" s="100"/>
      <c r="B329" s="72"/>
      <c r="C329" s="72"/>
      <c r="D329" s="72"/>
      <c r="E329" s="72"/>
      <c r="F329" s="72"/>
      <c r="G329" s="72"/>
      <c r="H329" s="72"/>
      <c r="I329" s="72"/>
      <c r="J329" s="72"/>
      <c r="K329" s="72"/>
      <c r="L329" s="72"/>
      <c r="M329" s="72"/>
      <c r="N329" s="72"/>
      <c r="O329" s="87"/>
      <c r="P329" s="137">
        <f>IF($T$13="Correct",IF(AND(P328+1&lt;='Student Work'!$T$13,P328&lt;&gt;0),P328+1,IF('Student Work'!P329&gt;0,"ERROR",0)),0)</f>
        <v>0</v>
      </c>
      <c r="Q329" s="138">
        <f>IF(P329=0,0,IF(ISBLANK('Student Work'!Q329),"ERROR",IF(ABS('Student Work'!Q329-'Student Work'!T328)&lt;0.01,IF(P329&lt;&gt;"ERROR","Correct","ERROR"),"ERROR")))</f>
        <v>0</v>
      </c>
      <c r="R329" s="139">
        <f>IF(P329=0,0,IF(ISBLANK('Student Work'!R329),"ERROR",IF(ABS('Student Work'!R329-'Student Work'!Q329*'Student Work'!$T$12/12)&lt;0.01,IF(P329&lt;&gt;"ERROR","Correct","ERROR"),"ERROR")))</f>
        <v>0</v>
      </c>
      <c r="S329" s="139">
        <f>IF(P329=0,0,IF(ISBLANK('Student Work'!S329),"ERROR",IF(ABS('Student Work'!S329-('Student Work'!$T$14-'Student Work'!R329))&lt;0.01,IF(P329&lt;&gt;"ERROR","Correct","ERROR"),"ERROR")))</f>
        <v>0</v>
      </c>
      <c r="T329" s="139">
        <f>IF(P329=0,0,IF(ISBLANK('Student Work'!T329),"ERROR",IF(ABS('Student Work'!T329-('Student Work'!Q329-'Student Work'!S329))&lt;0.01,IF(P329&lt;&gt;"ERROR","Correct","ERROR"),"ERROR")))</f>
        <v>0</v>
      </c>
      <c r="U329" s="143"/>
      <c r="V329" s="143"/>
      <c r="W329" s="87"/>
      <c r="X329" s="87"/>
      <c r="Y329" s="87"/>
      <c r="Z329" s="87"/>
      <c r="AA329" s="87"/>
      <c r="AB329" s="87"/>
      <c r="AC329" s="87"/>
      <c r="AD329" s="137">
        <f>IF($AE$13="Correct",IF(AND(AD328+1&lt;='Student Work'!$AE$13,AD328&lt;&gt;0),AD328+1,IF('Student Work'!AD329&gt;0,"ERROR",0)),0)</f>
        <v>0</v>
      </c>
      <c r="AE329" s="139">
        <f>IF(AD329=0,0,IF(ISBLANK('Student Work'!AE329),"ERROR",IF(ABS('Student Work'!AE329-'Student Work'!AH328)&lt;0.01,IF(AD329&lt;&gt;"ERROR","Correct","ERROR"),"ERROR")))</f>
        <v>0</v>
      </c>
      <c r="AF329" s="139">
        <f>IF(AD329=0,0,IF(ISBLANK('Student Work'!AF329),"ERROR",IF(ABS('Student Work'!AF329-'Student Work'!AE329*'Student Work'!$AE$12/12)&lt;0.01,IF(AD329&lt;&gt;"ERROR","Correct","ERROR"),"ERROR")))</f>
        <v>0</v>
      </c>
      <c r="AG329" s="154">
        <f>IF(AD329=0,0,IF(ISBLANK('Student Work'!AG329),"ERROR",IF(ABS('Student Work'!AG329-('Student Work'!$AE$14-'Student Work'!AF329))&lt;0.01,"Correct","ERROR")))</f>
        <v>0</v>
      </c>
      <c r="AH329" s="155">
        <f>IF(AD329=0,0,IF(ISBLANK('Student Work'!AH329),"ERROR",IF(ABS('Student Work'!AH329-('Student Work'!AE329-'Student Work'!AG329))&lt;0.01,"Correct","ERROR")))</f>
        <v>0</v>
      </c>
      <c r="AI329" s="144"/>
      <c r="AJ329" s="87"/>
      <c r="AK329" s="87"/>
      <c r="AL329" s="70"/>
    </row>
    <row r="330" spans="1:38">
      <c r="A330" s="100"/>
      <c r="B330" s="72"/>
      <c r="C330" s="72"/>
      <c r="D330" s="72"/>
      <c r="E330" s="72"/>
      <c r="F330" s="72"/>
      <c r="G330" s="72"/>
      <c r="H330" s="72"/>
      <c r="I330" s="72"/>
      <c r="J330" s="72"/>
      <c r="K330" s="72"/>
      <c r="L330" s="72"/>
      <c r="M330" s="72"/>
      <c r="N330" s="72"/>
      <c r="O330" s="87"/>
      <c r="P330" s="137">
        <f>IF($T$13="Correct",IF(AND(P329+1&lt;='Student Work'!$T$13,P329&lt;&gt;0),P329+1,IF('Student Work'!P330&gt;0,"ERROR",0)),0)</f>
        <v>0</v>
      </c>
      <c r="Q330" s="138">
        <f>IF(P330=0,0,IF(ISBLANK('Student Work'!Q330),"ERROR",IF(ABS('Student Work'!Q330-'Student Work'!T329)&lt;0.01,IF(P330&lt;&gt;"ERROR","Correct","ERROR"),"ERROR")))</f>
        <v>0</v>
      </c>
      <c r="R330" s="139">
        <f>IF(P330=0,0,IF(ISBLANK('Student Work'!R330),"ERROR",IF(ABS('Student Work'!R330-'Student Work'!Q330*'Student Work'!$T$12/12)&lt;0.01,IF(P330&lt;&gt;"ERROR","Correct","ERROR"),"ERROR")))</f>
        <v>0</v>
      </c>
      <c r="S330" s="139">
        <f>IF(P330=0,0,IF(ISBLANK('Student Work'!S330),"ERROR",IF(ABS('Student Work'!S330-('Student Work'!$T$14-'Student Work'!R330))&lt;0.01,IF(P330&lt;&gt;"ERROR","Correct","ERROR"),"ERROR")))</f>
        <v>0</v>
      </c>
      <c r="T330" s="139">
        <f>IF(P330=0,0,IF(ISBLANK('Student Work'!T330),"ERROR",IF(ABS('Student Work'!T330-('Student Work'!Q330-'Student Work'!S330))&lt;0.01,IF(P330&lt;&gt;"ERROR","Correct","ERROR"),"ERROR")))</f>
        <v>0</v>
      </c>
      <c r="U330" s="143"/>
      <c r="V330" s="143"/>
      <c r="W330" s="87"/>
      <c r="X330" s="87"/>
      <c r="Y330" s="87"/>
      <c r="Z330" s="87"/>
      <c r="AA330" s="87"/>
      <c r="AB330" s="87"/>
      <c r="AC330" s="87"/>
      <c r="AD330" s="137">
        <f>IF($AE$13="Correct",IF(AND(AD329+1&lt;='Student Work'!$AE$13,AD329&lt;&gt;0),AD329+1,IF('Student Work'!AD330&gt;0,"ERROR",0)),0)</f>
        <v>0</v>
      </c>
      <c r="AE330" s="139">
        <f>IF(AD330=0,0,IF(ISBLANK('Student Work'!AE330),"ERROR",IF(ABS('Student Work'!AE330-'Student Work'!AH329)&lt;0.01,IF(AD330&lt;&gt;"ERROR","Correct","ERROR"),"ERROR")))</f>
        <v>0</v>
      </c>
      <c r="AF330" s="139">
        <f>IF(AD330=0,0,IF(ISBLANK('Student Work'!AF330),"ERROR",IF(ABS('Student Work'!AF330-'Student Work'!AE330*'Student Work'!$AE$12/12)&lt;0.01,IF(AD330&lt;&gt;"ERROR","Correct","ERROR"),"ERROR")))</f>
        <v>0</v>
      </c>
      <c r="AG330" s="154">
        <f>IF(AD330=0,0,IF(ISBLANK('Student Work'!AG330),"ERROR",IF(ABS('Student Work'!AG330-('Student Work'!$AE$14-'Student Work'!AF330))&lt;0.01,"Correct","ERROR")))</f>
        <v>0</v>
      </c>
      <c r="AH330" s="155">
        <f>IF(AD330=0,0,IF(ISBLANK('Student Work'!AH330),"ERROR",IF(ABS('Student Work'!AH330-('Student Work'!AE330-'Student Work'!AG330))&lt;0.01,"Correct","ERROR")))</f>
        <v>0</v>
      </c>
      <c r="AI330" s="144"/>
      <c r="AJ330" s="87"/>
      <c r="AK330" s="87"/>
      <c r="AL330" s="70"/>
    </row>
    <row r="331" spans="1:38">
      <c r="A331" s="100"/>
      <c r="B331" s="72"/>
      <c r="C331" s="72"/>
      <c r="D331" s="72"/>
      <c r="E331" s="72"/>
      <c r="F331" s="72"/>
      <c r="G331" s="72"/>
      <c r="H331" s="72"/>
      <c r="I331" s="72"/>
      <c r="J331" s="72"/>
      <c r="K331" s="72"/>
      <c r="L331" s="72"/>
      <c r="M331" s="72"/>
      <c r="N331" s="72"/>
      <c r="O331" s="87"/>
      <c r="P331" s="137">
        <f>IF($T$13="Correct",IF(AND(P330+1&lt;='Student Work'!$T$13,P330&lt;&gt;0),P330+1,IF('Student Work'!P331&gt;0,"ERROR",0)),0)</f>
        <v>0</v>
      </c>
      <c r="Q331" s="138">
        <f>IF(P331=0,0,IF(ISBLANK('Student Work'!Q331),"ERROR",IF(ABS('Student Work'!Q331-'Student Work'!T330)&lt;0.01,IF(P331&lt;&gt;"ERROR","Correct","ERROR"),"ERROR")))</f>
        <v>0</v>
      </c>
      <c r="R331" s="139">
        <f>IF(P331=0,0,IF(ISBLANK('Student Work'!R331),"ERROR",IF(ABS('Student Work'!R331-'Student Work'!Q331*'Student Work'!$T$12/12)&lt;0.01,IF(P331&lt;&gt;"ERROR","Correct","ERROR"),"ERROR")))</f>
        <v>0</v>
      </c>
      <c r="S331" s="139">
        <f>IF(P331=0,0,IF(ISBLANK('Student Work'!S331),"ERROR",IF(ABS('Student Work'!S331-('Student Work'!$T$14-'Student Work'!R331))&lt;0.01,IF(P331&lt;&gt;"ERROR","Correct","ERROR"),"ERROR")))</f>
        <v>0</v>
      </c>
      <c r="T331" s="139">
        <f>IF(P331=0,0,IF(ISBLANK('Student Work'!T331),"ERROR",IF(ABS('Student Work'!T331-('Student Work'!Q331-'Student Work'!S331))&lt;0.01,IF(P331&lt;&gt;"ERROR","Correct","ERROR"),"ERROR")))</f>
        <v>0</v>
      </c>
      <c r="U331" s="143"/>
      <c r="V331" s="143"/>
      <c r="W331" s="87"/>
      <c r="X331" s="87"/>
      <c r="Y331" s="87"/>
      <c r="Z331" s="87"/>
      <c r="AA331" s="87"/>
      <c r="AB331" s="87"/>
      <c r="AC331" s="87"/>
      <c r="AD331" s="137">
        <f>IF($AE$13="Correct",IF(AND(AD330+1&lt;='Student Work'!$AE$13,AD330&lt;&gt;0),AD330+1,IF('Student Work'!AD331&gt;0,"ERROR",0)),0)</f>
        <v>0</v>
      </c>
      <c r="AE331" s="139">
        <f>IF(AD331=0,0,IF(ISBLANK('Student Work'!AE331),"ERROR",IF(ABS('Student Work'!AE331-'Student Work'!AH330)&lt;0.01,IF(AD331&lt;&gt;"ERROR","Correct","ERROR"),"ERROR")))</f>
        <v>0</v>
      </c>
      <c r="AF331" s="139">
        <f>IF(AD331=0,0,IF(ISBLANK('Student Work'!AF331),"ERROR",IF(ABS('Student Work'!AF331-'Student Work'!AE331*'Student Work'!$AE$12/12)&lt;0.01,IF(AD331&lt;&gt;"ERROR","Correct","ERROR"),"ERROR")))</f>
        <v>0</v>
      </c>
      <c r="AG331" s="154">
        <f>IF(AD331=0,0,IF(ISBLANK('Student Work'!AG331),"ERROR",IF(ABS('Student Work'!AG331-('Student Work'!$AE$14-'Student Work'!AF331))&lt;0.01,"Correct","ERROR")))</f>
        <v>0</v>
      </c>
      <c r="AH331" s="155">
        <f>IF(AD331=0,0,IF(ISBLANK('Student Work'!AH331),"ERROR",IF(ABS('Student Work'!AH331-('Student Work'!AE331-'Student Work'!AG331))&lt;0.01,"Correct","ERROR")))</f>
        <v>0</v>
      </c>
      <c r="AI331" s="144"/>
      <c r="AJ331" s="87"/>
      <c r="AK331" s="87"/>
      <c r="AL331" s="70"/>
    </row>
    <row r="332" spans="1:38">
      <c r="A332" s="100"/>
      <c r="B332" s="72"/>
      <c r="C332" s="72"/>
      <c r="D332" s="72"/>
      <c r="E332" s="72"/>
      <c r="F332" s="72"/>
      <c r="G332" s="72"/>
      <c r="H332" s="72"/>
      <c r="I332" s="72"/>
      <c r="J332" s="72"/>
      <c r="K332" s="72"/>
      <c r="L332" s="72"/>
      <c r="M332" s="72"/>
      <c r="N332" s="72"/>
      <c r="O332" s="87"/>
      <c r="P332" s="137">
        <f>IF($T$13="Correct",IF(AND(P331+1&lt;='Student Work'!$T$13,P331&lt;&gt;0),P331+1,IF('Student Work'!P332&gt;0,"ERROR",0)),0)</f>
        <v>0</v>
      </c>
      <c r="Q332" s="138">
        <f>IF(P332=0,0,IF(ISBLANK('Student Work'!Q332),"ERROR",IF(ABS('Student Work'!Q332-'Student Work'!T331)&lt;0.01,IF(P332&lt;&gt;"ERROR","Correct","ERROR"),"ERROR")))</f>
        <v>0</v>
      </c>
      <c r="R332" s="139">
        <f>IF(P332=0,0,IF(ISBLANK('Student Work'!R332),"ERROR",IF(ABS('Student Work'!R332-'Student Work'!Q332*'Student Work'!$T$12/12)&lt;0.01,IF(P332&lt;&gt;"ERROR","Correct","ERROR"),"ERROR")))</f>
        <v>0</v>
      </c>
      <c r="S332" s="139">
        <f>IF(P332=0,0,IF(ISBLANK('Student Work'!S332),"ERROR",IF(ABS('Student Work'!S332-('Student Work'!$T$14-'Student Work'!R332))&lt;0.01,IF(P332&lt;&gt;"ERROR","Correct","ERROR"),"ERROR")))</f>
        <v>0</v>
      </c>
      <c r="T332" s="139">
        <f>IF(P332=0,0,IF(ISBLANK('Student Work'!T332),"ERROR",IF(ABS('Student Work'!T332-('Student Work'!Q332-'Student Work'!S332))&lt;0.01,IF(P332&lt;&gt;"ERROR","Correct","ERROR"),"ERROR")))</f>
        <v>0</v>
      </c>
      <c r="U332" s="143"/>
      <c r="V332" s="143"/>
      <c r="W332" s="87"/>
      <c r="X332" s="87"/>
      <c r="Y332" s="87"/>
      <c r="Z332" s="87"/>
      <c r="AA332" s="87"/>
      <c r="AB332" s="87"/>
      <c r="AC332" s="87"/>
      <c r="AD332" s="137">
        <f>IF($AE$13="Correct",IF(AND(AD331+1&lt;='Student Work'!$AE$13,AD331&lt;&gt;0),AD331+1,IF('Student Work'!AD332&gt;0,"ERROR",0)),0)</f>
        <v>0</v>
      </c>
      <c r="AE332" s="139">
        <f>IF(AD332=0,0,IF(ISBLANK('Student Work'!AE332),"ERROR",IF(ABS('Student Work'!AE332-'Student Work'!AH331)&lt;0.01,IF(AD332&lt;&gt;"ERROR","Correct","ERROR"),"ERROR")))</f>
        <v>0</v>
      </c>
      <c r="AF332" s="139">
        <f>IF(AD332=0,0,IF(ISBLANK('Student Work'!AF332),"ERROR",IF(ABS('Student Work'!AF332-'Student Work'!AE332*'Student Work'!$AE$12/12)&lt;0.01,IF(AD332&lt;&gt;"ERROR","Correct","ERROR"),"ERROR")))</f>
        <v>0</v>
      </c>
      <c r="AG332" s="154">
        <f>IF(AD332=0,0,IF(ISBLANK('Student Work'!AG332),"ERROR",IF(ABS('Student Work'!AG332-('Student Work'!$AE$14-'Student Work'!AF332))&lt;0.01,"Correct","ERROR")))</f>
        <v>0</v>
      </c>
      <c r="AH332" s="155">
        <f>IF(AD332=0,0,IF(ISBLANK('Student Work'!AH332),"ERROR",IF(ABS('Student Work'!AH332-('Student Work'!AE332-'Student Work'!AG332))&lt;0.01,"Correct","ERROR")))</f>
        <v>0</v>
      </c>
      <c r="AI332" s="144"/>
      <c r="AJ332" s="87"/>
      <c r="AK332" s="87"/>
      <c r="AL332" s="70"/>
    </row>
    <row r="333" spans="1:38">
      <c r="A333" s="100"/>
      <c r="B333" s="72"/>
      <c r="C333" s="72"/>
      <c r="D333" s="72"/>
      <c r="E333" s="72"/>
      <c r="F333" s="72"/>
      <c r="G333" s="72"/>
      <c r="H333" s="72"/>
      <c r="I333" s="72"/>
      <c r="J333" s="72"/>
      <c r="K333" s="72"/>
      <c r="L333" s="72"/>
      <c r="M333" s="72"/>
      <c r="N333" s="72"/>
      <c r="O333" s="87"/>
      <c r="P333" s="137">
        <f>IF($T$13="Correct",IF(AND(P332+1&lt;='Student Work'!$T$13,P332&lt;&gt;0),P332+1,IF('Student Work'!P333&gt;0,"ERROR",0)),0)</f>
        <v>0</v>
      </c>
      <c r="Q333" s="138">
        <f>IF(P333=0,0,IF(ISBLANK('Student Work'!Q333),"ERROR",IF(ABS('Student Work'!Q333-'Student Work'!T332)&lt;0.01,IF(P333&lt;&gt;"ERROR","Correct","ERROR"),"ERROR")))</f>
        <v>0</v>
      </c>
      <c r="R333" s="139">
        <f>IF(P333=0,0,IF(ISBLANK('Student Work'!R333),"ERROR",IF(ABS('Student Work'!R333-'Student Work'!Q333*'Student Work'!$T$12/12)&lt;0.01,IF(P333&lt;&gt;"ERROR","Correct","ERROR"),"ERROR")))</f>
        <v>0</v>
      </c>
      <c r="S333" s="139">
        <f>IF(P333=0,0,IF(ISBLANK('Student Work'!S333),"ERROR",IF(ABS('Student Work'!S333-('Student Work'!$T$14-'Student Work'!R333))&lt;0.01,IF(P333&lt;&gt;"ERROR","Correct","ERROR"),"ERROR")))</f>
        <v>0</v>
      </c>
      <c r="T333" s="139">
        <f>IF(P333=0,0,IF(ISBLANK('Student Work'!T333),"ERROR",IF(ABS('Student Work'!T333-('Student Work'!Q333-'Student Work'!S333))&lt;0.01,IF(P333&lt;&gt;"ERROR","Correct","ERROR"),"ERROR")))</f>
        <v>0</v>
      </c>
      <c r="U333" s="143"/>
      <c r="V333" s="143"/>
      <c r="W333" s="87"/>
      <c r="X333" s="87"/>
      <c r="Y333" s="87"/>
      <c r="Z333" s="87"/>
      <c r="AA333" s="87"/>
      <c r="AB333" s="87"/>
      <c r="AC333" s="87"/>
      <c r="AD333" s="137">
        <f>IF($AE$13="Correct",IF(AND(AD332+1&lt;='Student Work'!$AE$13,AD332&lt;&gt;0),AD332+1,IF('Student Work'!AD333&gt;0,"ERROR",0)),0)</f>
        <v>0</v>
      </c>
      <c r="AE333" s="139">
        <f>IF(AD333=0,0,IF(ISBLANK('Student Work'!AE333),"ERROR",IF(ABS('Student Work'!AE333-'Student Work'!AH332)&lt;0.01,IF(AD333&lt;&gt;"ERROR","Correct","ERROR"),"ERROR")))</f>
        <v>0</v>
      </c>
      <c r="AF333" s="139">
        <f>IF(AD333=0,0,IF(ISBLANK('Student Work'!AF333),"ERROR",IF(ABS('Student Work'!AF333-'Student Work'!AE333*'Student Work'!$AE$12/12)&lt;0.01,IF(AD333&lt;&gt;"ERROR","Correct","ERROR"),"ERROR")))</f>
        <v>0</v>
      </c>
      <c r="AG333" s="154">
        <f>IF(AD333=0,0,IF(ISBLANK('Student Work'!AG333),"ERROR",IF(ABS('Student Work'!AG333-('Student Work'!$AE$14-'Student Work'!AF333))&lt;0.01,"Correct","ERROR")))</f>
        <v>0</v>
      </c>
      <c r="AH333" s="155">
        <f>IF(AD333=0,0,IF(ISBLANK('Student Work'!AH333),"ERROR",IF(ABS('Student Work'!AH333-('Student Work'!AE333-'Student Work'!AG333))&lt;0.01,"Correct","ERROR")))</f>
        <v>0</v>
      </c>
      <c r="AI333" s="144"/>
      <c r="AJ333" s="87"/>
      <c r="AK333" s="87"/>
      <c r="AL333" s="70"/>
    </row>
    <row r="334" spans="1:38">
      <c r="A334" s="100"/>
      <c r="B334" s="72"/>
      <c r="C334" s="72"/>
      <c r="D334" s="72"/>
      <c r="E334" s="72"/>
      <c r="F334" s="72"/>
      <c r="G334" s="72"/>
      <c r="H334" s="72"/>
      <c r="I334" s="72"/>
      <c r="J334" s="72"/>
      <c r="K334" s="72"/>
      <c r="L334" s="72"/>
      <c r="M334" s="72"/>
      <c r="N334" s="72"/>
      <c r="O334" s="87"/>
      <c r="P334" s="137">
        <f>IF($T$13="Correct",IF(AND(P333+1&lt;='Student Work'!$T$13,P333&lt;&gt;0),P333+1,IF('Student Work'!P334&gt;0,"ERROR",0)),0)</f>
        <v>0</v>
      </c>
      <c r="Q334" s="138">
        <f>IF(P334=0,0,IF(ISBLANK('Student Work'!Q334),"ERROR",IF(ABS('Student Work'!Q334-'Student Work'!T333)&lt;0.01,IF(P334&lt;&gt;"ERROR","Correct","ERROR"),"ERROR")))</f>
        <v>0</v>
      </c>
      <c r="R334" s="139">
        <f>IF(P334=0,0,IF(ISBLANK('Student Work'!R334),"ERROR",IF(ABS('Student Work'!R334-'Student Work'!Q334*'Student Work'!$T$12/12)&lt;0.01,IF(P334&lt;&gt;"ERROR","Correct","ERROR"),"ERROR")))</f>
        <v>0</v>
      </c>
      <c r="S334" s="139">
        <f>IF(P334=0,0,IF(ISBLANK('Student Work'!S334),"ERROR",IF(ABS('Student Work'!S334-('Student Work'!$T$14-'Student Work'!R334))&lt;0.01,IF(P334&lt;&gt;"ERROR","Correct","ERROR"),"ERROR")))</f>
        <v>0</v>
      </c>
      <c r="T334" s="139">
        <f>IF(P334=0,0,IF(ISBLANK('Student Work'!T334),"ERROR",IF(ABS('Student Work'!T334-('Student Work'!Q334-'Student Work'!S334))&lt;0.01,IF(P334&lt;&gt;"ERROR","Correct","ERROR"),"ERROR")))</f>
        <v>0</v>
      </c>
      <c r="U334" s="143"/>
      <c r="V334" s="143"/>
      <c r="W334" s="87"/>
      <c r="X334" s="87"/>
      <c r="Y334" s="87"/>
      <c r="Z334" s="87"/>
      <c r="AA334" s="87"/>
      <c r="AB334" s="87"/>
      <c r="AC334" s="87"/>
      <c r="AD334" s="137">
        <f>IF($AE$13="Correct",IF(AND(AD333+1&lt;='Student Work'!$AE$13,AD333&lt;&gt;0),AD333+1,IF('Student Work'!AD334&gt;0,"ERROR",0)),0)</f>
        <v>0</v>
      </c>
      <c r="AE334" s="139">
        <f>IF(AD334=0,0,IF(ISBLANK('Student Work'!AE334),"ERROR",IF(ABS('Student Work'!AE334-'Student Work'!AH333)&lt;0.01,IF(AD334&lt;&gt;"ERROR","Correct","ERROR"),"ERROR")))</f>
        <v>0</v>
      </c>
      <c r="AF334" s="139">
        <f>IF(AD334=0,0,IF(ISBLANK('Student Work'!AF334),"ERROR",IF(ABS('Student Work'!AF334-'Student Work'!AE334*'Student Work'!$AE$12/12)&lt;0.01,IF(AD334&lt;&gt;"ERROR","Correct","ERROR"),"ERROR")))</f>
        <v>0</v>
      </c>
      <c r="AG334" s="154">
        <f>IF(AD334=0,0,IF(ISBLANK('Student Work'!AG334),"ERROR",IF(ABS('Student Work'!AG334-('Student Work'!$AE$14-'Student Work'!AF334))&lt;0.01,"Correct","ERROR")))</f>
        <v>0</v>
      </c>
      <c r="AH334" s="155">
        <f>IF(AD334=0,0,IF(ISBLANK('Student Work'!AH334),"ERROR",IF(ABS('Student Work'!AH334-('Student Work'!AE334-'Student Work'!AG334))&lt;0.01,"Correct","ERROR")))</f>
        <v>0</v>
      </c>
      <c r="AI334" s="144"/>
      <c r="AJ334" s="87"/>
      <c r="AK334" s="87"/>
      <c r="AL334" s="70"/>
    </row>
    <row r="335" spans="1:38">
      <c r="A335" s="100"/>
      <c r="B335" s="72"/>
      <c r="C335" s="72"/>
      <c r="D335" s="72"/>
      <c r="E335" s="72"/>
      <c r="F335" s="72"/>
      <c r="G335" s="72"/>
      <c r="H335" s="72"/>
      <c r="I335" s="72"/>
      <c r="J335" s="72"/>
      <c r="K335" s="72"/>
      <c r="L335" s="72"/>
      <c r="M335" s="72"/>
      <c r="N335" s="72"/>
      <c r="O335" s="87"/>
      <c r="P335" s="137">
        <f>IF($T$13="Correct",IF(AND(P334+1&lt;='Student Work'!$T$13,P334&lt;&gt;0),P334+1,IF('Student Work'!P335&gt;0,"ERROR",0)),0)</f>
        <v>0</v>
      </c>
      <c r="Q335" s="138">
        <f>IF(P335=0,0,IF(ISBLANK('Student Work'!Q335),"ERROR",IF(ABS('Student Work'!Q335-'Student Work'!T334)&lt;0.01,IF(P335&lt;&gt;"ERROR","Correct","ERROR"),"ERROR")))</f>
        <v>0</v>
      </c>
      <c r="R335" s="139">
        <f>IF(P335=0,0,IF(ISBLANK('Student Work'!R335),"ERROR",IF(ABS('Student Work'!R335-'Student Work'!Q335*'Student Work'!$T$12/12)&lt;0.01,IF(P335&lt;&gt;"ERROR","Correct","ERROR"),"ERROR")))</f>
        <v>0</v>
      </c>
      <c r="S335" s="139">
        <f>IF(P335=0,0,IF(ISBLANK('Student Work'!S335),"ERROR",IF(ABS('Student Work'!S335-('Student Work'!$T$14-'Student Work'!R335))&lt;0.01,IF(P335&lt;&gt;"ERROR","Correct","ERROR"),"ERROR")))</f>
        <v>0</v>
      </c>
      <c r="T335" s="139">
        <f>IF(P335=0,0,IF(ISBLANK('Student Work'!T335),"ERROR",IF(ABS('Student Work'!T335-('Student Work'!Q335-'Student Work'!S335))&lt;0.01,IF(P335&lt;&gt;"ERROR","Correct","ERROR"),"ERROR")))</f>
        <v>0</v>
      </c>
      <c r="U335" s="143"/>
      <c r="V335" s="143"/>
      <c r="W335" s="87"/>
      <c r="X335" s="87"/>
      <c r="Y335" s="87"/>
      <c r="Z335" s="87"/>
      <c r="AA335" s="87"/>
      <c r="AB335" s="87"/>
      <c r="AC335" s="87"/>
      <c r="AD335" s="137">
        <f>IF($AE$13="Correct",IF(AND(AD334+1&lt;='Student Work'!$AE$13,AD334&lt;&gt;0),AD334+1,IF('Student Work'!AD335&gt;0,"ERROR",0)),0)</f>
        <v>0</v>
      </c>
      <c r="AE335" s="139">
        <f>IF(AD335=0,0,IF(ISBLANK('Student Work'!AE335),"ERROR",IF(ABS('Student Work'!AE335-'Student Work'!AH334)&lt;0.01,IF(AD335&lt;&gt;"ERROR","Correct","ERROR"),"ERROR")))</f>
        <v>0</v>
      </c>
      <c r="AF335" s="139">
        <f>IF(AD335=0,0,IF(ISBLANK('Student Work'!AF335),"ERROR",IF(ABS('Student Work'!AF335-'Student Work'!AE335*'Student Work'!$AE$12/12)&lt;0.01,IF(AD335&lt;&gt;"ERROR","Correct","ERROR"),"ERROR")))</f>
        <v>0</v>
      </c>
      <c r="AG335" s="154">
        <f>IF(AD335=0,0,IF(ISBLANK('Student Work'!AG335),"ERROR",IF(ABS('Student Work'!AG335-('Student Work'!$AE$14-'Student Work'!AF335))&lt;0.01,"Correct","ERROR")))</f>
        <v>0</v>
      </c>
      <c r="AH335" s="155">
        <f>IF(AD335=0,0,IF(ISBLANK('Student Work'!AH335),"ERROR",IF(ABS('Student Work'!AH335-('Student Work'!AE335-'Student Work'!AG335))&lt;0.01,"Correct","ERROR")))</f>
        <v>0</v>
      </c>
      <c r="AI335" s="144"/>
      <c r="AJ335" s="87"/>
      <c r="AK335" s="87"/>
      <c r="AL335" s="70"/>
    </row>
    <row r="336" spans="1:38">
      <c r="A336" s="100"/>
      <c r="B336" s="72"/>
      <c r="C336" s="72"/>
      <c r="D336" s="72"/>
      <c r="E336" s="72"/>
      <c r="F336" s="72"/>
      <c r="G336" s="72"/>
      <c r="H336" s="72"/>
      <c r="I336" s="72"/>
      <c r="J336" s="72"/>
      <c r="K336" s="72"/>
      <c r="L336" s="72"/>
      <c r="M336" s="72"/>
      <c r="N336" s="72"/>
      <c r="O336" s="87"/>
      <c r="P336" s="137">
        <f>IF($T$13="Correct",IF(AND(P335+1&lt;='Student Work'!$T$13,P335&lt;&gt;0),P335+1,IF('Student Work'!P336&gt;0,"ERROR",0)),0)</f>
        <v>0</v>
      </c>
      <c r="Q336" s="138">
        <f>IF(P336=0,0,IF(ISBLANK('Student Work'!Q336),"ERROR",IF(ABS('Student Work'!Q336-'Student Work'!T335)&lt;0.01,IF(P336&lt;&gt;"ERROR","Correct","ERROR"),"ERROR")))</f>
        <v>0</v>
      </c>
      <c r="R336" s="139">
        <f>IF(P336=0,0,IF(ISBLANK('Student Work'!R336),"ERROR",IF(ABS('Student Work'!R336-'Student Work'!Q336*'Student Work'!$T$12/12)&lt;0.01,IF(P336&lt;&gt;"ERROR","Correct","ERROR"),"ERROR")))</f>
        <v>0</v>
      </c>
      <c r="S336" s="139">
        <f>IF(P336=0,0,IF(ISBLANK('Student Work'!S336),"ERROR",IF(ABS('Student Work'!S336-('Student Work'!$T$14-'Student Work'!R336))&lt;0.01,IF(P336&lt;&gt;"ERROR","Correct","ERROR"),"ERROR")))</f>
        <v>0</v>
      </c>
      <c r="T336" s="139">
        <f>IF(P336=0,0,IF(ISBLANK('Student Work'!T336),"ERROR",IF(ABS('Student Work'!T336-('Student Work'!Q336-'Student Work'!S336))&lt;0.01,IF(P336&lt;&gt;"ERROR","Correct","ERROR"),"ERROR")))</f>
        <v>0</v>
      </c>
      <c r="U336" s="143"/>
      <c r="V336" s="143"/>
      <c r="W336" s="87"/>
      <c r="X336" s="87"/>
      <c r="Y336" s="87"/>
      <c r="Z336" s="87"/>
      <c r="AA336" s="87"/>
      <c r="AB336" s="87"/>
      <c r="AC336" s="87"/>
      <c r="AD336" s="137">
        <f>IF($AE$13="Correct",IF(AND(AD335+1&lt;='Student Work'!$AE$13,AD335&lt;&gt;0),AD335+1,IF('Student Work'!AD336&gt;0,"ERROR",0)),0)</f>
        <v>0</v>
      </c>
      <c r="AE336" s="139">
        <f>IF(AD336=0,0,IF(ISBLANK('Student Work'!AE336),"ERROR",IF(ABS('Student Work'!AE336-'Student Work'!AH335)&lt;0.01,IF(AD336&lt;&gt;"ERROR","Correct","ERROR"),"ERROR")))</f>
        <v>0</v>
      </c>
      <c r="AF336" s="139">
        <f>IF(AD336=0,0,IF(ISBLANK('Student Work'!AF336),"ERROR",IF(ABS('Student Work'!AF336-'Student Work'!AE336*'Student Work'!$AE$12/12)&lt;0.01,IF(AD336&lt;&gt;"ERROR","Correct","ERROR"),"ERROR")))</f>
        <v>0</v>
      </c>
      <c r="AG336" s="154">
        <f>IF(AD336=0,0,IF(ISBLANK('Student Work'!AG336),"ERROR",IF(ABS('Student Work'!AG336-('Student Work'!$AE$14-'Student Work'!AF336))&lt;0.01,"Correct","ERROR")))</f>
        <v>0</v>
      </c>
      <c r="AH336" s="155">
        <f>IF(AD336=0,0,IF(ISBLANK('Student Work'!AH336),"ERROR",IF(ABS('Student Work'!AH336-('Student Work'!AE336-'Student Work'!AG336))&lt;0.01,"Correct","ERROR")))</f>
        <v>0</v>
      </c>
      <c r="AI336" s="144"/>
      <c r="AJ336" s="87"/>
      <c r="AK336" s="87"/>
      <c r="AL336" s="70"/>
    </row>
    <row r="337" spans="1:38">
      <c r="A337" s="100"/>
      <c r="B337" s="72"/>
      <c r="C337" s="72"/>
      <c r="D337" s="72"/>
      <c r="E337" s="72"/>
      <c r="F337" s="72"/>
      <c r="G337" s="72"/>
      <c r="H337" s="72"/>
      <c r="I337" s="72"/>
      <c r="J337" s="72"/>
      <c r="K337" s="72"/>
      <c r="L337" s="72"/>
      <c r="M337" s="72"/>
      <c r="N337" s="72"/>
      <c r="O337" s="87"/>
      <c r="P337" s="137">
        <f>IF($T$13="Correct",IF(AND(P336+1&lt;='Student Work'!$T$13,P336&lt;&gt;0),P336+1,IF('Student Work'!P337&gt;0,"ERROR",0)),0)</f>
        <v>0</v>
      </c>
      <c r="Q337" s="138">
        <f>IF(P337=0,0,IF(ISBLANK('Student Work'!Q337),"ERROR",IF(ABS('Student Work'!Q337-'Student Work'!T336)&lt;0.01,IF(P337&lt;&gt;"ERROR","Correct","ERROR"),"ERROR")))</f>
        <v>0</v>
      </c>
      <c r="R337" s="139">
        <f>IF(P337=0,0,IF(ISBLANK('Student Work'!R337),"ERROR",IF(ABS('Student Work'!R337-'Student Work'!Q337*'Student Work'!$T$12/12)&lt;0.01,IF(P337&lt;&gt;"ERROR","Correct","ERROR"),"ERROR")))</f>
        <v>0</v>
      </c>
      <c r="S337" s="139">
        <f>IF(P337=0,0,IF(ISBLANK('Student Work'!S337),"ERROR",IF(ABS('Student Work'!S337-('Student Work'!$T$14-'Student Work'!R337))&lt;0.01,IF(P337&lt;&gt;"ERROR","Correct","ERROR"),"ERROR")))</f>
        <v>0</v>
      </c>
      <c r="T337" s="139">
        <f>IF(P337=0,0,IF(ISBLANK('Student Work'!T337),"ERROR",IF(ABS('Student Work'!T337-('Student Work'!Q337-'Student Work'!S337))&lt;0.01,IF(P337&lt;&gt;"ERROR","Correct","ERROR"),"ERROR")))</f>
        <v>0</v>
      </c>
      <c r="U337" s="143"/>
      <c r="V337" s="143"/>
      <c r="W337" s="87"/>
      <c r="X337" s="87"/>
      <c r="Y337" s="87"/>
      <c r="Z337" s="87"/>
      <c r="AA337" s="87"/>
      <c r="AB337" s="87"/>
      <c r="AC337" s="87"/>
      <c r="AD337" s="137">
        <f>IF($AE$13="Correct",IF(AND(AD336+1&lt;='Student Work'!$AE$13,AD336&lt;&gt;0),AD336+1,IF('Student Work'!AD337&gt;0,"ERROR",0)),0)</f>
        <v>0</v>
      </c>
      <c r="AE337" s="139">
        <f>IF(AD337=0,0,IF(ISBLANK('Student Work'!AE337),"ERROR",IF(ABS('Student Work'!AE337-'Student Work'!AH336)&lt;0.01,IF(AD337&lt;&gt;"ERROR","Correct","ERROR"),"ERROR")))</f>
        <v>0</v>
      </c>
      <c r="AF337" s="139">
        <f>IF(AD337=0,0,IF(ISBLANK('Student Work'!AF337),"ERROR",IF(ABS('Student Work'!AF337-'Student Work'!AE337*'Student Work'!$AE$12/12)&lt;0.01,IF(AD337&lt;&gt;"ERROR","Correct","ERROR"),"ERROR")))</f>
        <v>0</v>
      </c>
      <c r="AG337" s="154">
        <f>IF(AD337=0,0,IF(ISBLANK('Student Work'!AG337),"ERROR",IF(ABS('Student Work'!AG337-('Student Work'!$AE$14-'Student Work'!AF337))&lt;0.01,"Correct","ERROR")))</f>
        <v>0</v>
      </c>
      <c r="AH337" s="155">
        <f>IF(AD337=0,0,IF(ISBLANK('Student Work'!AH337),"ERROR",IF(ABS('Student Work'!AH337-('Student Work'!AE337-'Student Work'!AG337))&lt;0.01,"Correct","ERROR")))</f>
        <v>0</v>
      </c>
      <c r="AI337" s="144"/>
      <c r="AJ337" s="87"/>
      <c r="AK337" s="87"/>
      <c r="AL337" s="70"/>
    </row>
    <row r="338" spans="1:38">
      <c r="A338" s="100"/>
      <c r="B338" s="72"/>
      <c r="C338" s="72"/>
      <c r="D338" s="72"/>
      <c r="E338" s="72"/>
      <c r="F338" s="72"/>
      <c r="G338" s="72"/>
      <c r="H338" s="72"/>
      <c r="I338" s="72"/>
      <c r="J338" s="72"/>
      <c r="K338" s="72"/>
      <c r="L338" s="72"/>
      <c r="M338" s="72"/>
      <c r="N338" s="72"/>
      <c r="O338" s="87"/>
      <c r="P338" s="137">
        <f>IF($T$13="Correct",IF(AND(P337+1&lt;='Student Work'!$T$13,P337&lt;&gt;0),P337+1,IF('Student Work'!P338&gt;0,"ERROR",0)),0)</f>
        <v>0</v>
      </c>
      <c r="Q338" s="138">
        <f>IF(P338=0,0,IF(ISBLANK('Student Work'!Q338),"ERROR",IF(ABS('Student Work'!Q338-'Student Work'!T337)&lt;0.01,IF(P338&lt;&gt;"ERROR","Correct","ERROR"),"ERROR")))</f>
        <v>0</v>
      </c>
      <c r="R338" s="139">
        <f>IF(P338=0,0,IF(ISBLANK('Student Work'!R338),"ERROR",IF(ABS('Student Work'!R338-'Student Work'!Q338*'Student Work'!$T$12/12)&lt;0.01,IF(P338&lt;&gt;"ERROR","Correct","ERROR"),"ERROR")))</f>
        <v>0</v>
      </c>
      <c r="S338" s="139">
        <f>IF(P338=0,0,IF(ISBLANK('Student Work'!S338),"ERROR",IF(ABS('Student Work'!S338-('Student Work'!$T$14-'Student Work'!R338))&lt;0.01,IF(P338&lt;&gt;"ERROR","Correct","ERROR"),"ERROR")))</f>
        <v>0</v>
      </c>
      <c r="T338" s="139">
        <f>IF(P338=0,0,IF(ISBLANK('Student Work'!T338),"ERROR",IF(ABS('Student Work'!T338-('Student Work'!Q338-'Student Work'!S338))&lt;0.01,IF(P338&lt;&gt;"ERROR","Correct","ERROR"),"ERROR")))</f>
        <v>0</v>
      </c>
      <c r="U338" s="143"/>
      <c r="V338" s="143"/>
      <c r="W338" s="87"/>
      <c r="X338" s="87"/>
      <c r="Y338" s="87"/>
      <c r="Z338" s="87"/>
      <c r="AA338" s="87"/>
      <c r="AB338" s="87"/>
      <c r="AC338" s="87"/>
      <c r="AD338" s="137">
        <f>IF($AE$13="Correct",IF(AND(AD337+1&lt;='Student Work'!$AE$13,AD337&lt;&gt;0),AD337+1,IF('Student Work'!AD338&gt;0,"ERROR",0)),0)</f>
        <v>0</v>
      </c>
      <c r="AE338" s="139">
        <f>IF(AD338=0,0,IF(ISBLANK('Student Work'!AE338),"ERROR",IF(ABS('Student Work'!AE338-'Student Work'!AH337)&lt;0.01,IF(AD338&lt;&gt;"ERROR","Correct","ERROR"),"ERROR")))</f>
        <v>0</v>
      </c>
      <c r="AF338" s="139">
        <f>IF(AD338=0,0,IF(ISBLANK('Student Work'!AF338),"ERROR",IF(ABS('Student Work'!AF338-'Student Work'!AE338*'Student Work'!$AE$12/12)&lt;0.01,IF(AD338&lt;&gt;"ERROR","Correct","ERROR"),"ERROR")))</f>
        <v>0</v>
      </c>
      <c r="AG338" s="154">
        <f>IF(AD338=0,0,IF(ISBLANK('Student Work'!AG338),"ERROR",IF(ABS('Student Work'!AG338-('Student Work'!$AE$14-'Student Work'!AF338))&lt;0.01,"Correct","ERROR")))</f>
        <v>0</v>
      </c>
      <c r="AH338" s="155">
        <f>IF(AD338=0,0,IF(ISBLANK('Student Work'!AH338),"ERROR",IF(ABS('Student Work'!AH338-('Student Work'!AE338-'Student Work'!AG338))&lt;0.01,"Correct","ERROR")))</f>
        <v>0</v>
      </c>
      <c r="AI338" s="144"/>
      <c r="AJ338" s="87"/>
      <c r="AK338" s="87"/>
      <c r="AL338" s="70"/>
    </row>
    <row r="339" spans="1:38">
      <c r="A339" s="100"/>
      <c r="B339" s="72"/>
      <c r="C339" s="72"/>
      <c r="D339" s="72"/>
      <c r="E339" s="72"/>
      <c r="F339" s="72"/>
      <c r="G339" s="72"/>
      <c r="H339" s="72"/>
      <c r="I339" s="72"/>
      <c r="J339" s="72"/>
      <c r="K339" s="72"/>
      <c r="L339" s="72"/>
      <c r="M339" s="72"/>
      <c r="N339" s="72"/>
      <c r="O339" s="87"/>
      <c r="P339" s="137">
        <f>IF($T$13="Correct",IF(AND(P338+1&lt;='Student Work'!$T$13,P338&lt;&gt;0),P338+1,IF('Student Work'!P339&gt;0,"ERROR",0)),0)</f>
        <v>0</v>
      </c>
      <c r="Q339" s="138">
        <f>IF(P339=0,0,IF(ISBLANK('Student Work'!Q339),"ERROR",IF(ABS('Student Work'!Q339-'Student Work'!T338)&lt;0.01,IF(P339&lt;&gt;"ERROR","Correct","ERROR"),"ERROR")))</f>
        <v>0</v>
      </c>
      <c r="R339" s="139">
        <f>IF(P339=0,0,IF(ISBLANK('Student Work'!R339),"ERROR",IF(ABS('Student Work'!R339-'Student Work'!Q339*'Student Work'!$T$12/12)&lt;0.01,IF(P339&lt;&gt;"ERROR","Correct","ERROR"),"ERROR")))</f>
        <v>0</v>
      </c>
      <c r="S339" s="139">
        <f>IF(P339=0,0,IF(ISBLANK('Student Work'!S339),"ERROR",IF(ABS('Student Work'!S339-('Student Work'!$T$14-'Student Work'!R339))&lt;0.01,IF(P339&lt;&gt;"ERROR","Correct","ERROR"),"ERROR")))</f>
        <v>0</v>
      </c>
      <c r="T339" s="139">
        <f>IF(P339=0,0,IF(ISBLANK('Student Work'!T339),"ERROR",IF(ABS('Student Work'!T339-('Student Work'!Q339-'Student Work'!S339))&lt;0.01,IF(P339&lt;&gt;"ERROR","Correct","ERROR"),"ERROR")))</f>
        <v>0</v>
      </c>
      <c r="U339" s="143"/>
      <c r="V339" s="143"/>
      <c r="W339" s="87"/>
      <c r="X339" s="87"/>
      <c r="Y339" s="87"/>
      <c r="Z339" s="87"/>
      <c r="AA339" s="87"/>
      <c r="AB339" s="87"/>
      <c r="AC339" s="87"/>
      <c r="AD339" s="137">
        <f>IF($AE$13="Correct",IF(AND(AD338+1&lt;='Student Work'!$AE$13,AD338&lt;&gt;0),AD338+1,IF('Student Work'!AD339&gt;0,"ERROR",0)),0)</f>
        <v>0</v>
      </c>
      <c r="AE339" s="139">
        <f>IF(AD339=0,0,IF(ISBLANK('Student Work'!AE339),"ERROR",IF(ABS('Student Work'!AE339-'Student Work'!AH338)&lt;0.01,IF(AD339&lt;&gt;"ERROR","Correct","ERROR"),"ERROR")))</f>
        <v>0</v>
      </c>
      <c r="AF339" s="139">
        <f>IF(AD339=0,0,IF(ISBLANK('Student Work'!AF339),"ERROR",IF(ABS('Student Work'!AF339-'Student Work'!AE339*'Student Work'!$AE$12/12)&lt;0.01,IF(AD339&lt;&gt;"ERROR","Correct","ERROR"),"ERROR")))</f>
        <v>0</v>
      </c>
      <c r="AG339" s="154">
        <f>IF(AD339=0,0,IF(ISBLANK('Student Work'!AG339),"ERROR",IF(ABS('Student Work'!AG339-('Student Work'!$AE$14-'Student Work'!AF339))&lt;0.01,"Correct","ERROR")))</f>
        <v>0</v>
      </c>
      <c r="AH339" s="155">
        <f>IF(AD339=0,0,IF(ISBLANK('Student Work'!AH339),"ERROR",IF(ABS('Student Work'!AH339-('Student Work'!AE339-'Student Work'!AG339))&lt;0.01,"Correct","ERROR")))</f>
        <v>0</v>
      </c>
      <c r="AI339" s="144"/>
      <c r="AJ339" s="87"/>
      <c r="AK339" s="87"/>
      <c r="AL339" s="70"/>
    </row>
    <row r="340" spans="1:38">
      <c r="A340" s="100"/>
      <c r="B340" s="72"/>
      <c r="C340" s="72"/>
      <c r="D340" s="72"/>
      <c r="E340" s="72"/>
      <c r="F340" s="72"/>
      <c r="G340" s="72"/>
      <c r="H340" s="72"/>
      <c r="I340" s="72"/>
      <c r="J340" s="72"/>
      <c r="K340" s="72"/>
      <c r="L340" s="72"/>
      <c r="M340" s="72"/>
      <c r="N340" s="72"/>
      <c r="O340" s="87"/>
      <c r="P340" s="137">
        <f>IF($T$13="Correct",IF(AND(P339+1&lt;='Student Work'!$T$13,P339&lt;&gt;0),P339+1,IF('Student Work'!P340&gt;0,"ERROR",0)),0)</f>
        <v>0</v>
      </c>
      <c r="Q340" s="138">
        <f>IF(P340=0,0,IF(ISBLANK('Student Work'!Q340),"ERROR",IF(ABS('Student Work'!Q340-'Student Work'!T339)&lt;0.01,IF(P340&lt;&gt;"ERROR","Correct","ERROR"),"ERROR")))</f>
        <v>0</v>
      </c>
      <c r="R340" s="139">
        <f>IF(P340=0,0,IF(ISBLANK('Student Work'!R340),"ERROR",IF(ABS('Student Work'!R340-'Student Work'!Q340*'Student Work'!$T$12/12)&lt;0.01,IF(P340&lt;&gt;"ERROR","Correct","ERROR"),"ERROR")))</f>
        <v>0</v>
      </c>
      <c r="S340" s="139">
        <f>IF(P340=0,0,IF(ISBLANK('Student Work'!S340),"ERROR",IF(ABS('Student Work'!S340-('Student Work'!$T$14-'Student Work'!R340))&lt;0.01,IF(P340&lt;&gt;"ERROR","Correct","ERROR"),"ERROR")))</f>
        <v>0</v>
      </c>
      <c r="T340" s="139">
        <f>IF(P340=0,0,IF(ISBLANK('Student Work'!T340),"ERROR",IF(ABS('Student Work'!T340-('Student Work'!Q340-'Student Work'!S340))&lt;0.01,IF(P340&lt;&gt;"ERROR","Correct","ERROR"),"ERROR")))</f>
        <v>0</v>
      </c>
      <c r="U340" s="143"/>
      <c r="V340" s="143"/>
      <c r="W340" s="87"/>
      <c r="X340" s="87"/>
      <c r="Y340" s="87"/>
      <c r="Z340" s="87"/>
      <c r="AA340" s="87"/>
      <c r="AB340" s="87"/>
      <c r="AC340" s="87"/>
      <c r="AD340" s="137">
        <f>IF($AE$13="Correct",IF(AND(AD339+1&lt;='Student Work'!$AE$13,AD339&lt;&gt;0),AD339+1,IF('Student Work'!AD340&gt;0,"ERROR",0)),0)</f>
        <v>0</v>
      </c>
      <c r="AE340" s="139">
        <f>IF(AD340=0,0,IF(ISBLANK('Student Work'!AE340),"ERROR",IF(ABS('Student Work'!AE340-'Student Work'!AH339)&lt;0.01,IF(AD340&lt;&gt;"ERROR","Correct","ERROR"),"ERROR")))</f>
        <v>0</v>
      </c>
      <c r="AF340" s="139">
        <f>IF(AD340=0,0,IF(ISBLANK('Student Work'!AF340),"ERROR",IF(ABS('Student Work'!AF340-'Student Work'!AE340*'Student Work'!$AE$12/12)&lt;0.01,IF(AD340&lt;&gt;"ERROR","Correct","ERROR"),"ERROR")))</f>
        <v>0</v>
      </c>
      <c r="AG340" s="154">
        <f>IF(AD340=0,0,IF(ISBLANK('Student Work'!AG340),"ERROR",IF(ABS('Student Work'!AG340-('Student Work'!$AE$14-'Student Work'!AF340))&lt;0.01,"Correct","ERROR")))</f>
        <v>0</v>
      </c>
      <c r="AH340" s="155">
        <f>IF(AD340=0,0,IF(ISBLANK('Student Work'!AH340),"ERROR",IF(ABS('Student Work'!AH340-('Student Work'!AE340-'Student Work'!AG340))&lt;0.01,"Correct","ERROR")))</f>
        <v>0</v>
      </c>
      <c r="AI340" s="144"/>
      <c r="AJ340" s="87"/>
      <c r="AK340" s="87"/>
      <c r="AL340" s="70"/>
    </row>
    <row r="341" spans="1:38">
      <c r="A341" s="100"/>
      <c r="B341" s="72"/>
      <c r="C341" s="72"/>
      <c r="D341" s="72"/>
      <c r="E341" s="72"/>
      <c r="F341" s="72"/>
      <c r="G341" s="72"/>
      <c r="H341" s="72"/>
      <c r="I341" s="72"/>
      <c r="J341" s="72"/>
      <c r="K341" s="72"/>
      <c r="L341" s="72"/>
      <c r="M341" s="72"/>
      <c r="N341" s="72"/>
      <c r="O341" s="87"/>
      <c r="P341" s="137">
        <f>IF($T$13="Correct",IF(AND(P340+1&lt;='Student Work'!$T$13,P340&lt;&gt;0),P340+1,IF('Student Work'!P341&gt;0,"ERROR",0)),0)</f>
        <v>0</v>
      </c>
      <c r="Q341" s="138">
        <f>IF(P341=0,0,IF(ISBLANK('Student Work'!Q341),"ERROR",IF(ABS('Student Work'!Q341-'Student Work'!T340)&lt;0.01,IF(P341&lt;&gt;"ERROR","Correct","ERROR"),"ERROR")))</f>
        <v>0</v>
      </c>
      <c r="R341" s="139">
        <f>IF(P341=0,0,IF(ISBLANK('Student Work'!R341),"ERROR",IF(ABS('Student Work'!R341-'Student Work'!Q341*'Student Work'!$T$12/12)&lt;0.01,IF(P341&lt;&gt;"ERROR","Correct","ERROR"),"ERROR")))</f>
        <v>0</v>
      </c>
      <c r="S341" s="139">
        <f>IF(P341=0,0,IF(ISBLANK('Student Work'!S341),"ERROR",IF(ABS('Student Work'!S341-('Student Work'!$T$14-'Student Work'!R341))&lt;0.01,IF(P341&lt;&gt;"ERROR","Correct","ERROR"),"ERROR")))</f>
        <v>0</v>
      </c>
      <c r="T341" s="139">
        <f>IF(P341=0,0,IF(ISBLANK('Student Work'!T341),"ERROR",IF(ABS('Student Work'!T341-('Student Work'!Q341-'Student Work'!S341))&lt;0.01,IF(P341&lt;&gt;"ERROR","Correct","ERROR"),"ERROR")))</f>
        <v>0</v>
      </c>
      <c r="U341" s="143"/>
      <c r="V341" s="143"/>
      <c r="W341" s="87"/>
      <c r="X341" s="87"/>
      <c r="Y341" s="87"/>
      <c r="Z341" s="87"/>
      <c r="AA341" s="87"/>
      <c r="AB341" s="87"/>
      <c r="AC341" s="87"/>
      <c r="AD341" s="137">
        <f>IF($AE$13="Correct",IF(AND(AD340+1&lt;='Student Work'!$AE$13,AD340&lt;&gt;0),AD340+1,IF('Student Work'!AD341&gt;0,"ERROR",0)),0)</f>
        <v>0</v>
      </c>
      <c r="AE341" s="139">
        <f>IF(AD341=0,0,IF(ISBLANK('Student Work'!AE341),"ERROR",IF(ABS('Student Work'!AE341-'Student Work'!AH340)&lt;0.01,IF(AD341&lt;&gt;"ERROR","Correct","ERROR"),"ERROR")))</f>
        <v>0</v>
      </c>
      <c r="AF341" s="139">
        <f>IF(AD341=0,0,IF(ISBLANK('Student Work'!AF341),"ERROR",IF(ABS('Student Work'!AF341-'Student Work'!AE341*'Student Work'!$AE$12/12)&lt;0.01,IF(AD341&lt;&gt;"ERROR","Correct","ERROR"),"ERROR")))</f>
        <v>0</v>
      </c>
      <c r="AG341" s="154">
        <f>IF(AD341=0,0,IF(ISBLANK('Student Work'!AG341),"ERROR",IF(ABS('Student Work'!AG341-('Student Work'!$AE$14-'Student Work'!AF341))&lt;0.01,"Correct","ERROR")))</f>
        <v>0</v>
      </c>
      <c r="AH341" s="155">
        <f>IF(AD341=0,0,IF(ISBLANK('Student Work'!AH341),"ERROR",IF(ABS('Student Work'!AH341-('Student Work'!AE341-'Student Work'!AG341))&lt;0.01,"Correct","ERROR")))</f>
        <v>0</v>
      </c>
      <c r="AI341" s="144"/>
      <c r="AJ341" s="87"/>
      <c r="AK341" s="87"/>
      <c r="AL341" s="70"/>
    </row>
    <row r="342" spans="1:38">
      <c r="A342" s="100"/>
      <c r="B342" s="72"/>
      <c r="C342" s="72"/>
      <c r="D342" s="72"/>
      <c r="E342" s="72"/>
      <c r="F342" s="72"/>
      <c r="G342" s="72"/>
      <c r="H342" s="72"/>
      <c r="I342" s="72"/>
      <c r="J342" s="72"/>
      <c r="K342" s="72"/>
      <c r="L342" s="72"/>
      <c r="M342" s="72"/>
      <c r="N342" s="72"/>
      <c r="O342" s="87"/>
      <c r="P342" s="137">
        <f>IF($T$13="Correct",IF(AND(P341+1&lt;='Student Work'!$T$13,P341&lt;&gt;0),P341+1,IF('Student Work'!P342&gt;0,"ERROR",0)),0)</f>
        <v>0</v>
      </c>
      <c r="Q342" s="138">
        <f>IF(P342=0,0,IF(ISBLANK('Student Work'!Q342),"ERROR",IF(ABS('Student Work'!Q342-'Student Work'!T341)&lt;0.01,IF(P342&lt;&gt;"ERROR","Correct","ERROR"),"ERROR")))</f>
        <v>0</v>
      </c>
      <c r="R342" s="139">
        <f>IF(P342=0,0,IF(ISBLANK('Student Work'!R342),"ERROR",IF(ABS('Student Work'!R342-'Student Work'!Q342*'Student Work'!$T$12/12)&lt;0.01,IF(P342&lt;&gt;"ERROR","Correct","ERROR"),"ERROR")))</f>
        <v>0</v>
      </c>
      <c r="S342" s="139">
        <f>IF(P342=0,0,IF(ISBLANK('Student Work'!S342),"ERROR",IF(ABS('Student Work'!S342-('Student Work'!$T$14-'Student Work'!R342))&lt;0.01,IF(P342&lt;&gt;"ERROR","Correct","ERROR"),"ERROR")))</f>
        <v>0</v>
      </c>
      <c r="T342" s="139">
        <f>IF(P342=0,0,IF(ISBLANK('Student Work'!T342),"ERROR",IF(ABS('Student Work'!T342-('Student Work'!Q342-'Student Work'!S342))&lt;0.01,IF(P342&lt;&gt;"ERROR","Correct","ERROR"),"ERROR")))</f>
        <v>0</v>
      </c>
      <c r="U342" s="143"/>
      <c r="V342" s="143"/>
      <c r="W342" s="87"/>
      <c r="X342" s="87"/>
      <c r="Y342" s="87"/>
      <c r="Z342" s="87"/>
      <c r="AA342" s="87"/>
      <c r="AB342" s="87"/>
      <c r="AC342" s="87"/>
      <c r="AD342" s="137">
        <f>IF($AE$13="Correct",IF(AND(AD341+1&lt;='Student Work'!$AE$13,AD341&lt;&gt;0),AD341+1,IF('Student Work'!AD342&gt;0,"ERROR",0)),0)</f>
        <v>0</v>
      </c>
      <c r="AE342" s="139">
        <f>IF(AD342=0,0,IF(ISBLANK('Student Work'!AE342),"ERROR",IF(ABS('Student Work'!AE342-'Student Work'!AH341)&lt;0.01,IF(AD342&lt;&gt;"ERROR","Correct","ERROR"),"ERROR")))</f>
        <v>0</v>
      </c>
      <c r="AF342" s="139">
        <f>IF(AD342=0,0,IF(ISBLANK('Student Work'!AF342),"ERROR",IF(ABS('Student Work'!AF342-'Student Work'!AE342*'Student Work'!$AE$12/12)&lt;0.01,IF(AD342&lt;&gt;"ERROR","Correct","ERROR"),"ERROR")))</f>
        <v>0</v>
      </c>
      <c r="AG342" s="154">
        <f>IF(AD342=0,0,IF(ISBLANK('Student Work'!AG342),"ERROR",IF(ABS('Student Work'!AG342-('Student Work'!$AE$14-'Student Work'!AF342))&lt;0.01,"Correct","ERROR")))</f>
        <v>0</v>
      </c>
      <c r="AH342" s="155">
        <f>IF(AD342=0,0,IF(ISBLANK('Student Work'!AH342),"ERROR",IF(ABS('Student Work'!AH342-('Student Work'!AE342-'Student Work'!AG342))&lt;0.01,"Correct","ERROR")))</f>
        <v>0</v>
      </c>
      <c r="AI342" s="144"/>
      <c r="AJ342" s="87"/>
      <c r="AK342" s="87"/>
      <c r="AL342" s="70"/>
    </row>
    <row r="343" spans="1:38">
      <c r="A343" s="100"/>
      <c r="B343" s="72"/>
      <c r="C343" s="72"/>
      <c r="D343" s="72"/>
      <c r="E343" s="72"/>
      <c r="F343" s="72"/>
      <c r="G343" s="72"/>
      <c r="H343" s="72"/>
      <c r="I343" s="72"/>
      <c r="J343" s="72"/>
      <c r="K343" s="72"/>
      <c r="L343" s="72"/>
      <c r="M343" s="72"/>
      <c r="N343" s="72"/>
      <c r="O343" s="87"/>
      <c r="P343" s="137">
        <f>IF($T$13="Correct",IF(AND(P342+1&lt;='Student Work'!$T$13,P342&lt;&gt;0),P342+1,IF('Student Work'!P343&gt;0,"ERROR",0)),0)</f>
        <v>0</v>
      </c>
      <c r="Q343" s="138">
        <f>IF(P343=0,0,IF(ISBLANK('Student Work'!Q343),"ERROR",IF(ABS('Student Work'!Q343-'Student Work'!T342)&lt;0.01,IF(P343&lt;&gt;"ERROR","Correct","ERROR"),"ERROR")))</f>
        <v>0</v>
      </c>
      <c r="R343" s="139">
        <f>IF(P343=0,0,IF(ISBLANK('Student Work'!R343),"ERROR",IF(ABS('Student Work'!R343-'Student Work'!Q343*'Student Work'!$T$12/12)&lt;0.01,IF(P343&lt;&gt;"ERROR","Correct","ERROR"),"ERROR")))</f>
        <v>0</v>
      </c>
      <c r="S343" s="139">
        <f>IF(P343=0,0,IF(ISBLANK('Student Work'!S343),"ERROR",IF(ABS('Student Work'!S343-('Student Work'!$T$14-'Student Work'!R343))&lt;0.01,IF(P343&lt;&gt;"ERROR","Correct","ERROR"),"ERROR")))</f>
        <v>0</v>
      </c>
      <c r="T343" s="139">
        <f>IF(P343=0,0,IF(ISBLANK('Student Work'!T343),"ERROR",IF(ABS('Student Work'!T343-('Student Work'!Q343-'Student Work'!S343))&lt;0.01,IF(P343&lt;&gt;"ERROR","Correct","ERROR"),"ERROR")))</f>
        <v>0</v>
      </c>
      <c r="U343" s="143"/>
      <c r="V343" s="143"/>
      <c r="W343" s="87"/>
      <c r="X343" s="87"/>
      <c r="Y343" s="87"/>
      <c r="Z343" s="87"/>
      <c r="AA343" s="87"/>
      <c r="AB343" s="87"/>
      <c r="AC343" s="87"/>
      <c r="AD343" s="137">
        <f>IF($AE$13="Correct",IF(AND(AD342+1&lt;='Student Work'!$AE$13,AD342&lt;&gt;0),AD342+1,IF('Student Work'!AD343&gt;0,"ERROR",0)),0)</f>
        <v>0</v>
      </c>
      <c r="AE343" s="139">
        <f>IF(AD343=0,0,IF(ISBLANK('Student Work'!AE343),"ERROR",IF(ABS('Student Work'!AE343-'Student Work'!AH342)&lt;0.01,IF(AD343&lt;&gt;"ERROR","Correct","ERROR"),"ERROR")))</f>
        <v>0</v>
      </c>
      <c r="AF343" s="139">
        <f>IF(AD343=0,0,IF(ISBLANK('Student Work'!AF343),"ERROR",IF(ABS('Student Work'!AF343-'Student Work'!AE343*'Student Work'!$AE$12/12)&lt;0.01,IF(AD343&lt;&gt;"ERROR","Correct","ERROR"),"ERROR")))</f>
        <v>0</v>
      </c>
      <c r="AG343" s="154">
        <f>IF(AD343=0,0,IF(ISBLANK('Student Work'!AG343),"ERROR",IF(ABS('Student Work'!AG343-('Student Work'!$AE$14-'Student Work'!AF343))&lt;0.01,"Correct","ERROR")))</f>
        <v>0</v>
      </c>
      <c r="AH343" s="155">
        <f>IF(AD343=0,0,IF(ISBLANK('Student Work'!AH343),"ERROR",IF(ABS('Student Work'!AH343-('Student Work'!AE343-'Student Work'!AG343))&lt;0.01,"Correct","ERROR")))</f>
        <v>0</v>
      </c>
      <c r="AI343" s="144"/>
      <c r="AJ343" s="87"/>
      <c r="AK343" s="87"/>
      <c r="AL343" s="70"/>
    </row>
    <row r="344" spans="1:38">
      <c r="A344" s="100"/>
      <c r="B344" s="72"/>
      <c r="C344" s="72"/>
      <c r="D344" s="72"/>
      <c r="E344" s="72"/>
      <c r="F344" s="72"/>
      <c r="G344" s="72"/>
      <c r="H344" s="72"/>
      <c r="I344" s="72"/>
      <c r="J344" s="72"/>
      <c r="K344" s="72"/>
      <c r="L344" s="72"/>
      <c r="M344" s="72"/>
      <c r="N344" s="72"/>
      <c r="O344" s="87"/>
      <c r="P344" s="137">
        <f>IF($T$13="Correct",IF(AND(P343+1&lt;='Student Work'!$T$13,P343&lt;&gt;0),P343+1,IF('Student Work'!P344&gt;0,"ERROR",0)),0)</f>
        <v>0</v>
      </c>
      <c r="Q344" s="138">
        <f>IF(P344=0,0,IF(ISBLANK('Student Work'!Q344),"ERROR",IF(ABS('Student Work'!Q344-'Student Work'!T343)&lt;0.01,IF(P344&lt;&gt;"ERROR","Correct","ERROR"),"ERROR")))</f>
        <v>0</v>
      </c>
      <c r="R344" s="139">
        <f>IF(P344=0,0,IF(ISBLANK('Student Work'!R344),"ERROR",IF(ABS('Student Work'!R344-'Student Work'!Q344*'Student Work'!$T$12/12)&lt;0.01,IF(P344&lt;&gt;"ERROR","Correct","ERROR"),"ERROR")))</f>
        <v>0</v>
      </c>
      <c r="S344" s="139">
        <f>IF(P344=0,0,IF(ISBLANK('Student Work'!S344),"ERROR",IF(ABS('Student Work'!S344-('Student Work'!$T$14-'Student Work'!R344))&lt;0.01,IF(P344&lt;&gt;"ERROR","Correct","ERROR"),"ERROR")))</f>
        <v>0</v>
      </c>
      <c r="T344" s="139">
        <f>IF(P344=0,0,IF(ISBLANK('Student Work'!T344),"ERROR",IF(ABS('Student Work'!T344-('Student Work'!Q344-'Student Work'!S344))&lt;0.01,IF(P344&lt;&gt;"ERROR","Correct","ERROR"),"ERROR")))</f>
        <v>0</v>
      </c>
      <c r="U344" s="143"/>
      <c r="V344" s="143"/>
      <c r="W344" s="87"/>
      <c r="X344" s="87"/>
      <c r="Y344" s="87"/>
      <c r="Z344" s="87"/>
      <c r="AA344" s="87"/>
      <c r="AB344" s="87"/>
      <c r="AC344" s="87"/>
      <c r="AD344" s="137">
        <f>IF($AE$13="Correct",IF(AND(AD343+1&lt;='Student Work'!$AE$13,AD343&lt;&gt;0),AD343+1,IF('Student Work'!AD344&gt;0,"ERROR",0)),0)</f>
        <v>0</v>
      </c>
      <c r="AE344" s="139">
        <f>IF(AD344=0,0,IF(ISBLANK('Student Work'!AE344),"ERROR",IF(ABS('Student Work'!AE344-'Student Work'!AH343)&lt;0.01,IF(AD344&lt;&gt;"ERROR","Correct","ERROR"),"ERROR")))</f>
        <v>0</v>
      </c>
      <c r="AF344" s="139">
        <f>IF(AD344=0,0,IF(ISBLANK('Student Work'!AF344),"ERROR",IF(ABS('Student Work'!AF344-'Student Work'!AE344*'Student Work'!$AE$12/12)&lt;0.01,IF(AD344&lt;&gt;"ERROR","Correct","ERROR"),"ERROR")))</f>
        <v>0</v>
      </c>
      <c r="AG344" s="154">
        <f>IF(AD344=0,0,IF(ISBLANK('Student Work'!AG344),"ERROR",IF(ABS('Student Work'!AG344-('Student Work'!$AE$14-'Student Work'!AF344))&lt;0.01,"Correct","ERROR")))</f>
        <v>0</v>
      </c>
      <c r="AH344" s="155">
        <f>IF(AD344=0,0,IF(ISBLANK('Student Work'!AH344),"ERROR",IF(ABS('Student Work'!AH344-('Student Work'!AE344-'Student Work'!AG344))&lt;0.01,"Correct","ERROR")))</f>
        <v>0</v>
      </c>
      <c r="AI344" s="144"/>
      <c r="AJ344" s="87"/>
      <c r="AK344" s="87"/>
      <c r="AL344" s="70"/>
    </row>
    <row r="345" spans="1:38">
      <c r="A345" s="100"/>
      <c r="B345" s="72"/>
      <c r="C345" s="72"/>
      <c r="D345" s="72"/>
      <c r="E345" s="72"/>
      <c r="F345" s="72"/>
      <c r="G345" s="72"/>
      <c r="H345" s="72"/>
      <c r="I345" s="72"/>
      <c r="J345" s="72"/>
      <c r="K345" s="72"/>
      <c r="L345" s="72"/>
      <c r="M345" s="72"/>
      <c r="N345" s="72"/>
      <c r="O345" s="87"/>
      <c r="P345" s="137">
        <f>IF($T$13="Correct",IF(AND(P344+1&lt;='Student Work'!$T$13,P344&lt;&gt;0),P344+1,IF('Student Work'!P345&gt;0,"ERROR",0)),0)</f>
        <v>0</v>
      </c>
      <c r="Q345" s="138">
        <f>IF(P345=0,0,IF(ISBLANK('Student Work'!Q345),"ERROR",IF(ABS('Student Work'!Q345-'Student Work'!T344)&lt;0.01,IF(P345&lt;&gt;"ERROR","Correct","ERROR"),"ERROR")))</f>
        <v>0</v>
      </c>
      <c r="R345" s="139">
        <f>IF(P345=0,0,IF(ISBLANK('Student Work'!R345),"ERROR",IF(ABS('Student Work'!R345-'Student Work'!Q345*'Student Work'!$T$12/12)&lt;0.01,IF(P345&lt;&gt;"ERROR","Correct","ERROR"),"ERROR")))</f>
        <v>0</v>
      </c>
      <c r="S345" s="139">
        <f>IF(P345=0,0,IF(ISBLANK('Student Work'!S345),"ERROR",IF(ABS('Student Work'!S345-('Student Work'!$T$14-'Student Work'!R345))&lt;0.01,IF(P345&lt;&gt;"ERROR","Correct","ERROR"),"ERROR")))</f>
        <v>0</v>
      </c>
      <c r="T345" s="139">
        <f>IF(P345=0,0,IF(ISBLANK('Student Work'!T345),"ERROR",IF(ABS('Student Work'!T345-('Student Work'!Q345-'Student Work'!S345))&lt;0.01,IF(P345&lt;&gt;"ERROR","Correct","ERROR"),"ERROR")))</f>
        <v>0</v>
      </c>
      <c r="U345" s="143"/>
      <c r="V345" s="143"/>
      <c r="W345" s="87"/>
      <c r="X345" s="87"/>
      <c r="Y345" s="87"/>
      <c r="Z345" s="87"/>
      <c r="AA345" s="87"/>
      <c r="AB345" s="87"/>
      <c r="AC345" s="87"/>
      <c r="AD345" s="137">
        <f>IF($AE$13="Correct",IF(AND(AD344+1&lt;='Student Work'!$AE$13,AD344&lt;&gt;0),AD344+1,IF('Student Work'!AD345&gt;0,"ERROR",0)),0)</f>
        <v>0</v>
      </c>
      <c r="AE345" s="139">
        <f>IF(AD345=0,0,IF(ISBLANK('Student Work'!AE345),"ERROR",IF(ABS('Student Work'!AE345-'Student Work'!AH344)&lt;0.01,IF(AD345&lt;&gt;"ERROR","Correct","ERROR"),"ERROR")))</f>
        <v>0</v>
      </c>
      <c r="AF345" s="139">
        <f>IF(AD345=0,0,IF(ISBLANK('Student Work'!AF345),"ERROR",IF(ABS('Student Work'!AF345-'Student Work'!AE345*'Student Work'!$AE$12/12)&lt;0.01,IF(AD345&lt;&gt;"ERROR","Correct","ERROR"),"ERROR")))</f>
        <v>0</v>
      </c>
      <c r="AG345" s="154">
        <f>IF(AD345=0,0,IF(ISBLANK('Student Work'!AG345),"ERROR",IF(ABS('Student Work'!AG345-('Student Work'!$AE$14-'Student Work'!AF345))&lt;0.01,"Correct","ERROR")))</f>
        <v>0</v>
      </c>
      <c r="AH345" s="155">
        <f>IF(AD345=0,0,IF(ISBLANK('Student Work'!AH345),"ERROR",IF(ABS('Student Work'!AH345-('Student Work'!AE345-'Student Work'!AG345))&lt;0.01,"Correct","ERROR")))</f>
        <v>0</v>
      </c>
      <c r="AI345" s="144"/>
      <c r="AJ345" s="87"/>
      <c r="AK345" s="87"/>
      <c r="AL345" s="70"/>
    </row>
    <row r="346" spans="1:38">
      <c r="A346" s="100"/>
      <c r="B346" s="72"/>
      <c r="C346" s="72"/>
      <c r="D346" s="72"/>
      <c r="E346" s="72"/>
      <c r="F346" s="72"/>
      <c r="G346" s="72"/>
      <c r="H346" s="72"/>
      <c r="I346" s="72"/>
      <c r="J346" s="72"/>
      <c r="K346" s="72"/>
      <c r="L346" s="72"/>
      <c r="M346" s="72"/>
      <c r="N346" s="72"/>
      <c r="O346" s="87"/>
      <c r="P346" s="137">
        <f>IF($T$13="Correct",IF(AND(P345+1&lt;='Student Work'!$T$13,P345&lt;&gt;0),P345+1,IF('Student Work'!P346&gt;0,"ERROR",0)),0)</f>
        <v>0</v>
      </c>
      <c r="Q346" s="138">
        <f>IF(P346=0,0,IF(ISBLANK('Student Work'!Q346),"ERROR",IF(ABS('Student Work'!Q346-'Student Work'!T345)&lt;0.01,IF(P346&lt;&gt;"ERROR","Correct","ERROR"),"ERROR")))</f>
        <v>0</v>
      </c>
      <c r="R346" s="139">
        <f>IF(P346=0,0,IF(ISBLANK('Student Work'!R346),"ERROR",IF(ABS('Student Work'!R346-'Student Work'!Q346*'Student Work'!$T$12/12)&lt;0.01,IF(P346&lt;&gt;"ERROR","Correct","ERROR"),"ERROR")))</f>
        <v>0</v>
      </c>
      <c r="S346" s="139">
        <f>IF(P346=0,0,IF(ISBLANK('Student Work'!S346),"ERROR",IF(ABS('Student Work'!S346-('Student Work'!$T$14-'Student Work'!R346))&lt;0.01,IF(P346&lt;&gt;"ERROR","Correct","ERROR"),"ERROR")))</f>
        <v>0</v>
      </c>
      <c r="T346" s="139">
        <f>IF(P346=0,0,IF(ISBLANK('Student Work'!T346),"ERROR",IF(ABS('Student Work'!T346-('Student Work'!Q346-'Student Work'!S346))&lt;0.01,IF(P346&lt;&gt;"ERROR","Correct","ERROR"),"ERROR")))</f>
        <v>0</v>
      </c>
      <c r="U346" s="143"/>
      <c r="V346" s="143"/>
      <c r="W346" s="87"/>
      <c r="X346" s="87"/>
      <c r="Y346" s="87"/>
      <c r="Z346" s="87"/>
      <c r="AA346" s="87"/>
      <c r="AB346" s="87"/>
      <c r="AC346" s="87"/>
      <c r="AD346" s="137">
        <f>IF($AE$13="Correct",IF(AND(AD345+1&lt;='Student Work'!$AE$13,AD345&lt;&gt;0),AD345+1,IF('Student Work'!AD346&gt;0,"ERROR",0)),0)</f>
        <v>0</v>
      </c>
      <c r="AE346" s="139">
        <f>IF(AD346=0,0,IF(ISBLANK('Student Work'!AE346),"ERROR",IF(ABS('Student Work'!AE346-'Student Work'!AH345)&lt;0.01,IF(AD346&lt;&gt;"ERROR","Correct","ERROR"),"ERROR")))</f>
        <v>0</v>
      </c>
      <c r="AF346" s="139">
        <f>IF(AD346=0,0,IF(ISBLANK('Student Work'!AF346),"ERROR",IF(ABS('Student Work'!AF346-'Student Work'!AE346*'Student Work'!$AE$12/12)&lt;0.01,IF(AD346&lt;&gt;"ERROR","Correct","ERROR"),"ERROR")))</f>
        <v>0</v>
      </c>
      <c r="AG346" s="154">
        <f>IF(AD346=0,0,IF(ISBLANK('Student Work'!AG346),"ERROR",IF(ABS('Student Work'!AG346-('Student Work'!$AE$14-'Student Work'!AF346))&lt;0.01,"Correct","ERROR")))</f>
        <v>0</v>
      </c>
      <c r="AH346" s="155">
        <f>IF(AD346=0,0,IF(ISBLANK('Student Work'!AH346),"ERROR",IF(ABS('Student Work'!AH346-('Student Work'!AE346-'Student Work'!AG346))&lt;0.01,"Correct","ERROR")))</f>
        <v>0</v>
      </c>
      <c r="AI346" s="144"/>
      <c r="AJ346" s="87"/>
      <c r="AK346" s="87"/>
      <c r="AL346" s="70"/>
    </row>
    <row r="347" spans="1:38">
      <c r="A347" s="100"/>
      <c r="B347" s="72"/>
      <c r="C347" s="72"/>
      <c r="D347" s="72"/>
      <c r="E347" s="72"/>
      <c r="F347" s="72"/>
      <c r="G347" s="72"/>
      <c r="H347" s="72"/>
      <c r="I347" s="72"/>
      <c r="J347" s="72"/>
      <c r="K347" s="72"/>
      <c r="L347" s="72"/>
      <c r="M347" s="72"/>
      <c r="N347" s="72"/>
      <c r="O347" s="87"/>
      <c r="P347" s="137">
        <f>IF($T$13="Correct",IF(AND(P346+1&lt;='Student Work'!$T$13,P346&lt;&gt;0),P346+1,IF('Student Work'!P347&gt;0,"ERROR",0)),0)</f>
        <v>0</v>
      </c>
      <c r="Q347" s="138">
        <f>IF(P347=0,0,IF(ISBLANK('Student Work'!Q347),"ERROR",IF(ABS('Student Work'!Q347-'Student Work'!T346)&lt;0.01,IF(P347&lt;&gt;"ERROR","Correct","ERROR"),"ERROR")))</f>
        <v>0</v>
      </c>
      <c r="R347" s="139">
        <f>IF(P347=0,0,IF(ISBLANK('Student Work'!R347),"ERROR",IF(ABS('Student Work'!R347-'Student Work'!Q347*'Student Work'!$T$12/12)&lt;0.01,IF(P347&lt;&gt;"ERROR","Correct","ERROR"),"ERROR")))</f>
        <v>0</v>
      </c>
      <c r="S347" s="139">
        <f>IF(P347=0,0,IF(ISBLANK('Student Work'!S347),"ERROR",IF(ABS('Student Work'!S347-('Student Work'!$T$14-'Student Work'!R347))&lt;0.01,IF(P347&lt;&gt;"ERROR","Correct","ERROR"),"ERROR")))</f>
        <v>0</v>
      </c>
      <c r="T347" s="139">
        <f>IF(P347=0,0,IF(ISBLANK('Student Work'!T347),"ERROR",IF(ABS('Student Work'!T347-('Student Work'!Q347-'Student Work'!S347))&lt;0.01,IF(P347&lt;&gt;"ERROR","Correct","ERROR"),"ERROR")))</f>
        <v>0</v>
      </c>
      <c r="U347" s="143"/>
      <c r="V347" s="143"/>
      <c r="W347" s="87"/>
      <c r="X347" s="87"/>
      <c r="Y347" s="87"/>
      <c r="Z347" s="87"/>
      <c r="AA347" s="87"/>
      <c r="AB347" s="87"/>
      <c r="AC347" s="87"/>
      <c r="AD347" s="137">
        <f>IF($AE$13="Correct",IF(AND(AD346+1&lt;='Student Work'!$AE$13,AD346&lt;&gt;0),AD346+1,IF('Student Work'!AD347&gt;0,"ERROR",0)),0)</f>
        <v>0</v>
      </c>
      <c r="AE347" s="139">
        <f>IF(AD347=0,0,IF(ISBLANK('Student Work'!AE347),"ERROR",IF(ABS('Student Work'!AE347-'Student Work'!AH346)&lt;0.01,IF(AD347&lt;&gt;"ERROR","Correct","ERROR"),"ERROR")))</f>
        <v>0</v>
      </c>
      <c r="AF347" s="139">
        <f>IF(AD347=0,0,IF(ISBLANK('Student Work'!AF347),"ERROR",IF(ABS('Student Work'!AF347-'Student Work'!AE347*'Student Work'!$AE$12/12)&lt;0.01,IF(AD347&lt;&gt;"ERROR","Correct","ERROR"),"ERROR")))</f>
        <v>0</v>
      </c>
      <c r="AG347" s="154">
        <f>IF(AD347=0,0,IF(ISBLANK('Student Work'!AG347),"ERROR",IF(ABS('Student Work'!AG347-('Student Work'!$AE$14-'Student Work'!AF347))&lt;0.01,"Correct","ERROR")))</f>
        <v>0</v>
      </c>
      <c r="AH347" s="155">
        <f>IF(AD347=0,0,IF(ISBLANK('Student Work'!AH347),"ERROR",IF(ABS('Student Work'!AH347-('Student Work'!AE347-'Student Work'!AG347))&lt;0.01,"Correct","ERROR")))</f>
        <v>0</v>
      </c>
      <c r="AI347" s="144"/>
      <c r="AJ347" s="87"/>
      <c r="AK347" s="87"/>
      <c r="AL347" s="70"/>
    </row>
    <row r="348" spans="1:38">
      <c r="A348" s="100"/>
      <c r="B348" s="72"/>
      <c r="C348" s="72"/>
      <c r="D348" s="72"/>
      <c r="E348" s="72"/>
      <c r="F348" s="72"/>
      <c r="G348" s="72"/>
      <c r="H348" s="72"/>
      <c r="I348" s="72"/>
      <c r="J348" s="72"/>
      <c r="K348" s="72"/>
      <c r="L348" s="72"/>
      <c r="M348" s="72"/>
      <c r="N348" s="72"/>
      <c r="O348" s="87"/>
      <c r="P348" s="137">
        <f>IF($T$13="Correct",IF(AND(P347+1&lt;='Student Work'!$T$13,P347&lt;&gt;0),P347+1,IF('Student Work'!P348&gt;0,"ERROR",0)),0)</f>
        <v>0</v>
      </c>
      <c r="Q348" s="138">
        <f>IF(P348=0,0,IF(ISBLANK('Student Work'!Q348),"ERROR",IF(ABS('Student Work'!Q348-'Student Work'!T347)&lt;0.01,IF(P348&lt;&gt;"ERROR","Correct","ERROR"),"ERROR")))</f>
        <v>0</v>
      </c>
      <c r="R348" s="139">
        <f>IF(P348=0,0,IF(ISBLANK('Student Work'!R348),"ERROR",IF(ABS('Student Work'!R348-'Student Work'!Q348*'Student Work'!$T$12/12)&lt;0.01,IF(P348&lt;&gt;"ERROR","Correct","ERROR"),"ERROR")))</f>
        <v>0</v>
      </c>
      <c r="S348" s="139">
        <f>IF(P348=0,0,IF(ISBLANK('Student Work'!S348),"ERROR",IF(ABS('Student Work'!S348-('Student Work'!$T$14-'Student Work'!R348))&lt;0.01,IF(P348&lt;&gt;"ERROR","Correct","ERROR"),"ERROR")))</f>
        <v>0</v>
      </c>
      <c r="T348" s="139">
        <f>IF(P348=0,0,IF(ISBLANK('Student Work'!T348),"ERROR",IF(ABS('Student Work'!T348-('Student Work'!Q348-'Student Work'!S348))&lt;0.01,IF(P348&lt;&gt;"ERROR","Correct","ERROR"),"ERROR")))</f>
        <v>0</v>
      </c>
      <c r="U348" s="143"/>
      <c r="V348" s="143"/>
      <c r="W348" s="87"/>
      <c r="X348" s="87"/>
      <c r="Y348" s="87"/>
      <c r="Z348" s="87"/>
      <c r="AA348" s="87"/>
      <c r="AB348" s="87"/>
      <c r="AC348" s="87"/>
      <c r="AD348" s="137">
        <f>IF($AE$13="Correct",IF(AND(AD347+1&lt;='Student Work'!$AE$13,AD347&lt;&gt;0),AD347+1,IF('Student Work'!AD348&gt;0,"ERROR",0)),0)</f>
        <v>0</v>
      </c>
      <c r="AE348" s="139">
        <f>IF(AD348=0,0,IF(ISBLANK('Student Work'!AE348),"ERROR",IF(ABS('Student Work'!AE348-'Student Work'!AH347)&lt;0.01,IF(AD348&lt;&gt;"ERROR","Correct","ERROR"),"ERROR")))</f>
        <v>0</v>
      </c>
      <c r="AF348" s="139">
        <f>IF(AD348=0,0,IF(ISBLANK('Student Work'!AF348),"ERROR",IF(ABS('Student Work'!AF348-'Student Work'!AE348*'Student Work'!$AE$12/12)&lt;0.01,IF(AD348&lt;&gt;"ERROR","Correct","ERROR"),"ERROR")))</f>
        <v>0</v>
      </c>
      <c r="AG348" s="154">
        <f>IF(AD348=0,0,IF(ISBLANK('Student Work'!AG348),"ERROR",IF(ABS('Student Work'!AG348-('Student Work'!$AE$14-'Student Work'!AF348))&lt;0.01,"Correct","ERROR")))</f>
        <v>0</v>
      </c>
      <c r="AH348" s="155">
        <f>IF(AD348=0,0,IF(ISBLANK('Student Work'!AH348),"ERROR",IF(ABS('Student Work'!AH348-('Student Work'!AE348-'Student Work'!AG348))&lt;0.01,"Correct","ERROR")))</f>
        <v>0</v>
      </c>
      <c r="AI348" s="144"/>
      <c r="AJ348" s="87"/>
      <c r="AK348" s="87"/>
      <c r="AL348" s="70"/>
    </row>
    <row r="349" spans="1:38">
      <c r="A349" s="100"/>
      <c r="B349" s="72"/>
      <c r="C349" s="72"/>
      <c r="D349" s="72"/>
      <c r="E349" s="72"/>
      <c r="F349" s="72"/>
      <c r="G349" s="72"/>
      <c r="H349" s="72"/>
      <c r="I349" s="72"/>
      <c r="J349" s="72"/>
      <c r="K349" s="72"/>
      <c r="L349" s="72"/>
      <c r="M349" s="72"/>
      <c r="N349" s="72"/>
      <c r="O349" s="87"/>
      <c r="P349" s="137">
        <f>IF($T$13="Correct",IF(AND(P348+1&lt;='Student Work'!$T$13,P348&lt;&gt;0),P348+1,IF('Student Work'!P349&gt;0,"ERROR",0)),0)</f>
        <v>0</v>
      </c>
      <c r="Q349" s="138">
        <f>IF(P349=0,0,IF(ISBLANK('Student Work'!Q349),"ERROR",IF(ABS('Student Work'!Q349-'Student Work'!T348)&lt;0.01,IF(P349&lt;&gt;"ERROR","Correct","ERROR"),"ERROR")))</f>
        <v>0</v>
      </c>
      <c r="R349" s="139">
        <f>IF(P349=0,0,IF(ISBLANK('Student Work'!R349),"ERROR",IF(ABS('Student Work'!R349-'Student Work'!Q349*'Student Work'!$T$12/12)&lt;0.01,IF(P349&lt;&gt;"ERROR","Correct","ERROR"),"ERROR")))</f>
        <v>0</v>
      </c>
      <c r="S349" s="139">
        <f>IF(P349=0,0,IF(ISBLANK('Student Work'!S349),"ERROR",IF(ABS('Student Work'!S349-('Student Work'!$T$14-'Student Work'!R349))&lt;0.01,IF(P349&lt;&gt;"ERROR","Correct","ERROR"),"ERROR")))</f>
        <v>0</v>
      </c>
      <c r="T349" s="139">
        <f>IF(P349=0,0,IF(ISBLANK('Student Work'!T349),"ERROR",IF(ABS('Student Work'!T349-('Student Work'!Q349-'Student Work'!S349))&lt;0.01,IF(P349&lt;&gt;"ERROR","Correct","ERROR"),"ERROR")))</f>
        <v>0</v>
      </c>
      <c r="U349" s="143"/>
      <c r="V349" s="143"/>
      <c r="W349" s="87"/>
      <c r="X349" s="87"/>
      <c r="Y349" s="87"/>
      <c r="Z349" s="87"/>
      <c r="AA349" s="87"/>
      <c r="AB349" s="87"/>
      <c r="AC349" s="87"/>
      <c r="AD349" s="137">
        <f>IF($AE$13="Correct",IF(AND(AD348+1&lt;='Student Work'!$AE$13,AD348&lt;&gt;0),AD348+1,IF('Student Work'!AD349&gt;0,"ERROR",0)),0)</f>
        <v>0</v>
      </c>
      <c r="AE349" s="139">
        <f>IF(AD349=0,0,IF(ISBLANK('Student Work'!AE349),"ERROR",IF(ABS('Student Work'!AE349-'Student Work'!AH348)&lt;0.01,IF(AD349&lt;&gt;"ERROR","Correct","ERROR"),"ERROR")))</f>
        <v>0</v>
      </c>
      <c r="AF349" s="139">
        <f>IF(AD349=0,0,IF(ISBLANK('Student Work'!AF349),"ERROR",IF(ABS('Student Work'!AF349-'Student Work'!AE349*'Student Work'!$AE$12/12)&lt;0.01,IF(AD349&lt;&gt;"ERROR","Correct","ERROR"),"ERROR")))</f>
        <v>0</v>
      </c>
      <c r="AG349" s="154">
        <f>IF(AD349=0,0,IF(ISBLANK('Student Work'!AG349),"ERROR",IF(ABS('Student Work'!AG349-('Student Work'!$AE$14-'Student Work'!AF349))&lt;0.01,"Correct","ERROR")))</f>
        <v>0</v>
      </c>
      <c r="AH349" s="155">
        <f>IF(AD349=0,0,IF(ISBLANK('Student Work'!AH349),"ERROR",IF(ABS('Student Work'!AH349-('Student Work'!AE349-'Student Work'!AG349))&lt;0.01,"Correct","ERROR")))</f>
        <v>0</v>
      </c>
      <c r="AI349" s="144"/>
      <c r="AJ349" s="87"/>
      <c r="AK349" s="87"/>
      <c r="AL349" s="70"/>
    </row>
    <row r="350" spans="1:38">
      <c r="A350" s="100"/>
      <c r="B350" s="72"/>
      <c r="C350" s="72"/>
      <c r="D350" s="72"/>
      <c r="E350" s="72"/>
      <c r="F350" s="72"/>
      <c r="G350" s="72"/>
      <c r="H350" s="72"/>
      <c r="I350" s="72"/>
      <c r="J350" s="72"/>
      <c r="K350" s="72"/>
      <c r="L350" s="72"/>
      <c r="M350" s="72"/>
      <c r="N350" s="72"/>
      <c r="O350" s="87"/>
      <c r="P350" s="137">
        <f>IF($T$13="Correct",IF(AND(P349+1&lt;='Student Work'!$T$13,P349&lt;&gt;0),P349+1,IF('Student Work'!P350&gt;0,"ERROR",0)),0)</f>
        <v>0</v>
      </c>
      <c r="Q350" s="138">
        <f>IF(P350=0,0,IF(ISBLANK('Student Work'!Q350),"ERROR",IF(ABS('Student Work'!Q350-'Student Work'!T349)&lt;0.01,IF(P350&lt;&gt;"ERROR","Correct","ERROR"),"ERROR")))</f>
        <v>0</v>
      </c>
      <c r="R350" s="139">
        <f>IF(P350=0,0,IF(ISBLANK('Student Work'!R350),"ERROR",IF(ABS('Student Work'!R350-'Student Work'!Q350*'Student Work'!$T$12/12)&lt;0.01,IF(P350&lt;&gt;"ERROR","Correct","ERROR"),"ERROR")))</f>
        <v>0</v>
      </c>
      <c r="S350" s="139">
        <f>IF(P350=0,0,IF(ISBLANK('Student Work'!S350),"ERROR",IF(ABS('Student Work'!S350-('Student Work'!$T$14-'Student Work'!R350))&lt;0.01,IF(P350&lt;&gt;"ERROR","Correct","ERROR"),"ERROR")))</f>
        <v>0</v>
      </c>
      <c r="T350" s="139">
        <f>IF(P350=0,0,IF(ISBLANK('Student Work'!T350),"ERROR",IF(ABS('Student Work'!T350-('Student Work'!Q350-'Student Work'!S350))&lt;0.01,IF(P350&lt;&gt;"ERROR","Correct","ERROR"),"ERROR")))</f>
        <v>0</v>
      </c>
      <c r="U350" s="143"/>
      <c r="V350" s="143"/>
      <c r="W350" s="87"/>
      <c r="X350" s="87"/>
      <c r="Y350" s="87"/>
      <c r="Z350" s="87"/>
      <c r="AA350" s="87"/>
      <c r="AB350" s="87"/>
      <c r="AC350" s="87"/>
      <c r="AD350" s="137">
        <f>IF($AE$13="Correct",IF(AND(AD349+1&lt;='Student Work'!$AE$13,AD349&lt;&gt;0),AD349+1,IF('Student Work'!AD350&gt;0,"ERROR",0)),0)</f>
        <v>0</v>
      </c>
      <c r="AE350" s="139">
        <f>IF(AD350=0,0,IF(ISBLANK('Student Work'!AE350),"ERROR",IF(ABS('Student Work'!AE350-'Student Work'!AH349)&lt;0.01,IF(AD350&lt;&gt;"ERROR","Correct","ERROR"),"ERROR")))</f>
        <v>0</v>
      </c>
      <c r="AF350" s="139">
        <f>IF(AD350=0,0,IF(ISBLANK('Student Work'!AF350),"ERROR",IF(ABS('Student Work'!AF350-'Student Work'!AE350*'Student Work'!$AE$12/12)&lt;0.01,IF(AD350&lt;&gt;"ERROR","Correct","ERROR"),"ERROR")))</f>
        <v>0</v>
      </c>
      <c r="AG350" s="154">
        <f>IF(AD350=0,0,IF(ISBLANK('Student Work'!AG350),"ERROR",IF(ABS('Student Work'!AG350-('Student Work'!$AE$14-'Student Work'!AF350))&lt;0.01,"Correct","ERROR")))</f>
        <v>0</v>
      </c>
      <c r="AH350" s="155">
        <f>IF(AD350=0,0,IF(ISBLANK('Student Work'!AH350),"ERROR",IF(ABS('Student Work'!AH350-('Student Work'!AE350-'Student Work'!AG350))&lt;0.01,"Correct","ERROR")))</f>
        <v>0</v>
      </c>
      <c r="AI350" s="144"/>
      <c r="AJ350" s="87"/>
      <c r="AK350" s="87"/>
      <c r="AL350" s="70"/>
    </row>
    <row r="351" spans="1:38">
      <c r="A351" s="100"/>
      <c r="B351" s="72"/>
      <c r="C351" s="72"/>
      <c r="D351" s="72"/>
      <c r="E351" s="72"/>
      <c r="F351" s="72"/>
      <c r="G351" s="72"/>
      <c r="H351" s="72"/>
      <c r="I351" s="72"/>
      <c r="J351" s="72"/>
      <c r="K351" s="72"/>
      <c r="L351" s="72"/>
      <c r="M351" s="72"/>
      <c r="N351" s="72"/>
      <c r="O351" s="87"/>
      <c r="P351" s="137">
        <f>IF($T$13="Correct",IF(AND(P350+1&lt;='Student Work'!$T$13,P350&lt;&gt;0),P350+1,IF('Student Work'!P351&gt;0,"ERROR",0)),0)</f>
        <v>0</v>
      </c>
      <c r="Q351" s="138">
        <f>IF(P351=0,0,IF(ISBLANK('Student Work'!Q351),"ERROR",IF(ABS('Student Work'!Q351-'Student Work'!T350)&lt;0.01,IF(P351&lt;&gt;"ERROR","Correct","ERROR"),"ERROR")))</f>
        <v>0</v>
      </c>
      <c r="R351" s="139">
        <f>IF(P351=0,0,IF(ISBLANK('Student Work'!R351),"ERROR",IF(ABS('Student Work'!R351-'Student Work'!Q351*'Student Work'!$T$12/12)&lt;0.01,IF(P351&lt;&gt;"ERROR","Correct","ERROR"),"ERROR")))</f>
        <v>0</v>
      </c>
      <c r="S351" s="139">
        <f>IF(P351=0,0,IF(ISBLANK('Student Work'!S351),"ERROR",IF(ABS('Student Work'!S351-('Student Work'!$T$14-'Student Work'!R351))&lt;0.01,IF(P351&lt;&gt;"ERROR","Correct","ERROR"),"ERROR")))</f>
        <v>0</v>
      </c>
      <c r="T351" s="139">
        <f>IF(P351=0,0,IF(ISBLANK('Student Work'!T351),"ERROR",IF(ABS('Student Work'!T351-('Student Work'!Q351-'Student Work'!S351))&lt;0.01,IF(P351&lt;&gt;"ERROR","Correct","ERROR"),"ERROR")))</f>
        <v>0</v>
      </c>
      <c r="U351" s="143"/>
      <c r="V351" s="143"/>
      <c r="W351" s="87"/>
      <c r="X351" s="87"/>
      <c r="Y351" s="87"/>
      <c r="Z351" s="87"/>
      <c r="AA351" s="87"/>
      <c r="AB351" s="87"/>
      <c r="AC351" s="87"/>
      <c r="AD351" s="137">
        <f>IF($AE$13="Correct",IF(AND(AD350+1&lt;='Student Work'!$AE$13,AD350&lt;&gt;0),AD350+1,IF('Student Work'!AD351&gt;0,"ERROR",0)),0)</f>
        <v>0</v>
      </c>
      <c r="AE351" s="139">
        <f>IF(AD351=0,0,IF(ISBLANK('Student Work'!AE351),"ERROR",IF(ABS('Student Work'!AE351-'Student Work'!AH350)&lt;0.01,IF(AD351&lt;&gt;"ERROR","Correct","ERROR"),"ERROR")))</f>
        <v>0</v>
      </c>
      <c r="AF351" s="139">
        <f>IF(AD351=0,0,IF(ISBLANK('Student Work'!AF351),"ERROR",IF(ABS('Student Work'!AF351-'Student Work'!AE351*'Student Work'!$AE$12/12)&lt;0.01,IF(AD351&lt;&gt;"ERROR","Correct","ERROR"),"ERROR")))</f>
        <v>0</v>
      </c>
      <c r="AG351" s="154">
        <f>IF(AD351=0,0,IF(ISBLANK('Student Work'!AG351),"ERROR",IF(ABS('Student Work'!AG351-('Student Work'!$AE$14-'Student Work'!AF351))&lt;0.01,"Correct","ERROR")))</f>
        <v>0</v>
      </c>
      <c r="AH351" s="155">
        <f>IF(AD351=0,0,IF(ISBLANK('Student Work'!AH351),"ERROR",IF(ABS('Student Work'!AH351-('Student Work'!AE351-'Student Work'!AG351))&lt;0.01,"Correct","ERROR")))</f>
        <v>0</v>
      </c>
      <c r="AI351" s="144"/>
      <c r="AJ351" s="87"/>
      <c r="AK351" s="87"/>
      <c r="AL351" s="70"/>
    </row>
    <row r="352" spans="1:38">
      <c r="A352" s="100"/>
      <c r="B352" s="72"/>
      <c r="C352" s="72"/>
      <c r="D352" s="72"/>
      <c r="E352" s="72"/>
      <c r="F352" s="72"/>
      <c r="G352" s="72"/>
      <c r="H352" s="72"/>
      <c r="I352" s="72"/>
      <c r="J352" s="72"/>
      <c r="K352" s="72"/>
      <c r="L352" s="72"/>
      <c r="M352" s="72"/>
      <c r="N352" s="72"/>
      <c r="O352" s="87"/>
      <c r="P352" s="137">
        <f>IF($T$13="Correct",IF(AND(P351+1&lt;='Student Work'!$T$13,P351&lt;&gt;0),P351+1,IF('Student Work'!P352&gt;0,"ERROR",0)),0)</f>
        <v>0</v>
      </c>
      <c r="Q352" s="138">
        <f>IF(P352=0,0,IF(ISBLANK('Student Work'!Q352),"ERROR",IF(ABS('Student Work'!Q352-'Student Work'!T351)&lt;0.01,IF(P352&lt;&gt;"ERROR","Correct","ERROR"),"ERROR")))</f>
        <v>0</v>
      </c>
      <c r="R352" s="139">
        <f>IF(P352=0,0,IF(ISBLANK('Student Work'!R352),"ERROR",IF(ABS('Student Work'!R352-'Student Work'!Q352*'Student Work'!$T$12/12)&lt;0.01,IF(P352&lt;&gt;"ERROR","Correct","ERROR"),"ERROR")))</f>
        <v>0</v>
      </c>
      <c r="S352" s="139">
        <f>IF(P352=0,0,IF(ISBLANK('Student Work'!S352),"ERROR",IF(ABS('Student Work'!S352-('Student Work'!$T$14-'Student Work'!R352))&lt;0.01,IF(P352&lt;&gt;"ERROR","Correct","ERROR"),"ERROR")))</f>
        <v>0</v>
      </c>
      <c r="T352" s="139">
        <f>IF(P352=0,0,IF(ISBLANK('Student Work'!T352),"ERROR",IF(ABS('Student Work'!T352-('Student Work'!Q352-'Student Work'!S352))&lt;0.01,IF(P352&lt;&gt;"ERROR","Correct","ERROR"),"ERROR")))</f>
        <v>0</v>
      </c>
      <c r="U352" s="143"/>
      <c r="V352" s="143"/>
      <c r="W352" s="87"/>
      <c r="X352" s="87"/>
      <c r="Y352" s="87"/>
      <c r="Z352" s="87"/>
      <c r="AA352" s="87"/>
      <c r="AB352" s="87"/>
      <c r="AC352" s="87"/>
      <c r="AD352" s="137">
        <f>IF($AE$13="Correct",IF(AND(AD351+1&lt;='Student Work'!$AE$13,AD351&lt;&gt;0),AD351+1,IF('Student Work'!AD352&gt;0,"ERROR",0)),0)</f>
        <v>0</v>
      </c>
      <c r="AE352" s="139">
        <f>IF(AD352=0,0,IF(ISBLANK('Student Work'!AE352),"ERROR",IF(ABS('Student Work'!AE352-'Student Work'!AH351)&lt;0.01,IF(AD352&lt;&gt;"ERROR","Correct","ERROR"),"ERROR")))</f>
        <v>0</v>
      </c>
      <c r="AF352" s="139">
        <f>IF(AD352=0,0,IF(ISBLANK('Student Work'!AF352),"ERROR",IF(ABS('Student Work'!AF352-'Student Work'!AE352*'Student Work'!$AE$12/12)&lt;0.01,IF(AD352&lt;&gt;"ERROR","Correct","ERROR"),"ERROR")))</f>
        <v>0</v>
      </c>
      <c r="AG352" s="154">
        <f>IF(AD352=0,0,IF(ISBLANK('Student Work'!AG352),"ERROR",IF(ABS('Student Work'!AG352-('Student Work'!$AE$14-'Student Work'!AF352))&lt;0.01,"Correct","ERROR")))</f>
        <v>0</v>
      </c>
      <c r="AH352" s="155">
        <f>IF(AD352=0,0,IF(ISBLANK('Student Work'!AH352),"ERROR",IF(ABS('Student Work'!AH352-('Student Work'!AE352-'Student Work'!AG352))&lt;0.01,"Correct","ERROR")))</f>
        <v>0</v>
      </c>
      <c r="AI352" s="144"/>
      <c r="AJ352" s="87"/>
      <c r="AK352" s="87"/>
      <c r="AL352" s="70"/>
    </row>
    <row r="353" spans="1:38">
      <c r="A353" s="100"/>
      <c r="B353" s="72"/>
      <c r="C353" s="72"/>
      <c r="D353" s="72"/>
      <c r="E353" s="72"/>
      <c r="F353" s="72"/>
      <c r="G353" s="72"/>
      <c r="H353" s="72"/>
      <c r="I353" s="72"/>
      <c r="J353" s="72"/>
      <c r="K353" s="72"/>
      <c r="L353" s="72"/>
      <c r="M353" s="72"/>
      <c r="N353" s="72"/>
      <c r="O353" s="87"/>
      <c r="P353" s="137">
        <f>IF($T$13="Correct",IF(AND(P352+1&lt;='Student Work'!$T$13,P352&lt;&gt;0),P352+1,IF('Student Work'!P353&gt;0,"ERROR",0)),0)</f>
        <v>0</v>
      </c>
      <c r="Q353" s="138">
        <f>IF(P353=0,0,IF(ISBLANK('Student Work'!Q353),"ERROR",IF(ABS('Student Work'!Q353-'Student Work'!T352)&lt;0.01,IF(P353&lt;&gt;"ERROR","Correct","ERROR"),"ERROR")))</f>
        <v>0</v>
      </c>
      <c r="R353" s="139">
        <f>IF(P353=0,0,IF(ISBLANK('Student Work'!R353),"ERROR",IF(ABS('Student Work'!R353-'Student Work'!Q353*'Student Work'!$T$12/12)&lt;0.01,IF(P353&lt;&gt;"ERROR","Correct","ERROR"),"ERROR")))</f>
        <v>0</v>
      </c>
      <c r="S353" s="139">
        <f>IF(P353=0,0,IF(ISBLANK('Student Work'!S353),"ERROR",IF(ABS('Student Work'!S353-('Student Work'!$T$14-'Student Work'!R353))&lt;0.01,IF(P353&lt;&gt;"ERROR","Correct","ERROR"),"ERROR")))</f>
        <v>0</v>
      </c>
      <c r="T353" s="139">
        <f>IF(P353=0,0,IF(ISBLANK('Student Work'!T353),"ERROR",IF(ABS('Student Work'!T353-('Student Work'!Q353-'Student Work'!S353))&lt;0.01,IF(P353&lt;&gt;"ERROR","Correct","ERROR"),"ERROR")))</f>
        <v>0</v>
      </c>
      <c r="U353" s="143"/>
      <c r="V353" s="143"/>
      <c r="W353" s="87"/>
      <c r="X353" s="87"/>
      <c r="Y353" s="87"/>
      <c r="Z353" s="87"/>
      <c r="AA353" s="87"/>
      <c r="AB353" s="87"/>
      <c r="AC353" s="87"/>
      <c r="AD353" s="137">
        <f>IF($AE$13="Correct",IF(AND(AD352+1&lt;='Student Work'!$AE$13,AD352&lt;&gt;0),AD352+1,IF('Student Work'!AD353&gt;0,"ERROR",0)),0)</f>
        <v>0</v>
      </c>
      <c r="AE353" s="139">
        <f>IF(AD353=0,0,IF(ISBLANK('Student Work'!AE353),"ERROR",IF(ABS('Student Work'!AE353-'Student Work'!AH352)&lt;0.01,IF(AD353&lt;&gt;"ERROR","Correct","ERROR"),"ERROR")))</f>
        <v>0</v>
      </c>
      <c r="AF353" s="139">
        <f>IF(AD353=0,0,IF(ISBLANK('Student Work'!AF353),"ERROR",IF(ABS('Student Work'!AF353-'Student Work'!AE353*'Student Work'!$AE$12/12)&lt;0.01,IF(AD353&lt;&gt;"ERROR","Correct","ERROR"),"ERROR")))</f>
        <v>0</v>
      </c>
      <c r="AG353" s="154">
        <f>IF(AD353=0,0,IF(ISBLANK('Student Work'!AG353),"ERROR",IF(ABS('Student Work'!AG353-('Student Work'!$AE$14-'Student Work'!AF353))&lt;0.01,"Correct","ERROR")))</f>
        <v>0</v>
      </c>
      <c r="AH353" s="155">
        <f>IF(AD353=0,0,IF(ISBLANK('Student Work'!AH353),"ERROR",IF(ABS('Student Work'!AH353-('Student Work'!AE353-'Student Work'!AG353))&lt;0.01,"Correct","ERROR")))</f>
        <v>0</v>
      </c>
      <c r="AI353" s="144"/>
      <c r="AJ353" s="87"/>
      <c r="AK353" s="87"/>
      <c r="AL353" s="70"/>
    </row>
    <row r="354" spans="1:38">
      <c r="A354" s="100"/>
      <c r="B354" s="72"/>
      <c r="C354" s="72"/>
      <c r="D354" s="72"/>
      <c r="E354" s="72"/>
      <c r="F354" s="72"/>
      <c r="G354" s="72"/>
      <c r="H354" s="72"/>
      <c r="I354" s="72"/>
      <c r="J354" s="72"/>
      <c r="K354" s="72"/>
      <c r="L354" s="72"/>
      <c r="M354" s="72"/>
      <c r="N354" s="72"/>
      <c r="O354" s="87"/>
      <c r="P354" s="137">
        <f>IF($T$13="Correct",IF(AND(P353+1&lt;='Student Work'!$T$13,P353&lt;&gt;0),P353+1,IF('Student Work'!P354&gt;0,"ERROR",0)),0)</f>
        <v>0</v>
      </c>
      <c r="Q354" s="138">
        <f>IF(P354=0,0,IF(ISBLANK('Student Work'!Q354),"ERROR",IF(ABS('Student Work'!Q354-'Student Work'!T353)&lt;0.01,IF(P354&lt;&gt;"ERROR","Correct","ERROR"),"ERROR")))</f>
        <v>0</v>
      </c>
      <c r="R354" s="139">
        <f>IF(P354=0,0,IF(ISBLANK('Student Work'!R354),"ERROR",IF(ABS('Student Work'!R354-'Student Work'!Q354*'Student Work'!$T$12/12)&lt;0.01,IF(P354&lt;&gt;"ERROR","Correct","ERROR"),"ERROR")))</f>
        <v>0</v>
      </c>
      <c r="S354" s="139">
        <f>IF(P354=0,0,IF(ISBLANK('Student Work'!S354),"ERROR",IF(ABS('Student Work'!S354-('Student Work'!$T$14-'Student Work'!R354))&lt;0.01,IF(P354&lt;&gt;"ERROR","Correct","ERROR"),"ERROR")))</f>
        <v>0</v>
      </c>
      <c r="T354" s="139">
        <f>IF(P354=0,0,IF(ISBLANK('Student Work'!T354),"ERROR",IF(ABS('Student Work'!T354-('Student Work'!Q354-'Student Work'!S354))&lt;0.01,IF(P354&lt;&gt;"ERROR","Correct","ERROR"),"ERROR")))</f>
        <v>0</v>
      </c>
      <c r="U354" s="143"/>
      <c r="V354" s="143"/>
      <c r="W354" s="87"/>
      <c r="X354" s="87"/>
      <c r="Y354" s="87"/>
      <c r="Z354" s="87"/>
      <c r="AA354" s="87"/>
      <c r="AB354" s="87"/>
      <c r="AC354" s="87"/>
      <c r="AD354" s="137">
        <f>IF($AE$13="Correct",IF(AND(AD353+1&lt;='Student Work'!$AE$13,AD353&lt;&gt;0),AD353+1,IF('Student Work'!AD354&gt;0,"ERROR",0)),0)</f>
        <v>0</v>
      </c>
      <c r="AE354" s="139">
        <f>IF(AD354=0,0,IF(ISBLANK('Student Work'!AE354),"ERROR",IF(ABS('Student Work'!AE354-'Student Work'!AH353)&lt;0.01,IF(AD354&lt;&gt;"ERROR","Correct","ERROR"),"ERROR")))</f>
        <v>0</v>
      </c>
      <c r="AF354" s="139">
        <f>IF(AD354=0,0,IF(ISBLANK('Student Work'!AF354),"ERROR",IF(ABS('Student Work'!AF354-'Student Work'!AE354*'Student Work'!$AE$12/12)&lt;0.01,IF(AD354&lt;&gt;"ERROR","Correct","ERROR"),"ERROR")))</f>
        <v>0</v>
      </c>
      <c r="AG354" s="154">
        <f>IF(AD354=0,0,IF(ISBLANK('Student Work'!AG354),"ERROR",IF(ABS('Student Work'!AG354-('Student Work'!$AE$14-'Student Work'!AF354))&lt;0.01,"Correct","ERROR")))</f>
        <v>0</v>
      </c>
      <c r="AH354" s="155">
        <f>IF(AD354=0,0,IF(ISBLANK('Student Work'!AH354),"ERROR",IF(ABS('Student Work'!AH354-('Student Work'!AE354-'Student Work'!AG354))&lt;0.01,"Correct","ERROR")))</f>
        <v>0</v>
      </c>
      <c r="AI354" s="144"/>
      <c r="AJ354" s="87"/>
      <c r="AK354" s="87"/>
      <c r="AL354" s="70"/>
    </row>
    <row r="355" spans="1:38">
      <c r="A355" s="100"/>
      <c r="B355" s="72"/>
      <c r="C355" s="72"/>
      <c r="D355" s="72"/>
      <c r="E355" s="72"/>
      <c r="F355" s="72"/>
      <c r="G355" s="72"/>
      <c r="H355" s="72"/>
      <c r="I355" s="72"/>
      <c r="J355" s="72"/>
      <c r="K355" s="72"/>
      <c r="L355" s="72"/>
      <c r="M355" s="72"/>
      <c r="N355" s="72"/>
      <c r="O355" s="87"/>
      <c r="P355" s="137">
        <f>IF($T$13="Correct",IF(AND(P354+1&lt;='Student Work'!$T$13,P354&lt;&gt;0),P354+1,IF('Student Work'!P355&gt;0,"ERROR",0)),0)</f>
        <v>0</v>
      </c>
      <c r="Q355" s="138">
        <f>IF(P355=0,0,IF(ISBLANK('Student Work'!Q355),"ERROR",IF(ABS('Student Work'!Q355-'Student Work'!T354)&lt;0.01,IF(P355&lt;&gt;"ERROR","Correct","ERROR"),"ERROR")))</f>
        <v>0</v>
      </c>
      <c r="R355" s="139">
        <f>IF(P355=0,0,IF(ISBLANK('Student Work'!R355),"ERROR",IF(ABS('Student Work'!R355-'Student Work'!Q355*'Student Work'!$T$12/12)&lt;0.01,IF(P355&lt;&gt;"ERROR","Correct","ERROR"),"ERROR")))</f>
        <v>0</v>
      </c>
      <c r="S355" s="139">
        <f>IF(P355=0,0,IF(ISBLANK('Student Work'!S355),"ERROR",IF(ABS('Student Work'!S355-('Student Work'!$T$14-'Student Work'!R355))&lt;0.01,IF(P355&lt;&gt;"ERROR","Correct","ERROR"),"ERROR")))</f>
        <v>0</v>
      </c>
      <c r="T355" s="139">
        <f>IF(P355=0,0,IF(ISBLANK('Student Work'!T355),"ERROR",IF(ABS('Student Work'!T355-('Student Work'!Q355-'Student Work'!S355))&lt;0.01,IF(P355&lt;&gt;"ERROR","Correct","ERROR"),"ERROR")))</f>
        <v>0</v>
      </c>
      <c r="U355" s="143"/>
      <c r="V355" s="143"/>
      <c r="W355" s="87"/>
      <c r="X355" s="87"/>
      <c r="Y355" s="87"/>
      <c r="Z355" s="87"/>
      <c r="AA355" s="87"/>
      <c r="AB355" s="87"/>
      <c r="AC355" s="87"/>
      <c r="AD355" s="137">
        <f>IF($AE$13="Correct",IF(AND(AD354+1&lt;='Student Work'!$AE$13,AD354&lt;&gt;0),AD354+1,IF('Student Work'!AD355&gt;0,"ERROR",0)),0)</f>
        <v>0</v>
      </c>
      <c r="AE355" s="139">
        <f>IF(AD355=0,0,IF(ISBLANK('Student Work'!AE355),"ERROR",IF(ABS('Student Work'!AE355-'Student Work'!AH354)&lt;0.01,IF(AD355&lt;&gt;"ERROR","Correct","ERROR"),"ERROR")))</f>
        <v>0</v>
      </c>
      <c r="AF355" s="139">
        <f>IF(AD355=0,0,IF(ISBLANK('Student Work'!AF355),"ERROR",IF(ABS('Student Work'!AF355-'Student Work'!AE355*'Student Work'!$AE$12/12)&lt;0.01,IF(AD355&lt;&gt;"ERROR","Correct","ERROR"),"ERROR")))</f>
        <v>0</v>
      </c>
      <c r="AG355" s="154">
        <f>IF(AD355=0,0,IF(ISBLANK('Student Work'!AG355),"ERROR",IF(ABS('Student Work'!AG355-('Student Work'!$AE$14-'Student Work'!AF355))&lt;0.01,"Correct","ERROR")))</f>
        <v>0</v>
      </c>
      <c r="AH355" s="155">
        <f>IF(AD355=0,0,IF(ISBLANK('Student Work'!AH355),"ERROR",IF(ABS('Student Work'!AH355-('Student Work'!AE355-'Student Work'!AG355))&lt;0.01,"Correct","ERROR")))</f>
        <v>0</v>
      </c>
      <c r="AI355" s="144"/>
      <c r="AJ355" s="87"/>
      <c r="AK355" s="87"/>
      <c r="AL355" s="70"/>
    </row>
    <row r="356" spans="1:38">
      <c r="A356" s="100"/>
      <c r="B356" s="72"/>
      <c r="C356" s="72"/>
      <c r="D356" s="72"/>
      <c r="E356" s="72"/>
      <c r="F356" s="72"/>
      <c r="G356" s="72"/>
      <c r="H356" s="72"/>
      <c r="I356" s="72"/>
      <c r="J356" s="72"/>
      <c r="K356" s="72"/>
      <c r="L356" s="72"/>
      <c r="M356" s="72"/>
      <c r="N356" s="72"/>
      <c r="O356" s="87"/>
      <c r="P356" s="137">
        <f>IF($T$13="Correct",IF(AND(P355+1&lt;='Student Work'!$T$13,P355&lt;&gt;0),P355+1,IF('Student Work'!P356&gt;0,"ERROR",0)),0)</f>
        <v>0</v>
      </c>
      <c r="Q356" s="138">
        <f>IF(P356=0,0,IF(ISBLANK('Student Work'!Q356),"ERROR",IF(ABS('Student Work'!Q356-'Student Work'!T355)&lt;0.01,IF(P356&lt;&gt;"ERROR","Correct","ERROR"),"ERROR")))</f>
        <v>0</v>
      </c>
      <c r="R356" s="139">
        <f>IF(P356=0,0,IF(ISBLANK('Student Work'!R356),"ERROR",IF(ABS('Student Work'!R356-'Student Work'!Q356*'Student Work'!$T$12/12)&lt;0.01,IF(P356&lt;&gt;"ERROR","Correct","ERROR"),"ERROR")))</f>
        <v>0</v>
      </c>
      <c r="S356" s="139">
        <f>IF(P356=0,0,IF(ISBLANK('Student Work'!S356),"ERROR",IF(ABS('Student Work'!S356-('Student Work'!$T$14-'Student Work'!R356))&lt;0.01,IF(P356&lt;&gt;"ERROR","Correct","ERROR"),"ERROR")))</f>
        <v>0</v>
      </c>
      <c r="T356" s="139">
        <f>IF(P356=0,0,IF(ISBLANK('Student Work'!T356),"ERROR",IF(ABS('Student Work'!T356-('Student Work'!Q356-'Student Work'!S356))&lt;0.01,IF(P356&lt;&gt;"ERROR","Correct","ERROR"),"ERROR")))</f>
        <v>0</v>
      </c>
      <c r="U356" s="143"/>
      <c r="V356" s="143"/>
      <c r="W356" s="87"/>
      <c r="X356" s="87"/>
      <c r="Y356" s="87"/>
      <c r="Z356" s="87"/>
      <c r="AA356" s="87"/>
      <c r="AB356" s="87"/>
      <c r="AC356" s="87"/>
      <c r="AD356" s="137">
        <f>IF($AE$13="Correct",IF(AND(AD355+1&lt;='Student Work'!$AE$13,AD355&lt;&gt;0),AD355+1,IF('Student Work'!AD356&gt;0,"ERROR",0)),0)</f>
        <v>0</v>
      </c>
      <c r="AE356" s="139">
        <f>IF(AD356=0,0,IF(ISBLANK('Student Work'!AE356),"ERROR",IF(ABS('Student Work'!AE356-'Student Work'!AH355)&lt;0.01,IF(AD356&lt;&gt;"ERROR","Correct","ERROR"),"ERROR")))</f>
        <v>0</v>
      </c>
      <c r="AF356" s="139">
        <f>IF(AD356=0,0,IF(ISBLANK('Student Work'!AF356),"ERROR",IF(ABS('Student Work'!AF356-'Student Work'!AE356*'Student Work'!$AE$12/12)&lt;0.01,IF(AD356&lt;&gt;"ERROR","Correct","ERROR"),"ERROR")))</f>
        <v>0</v>
      </c>
      <c r="AG356" s="154">
        <f>IF(AD356=0,0,IF(ISBLANK('Student Work'!AG356),"ERROR",IF(ABS('Student Work'!AG356-('Student Work'!$AE$14-'Student Work'!AF356))&lt;0.01,"Correct","ERROR")))</f>
        <v>0</v>
      </c>
      <c r="AH356" s="155">
        <f>IF(AD356=0,0,IF(ISBLANK('Student Work'!AH356),"ERROR",IF(ABS('Student Work'!AH356-('Student Work'!AE356-'Student Work'!AG356))&lt;0.01,"Correct","ERROR")))</f>
        <v>0</v>
      </c>
      <c r="AI356" s="144"/>
      <c r="AJ356" s="87"/>
      <c r="AK356" s="87"/>
      <c r="AL356" s="70"/>
    </row>
    <row r="357" spans="1:38">
      <c r="A357" s="100"/>
      <c r="B357" s="72"/>
      <c r="C357" s="72"/>
      <c r="D357" s="72"/>
      <c r="E357" s="72"/>
      <c r="F357" s="72"/>
      <c r="G357" s="72"/>
      <c r="H357" s="72"/>
      <c r="I357" s="72"/>
      <c r="J357" s="72"/>
      <c r="K357" s="72"/>
      <c r="L357" s="72"/>
      <c r="M357" s="72"/>
      <c r="N357" s="72"/>
      <c r="O357" s="87"/>
      <c r="P357" s="137">
        <f>IF($T$13="Correct",IF(AND(P356+1&lt;='Student Work'!$T$13,P356&lt;&gt;0),P356+1,IF('Student Work'!P357&gt;0,"ERROR",0)),0)</f>
        <v>0</v>
      </c>
      <c r="Q357" s="138">
        <f>IF(P357=0,0,IF(ISBLANK('Student Work'!Q357),"ERROR",IF(ABS('Student Work'!Q357-'Student Work'!T356)&lt;0.01,IF(P357&lt;&gt;"ERROR","Correct","ERROR"),"ERROR")))</f>
        <v>0</v>
      </c>
      <c r="R357" s="139">
        <f>IF(P357=0,0,IF(ISBLANK('Student Work'!R357),"ERROR",IF(ABS('Student Work'!R357-'Student Work'!Q357*'Student Work'!$T$12/12)&lt;0.01,IF(P357&lt;&gt;"ERROR","Correct","ERROR"),"ERROR")))</f>
        <v>0</v>
      </c>
      <c r="S357" s="139">
        <f>IF(P357=0,0,IF(ISBLANK('Student Work'!S357),"ERROR",IF(ABS('Student Work'!S357-('Student Work'!$T$14-'Student Work'!R357))&lt;0.01,IF(P357&lt;&gt;"ERROR","Correct","ERROR"),"ERROR")))</f>
        <v>0</v>
      </c>
      <c r="T357" s="139">
        <f>IF(P357=0,0,IF(ISBLANK('Student Work'!T357),"ERROR",IF(ABS('Student Work'!T357-('Student Work'!Q357-'Student Work'!S357))&lt;0.01,IF(P357&lt;&gt;"ERROR","Correct","ERROR"),"ERROR")))</f>
        <v>0</v>
      </c>
      <c r="U357" s="143"/>
      <c r="V357" s="143"/>
      <c r="W357" s="87"/>
      <c r="X357" s="87"/>
      <c r="Y357" s="87"/>
      <c r="Z357" s="87"/>
      <c r="AA357" s="87"/>
      <c r="AB357" s="87"/>
      <c r="AC357" s="87"/>
      <c r="AD357" s="137">
        <f>IF($AE$13="Correct",IF(AND(AD356+1&lt;='Student Work'!$AE$13,AD356&lt;&gt;0),AD356+1,IF('Student Work'!AD357&gt;0,"ERROR",0)),0)</f>
        <v>0</v>
      </c>
      <c r="AE357" s="139">
        <f>IF(AD357=0,0,IF(ISBLANK('Student Work'!AE357),"ERROR",IF(ABS('Student Work'!AE357-'Student Work'!AH356)&lt;0.01,IF(AD357&lt;&gt;"ERROR","Correct","ERROR"),"ERROR")))</f>
        <v>0</v>
      </c>
      <c r="AF357" s="139">
        <f>IF(AD357=0,0,IF(ISBLANK('Student Work'!AF357),"ERROR",IF(ABS('Student Work'!AF357-'Student Work'!AE357*'Student Work'!$AE$12/12)&lt;0.01,IF(AD357&lt;&gt;"ERROR","Correct","ERROR"),"ERROR")))</f>
        <v>0</v>
      </c>
      <c r="AG357" s="154">
        <f>IF(AD357=0,0,IF(ISBLANK('Student Work'!AG357),"ERROR",IF(ABS('Student Work'!AG357-('Student Work'!$AE$14-'Student Work'!AF357))&lt;0.01,"Correct","ERROR")))</f>
        <v>0</v>
      </c>
      <c r="AH357" s="155">
        <f>IF(AD357=0,0,IF(ISBLANK('Student Work'!AH357),"ERROR",IF(ABS('Student Work'!AH357-('Student Work'!AE357-'Student Work'!AG357))&lt;0.01,"Correct","ERROR")))</f>
        <v>0</v>
      </c>
      <c r="AI357" s="144"/>
      <c r="AJ357" s="87"/>
      <c r="AK357" s="87"/>
      <c r="AL357" s="70"/>
    </row>
    <row r="358" spans="1:38">
      <c r="A358" s="100"/>
      <c r="B358" s="72"/>
      <c r="C358" s="72"/>
      <c r="D358" s="72"/>
      <c r="E358" s="72"/>
      <c r="F358" s="72"/>
      <c r="G358" s="72"/>
      <c r="H358" s="72"/>
      <c r="I358" s="72"/>
      <c r="J358" s="72"/>
      <c r="K358" s="72"/>
      <c r="L358" s="72"/>
      <c r="M358" s="72"/>
      <c r="N358" s="72"/>
      <c r="O358" s="87"/>
      <c r="P358" s="137">
        <f>IF($T$13="Correct",IF(AND(P357+1&lt;='Student Work'!$T$13,P357&lt;&gt;0),P357+1,IF('Student Work'!P358&gt;0,"ERROR",0)),0)</f>
        <v>0</v>
      </c>
      <c r="Q358" s="138">
        <f>IF(P358=0,0,IF(ISBLANK('Student Work'!Q358),"ERROR",IF(ABS('Student Work'!Q358-'Student Work'!T357)&lt;0.01,IF(P358&lt;&gt;"ERROR","Correct","ERROR"),"ERROR")))</f>
        <v>0</v>
      </c>
      <c r="R358" s="139">
        <f>IF(P358=0,0,IF(ISBLANK('Student Work'!R358),"ERROR",IF(ABS('Student Work'!R358-'Student Work'!Q358*'Student Work'!$T$12/12)&lt;0.01,IF(P358&lt;&gt;"ERROR","Correct","ERROR"),"ERROR")))</f>
        <v>0</v>
      </c>
      <c r="S358" s="139">
        <f>IF(P358=0,0,IF(ISBLANK('Student Work'!S358),"ERROR",IF(ABS('Student Work'!S358-('Student Work'!$T$14-'Student Work'!R358))&lt;0.01,IF(P358&lt;&gt;"ERROR","Correct","ERROR"),"ERROR")))</f>
        <v>0</v>
      </c>
      <c r="T358" s="139">
        <f>IF(P358=0,0,IF(ISBLANK('Student Work'!T358),"ERROR",IF(ABS('Student Work'!T358-('Student Work'!Q358-'Student Work'!S358))&lt;0.01,IF(P358&lt;&gt;"ERROR","Correct","ERROR"),"ERROR")))</f>
        <v>0</v>
      </c>
      <c r="U358" s="143"/>
      <c r="V358" s="143"/>
      <c r="W358" s="87"/>
      <c r="X358" s="87"/>
      <c r="Y358" s="87"/>
      <c r="Z358" s="87"/>
      <c r="AA358" s="87"/>
      <c r="AB358" s="87"/>
      <c r="AC358" s="87"/>
      <c r="AD358" s="137">
        <f>IF($AE$13="Correct",IF(AND(AD357+1&lt;='Student Work'!$AE$13,AD357&lt;&gt;0),AD357+1,IF('Student Work'!AD358&gt;0,"ERROR",0)),0)</f>
        <v>0</v>
      </c>
      <c r="AE358" s="139">
        <f>IF(AD358=0,0,IF(ISBLANK('Student Work'!AE358),"ERROR",IF(ABS('Student Work'!AE358-'Student Work'!AH357)&lt;0.01,IF(AD358&lt;&gt;"ERROR","Correct","ERROR"),"ERROR")))</f>
        <v>0</v>
      </c>
      <c r="AF358" s="139">
        <f>IF(AD358=0,0,IF(ISBLANK('Student Work'!AF358),"ERROR",IF(ABS('Student Work'!AF358-'Student Work'!AE358*'Student Work'!$AE$12/12)&lt;0.01,IF(AD358&lt;&gt;"ERROR","Correct","ERROR"),"ERROR")))</f>
        <v>0</v>
      </c>
      <c r="AG358" s="154">
        <f>IF(AD358=0,0,IF(ISBLANK('Student Work'!AG358),"ERROR",IF(ABS('Student Work'!AG358-('Student Work'!$AE$14-'Student Work'!AF358))&lt;0.01,"Correct","ERROR")))</f>
        <v>0</v>
      </c>
      <c r="AH358" s="155">
        <f>IF(AD358=0,0,IF(ISBLANK('Student Work'!AH358),"ERROR",IF(ABS('Student Work'!AH358-('Student Work'!AE358-'Student Work'!AG358))&lt;0.01,"Correct","ERROR")))</f>
        <v>0</v>
      </c>
      <c r="AI358" s="144"/>
      <c r="AJ358" s="87"/>
      <c r="AK358" s="87"/>
      <c r="AL358" s="70"/>
    </row>
    <row r="359" spans="1:38">
      <c r="A359" s="100"/>
      <c r="B359" s="72"/>
      <c r="C359" s="72"/>
      <c r="D359" s="72"/>
      <c r="E359" s="72"/>
      <c r="F359" s="72"/>
      <c r="G359" s="72"/>
      <c r="H359" s="72"/>
      <c r="I359" s="72"/>
      <c r="J359" s="72"/>
      <c r="K359" s="72"/>
      <c r="L359" s="72"/>
      <c r="M359" s="72"/>
      <c r="N359" s="72"/>
      <c r="O359" s="87"/>
      <c r="P359" s="137">
        <f>IF($T$13="Correct",IF(AND(P358+1&lt;='Student Work'!$T$13,P358&lt;&gt;0),P358+1,IF('Student Work'!P359&gt;0,"ERROR",0)),0)</f>
        <v>0</v>
      </c>
      <c r="Q359" s="138">
        <f>IF(P359=0,0,IF(ISBLANK('Student Work'!Q359),"ERROR",IF(ABS('Student Work'!Q359-'Student Work'!T358)&lt;0.01,IF(P359&lt;&gt;"ERROR","Correct","ERROR"),"ERROR")))</f>
        <v>0</v>
      </c>
      <c r="R359" s="139">
        <f>IF(P359=0,0,IF(ISBLANK('Student Work'!R359),"ERROR",IF(ABS('Student Work'!R359-'Student Work'!Q359*'Student Work'!$T$12/12)&lt;0.01,IF(P359&lt;&gt;"ERROR","Correct","ERROR"),"ERROR")))</f>
        <v>0</v>
      </c>
      <c r="S359" s="139">
        <f>IF(P359=0,0,IF(ISBLANK('Student Work'!S359),"ERROR",IF(ABS('Student Work'!S359-('Student Work'!$T$14-'Student Work'!R359))&lt;0.01,IF(P359&lt;&gt;"ERROR","Correct","ERROR"),"ERROR")))</f>
        <v>0</v>
      </c>
      <c r="T359" s="139">
        <f>IF(P359=0,0,IF(ISBLANK('Student Work'!T359),"ERROR",IF(ABS('Student Work'!T359-('Student Work'!Q359-'Student Work'!S359))&lt;0.01,IF(P359&lt;&gt;"ERROR","Correct","ERROR"),"ERROR")))</f>
        <v>0</v>
      </c>
      <c r="U359" s="143"/>
      <c r="V359" s="143"/>
      <c r="W359" s="87"/>
      <c r="X359" s="87"/>
      <c r="Y359" s="87"/>
      <c r="Z359" s="87"/>
      <c r="AA359" s="87"/>
      <c r="AB359" s="87"/>
      <c r="AC359" s="87"/>
      <c r="AD359" s="137">
        <f>IF($AE$13="Correct",IF(AND(AD358+1&lt;='Student Work'!$AE$13,AD358&lt;&gt;0),AD358+1,IF('Student Work'!AD359&gt;0,"ERROR",0)),0)</f>
        <v>0</v>
      </c>
      <c r="AE359" s="139">
        <f>IF(AD359=0,0,IF(ISBLANK('Student Work'!AE359),"ERROR",IF(ABS('Student Work'!AE359-'Student Work'!AH358)&lt;0.01,IF(AD359&lt;&gt;"ERROR","Correct","ERROR"),"ERROR")))</f>
        <v>0</v>
      </c>
      <c r="AF359" s="139">
        <f>IF(AD359=0,0,IF(ISBLANK('Student Work'!AF359),"ERROR",IF(ABS('Student Work'!AF359-'Student Work'!AE359*'Student Work'!$AE$12/12)&lt;0.01,IF(AD359&lt;&gt;"ERROR","Correct","ERROR"),"ERROR")))</f>
        <v>0</v>
      </c>
      <c r="AG359" s="154">
        <f>IF(AD359=0,0,IF(ISBLANK('Student Work'!AG359),"ERROR",IF(ABS('Student Work'!AG359-('Student Work'!$AE$14-'Student Work'!AF359))&lt;0.01,"Correct","ERROR")))</f>
        <v>0</v>
      </c>
      <c r="AH359" s="155">
        <f>IF(AD359=0,0,IF(ISBLANK('Student Work'!AH359),"ERROR",IF(ABS('Student Work'!AH359-('Student Work'!AE359-'Student Work'!AG359))&lt;0.01,"Correct","ERROR")))</f>
        <v>0</v>
      </c>
      <c r="AI359" s="144"/>
      <c r="AJ359" s="87"/>
      <c r="AK359" s="87"/>
      <c r="AL359" s="70"/>
    </row>
    <row r="360" spans="1:38">
      <c r="A360" s="100"/>
      <c r="B360" s="72"/>
      <c r="C360" s="72"/>
      <c r="D360" s="72"/>
      <c r="E360" s="72"/>
      <c r="F360" s="72"/>
      <c r="G360" s="72"/>
      <c r="H360" s="72"/>
      <c r="I360" s="72"/>
      <c r="J360" s="72"/>
      <c r="K360" s="72"/>
      <c r="L360" s="72"/>
      <c r="M360" s="72"/>
      <c r="N360" s="72"/>
      <c r="O360" s="87"/>
      <c r="P360" s="137">
        <f>IF($T$13="Correct",IF(AND(P359+1&lt;='Student Work'!$T$13,P359&lt;&gt;0),P359+1,IF('Student Work'!P360&gt;0,"ERROR",0)),0)</f>
        <v>0</v>
      </c>
      <c r="Q360" s="138">
        <f>IF(P360=0,0,IF(ISBLANK('Student Work'!Q360),"ERROR",IF(ABS('Student Work'!Q360-'Student Work'!T359)&lt;0.01,IF(P360&lt;&gt;"ERROR","Correct","ERROR"),"ERROR")))</f>
        <v>0</v>
      </c>
      <c r="R360" s="139">
        <f>IF(P360=0,0,IF(ISBLANK('Student Work'!R360),"ERROR",IF(ABS('Student Work'!R360-'Student Work'!Q360*'Student Work'!$T$12/12)&lt;0.01,IF(P360&lt;&gt;"ERROR","Correct","ERROR"),"ERROR")))</f>
        <v>0</v>
      </c>
      <c r="S360" s="139">
        <f>IF(P360=0,0,IF(ISBLANK('Student Work'!S360),"ERROR",IF(ABS('Student Work'!S360-('Student Work'!$T$14-'Student Work'!R360))&lt;0.01,IF(P360&lt;&gt;"ERROR","Correct","ERROR"),"ERROR")))</f>
        <v>0</v>
      </c>
      <c r="T360" s="139">
        <f>IF(P360=0,0,IF(ISBLANK('Student Work'!T360),"ERROR",IF(ABS('Student Work'!T360-('Student Work'!Q360-'Student Work'!S360))&lt;0.01,IF(P360&lt;&gt;"ERROR","Correct","ERROR"),"ERROR")))</f>
        <v>0</v>
      </c>
      <c r="U360" s="143"/>
      <c r="V360" s="143"/>
      <c r="W360" s="87"/>
      <c r="X360" s="87"/>
      <c r="Y360" s="87"/>
      <c r="Z360" s="87"/>
      <c r="AA360" s="87"/>
      <c r="AB360" s="87"/>
      <c r="AC360" s="87"/>
      <c r="AD360" s="137">
        <f>IF($AE$13="Correct",IF(AND(AD359+1&lt;='Student Work'!$AE$13,AD359&lt;&gt;0),AD359+1,IF('Student Work'!AD360&gt;0,"ERROR",0)),0)</f>
        <v>0</v>
      </c>
      <c r="AE360" s="139">
        <f>IF(AD360=0,0,IF(ISBLANK('Student Work'!AE360),"ERROR",IF(ABS('Student Work'!AE360-'Student Work'!AH359)&lt;0.01,IF(AD360&lt;&gt;"ERROR","Correct","ERROR"),"ERROR")))</f>
        <v>0</v>
      </c>
      <c r="AF360" s="139">
        <f>IF(AD360=0,0,IF(ISBLANK('Student Work'!AF360),"ERROR",IF(ABS('Student Work'!AF360-'Student Work'!AE360*'Student Work'!$AE$12/12)&lt;0.01,IF(AD360&lt;&gt;"ERROR","Correct","ERROR"),"ERROR")))</f>
        <v>0</v>
      </c>
      <c r="AG360" s="154">
        <f>IF(AD360=0,0,IF(ISBLANK('Student Work'!AG360),"ERROR",IF(ABS('Student Work'!AG360-('Student Work'!$AE$14-'Student Work'!AF360))&lt;0.01,"Correct","ERROR")))</f>
        <v>0</v>
      </c>
      <c r="AH360" s="155">
        <f>IF(AD360=0,0,IF(ISBLANK('Student Work'!AH360),"ERROR",IF(ABS('Student Work'!AH360-('Student Work'!AE360-'Student Work'!AG360))&lt;0.01,"Correct","ERROR")))</f>
        <v>0</v>
      </c>
      <c r="AI360" s="144"/>
      <c r="AJ360" s="87"/>
      <c r="AK360" s="87"/>
      <c r="AL360" s="70"/>
    </row>
    <row r="361" spans="1:38">
      <c r="A361" s="100"/>
      <c r="B361" s="72"/>
      <c r="C361" s="72"/>
      <c r="D361" s="72"/>
      <c r="E361" s="72"/>
      <c r="F361" s="72"/>
      <c r="G361" s="72"/>
      <c r="H361" s="72"/>
      <c r="I361" s="72"/>
      <c r="J361" s="72"/>
      <c r="K361" s="72"/>
      <c r="L361" s="72"/>
      <c r="M361" s="72"/>
      <c r="N361" s="72"/>
      <c r="O361" s="87"/>
      <c r="P361" s="137">
        <f>IF($T$13="Correct",IF(AND(P360+1&lt;='Student Work'!$T$13,P360&lt;&gt;0),P360+1,IF('Student Work'!P361&gt;0,"ERROR",0)),0)</f>
        <v>0</v>
      </c>
      <c r="Q361" s="138">
        <f>IF(P361=0,0,IF(ISBLANK('Student Work'!Q361),"ERROR",IF(ABS('Student Work'!Q361-'Student Work'!T360)&lt;0.01,IF(P361&lt;&gt;"ERROR","Correct","ERROR"),"ERROR")))</f>
        <v>0</v>
      </c>
      <c r="R361" s="139">
        <f>IF(P361=0,0,IF(ISBLANK('Student Work'!R361),"ERROR",IF(ABS('Student Work'!R361-'Student Work'!Q361*'Student Work'!$T$12/12)&lt;0.01,IF(P361&lt;&gt;"ERROR","Correct","ERROR"),"ERROR")))</f>
        <v>0</v>
      </c>
      <c r="S361" s="139">
        <f>IF(P361=0,0,IF(ISBLANK('Student Work'!S361),"ERROR",IF(ABS('Student Work'!S361-('Student Work'!$T$14-'Student Work'!R361))&lt;0.01,IF(P361&lt;&gt;"ERROR","Correct","ERROR"),"ERROR")))</f>
        <v>0</v>
      </c>
      <c r="T361" s="139">
        <f>IF(P361=0,0,IF(ISBLANK('Student Work'!T361),"ERROR",IF(ABS('Student Work'!T361-('Student Work'!Q361-'Student Work'!S361))&lt;0.01,IF(P361&lt;&gt;"ERROR","Correct","ERROR"),"ERROR")))</f>
        <v>0</v>
      </c>
      <c r="U361" s="143"/>
      <c r="V361" s="143"/>
      <c r="W361" s="87"/>
      <c r="X361" s="87"/>
      <c r="Y361" s="87"/>
      <c r="Z361" s="87"/>
      <c r="AA361" s="87"/>
      <c r="AB361" s="87"/>
      <c r="AC361" s="87"/>
      <c r="AD361" s="137">
        <f>IF($AE$13="Correct",IF(AND(AD360+1&lt;='Student Work'!$AE$13,AD360&lt;&gt;0),AD360+1,IF('Student Work'!AD361&gt;0,"ERROR",0)),0)</f>
        <v>0</v>
      </c>
      <c r="AE361" s="139">
        <f>IF(AD361=0,0,IF(ISBLANK('Student Work'!AE361),"ERROR",IF(ABS('Student Work'!AE361-'Student Work'!AH360)&lt;0.01,IF(AD361&lt;&gt;"ERROR","Correct","ERROR"),"ERROR")))</f>
        <v>0</v>
      </c>
      <c r="AF361" s="139">
        <f>IF(AD361=0,0,IF(ISBLANK('Student Work'!AF361),"ERROR",IF(ABS('Student Work'!AF361-'Student Work'!AE361*'Student Work'!$AE$12/12)&lt;0.01,IF(AD361&lt;&gt;"ERROR","Correct","ERROR"),"ERROR")))</f>
        <v>0</v>
      </c>
      <c r="AG361" s="154">
        <f>IF(AD361=0,0,IF(ISBLANK('Student Work'!AG361),"ERROR",IF(ABS('Student Work'!AG361-('Student Work'!$AE$14-'Student Work'!AF361))&lt;0.01,"Correct","ERROR")))</f>
        <v>0</v>
      </c>
      <c r="AH361" s="155">
        <f>IF(AD361=0,0,IF(ISBLANK('Student Work'!AH361),"ERROR",IF(ABS('Student Work'!AH361-('Student Work'!AE361-'Student Work'!AG361))&lt;0.01,"Correct","ERROR")))</f>
        <v>0</v>
      </c>
      <c r="AI361" s="144"/>
      <c r="AJ361" s="87"/>
      <c r="AK361" s="87"/>
      <c r="AL361" s="70"/>
    </row>
    <row r="362" spans="1:38">
      <c r="A362" s="100"/>
      <c r="B362" s="72"/>
      <c r="C362" s="72"/>
      <c r="D362" s="72"/>
      <c r="E362" s="72"/>
      <c r="F362" s="72"/>
      <c r="G362" s="72"/>
      <c r="H362" s="72"/>
      <c r="I362" s="72"/>
      <c r="J362" s="72"/>
      <c r="K362" s="72"/>
      <c r="L362" s="72"/>
      <c r="M362" s="72"/>
      <c r="N362" s="72"/>
      <c r="O362" s="87"/>
      <c r="P362" s="137">
        <f>IF($T$13="Correct",IF(AND(P361+1&lt;='Student Work'!$T$13,P361&lt;&gt;0),P361+1,IF('Student Work'!P362&gt;0,"ERROR",0)),0)</f>
        <v>0</v>
      </c>
      <c r="Q362" s="138">
        <f>IF(P362=0,0,IF(ISBLANK('Student Work'!Q362),"ERROR",IF(ABS('Student Work'!Q362-'Student Work'!T361)&lt;0.01,IF(P362&lt;&gt;"ERROR","Correct","ERROR"),"ERROR")))</f>
        <v>0</v>
      </c>
      <c r="R362" s="139">
        <f>IF(P362=0,0,IF(ISBLANK('Student Work'!R362),"ERROR",IF(ABS('Student Work'!R362-'Student Work'!Q362*'Student Work'!$T$12/12)&lt;0.01,IF(P362&lt;&gt;"ERROR","Correct","ERROR"),"ERROR")))</f>
        <v>0</v>
      </c>
      <c r="S362" s="139">
        <f>IF(P362=0,0,IF(ISBLANK('Student Work'!S362),"ERROR",IF(ABS('Student Work'!S362-('Student Work'!$T$14-'Student Work'!R362))&lt;0.01,IF(P362&lt;&gt;"ERROR","Correct","ERROR"),"ERROR")))</f>
        <v>0</v>
      </c>
      <c r="T362" s="139">
        <f>IF(P362=0,0,IF(ISBLANK('Student Work'!T362),"ERROR",IF(ABS('Student Work'!T362-('Student Work'!Q362-'Student Work'!S362))&lt;0.01,IF(P362&lt;&gt;"ERROR","Correct","ERROR"),"ERROR")))</f>
        <v>0</v>
      </c>
      <c r="U362" s="143"/>
      <c r="V362" s="143"/>
      <c r="W362" s="87"/>
      <c r="X362" s="87"/>
      <c r="Y362" s="87"/>
      <c r="Z362" s="87"/>
      <c r="AA362" s="87"/>
      <c r="AB362" s="87"/>
      <c r="AC362" s="87"/>
      <c r="AD362" s="137">
        <f>IF($AE$13="Correct",IF(AND(AD361+1&lt;='Student Work'!$AE$13,AD361&lt;&gt;0),AD361+1,IF('Student Work'!AD362&gt;0,"ERROR",0)),0)</f>
        <v>0</v>
      </c>
      <c r="AE362" s="139">
        <f>IF(AD362=0,0,IF(ISBLANK('Student Work'!AE362),"ERROR",IF(ABS('Student Work'!AE362-'Student Work'!AH361)&lt;0.01,IF(AD362&lt;&gt;"ERROR","Correct","ERROR"),"ERROR")))</f>
        <v>0</v>
      </c>
      <c r="AF362" s="139">
        <f>IF(AD362=0,0,IF(ISBLANK('Student Work'!AF362),"ERROR",IF(ABS('Student Work'!AF362-'Student Work'!AE362*'Student Work'!$AE$12/12)&lt;0.01,IF(AD362&lt;&gt;"ERROR","Correct","ERROR"),"ERROR")))</f>
        <v>0</v>
      </c>
      <c r="AG362" s="154">
        <f>IF(AD362=0,0,IF(ISBLANK('Student Work'!AG362),"ERROR",IF(ABS('Student Work'!AG362-('Student Work'!$AE$14-'Student Work'!AF362))&lt;0.01,"Correct","ERROR")))</f>
        <v>0</v>
      </c>
      <c r="AH362" s="155">
        <f>IF(AD362=0,0,IF(ISBLANK('Student Work'!AH362),"ERROR",IF(ABS('Student Work'!AH362-('Student Work'!AE362-'Student Work'!AG362))&lt;0.01,"Correct","ERROR")))</f>
        <v>0</v>
      </c>
      <c r="AI362" s="144"/>
      <c r="AJ362" s="87"/>
      <c r="AK362" s="87"/>
      <c r="AL362" s="70"/>
    </row>
    <row r="363" spans="1:38">
      <c r="A363" s="100"/>
      <c r="B363" s="72"/>
      <c r="C363" s="72"/>
      <c r="D363" s="72"/>
      <c r="E363" s="72"/>
      <c r="F363" s="72"/>
      <c r="G363" s="72"/>
      <c r="H363" s="72"/>
      <c r="I363" s="72"/>
      <c r="J363" s="72"/>
      <c r="K363" s="72"/>
      <c r="L363" s="72"/>
      <c r="M363" s="72"/>
      <c r="N363" s="72"/>
      <c r="O363" s="87"/>
      <c r="P363" s="137">
        <f>IF($T$13="Correct",IF(AND(P362+1&lt;='Student Work'!$T$13,P362&lt;&gt;0),P362+1,IF('Student Work'!P363&gt;0,"ERROR",0)),0)</f>
        <v>0</v>
      </c>
      <c r="Q363" s="138">
        <f>IF(P363=0,0,IF(ISBLANK('Student Work'!Q363),"ERROR",IF(ABS('Student Work'!Q363-'Student Work'!T362)&lt;0.01,IF(P363&lt;&gt;"ERROR","Correct","ERROR"),"ERROR")))</f>
        <v>0</v>
      </c>
      <c r="R363" s="139">
        <f>IF(P363=0,0,IF(ISBLANK('Student Work'!R363),"ERROR",IF(ABS('Student Work'!R363-'Student Work'!Q363*'Student Work'!$T$12/12)&lt;0.01,IF(P363&lt;&gt;"ERROR","Correct","ERROR"),"ERROR")))</f>
        <v>0</v>
      </c>
      <c r="S363" s="139">
        <f>IF(P363=0,0,IF(ISBLANK('Student Work'!S363),"ERROR",IF(ABS('Student Work'!S363-('Student Work'!$T$14-'Student Work'!R363))&lt;0.01,IF(P363&lt;&gt;"ERROR","Correct","ERROR"),"ERROR")))</f>
        <v>0</v>
      </c>
      <c r="T363" s="139">
        <f>IF(P363=0,0,IF(ISBLANK('Student Work'!T363),"ERROR",IF(ABS('Student Work'!T363-('Student Work'!Q363-'Student Work'!S363))&lt;0.01,IF(P363&lt;&gt;"ERROR","Correct","ERROR"),"ERROR")))</f>
        <v>0</v>
      </c>
      <c r="U363" s="143"/>
      <c r="V363" s="143"/>
      <c r="W363" s="87"/>
      <c r="X363" s="87"/>
      <c r="Y363" s="87"/>
      <c r="Z363" s="87"/>
      <c r="AA363" s="87"/>
      <c r="AB363" s="87"/>
      <c r="AC363" s="87"/>
      <c r="AD363" s="137">
        <f>IF($AE$13="Correct",IF(AND(AD362+1&lt;='Student Work'!$AE$13,AD362&lt;&gt;0),AD362+1,IF('Student Work'!AD363&gt;0,"ERROR",0)),0)</f>
        <v>0</v>
      </c>
      <c r="AE363" s="139">
        <f>IF(AD363=0,0,IF(ISBLANK('Student Work'!AE363),"ERROR",IF(ABS('Student Work'!AE363-'Student Work'!AH362)&lt;0.01,IF(AD363&lt;&gt;"ERROR","Correct","ERROR"),"ERROR")))</f>
        <v>0</v>
      </c>
      <c r="AF363" s="139">
        <f>IF(AD363=0,0,IF(ISBLANK('Student Work'!AF363),"ERROR",IF(ABS('Student Work'!AF363-'Student Work'!AE363*'Student Work'!$AE$12/12)&lt;0.01,IF(AD363&lt;&gt;"ERROR","Correct","ERROR"),"ERROR")))</f>
        <v>0</v>
      </c>
      <c r="AG363" s="154">
        <f>IF(AD363=0,0,IF(ISBLANK('Student Work'!AG363),"ERROR",IF(ABS('Student Work'!AG363-('Student Work'!$AE$14-'Student Work'!AF363))&lt;0.01,"Correct","ERROR")))</f>
        <v>0</v>
      </c>
      <c r="AH363" s="155">
        <f>IF(AD363=0,0,IF(ISBLANK('Student Work'!AH363),"ERROR",IF(ABS('Student Work'!AH363-('Student Work'!AE363-'Student Work'!AG363))&lt;0.01,"Correct","ERROR")))</f>
        <v>0</v>
      </c>
      <c r="AI363" s="144"/>
      <c r="AJ363" s="87"/>
      <c r="AK363" s="87"/>
      <c r="AL363" s="70"/>
    </row>
    <row r="364" spans="1:38">
      <c r="A364" s="100"/>
      <c r="B364" s="72"/>
      <c r="C364" s="72"/>
      <c r="D364" s="72"/>
      <c r="E364" s="72"/>
      <c r="F364" s="72"/>
      <c r="G364" s="72"/>
      <c r="H364" s="72"/>
      <c r="I364" s="72"/>
      <c r="J364" s="72"/>
      <c r="K364" s="72"/>
      <c r="L364" s="72"/>
      <c r="M364" s="72"/>
      <c r="N364" s="72"/>
      <c r="O364" s="87"/>
      <c r="P364" s="137">
        <f>IF($T$13="Correct",IF(AND(P363+1&lt;='Student Work'!$T$13,P363&lt;&gt;0),P363+1,IF('Student Work'!P364&gt;0,"ERROR",0)),0)</f>
        <v>0</v>
      </c>
      <c r="Q364" s="138">
        <f>IF(P364=0,0,IF(ISBLANK('Student Work'!Q364),"ERROR",IF(ABS('Student Work'!Q364-'Student Work'!T363)&lt;0.01,IF(P364&lt;&gt;"ERROR","Correct","ERROR"),"ERROR")))</f>
        <v>0</v>
      </c>
      <c r="R364" s="139">
        <f>IF(P364=0,0,IF(ISBLANK('Student Work'!R364),"ERROR",IF(ABS('Student Work'!R364-'Student Work'!Q364*'Student Work'!$T$12/12)&lt;0.01,IF(P364&lt;&gt;"ERROR","Correct","ERROR"),"ERROR")))</f>
        <v>0</v>
      </c>
      <c r="S364" s="139">
        <f>IF(P364=0,0,IF(ISBLANK('Student Work'!S364),"ERROR",IF(ABS('Student Work'!S364-('Student Work'!$T$14-'Student Work'!R364))&lt;0.01,IF(P364&lt;&gt;"ERROR","Correct","ERROR"),"ERROR")))</f>
        <v>0</v>
      </c>
      <c r="T364" s="139">
        <f>IF(P364=0,0,IF(ISBLANK('Student Work'!T364),"ERROR",IF(ABS('Student Work'!T364-('Student Work'!Q364-'Student Work'!S364))&lt;0.01,IF(P364&lt;&gt;"ERROR","Correct","ERROR"),"ERROR")))</f>
        <v>0</v>
      </c>
      <c r="U364" s="143"/>
      <c r="V364" s="143"/>
      <c r="W364" s="87"/>
      <c r="X364" s="87"/>
      <c r="Y364" s="87"/>
      <c r="Z364" s="87"/>
      <c r="AA364" s="87"/>
      <c r="AB364" s="87"/>
      <c r="AC364" s="87"/>
      <c r="AD364" s="137">
        <f>IF($AE$13="Correct",IF(AND(AD363+1&lt;='Student Work'!$AE$13,AD363&lt;&gt;0),AD363+1,IF('Student Work'!AD364&gt;0,"ERROR",0)),0)</f>
        <v>0</v>
      </c>
      <c r="AE364" s="139">
        <f>IF(AD364=0,0,IF(ISBLANK('Student Work'!AE364),"ERROR",IF(ABS('Student Work'!AE364-'Student Work'!AH363)&lt;0.01,IF(AD364&lt;&gt;"ERROR","Correct","ERROR"),"ERROR")))</f>
        <v>0</v>
      </c>
      <c r="AF364" s="139">
        <f>IF(AD364=0,0,IF(ISBLANK('Student Work'!AF364),"ERROR",IF(ABS('Student Work'!AF364-'Student Work'!AE364*'Student Work'!$AE$12/12)&lt;0.01,IF(AD364&lt;&gt;"ERROR","Correct","ERROR"),"ERROR")))</f>
        <v>0</v>
      </c>
      <c r="AG364" s="154">
        <f>IF(AD364=0,0,IF(ISBLANK('Student Work'!AG364),"ERROR",IF(ABS('Student Work'!AG364-('Student Work'!$AE$14-'Student Work'!AF364))&lt;0.01,"Correct","ERROR")))</f>
        <v>0</v>
      </c>
      <c r="AH364" s="155">
        <f>IF(AD364=0,0,IF(ISBLANK('Student Work'!AH364),"ERROR",IF(ABS('Student Work'!AH364-('Student Work'!AE364-'Student Work'!AG364))&lt;0.01,"Correct","ERROR")))</f>
        <v>0</v>
      </c>
      <c r="AI364" s="144"/>
      <c r="AJ364" s="87"/>
      <c r="AK364" s="87"/>
      <c r="AL364" s="70"/>
    </row>
    <row r="365" spans="1:38">
      <c r="A365" s="100"/>
      <c r="B365" s="72"/>
      <c r="C365" s="72"/>
      <c r="D365" s="72"/>
      <c r="E365" s="72"/>
      <c r="F365" s="72"/>
      <c r="G365" s="72"/>
      <c r="H365" s="72"/>
      <c r="I365" s="72"/>
      <c r="J365" s="72"/>
      <c r="K365" s="72"/>
      <c r="L365" s="72"/>
      <c r="M365" s="72"/>
      <c r="N365" s="72"/>
      <c r="O365" s="87"/>
      <c r="P365" s="137">
        <f>IF($T$13="Correct",IF(AND(P364+1&lt;='Student Work'!$T$13,P364&lt;&gt;0),P364+1,IF('Student Work'!P365&gt;0,"ERROR",0)),0)</f>
        <v>0</v>
      </c>
      <c r="Q365" s="138">
        <f>IF(P365=0,0,IF(ISBLANK('Student Work'!Q365),"ERROR",IF(ABS('Student Work'!Q365-'Student Work'!T364)&lt;0.01,IF(P365&lt;&gt;"ERROR","Correct","ERROR"),"ERROR")))</f>
        <v>0</v>
      </c>
      <c r="R365" s="139">
        <f>IF(P365=0,0,IF(ISBLANK('Student Work'!R365),"ERROR",IF(ABS('Student Work'!R365-'Student Work'!Q365*'Student Work'!$T$12/12)&lt;0.01,IF(P365&lt;&gt;"ERROR","Correct","ERROR"),"ERROR")))</f>
        <v>0</v>
      </c>
      <c r="S365" s="139">
        <f>IF(P365=0,0,IF(ISBLANK('Student Work'!S365),"ERROR",IF(ABS('Student Work'!S365-('Student Work'!$T$14-'Student Work'!R365))&lt;0.01,IF(P365&lt;&gt;"ERROR","Correct","ERROR"),"ERROR")))</f>
        <v>0</v>
      </c>
      <c r="T365" s="139">
        <f>IF(P365=0,0,IF(ISBLANK('Student Work'!T365),"ERROR",IF(ABS('Student Work'!T365-('Student Work'!Q365-'Student Work'!S365))&lt;0.01,IF(P365&lt;&gt;"ERROR","Correct","ERROR"),"ERROR")))</f>
        <v>0</v>
      </c>
      <c r="U365" s="143"/>
      <c r="V365" s="143"/>
      <c r="W365" s="87"/>
      <c r="X365" s="87"/>
      <c r="Y365" s="87"/>
      <c r="Z365" s="87"/>
      <c r="AA365" s="87"/>
      <c r="AB365" s="87"/>
      <c r="AC365" s="87"/>
      <c r="AD365" s="137">
        <f>IF($AE$13="Correct",IF(AND(AD364+1&lt;='Student Work'!$AE$13,AD364&lt;&gt;0),AD364+1,IF('Student Work'!AD365&gt;0,"ERROR",0)),0)</f>
        <v>0</v>
      </c>
      <c r="AE365" s="139">
        <f>IF(AD365=0,0,IF(ISBLANK('Student Work'!AE365),"ERROR",IF(ABS('Student Work'!AE365-'Student Work'!AH364)&lt;0.01,IF(AD365&lt;&gt;"ERROR","Correct","ERROR"),"ERROR")))</f>
        <v>0</v>
      </c>
      <c r="AF365" s="139">
        <f>IF(AD365=0,0,IF(ISBLANK('Student Work'!AF365),"ERROR",IF(ABS('Student Work'!AF365-'Student Work'!AE365*'Student Work'!$AE$12/12)&lt;0.01,IF(AD365&lt;&gt;"ERROR","Correct","ERROR"),"ERROR")))</f>
        <v>0</v>
      </c>
      <c r="AG365" s="154">
        <f>IF(AD365=0,0,IF(ISBLANK('Student Work'!AG365),"ERROR",IF(ABS('Student Work'!AG365-('Student Work'!$AE$14-'Student Work'!AF365))&lt;0.01,"Correct","ERROR")))</f>
        <v>0</v>
      </c>
      <c r="AH365" s="155">
        <f>IF(AD365=0,0,IF(ISBLANK('Student Work'!AH365),"ERROR",IF(ABS('Student Work'!AH365-('Student Work'!AE365-'Student Work'!AG365))&lt;0.01,"Correct","ERROR")))</f>
        <v>0</v>
      </c>
      <c r="AI365" s="144"/>
      <c r="AJ365" s="87"/>
      <c r="AK365" s="87"/>
      <c r="AL365" s="70"/>
    </row>
    <row r="366" spans="1:38">
      <c r="A366" s="100"/>
      <c r="B366" s="72"/>
      <c r="C366" s="72"/>
      <c r="D366" s="72"/>
      <c r="E366" s="72"/>
      <c r="F366" s="72"/>
      <c r="G366" s="72"/>
      <c r="H366" s="72"/>
      <c r="I366" s="72"/>
      <c r="J366" s="72"/>
      <c r="K366" s="72"/>
      <c r="L366" s="72"/>
      <c r="M366" s="72"/>
      <c r="N366" s="72"/>
      <c r="O366" s="87"/>
      <c r="P366" s="137">
        <f>IF($T$13="Correct",IF(AND(P365+1&lt;='Student Work'!$T$13,P365&lt;&gt;0),P365+1,IF('Student Work'!P366&gt;0,"ERROR",0)),0)</f>
        <v>0</v>
      </c>
      <c r="Q366" s="138">
        <f>IF(P366=0,0,IF(ISBLANK('Student Work'!Q366),"ERROR",IF(ABS('Student Work'!Q366-'Student Work'!T365)&lt;0.01,IF(P366&lt;&gt;"ERROR","Correct","ERROR"),"ERROR")))</f>
        <v>0</v>
      </c>
      <c r="R366" s="139">
        <f>IF(P366=0,0,IF(ISBLANK('Student Work'!R366),"ERROR",IF(ABS('Student Work'!R366-'Student Work'!Q366*'Student Work'!$T$12/12)&lt;0.01,IF(P366&lt;&gt;"ERROR","Correct","ERROR"),"ERROR")))</f>
        <v>0</v>
      </c>
      <c r="S366" s="139">
        <f>IF(P366=0,0,IF(ISBLANK('Student Work'!S366),"ERROR",IF(ABS('Student Work'!S366-('Student Work'!$T$14-'Student Work'!R366))&lt;0.01,IF(P366&lt;&gt;"ERROR","Correct","ERROR"),"ERROR")))</f>
        <v>0</v>
      </c>
      <c r="T366" s="139">
        <f>IF(P366=0,0,IF(ISBLANK('Student Work'!T366),"ERROR",IF(ABS('Student Work'!T366-('Student Work'!Q366-'Student Work'!S366))&lt;0.01,IF(P366&lt;&gt;"ERROR","Correct","ERROR"),"ERROR")))</f>
        <v>0</v>
      </c>
      <c r="U366" s="143"/>
      <c r="V366" s="143"/>
      <c r="W366" s="87"/>
      <c r="X366" s="87"/>
      <c r="Y366" s="87"/>
      <c r="Z366" s="87"/>
      <c r="AA366" s="87"/>
      <c r="AB366" s="87"/>
      <c r="AC366" s="87"/>
      <c r="AD366" s="137">
        <f>IF($AE$13="Correct",IF(AND(AD365+1&lt;='Student Work'!$AE$13,AD365&lt;&gt;0),AD365+1,IF('Student Work'!AD366&gt;0,"ERROR",0)),0)</f>
        <v>0</v>
      </c>
      <c r="AE366" s="139">
        <f>IF(AD366=0,0,IF(ISBLANK('Student Work'!AE366),"ERROR",IF(ABS('Student Work'!AE366-'Student Work'!AH365)&lt;0.01,IF(AD366&lt;&gt;"ERROR","Correct","ERROR"),"ERROR")))</f>
        <v>0</v>
      </c>
      <c r="AF366" s="139">
        <f>IF(AD366=0,0,IF(ISBLANK('Student Work'!AF366),"ERROR",IF(ABS('Student Work'!AF366-'Student Work'!AE366*'Student Work'!$AE$12/12)&lt;0.01,IF(AD366&lt;&gt;"ERROR","Correct","ERROR"),"ERROR")))</f>
        <v>0</v>
      </c>
      <c r="AG366" s="154">
        <f>IF(AD366=0,0,IF(ISBLANK('Student Work'!AG366),"ERROR",IF(ABS('Student Work'!AG366-('Student Work'!$AE$14-'Student Work'!AF366))&lt;0.01,"Correct","ERROR")))</f>
        <v>0</v>
      </c>
      <c r="AH366" s="155">
        <f>IF(AD366=0,0,IF(ISBLANK('Student Work'!AH366),"ERROR",IF(ABS('Student Work'!AH366-('Student Work'!AE366-'Student Work'!AG366))&lt;0.01,"Correct","ERROR")))</f>
        <v>0</v>
      </c>
      <c r="AI366" s="144"/>
      <c r="AJ366" s="87"/>
      <c r="AK366" s="87"/>
      <c r="AL366" s="70"/>
    </row>
    <row r="367" spans="1:38">
      <c r="A367" s="100"/>
      <c r="B367" s="72"/>
      <c r="C367" s="72"/>
      <c r="D367" s="72"/>
      <c r="E367" s="72"/>
      <c r="F367" s="72"/>
      <c r="G367" s="72"/>
      <c r="H367" s="72"/>
      <c r="I367" s="72"/>
      <c r="J367" s="72"/>
      <c r="K367" s="72"/>
      <c r="L367" s="72"/>
      <c r="M367" s="72"/>
      <c r="N367" s="72"/>
      <c r="O367" s="87"/>
      <c r="P367" s="137">
        <f>IF($T$13="Correct",IF(AND(P366+1&lt;='Student Work'!$T$13,P366&lt;&gt;0),P366+1,IF('Student Work'!P367&gt;0,"ERROR",0)),0)</f>
        <v>0</v>
      </c>
      <c r="Q367" s="138">
        <f>IF(P367=0,0,IF(ISBLANK('Student Work'!Q367),"ERROR",IF(ABS('Student Work'!Q367-'Student Work'!T366)&lt;0.01,IF(P367&lt;&gt;"ERROR","Correct","ERROR"),"ERROR")))</f>
        <v>0</v>
      </c>
      <c r="R367" s="139">
        <f>IF(P367=0,0,IF(ISBLANK('Student Work'!R367),"ERROR",IF(ABS('Student Work'!R367-'Student Work'!Q367*'Student Work'!$T$12/12)&lt;0.01,IF(P367&lt;&gt;"ERROR","Correct","ERROR"),"ERROR")))</f>
        <v>0</v>
      </c>
      <c r="S367" s="139">
        <f>IF(P367=0,0,IF(ISBLANK('Student Work'!S367),"ERROR",IF(ABS('Student Work'!S367-('Student Work'!$T$14-'Student Work'!R367))&lt;0.01,IF(P367&lt;&gt;"ERROR","Correct","ERROR"),"ERROR")))</f>
        <v>0</v>
      </c>
      <c r="T367" s="139">
        <f>IF(P367=0,0,IF(ISBLANK('Student Work'!T367),"ERROR",IF(ABS('Student Work'!T367-('Student Work'!Q367-'Student Work'!S367))&lt;0.01,IF(P367&lt;&gt;"ERROR","Correct","ERROR"),"ERROR")))</f>
        <v>0</v>
      </c>
      <c r="U367" s="143"/>
      <c r="V367" s="143"/>
      <c r="W367" s="87"/>
      <c r="X367" s="87"/>
      <c r="Y367" s="87"/>
      <c r="Z367" s="87"/>
      <c r="AA367" s="87"/>
      <c r="AB367" s="87"/>
      <c r="AC367" s="87"/>
      <c r="AD367" s="137">
        <f>IF($AE$13="Correct",IF(AND(AD366+1&lt;='Student Work'!$AE$13,AD366&lt;&gt;0),AD366+1,IF('Student Work'!AD367&gt;0,"ERROR",0)),0)</f>
        <v>0</v>
      </c>
      <c r="AE367" s="139">
        <f>IF(AD367=0,0,IF(ISBLANK('Student Work'!AE367),"ERROR",IF(ABS('Student Work'!AE367-'Student Work'!AH366)&lt;0.01,IF(AD367&lt;&gt;"ERROR","Correct","ERROR"),"ERROR")))</f>
        <v>0</v>
      </c>
      <c r="AF367" s="139">
        <f>IF(AD367=0,0,IF(ISBLANK('Student Work'!AF367),"ERROR",IF(ABS('Student Work'!AF367-'Student Work'!AE367*'Student Work'!$AE$12/12)&lt;0.01,IF(AD367&lt;&gt;"ERROR","Correct","ERROR"),"ERROR")))</f>
        <v>0</v>
      </c>
      <c r="AG367" s="154">
        <f>IF(AD367=0,0,IF(ISBLANK('Student Work'!AG367),"ERROR",IF(ABS('Student Work'!AG367-('Student Work'!$AE$14-'Student Work'!AF367))&lt;0.01,"Correct","ERROR")))</f>
        <v>0</v>
      </c>
      <c r="AH367" s="155">
        <f>IF(AD367=0,0,IF(ISBLANK('Student Work'!AH367),"ERROR",IF(ABS('Student Work'!AH367-('Student Work'!AE367-'Student Work'!AG367))&lt;0.01,"Correct","ERROR")))</f>
        <v>0</v>
      </c>
      <c r="AI367" s="144"/>
      <c r="AJ367" s="87"/>
      <c r="AK367" s="87"/>
      <c r="AL367" s="70"/>
    </row>
    <row r="368" spans="1:38">
      <c r="A368" s="100"/>
      <c r="B368" s="72"/>
      <c r="C368" s="72"/>
      <c r="D368" s="72"/>
      <c r="E368" s="72"/>
      <c r="F368" s="72"/>
      <c r="G368" s="72"/>
      <c r="H368" s="72"/>
      <c r="I368" s="72"/>
      <c r="J368" s="72"/>
      <c r="K368" s="72"/>
      <c r="L368" s="72"/>
      <c r="M368" s="72"/>
      <c r="N368" s="72"/>
      <c r="O368" s="87"/>
      <c r="P368" s="137">
        <f>IF($T$13="Correct",IF(AND(P367+1&lt;='Student Work'!$T$13,P367&lt;&gt;0),P367+1,IF('Student Work'!P368&gt;0,"ERROR",0)),0)</f>
        <v>0</v>
      </c>
      <c r="Q368" s="138">
        <f>IF(P368=0,0,IF(ISBLANK('Student Work'!Q368),"ERROR",IF(ABS('Student Work'!Q368-'Student Work'!T367)&lt;0.01,IF(P368&lt;&gt;"ERROR","Correct","ERROR"),"ERROR")))</f>
        <v>0</v>
      </c>
      <c r="R368" s="139">
        <f>IF(P368=0,0,IF(ISBLANK('Student Work'!R368),"ERROR",IF(ABS('Student Work'!R368-'Student Work'!Q368*'Student Work'!$T$12/12)&lt;0.01,IF(P368&lt;&gt;"ERROR","Correct","ERROR"),"ERROR")))</f>
        <v>0</v>
      </c>
      <c r="S368" s="139">
        <f>IF(P368=0,0,IF(ISBLANK('Student Work'!S368),"ERROR",IF(ABS('Student Work'!S368-('Student Work'!$T$14-'Student Work'!R368))&lt;0.01,IF(P368&lt;&gt;"ERROR","Correct","ERROR"),"ERROR")))</f>
        <v>0</v>
      </c>
      <c r="T368" s="139">
        <f>IF(P368=0,0,IF(ISBLANK('Student Work'!T368),"ERROR",IF(ABS('Student Work'!T368-('Student Work'!Q368-'Student Work'!S368))&lt;0.01,IF(P368&lt;&gt;"ERROR","Correct","ERROR"),"ERROR")))</f>
        <v>0</v>
      </c>
      <c r="U368" s="143"/>
      <c r="V368" s="143"/>
      <c r="W368" s="87"/>
      <c r="X368" s="87"/>
      <c r="Y368" s="87"/>
      <c r="Z368" s="87"/>
      <c r="AA368" s="87"/>
      <c r="AB368" s="87"/>
      <c r="AC368" s="87"/>
      <c r="AD368" s="137">
        <f>IF($AE$13="Correct",IF(AND(AD367+1&lt;='Student Work'!$AE$13,AD367&lt;&gt;0),AD367+1,IF('Student Work'!AD368&gt;0,"ERROR",0)),0)</f>
        <v>0</v>
      </c>
      <c r="AE368" s="139">
        <f>IF(AD368=0,0,IF(ISBLANK('Student Work'!AE368),"ERROR",IF(ABS('Student Work'!AE368-'Student Work'!AH367)&lt;0.01,IF(AD368&lt;&gt;"ERROR","Correct","ERROR"),"ERROR")))</f>
        <v>0</v>
      </c>
      <c r="AF368" s="139">
        <f>IF(AD368=0,0,IF(ISBLANK('Student Work'!AF368),"ERROR",IF(ABS('Student Work'!AF368-'Student Work'!AE368*'Student Work'!$AE$12/12)&lt;0.01,IF(AD368&lt;&gt;"ERROR","Correct","ERROR"),"ERROR")))</f>
        <v>0</v>
      </c>
      <c r="AG368" s="154">
        <f>IF(AD368=0,0,IF(ISBLANK('Student Work'!AG368),"ERROR",IF(ABS('Student Work'!AG368-('Student Work'!$AE$14-'Student Work'!AF368))&lt;0.01,"Correct","ERROR")))</f>
        <v>0</v>
      </c>
      <c r="AH368" s="155">
        <f>IF(AD368=0,0,IF(ISBLANK('Student Work'!AH368),"ERROR",IF(ABS('Student Work'!AH368-('Student Work'!AE368-'Student Work'!AG368))&lt;0.01,"Correct","ERROR")))</f>
        <v>0</v>
      </c>
      <c r="AI368" s="144"/>
      <c r="AJ368" s="87"/>
      <c r="AK368" s="87"/>
      <c r="AL368" s="70"/>
    </row>
    <row r="369" spans="1:38">
      <c r="A369" s="100"/>
      <c r="B369" s="72"/>
      <c r="C369" s="72"/>
      <c r="D369" s="72"/>
      <c r="E369" s="72"/>
      <c r="F369" s="72"/>
      <c r="G369" s="72"/>
      <c r="H369" s="72"/>
      <c r="I369" s="72"/>
      <c r="J369" s="72"/>
      <c r="K369" s="72"/>
      <c r="L369" s="72"/>
      <c r="M369" s="72"/>
      <c r="N369" s="72"/>
      <c r="O369" s="87"/>
      <c r="P369" s="137">
        <f>IF($T$13="Correct",IF(AND(P368+1&lt;='Student Work'!$T$13,P368&lt;&gt;0),P368+1,IF('Student Work'!P369&gt;0,"ERROR",0)),0)</f>
        <v>0</v>
      </c>
      <c r="Q369" s="138">
        <f>IF(P369=0,0,IF(ISBLANK('Student Work'!Q369),"ERROR",IF(ABS('Student Work'!Q369-'Student Work'!T368)&lt;0.01,IF(P369&lt;&gt;"ERROR","Correct","ERROR"),"ERROR")))</f>
        <v>0</v>
      </c>
      <c r="R369" s="139">
        <f>IF(P369=0,0,IF(ISBLANK('Student Work'!R369),"ERROR",IF(ABS('Student Work'!R369-'Student Work'!Q369*'Student Work'!$T$12/12)&lt;0.01,IF(P369&lt;&gt;"ERROR","Correct","ERROR"),"ERROR")))</f>
        <v>0</v>
      </c>
      <c r="S369" s="139">
        <f>IF(P369=0,0,IF(ISBLANK('Student Work'!S369),"ERROR",IF(ABS('Student Work'!S369-('Student Work'!$T$14-'Student Work'!R369))&lt;0.01,IF(P369&lt;&gt;"ERROR","Correct","ERROR"),"ERROR")))</f>
        <v>0</v>
      </c>
      <c r="T369" s="139">
        <f>IF(P369=0,0,IF(ISBLANK('Student Work'!T369),"ERROR",IF(ABS('Student Work'!T369-('Student Work'!Q369-'Student Work'!S369))&lt;0.01,IF(P369&lt;&gt;"ERROR","Correct","ERROR"),"ERROR")))</f>
        <v>0</v>
      </c>
      <c r="U369" s="143"/>
      <c r="V369" s="143"/>
      <c r="W369" s="87"/>
      <c r="X369" s="87"/>
      <c r="Y369" s="87"/>
      <c r="Z369" s="87"/>
      <c r="AA369" s="87"/>
      <c r="AB369" s="87"/>
      <c r="AC369" s="87"/>
      <c r="AD369" s="137">
        <f>IF($AE$13="Correct",IF(AND(AD368+1&lt;='Student Work'!$AE$13,AD368&lt;&gt;0),AD368+1,IF('Student Work'!AD369&gt;0,"ERROR",0)),0)</f>
        <v>0</v>
      </c>
      <c r="AE369" s="139">
        <f>IF(AD369=0,0,IF(ISBLANK('Student Work'!AE369),"ERROR",IF(ABS('Student Work'!AE369-'Student Work'!AH368)&lt;0.01,IF(AD369&lt;&gt;"ERROR","Correct","ERROR"),"ERROR")))</f>
        <v>0</v>
      </c>
      <c r="AF369" s="139">
        <f>IF(AD369=0,0,IF(ISBLANK('Student Work'!AF369),"ERROR",IF(ABS('Student Work'!AF369-'Student Work'!AE369*'Student Work'!$AE$12/12)&lt;0.01,IF(AD369&lt;&gt;"ERROR","Correct","ERROR"),"ERROR")))</f>
        <v>0</v>
      </c>
      <c r="AG369" s="154">
        <f>IF(AD369=0,0,IF(ISBLANK('Student Work'!AG369),"ERROR",IF(ABS('Student Work'!AG369-('Student Work'!$AE$14-'Student Work'!AF369))&lt;0.01,"Correct","ERROR")))</f>
        <v>0</v>
      </c>
      <c r="AH369" s="155">
        <f>IF(AD369=0,0,IF(ISBLANK('Student Work'!AH369),"ERROR",IF(ABS('Student Work'!AH369-('Student Work'!AE369-'Student Work'!AG369))&lt;0.01,"Correct","ERROR")))</f>
        <v>0</v>
      </c>
      <c r="AI369" s="144"/>
      <c r="AJ369" s="87"/>
      <c r="AK369" s="87"/>
      <c r="AL369" s="70"/>
    </row>
    <row r="370" spans="1:38">
      <c r="A370" s="100"/>
      <c r="B370" s="72"/>
      <c r="C370" s="72"/>
      <c r="D370" s="72"/>
      <c r="E370" s="72"/>
      <c r="F370" s="72"/>
      <c r="G370" s="72"/>
      <c r="H370" s="72"/>
      <c r="I370" s="72"/>
      <c r="J370" s="72"/>
      <c r="K370" s="72"/>
      <c r="L370" s="72"/>
      <c r="M370" s="72"/>
      <c r="N370" s="72"/>
      <c r="O370" s="87"/>
      <c r="P370" s="137">
        <f>IF($T$13="Correct",IF(AND(P369+1&lt;='Student Work'!$T$13,P369&lt;&gt;0),P369+1,IF('Student Work'!P370&gt;0,"ERROR",0)),0)</f>
        <v>0</v>
      </c>
      <c r="Q370" s="138">
        <f>IF(P370=0,0,IF(ISBLANK('Student Work'!Q370),"ERROR",IF(ABS('Student Work'!Q370-'Student Work'!T369)&lt;0.01,IF(P370&lt;&gt;"ERROR","Correct","ERROR"),"ERROR")))</f>
        <v>0</v>
      </c>
      <c r="R370" s="139">
        <f>IF(P370=0,0,IF(ISBLANK('Student Work'!R370),"ERROR",IF(ABS('Student Work'!R370-'Student Work'!Q370*'Student Work'!$T$12/12)&lt;0.01,IF(P370&lt;&gt;"ERROR","Correct","ERROR"),"ERROR")))</f>
        <v>0</v>
      </c>
      <c r="S370" s="139">
        <f>IF(P370=0,0,IF(ISBLANK('Student Work'!S370),"ERROR",IF(ABS('Student Work'!S370-('Student Work'!$T$14-'Student Work'!R370))&lt;0.01,IF(P370&lt;&gt;"ERROR","Correct","ERROR"),"ERROR")))</f>
        <v>0</v>
      </c>
      <c r="T370" s="139">
        <f>IF(P370=0,0,IF(ISBLANK('Student Work'!T370),"ERROR",IF(ABS('Student Work'!T370-('Student Work'!Q370-'Student Work'!S370))&lt;0.01,IF(P370&lt;&gt;"ERROR","Correct","ERROR"),"ERROR")))</f>
        <v>0</v>
      </c>
      <c r="U370" s="143"/>
      <c r="V370" s="143"/>
      <c r="W370" s="87"/>
      <c r="X370" s="87"/>
      <c r="Y370" s="87"/>
      <c r="Z370" s="87"/>
      <c r="AA370" s="87"/>
      <c r="AB370" s="87"/>
      <c r="AC370" s="87"/>
      <c r="AD370" s="137">
        <f>IF($AE$13="Correct",IF(AND(AD369+1&lt;='Student Work'!$AE$13,AD369&lt;&gt;0),AD369+1,IF('Student Work'!AD370&gt;0,"ERROR",0)),0)</f>
        <v>0</v>
      </c>
      <c r="AE370" s="139">
        <f>IF(AD370=0,0,IF(ISBLANK('Student Work'!AE370),"ERROR",IF(ABS('Student Work'!AE370-'Student Work'!AH369)&lt;0.01,IF(AD370&lt;&gt;"ERROR","Correct","ERROR"),"ERROR")))</f>
        <v>0</v>
      </c>
      <c r="AF370" s="139">
        <f>IF(AD370=0,0,IF(ISBLANK('Student Work'!AF370),"ERROR",IF(ABS('Student Work'!AF370-'Student Work'!AE370*'Student Work'!$AE$12/12)&lt;0.01,IF(AD370&lt;&gt;"ERROR","Correct","ERROR"),"ERROR")))</f>
        <v>0</v>
      </c>
      <c r="AG370" s="154">
        <f>IF(AD370=0,0,IF(ISBLANK('Student Work'!AG370),"ERROR",IF(ABS('Student Work'!AG370-('Student Work'!$AE$14-'Student Work'!AF370))&lt;0.01,"Correct","ERROR")))</f>
        <v>0</v>
      </c>
      <c r="AH370" s="155">
        <f>IF(AD370=0,0,IF(ISBLANK('Student Work'!AH370),"ERROR",IF(ABS('Student Work'!AH370-('Student Work'!AE370-'Student Work'!AG370))&lt;0.01,"Correct","ERROR")))</f>
        <v>0</v>
      </c>
      <c r="AI370" s="144"/>
      <c r="AJ370" s="87"/>
      <c r="AK370" s="87"/>
      <c r="AL370" s="70"/>
    </row>
    <row r="371" spans="1:38">
      <c r="A371" s="100"/>
      <c r="B371" s="72"/>
      <c r="C371" s="72"/>
      <c r="D371" s="72"/>
      <c r="E371" s="72"/>
      <c r="F371" s="72"/>
      <c r="G371" s="72"/>
      <c r="H371" s="72"/>
      <c r="I371" s="72"/>
      <c r="J371" s="72"/>
      <c r="K371" s="72"/>
      <c r="L371" s="72"/>
      <c r="M371" s="72"/>
      <c r="N371" s="72"/>
      <c r="O371" s="87"/>
      <c r="P371" s="137">
        <f>IF($T$13="Correct",IF(AND(P370+1&lt;='Student Work'!$T$13,P370&lt;&gt;0),P370+1,IF('Student Work'!P371&gt;0,"ERROR",0)),0)</f>
        <v>0</v>
      </c>
      <c r="Q371" s="138">
        <f>IF(P371=0,0,IF(ISBLANK('Student Work'!Q371),"ERROR",IF(ABS('Student Work'!Q371-'Student Work'!T370)&lt;0.01,IF(P371&lt;&gt;"ERROR","Correct","ERROR"),"ERROR")))</f>
        <v>0</v>
      </c>
      <c r="R371" s="139">
        <f>IF(P371=0,0,IF(ISBLANK('Student Work'!R371),"ERROR",IF(ABS('Student Work'!R371-'Student Work'!Q371*'Student Work'!$T$12/12)&lt;0.01,IF(P371&lt;&gt;"ERROR","Correct","ERROR"),"ERROR")))</f>
        <v>0</v>
      </c>
      <c r="S371" s="139">
        <f>IF(P371=0,0,IF(ISBLANK('Student Work'!S371),"ERROR",IF(ABS('Student Work'!S371-('Student Work'!$T$14-'Student Work'!R371))&lt;0.01,IF(P371&lt;&gt;"ERROR","Correct","ERROR"),"ERROR")))</f>
        <v>0</v>
      </c>
      <c r="T371" s="139">
        <f>IF(P371=0,0,IF(ISBLANK('Student Work'!T371),"ERROR",IF(ABS('Student Work'!T371-('Student Work'!Q371-'Student Work'!S371))&lt;0.01,IF(P371&lt;&gt;"ERROR","Correct","ERROR"),"ERROR")))</f>
        <v>0</v>
      </c>
      <c r="U371" s="143"/>
      <c r="V371" s="143"/>
      <c r="W371" s="87"/>
      <c r="X371" s="87"/>
      <c r="Y371" s="87"/>
      <c r="Z371" s="87"/>
      <c r="AA371" s="87"/>
      <c r="AB371" s="87"/>
      <c r="AC371" s="87"/>
      <c r="AD371" s="137">
        <f>IF($AE$13="Correct",IF(AND(AD370+1&lt;='Student Work'!$AE$13,AD370&lt;&gt;0),AD370+1,IF('Student Work'!AD371&gt;0,"ERROR",0)),0)</f>
        <v>0</v>
      </c>
      <c r="AE371" s="139">
        <f>IF(AD371=0,0,IF(ISBLANK('Student Work'!AE371),"ERROR",IF(ABS('Student Work'!AE371-'Student Work'!AH370)&lt;0.01,IF(AD371&lt;&gt;"ERROR","Correct","ERROR"),"ERROR")))</f>
        <v>0</v>
      </c>
      <c r="AF371" s="139">
        <f>IF(AD371=0,0,IF(ISBLANK('Student Work'!AF371),"ERROR",IF(ABS('Student Work'!AF371-'Student Work'!AE371*'Student Work'!$AE$12/12)&lt;0.01,IF(AD371&lt;&gt;"ERROR","Correct","ERROR"),"ERROR")))</f>
        <v>0</v>
      </c>
      <c r="AG371" s="154">
        <f>IF(AD371=0,0,IF(ISBLANK('Student Work'!AG371),"ERROR",IF(ABS('Student Work'!AG371-('Student Work'!$AE$14-'Student Work'!AF371))&lt;0.01,"Correct","ERROR")))</f>
        <v>0</v>
      </c>
      <c r="AH371" s="155">
        <f>IF(AD371=0,0,IF(ISBLANK('Student Work'!AH371),"ERROR",IF(ABS('Student Work'!AH371-('Student Work'!AE371-'Student Work'!AG371))&lt;0.01,"Correct","ERROR")))</f>
        <v>0</v>
      </c>
      <c r="AI371" s="144"/>
      <c r="AJ371" s="87"/>
      <c r="AK371" s="87"/>
      <c r="AL371" s="70"/>
    </row>
    <row r="372" spans="1:38">
      <c r="A372" s="100"/>
      <c r="B372" s="72"/>
      <c r="C372" s="72"/>
      <c r="D372" s="72"/>
      <c r="E372" s="72"/>
      <c r="F372" s="72"/>
      <c r="G372" s="72"/>
      <c r="H372" s="72"/>
      <c r="I372" s="72"/>
      <c r="J372" s="72"/>
      <c r="K372" s="72"/>
      <c r="L372" s="72"/>
      <c r="M372" s="72"/>
      <c r="N372" s="72"/>
      <c r="O372" s="87"/>
      <c r="P372" s="137">
        <f>IF($T$13="Correct",IF(AND(P371+1&lt;='Student Work'!$T$13,P371&lt;&gt;0),P371+1,IF('Student Work'!P372&gt;0,"ERROR",0)),0)</f>
        <v>0</v>
      </c>
      <c r="Q372" s="138">
        <f>IF(P372=0,0,IF(ISBLANK('Student Work'!Q372),"ERROR",IF(ABS('Student Work'!Q372-'Student Work'!T371)&lt;0.01,IF(P372&lt;&gt;"ERROR","Correct","ERROR"),"ERROR")))</f>
        <v>0</v>
      </c>
      <c r="R372" s="139">
        <f>IF(P372=0,0,IF(ISBLANK('Student Work'!R372),"ERROR",IF(ABS('Student Work'!R372-'Student Work'!Q372*'Student Work'!$T$12/12)&lt;0.01,IF(P372&lt;&gt;"ERROR","Correct","ERROR"),"ERROR")))</f>
        <v>0</v>
      </c>
      <c r="S372" s="139">
        <f>IF(P372=0,0,IF(ISBLANK('Student Work'!S372),"ERROR",IF(ABS('Student Work'!S372-('Student Work'!$T$14-'Student Work'!R372))&lt;0.01,IF(P372&lt;&gt;"ERROR","Correct","ERROR"),"ERROR")))</f>
        <v>0</v>
      </c>
      <c r="T372" s="139">
        <f>IF(P372=0,0,IF(ISBLANK('Student Work'!T372),"ERROR",IF(ABS('Student Work'!T372-('Student Work'!Q372-'Student Work'!S372))&lt;0.01,IF(P372&lt;&gt;"ERROR","Correct","ERROR"),"ERROR")))</f>
        <v>0</v>
      </c>
      <c r="U372" s="143"/>
      <c r="V372" s="143"/>
      <c r="W372" s="87"/>
      <c r="X372" s="87"/>
      <c r="Y372" s="87"/>
      <c r="Z372" s="87"/>
      <c r="AA372" s="87"/>
      <c r="AB372" s="87"/>
      <c r="AC372" s="87"/>
      <c r="AD372" s="137">
        <f>IF($AE$13="Correct",IF(AND(AD371+1&lt;='Student Work'!$AE$13,AD371&lt;&gt;0),AD371+1,IF('Student Work'!AD372&gt;0,"ERROR",0)),0)</f>
        <v>0</v>
      </c>
      <c r="AE372" s="139">
        <f>IF(AD372=0,0,IF(ISBLANK('Student Work'!AE372),"ERROR",IF(ABS('Student Work'!AE372-'Student Work'!AH371)&lt;0.01,IF(AD372&lt;&gt;"ERROR","Correct","ERROR"),"ERROR")))</f>
        <v>0</v>
      </c>
      <c r="AF372" s="139">
        <f>IF(AD372=0,0,IF(ISBLANK('Student Work'!AF372),"ERROR",IF(ABS('Student Work'!AF372-'Student Work'!AE372*'Student Work'!$AE$12/12)&lt;0.01,IF(AD372&lt;&gt;"ERROR","Correct","ERROR"),"ERROR")))</f>
        <v>0</v>
      </c>
      <c r="AG372" s="154">
        <f>IF(AD372=0,0,IF(ISBLANK('Student Work'!AG372),"ERROR",IF(ABS('Student Work'!AG372-('Student Work'!$AE$14-'Student Work'!AF372))&lt;0.01,"Correct","ERROR")))</f>
        <v>0</v>
      </c>
      <c r="AH372" s="155">
        <f>IF(AD372=0,0,IF(ISBLANK('Student Work'!AH372),"ERROR",IF(ABS('Student Work'!AH372-('Student Work'!AE372-'Student Work'!AG372))&lt;0.01,"Correct","ERROR")))</f>
        <v>0</v>
      </c>
      <c r="AI372" s="144"/>
      <c r="AJ372" s="87"/>
      <c r="AK372" s="87"/>
      <c r="AL372" s="70"/>
    </row>
    <row r="373" spans="1:38">
      <c r="A373" s="100"/>
      <c r="B373" s="72"/>
      <c r="C373" s="72"/>
      <c r="D373" s="72"/>
      <c r="E373" s="72"/>
      <c r="F373" s="72"/>
      <c r="G373" s="72"/>
      <c r="H373" s="72"/>
      <c r="I373" s="72"/>
      <c r="J373" s="72"/>
      <c r="K373" s="72"/>
      <c r="L373" s="72"/>
      <c r="M373" s="72"/>
      <c r="N373" s="72"/>
      <c r="O373" s="87"/>
      <c r="P373" s="137">
        <f>IF($T$13="Correct",IF(AND(P372+1&lt;='Student Work'!$T$13,P372&lt;&gt;0),P372+1,IF('Student Work'!P373&gt;0,"ERROR",0)),0)</f>
        <v>0</v>
      </c>
      <c r="Q373" s="138">
        <f>IF(P373=0,0,IF(ISBLANK('Student Work'!Q373),"ERROR",IF(ABS('Student Work'!Q373-'Student Work'!T372)&lt;0.01,IF(P373&lt;&gt;"ERROR","Correct","ERROR"),"ERROR")))</f>
        <v>0</v>
      </c>
      <c r="R373" s="139">
        <f>IF(P373=0,0,IF(ISBLANK('Student Work'!R373),"ERROR",IF(ABS('Student Work'!R373-'Student Work'!Q373*'Student Work'!$T$12/12)&lt;0.01,IF(P373&lt;&gt;"ERROR","Correct","ERROR"),"ERROR")))</f>
        <v>0</v>
      </c>
      <c r="S373" s="139">
        <f>IF(P373=0,0,IF(ISBLANK('Student Work'!S373),"ERROR",IF(ABS('Student Work'!S373-('Student Work'!$T$14-'Student Work'!R373))&lt;0.01,IF(P373&lt;&gt;"ERROR","Correct","ERROR"),"ERROR")))</f>
        <v>0</v>
      </c>
      <c r="T373" s="139">
        <f>IF(P373=0,0,IF(ISBLANK('Student Work'!T373),"ERROR",IF(ABS('Student Work'!T373-('Student Work'!Q373-'Student Work'!S373))&lt;0.01,IF(P373&lt;&gt;"ERROR","Correct","ERROR"),"ERROR")))</f>
        <v>0</v>
      </c>
      <c r="U373" s="143"/>
      <c r="V373" s="143"/>
      <c r="W373" s="87"/>
      <c r="X373" s="87"/>
      <c r="Y373" s="87"/>
      <c r="Z373" s="87"/>
      <c r="AA373" s="87"/>
      <c r="AB373" s="87"/>
      <c r="AC373" s="87"/>
      <c r="AD373" s="137">
        <f>IF($AE$13="Correct",IF(AND(AD372+1&lt;='Student Work'!$AE$13,AD372&lt;&gt;0),AD372+1,IF('Student Work'!AD373&gt;0,"ERROR",0)),0)</f>
        <v>0</v>
      </c>
      <c r="AE373" s="139">
        <f>IF(AD373=0,0,IF(ISBLANK('Student Work'!AE373),"ERROR",IF(ABS('Student Work'!AE373-'Student Work'!AH372)&lt;0.01,IF(AD373&lt;&gt;"ERROR","Correct","ERROR"),"ERROR")))</f>
        <v>0</v>
      </c>
      <c r="AF373" s="139">
        <f>IF(AD373=0,0,IF(ISBLANK('Student Work'!AF373),"ERROR",IF(ABS('Student Work'!AF373-'Student Work'!AE373*'Student Work'!$AE$12/12)&lt;0.01,IF(AD373&lt;&gt;"ERROR","Correct","ERROR"),"ERROR")))</f>
        <v>0</v>
      </c>
      <c r="AG373" s="154">
        <f>IF(AD373=0,0,IF(ISBLANK('Student Work'!AG373),"ERROR",IF(ABS('Student Work'!AG373-('Student Work'!$AE$14-'Student Work'!AF373))&lt;0.01,"Correct","ERROR")))</f>
        <v>0</v>
      </c>
      <c r="AH373" s="155">
        <f>IF(AD373=0,0,IF(ISBLANK('Student Work'!AH373),"ERROR",IF(ABS('Student Work'!AH373-('Student Work'!AE373-'Student Work'!AG373))&lt;0.01,"Correct","ERROR")))</f>
        <v>0</v>
      </c>
      <c r="AI373" s="144"/>
      <c r="AJ373" s="87"/>
      <c r="AK373" s="87"/>
      <c r="AL373" s="70"/>
    </row>
    <row r="374" spans="1:38">
      <c r="A374" s="100"/>
      <c r="B374" s="72"/>
      <c r="C374" s="72"/>
      <c r="D374" s="72"/>
      <c r="E374" s="72"/>
      <c r="F374" s="72"/>
      <c r="G374" s="72"/>
      <c r="H374" s="72"/>
      <c r="I374" s="72"/>
      <c r="J374" s="72"/>
      <c r="K374" s="72"/>
      <c r="L374" s="72"/>
      <c r="M374" s="72"/>
      <c r="N374" s="72"/>
      <c r="O374" s="87"/>
      <c r="P374" s="137">
        <f>IF($T$13="Correct",IF(AND(P373+1&lt;='Student Work'!$T$13,P373&lt;&gt;0),P373+1,IF('Student Work'!P374&gt;0,"ERROR",0)),0)</f>
        <v>0</v>
      </c>
      <c r="Q374" s="138">
        <f>IF(P374=0,0,IF(ISBLANK('Student Work'!Q374),"ERROR",IF(ABS('Student Work'!Q374-'Student Work'!T373)&lt;0.01,IF(P374&lt;&gt;"ERROR","Correct","ERROR"),"ERROR")))</f>
        <v>0</v>
      </c>
      <c r="R374" s="139">
        <f>IF(P374=0,0,IF(ISBLANK('Student Work'!R374),"ERROR",IF(ABS('Student Work'!R374-'Student Work'!Q374*'Student Work'!$T$12/12)&lt;0.01,IF(P374&lt;&gt;"ERROR","Correct","ERROR"),"ERROR")))</f>
        <v>0</v>
      </c>
      <c r="S374" s="139">
        <f>IF(P374=0,0,IF(ISBLANK('Student Work'!S374),"ERROR",IF(ABS('Student Work'!S374-('Student Work'!$T$14-'Student Work'!R374))&lt;0.01,IF(P374&lt;&gt;"ERROR","Correct","ERROR"),"ERROR")))</f>
        <v>0</v>
      </c>
      <c r="T374" s="139">
        <f>IF(P374=0,0,IF(ISBLANK('Student Work'!T374),"ERROR",IF(ABS('Student Work'!T374-('Student Work'!Q374-'Student Work'!S374))&lt;0.01,IF(P374&lt;&gt;"ERROR","Correct","ERROR"),"ERROR")))</f>
        <v>0</v>
      </c>
      <c r="U374" s="143"/>
      <c r="V374" s="143"/>
      <c r="W374" s="87"/>
      <c r="X374" s="87"/>
      <c r="Y374" s="87"/>
      <c r="Z374" s="87"/>
      <c r="AA374" s="87"/>
      <c r="AB374" s="87"/>
      <c r="AC374" s="87"/>
      <c r="AD374" s="137">
        <f>IF($AE$13="Correct",IF(AND(AD373+1&lt;='Student Work'!$AE$13,AD373&lt;&gt;0),AD373+1,IF('Student Work'!AD374&gt;0,"ERROR",0)),0)</f>
        <v>0</v>
      </c>
      <c r="AE374" s="139">
        <f>IF(AD374=0,0,IF(ISBLANK('Student Work'!AE374),"ERROR",IF(ABS('Student Work'!AE374-'Student Work'!AH373)&lt;0.01,IF(AD374&lt;&gt;"ERROR","Correct","ERROR"),"ERROR")))</f>
        <v>0</v>
      </c>
      <c r="AF374" s="139">
        <f>IF(AD374=0,0,IF(ISBLANK('Student Work'!AF374),"ERROR",IF(ABS('Student Work'!AF374-'Student Work'!AE374*'Student Work'!$AE$12/12)&lt;0.01,IF(AD374&lt;&gt;"ERROR","Correct","ERROR"),"ERROR")))</f>
        <v>0</v>
      </c>
      <c r="AG374" s="154">
        <f>IF(AD374=0,0,IF(ISBLANK('Student Work'!AG374),"ERROR",IF(ABS('Student Work'!AG374-('Student Work'!$AE$14-'Student Work'!AF374))&lt;0.01,"Correct","ERROR")))</f>
        <v>0</v>
      </c>
      <c r="AH374" s="155">
        <f>IF(AD374=0,0,IF(ISBLANK('Student Work'!AH374),"ERROR",IF(ABS('Student Work'!AH374-('Student Work'!AE374-'Student Work'!AG374))&lt;0.01,"Correct","ERROR")))</f>
        <v>0</v>
      </c>
      <c r="AI374" s="144"/>
      <c r="AJ374" s="87"/>
      <c r="AK374" s="87"/>
      <c r="AL374" s="70"/>
    </row>
    <row r="375" spans="1:38">
      <c r="A375" s="100"/>
      <c r="B375" s="72"/>
      <c r="C375" s="72"/>
      <c r="D375" s="72"/>
      <c r="E375" s="72"/>
      <c r="F375" s="72"/>
      <c r="G375" s="72"/>
      <c r="H375" s="72"/>
      <c r="I375" s="72"/>
      <c r="J375" s="72"/>
      <c r="K375" s="72"/>
      <c r="L375" s="72"/>
      <c r="M375" s="72"/>
      <c r="N375" s="72"/>
      <c r="O375" s="87"/>
      <c r="P375" s="137">
        <f>IF($T$13="Correct",IF(AND(P374+1&lt;='Student Work'!$T$13,P374&lt;&gt;0),P374+1,IF('Student Work'!P375&gt;0,"ERROR",0)),0)</f>
        <v>0</v>
      </c>
      <c r="Q375" s="138">
        <f>IF(P375=0,0,IF(ISBLANK('Student Work'!Q375),"ERROR",IF(ABS('Student Work'!Q375-'Student Work'!T374)&lt;0.01,IF(P375&lt;&gt;"ERROR","Correct","ERROR"),"ERROR")))</f>
        <v>0</v>
      </c>
      <c r="R375" s="139">
        <f>IF(P375=0,0,IF(ISBLANK('Student Work'!R375),"ERROR",IF(ABS('Student Work'!R375-'Student Work'!Q375*'Student Work'!$T$12/12)&lt;0.01,IF(P375&lt;&gt;"ERROR","Correct","ERROR"),"ERROR")))</f>
        <v>0</v>
      </c>
      <c r="S375" s="139">
        <f>IF(P375=0,0,IF(ISBLANK('Student Work'!S375),"ERROR",IF(ABS('Student Work'!S375-('Student Work'!$T$14-'Student Work'!R375))&lt;0.01,IF(P375&lt;&gt;"ERROR","Correct","ERROR"),"ERROR")))</f>
        <v>0</v>
      </c>
      <c r="T375" s="139">
        <f>IF(P375=0,0,IF(ISBLANK('Student Work'!T375),"ERROR",IF(ABS('Student Work'!T375-('Student Work'!Q375-'Student Work'!S375))&lt;0.01,IF(P375&lt;&gt;"ERROR","Correct","ERROR"),"ERROR")))</f>
        <v>0</v>
      </c>
      <c r="U375" s="143"/>
      <c r="V375" s="143"/>
      <c r="W375" s="87"/>
      <c r="X375" s="87"/>
      <c r="Y375" s="87"/>
      <c r="Z375" s="87"/>
      <c r="AA375" s="87"/>
      <c r="AB375" s="87"/>
      <c r="AC375" s="87"/>
      <c r="AD375" s="137">
        <f>IF($AE$13="Correct",IF(AND(AD374+1&lt;='Student Work'!$AE$13,AD374&lt;&gt;0),AD374+1,IF('Student Work'!AD375&gt;0,"ERROR",0)),0)</f>
        <v>0</v>
      </c>
      <c r="AE375" s="139">
        <f>IF(AD375=0,0,IF(ISBLANK('Student Work'!AE375),"ERROR",IF(ABS('Student Work'!AE375-'Student Work'!AH374)&lt;0.01,IF(AD375&lt;&gt;"ERROR","Correct","ERROR"),"ERROR")))</f>
        <v>0</v>
      </c>
      <c r="AF375" s="139">
        <f>IF(AD375=0,0,IF(ISBLANK('Student Work'!AF375),"ERROR",IF(ABS('Student Work'!AF375-'Student Work'!AE375*'Student Work'!$AE$12/12)&lt;0.01,IF(AD375&lt;&gt;"ERROR","Correct","ERROR"),"ERROR")))</f>
        <v>0</v>
      </c>
      <c r="AG375" s="154">
        <f>IF(AD375=0,0,IF(ISBLANK('Student Work'!AG375),"ERROR",IF(ABS('Student Work'!AG375-('Student Work'!$AE$14-'Student Work'!AF375))&lt;0.01,"Correct","ERROR")))</f>
        <v>0</v>
      </c>
      <c r="AH375" s="155">
        <f>IF(AD375=0,0,IF(ISBLANK('Student Work'!AH375),"ERROR",IF(ABS('Student Work'!AH375-('Student Work'!AE375-'Student Work'!AG375))&lt;0.01,"Correct","ERROR")))</f>
        <v>0</v>
      </c>
      <c r="AI375" s="144"/>
      <c r="AJ375" s="87"/>
      <c r="AK375" s="87"/>
      <c r="AL375" s="70"/>
    </row>
    <row r="376" spans="1:38">
      <c r="A376" s="100"/>
      <c r="B376" s="72"/>
      <c r="C376" s="72"/>
      <c r="D376" s="72"/>
      <c r="E376" s="72"/>
      <c r="F376" s="72"/>
      <c r="G376" s="72"/>
      <c r="H376" s="72"/>
      <c r="I376" s="72"/>
      <c r="J376" s="72"/>
      <c r="K376" s="72"/>
      <c r="L376" s="72"/>
      <c r="M376" s="72"/>
      <c r="N376" s="72"/>
      <c r="O376" s="87"/>
      <c r="P376" s="137">
        <f>IF($T$13="Correct",IF(AND(P375+1&lt;='Student Work'!$T$13,P375&lt;&gt;0),P375+1,IF('Student Work'!P376&gt;0,"ERROR",0)),0)</f>
        <v>0</v>
      </c>
      <c r="Q376" s="138">
        <f>IF(P376=0,0,IF(ISBLANK('Student Work'!Q376),"ERROR",IF(ABS('Student Work'!Q376-'Student Work'!T375)&lt;0.01,IF(P376&lt;&gt;"ERROR","Correct","ERROR"),"ERROR")))</f>
        <v>0</v>
      </c>
      <c r="R376" s="139">
        <f>IF(P376=0,0,IF(ISBLANK('Student Work'!R376),"ERROR",IF(ABS('Student Work'!R376-'Student Work'!Q376*'Student Work'!$T$12/12)&lt;0.01,IF(P376&lt;&gt;"ERROR","Correct","ERROR"),"ERROR")))</f>
        <v>0</v>
      </c>
      <c r="S376" s="139">
        <f>IF(P376=0,0,IF(ISBLANK('Student Work'!S376),"ERROR",IF(ABS('Student Work'!S376-('Student Work'!$T$14-'Student Work'!R376))&lt;0.01,IF(P376&lt;&gt;"ERROR","Correct","ERROR"),"ERROR")))</f>
        <v>0</v>
      </c>
      <c r="T376" s="139">
        <f>IF(P376=0,0,IF(ISBLANK('Student Work'!T376),"ERROR",IF(ABS('Student Work'!T376-('Student Work'!Q376-'Student Work'!S376))&lt;0.01,IF(P376&lt;&gt;"ERROR","Correct","ERROR"),"ERROR")))</f>
        <v>0</v>
      </c>
      <c r="U376" s="143"/>
      <c r="V376" s="143"/>
      <c r="W376" s="87"/>
      <c r="X376" s="87"/>
      <c r="Y376" s="87"/>
      <c r="Z376" s="87"/>
      <c r="AA376" s="87"/>
      <c r="AB376" s="87"/>
      <c r="AC376" s="87"/>
      <c r="AD376" s="137">
        <f>IF($AE$13="Correct",IF(AND(AD375+1&lt;='Student Work'!$AE$13,AD375&lt;&gt;0),AD375+1,IF('Student Work'!AD376&gt;0,"ERROR",0)),0)</f>
        <v>0</v>
      </c>
      <c r="AE376" s="139">
        <f>IF(AD376=0,0,IF(ISBLANK('Student Work'!AE376),"ERROR",IF(ABS('Student Work'!AE376-'Student Work'!AH375)&lt;0.01,IF(AD376&lt;&gt;"ERROR","Correct","ERROR"),"ERROR")))</f>
        <v>0</v>
      </c>
      <c r="AF376" s="139">
        <f>IF(AD376=0,0,IF(ISBLANK('Student Work'!AF376),"ERROR",IF(ABS('Student Work'!AF376-'Student Work'!AE376*'Student Work'!$AE$12/12)&lt;0.01,IF(AD376&lt;&gt;"ERROR","Correct","ERROR"),"ERROR")))</f>
        <v>0</v>
      </c>
      <c r="AG376" s="154">
        <f>IF(AD376=0,0,IF(ISBLANK('Student Work'!AG376),"ERROR",IF(ABS('Student Work'!AG376-('Student Work'!$AE$14-'Student Work'!AF376))&lt;0.01,"Correct","ERROR")))</f>
        <v>0</v>
      </c>
      <c r="AH376" s="155">
        <f>IF(AD376=0,0,IF(ISBLANK('Student Work'!AH376),"ERROR",IF(ABS('Student Work'!AH376-('Student Work'!AE376-'Student Work'!AG376))&lt;0.01,"Correct","ERROR")))</f>
        <v>0</v>
      </c>
      <c r="AI376" s="144"/>
      <c r="AJ376" s="87"/>
      <c r="AK376" s="87"/>
      <c r="AL376" s="70"/>
    </row>
    <row r="377" spans="1:38">
      <c r="A377" s="100"/>
      <c r="B377" s="72"/>
      <c r="C377" s="72"/>
      <c r="D377" s="72"/>
      <c r="E377" s="72"/>
      <c r="F377" s="72"/>
      <c r="G377" s="72"/>
      <c r="H377" s="72"/>
      <c r="I377" s="72"/>
      <c r="J377" s="72"/>
      <c r="K377" s="72"/>
      <c r="L377" s="72"/>
      <c r="M377" s="72"/>
      <c r="N377" s="72"/>
      <c r="O377" s="87"/>
      <c r="P377" s="137">
        <f>IF($T$13="Correct",IF(AND(P376+1&lt;='Student Work'!$T$13,P376&lt;&gt;0),P376+1,IF('Student Work'!P377&gt;0,"ERROR",0)),0)</f>
        <v>0</v>
      </c>
      <c r="Q377" s="138">
        <f>IF(P377=0,0,IF(ISBLANK('Student Work'!Q377),"ERROR",IF(ABS('Student Work'!Q377-'Student Work'!T376)&lt;0.01,IF(P377&lt;&gt;"ERROR","Correct","ERROR"),"ERROR")))</f>
        <v>0</v>
      </c>
      <c r="R377" s="139">
        <f>IF(P377=0,0,IF(ISBLANK('Student Work'!R377),"ERROR",IF(ABS('Student Work'!R377-'Student Work'!Q377*'Student Work'!$T$12/12)&lt;0.01,IF(P377&lt;&gt;"ERROR","Correct","ERROR"),"ERROR")))</f>
        <v>0</v>
      </c>
      <c r="S377" s="139">
        <f>IF(P377=0,0,IF(ISBLANK('Student Work'!S377),"ERROR",IF(ABS('Student Work'!S377-('Student Work'!$T$14-'Student Work'!R377))&lt;0.01,IF(P377&lt;&gt;"ERROR","Correct","ERROR"),"ERROR")))</f>
        <v>0</v>
      </c>
      <c r="T377" s="139">
        <f>IF(P377=0,0,IF(ISBLANK('Student Work'!T377),"ERROR",IF(ABS('Student Work'!T377-('Student Work'!Q377-'Student Work'!S377))&lt;0.01,IF(P377&lt;&gt;"ERROR","Correct","ERROR"),"ERROR")))</f>
        <v>0</v>
      </c>
      <c r="U377" s="143"/>
      <c r="V377" s="143"/>
      <c r="W377" s="87"/>
      <c r="X377" s="87"/>
      <c r="Y377" s="87"/>
      <c r="Z377" s="87"/>
      <c r="AA377" s="87"/>
      <c r="AB377" s="87"/>
      <c r="AC377" s="87"/>
      <c r="AD377" s="137">
        <f>IF($AE$13="Correct",IF(AND(AD376+1&lt;='Student Work'!$AE$13,AD376&lt;&gt;0),AD376+1,IF('Student Work'!AD377&gt;0,"ERROR",0)),0)</f>
        <v>0</v>
      </c>
      <c r="AE377" s="139">
        <f>IF(AD377=0,0,IF(ISBLANK('Student Work'!AE377),"ERROR",IF(ABS('Student Work'!AE377-'Student Work'!AH376)&lt;0.01,IF(AD377&lt;&gt;"ERROR","Correct","ERROR"),"ERROR")))</f>
        <v>0</v>
      </c>
      <c r="AF377" s="139">
        <f>IF(AD377=0,0,IF(ISBLANK('Student Work'!AF377),"ERROR",IF(ABS('Student Work'!AF377-'Student Work'!AE377*'Student Work'!$AE$12/12)&lt;0.01,IF(AD377&lt;&gt;"ERROR","Correct","ERROR"),"ERROR")))</f>
        <v>0</v>
      </c>
      <c r="AG377" s="154">
        <f>IF(AD377=0,0,IF(ISBLANK('Student Work'!AG377),"ERROR",IF(ABS('Student Work'!AG377-('Student Work'!$AE$14-'Student Work'!AF377))&lt;0.01,"Correct","ERROR")))</f>
        <v>0</v>
      </c>
      <c r="AH377" s="155">
        <f>IF(AD377=0,0,IF(ISBLANK('Student Work'!AH377),"ERROR",IF(ABS('Student Work'!AH377-('Student Work'!AE377-'Student Work'!AG377))&lt;0.01,"Correct","ERROR")))</f>
        <v>0</v>
      </c>
      <c r="AI377" s="144"/>
      <c r="AJ377" s="87"/>
      <c r="AK377" s="87"/>
      <c r="AL377" s="70"/>
    </row>
    <row r="378" spans="1:38">
      <c r="A378" s="100"/>
      <c r="B378" s="72"/>
      <c r="C378" s="72"/>
      <c r="D378" s="72"/>
      <c r="E378" s="72"/>
      <c r="F378" s="72"/>
      <c r="G378" s="72"/>
      <c r="H378" s="72"/>
      <c r="I378" s="72"/>
      <c r="J378" s="72"/>
      <c r="K378" s="72"/>
      <c r="L378" s="72"/>
      <c r="M378" s="72"/>
      <c r="N378" s="72"/>
      <c r="O378" s="87"/>
      <c r="P378" s="137">
        <f>IF($T$13="Correct",IF(AND(P377+1&lt;='Student Work'!$T$13,P377&lt;&gt;0),P377+1,IF('Student Work'!P378&gt;0,"ERROR",0)),0)</f>
        <v>0</v>
      </c>
      <c r="Q378" s="138">
        <f>IF(P378=0,0,IF(ISBLANK('Student Work'!Q378),"ERROR",IF(ABS('Student Work'!Q378-'Student Work'!T377)&lt;0.01,IF(P378&lt;&gt;"ERROR","Correct","ERROR"),"ERROR")))</f>
        <v>0</v>
      </c>
      <c r="R378" s="139">
        <f>IF(P378=0,0,IF(ISBLANK('Student Work'!R378),"ERROR",IF(ABS('Student Work'!R378-'Student Work'!Q378*'Student Work'!$T$12/12)&lt;0.01,IF(P378&lt;&gt;"ERROR","Correct","ERROR"),"ERROR")))</f>
        <v>0</v>
      </c>
      <c r="S378" s="139">
        <f>IF(P378=0,0,IF(ISBLANK('Student Work'!S378),"ERROR",IF(ABS('Student Work'!S378-('Student Work'!$T$14-'Student Work'!R378))&lt;0.01,IF(P378&lt;&gt;"ERROR","Correct","ERROR"),"ERROR")))</f>
        <v>0</v>
      </c>
      <c r="T378" s="139">
        <f>IF(P378=0,0,IF(ISBLANK('Student Work'!T378),"ERROR",IF(ABS('Student Work'!T378-('Student Work'!Q378-'Student Work'!S378))&lt;0.01,IF(P378&lt;&gt;"ERROR","Correct","ERROR"),"ERROR")))</f>
        <v>0</v>
      </c>
      <c r="U378" s="143"/>
      <c r="V378" s="143"/>
      <c r="W378" s="87"/>
      <c r="X378" s="87"/>
      <c r="Y378" s="87"/>
      <c r="Z378" s="87"/>
      <c r="AA378" s="87"/>
      <c r="AB378" s="87"/>
      <c r="AC378" s="87"/>
      <c r="AD378" s="137">
        <f>IF($AE$13="Correct",IF(AND(AD377+1&lt;='Student Work'!$AE$13,AD377&lt;&gt;0),AD377+1,IF('Student Work'!AD378&gt;0,"ERROR",0)),0)</f>
        <v>0</v>
      </c>
      <c r="AE378" s="139">
        <f>IF(AD378=0,0,IF(ISBLANK('Student Work'!AE378),"ERROR",IF(ABS('Student Work'!AE378-'Student Work'!AH377)&lt;0.01,IF(AD378&lt;&gt;"ERROR","Correct","ERROR"),"ERROR")))</f>
        <v>0</v>
      </c>
      <c r="AF378" s="139">
        <f>IF(AD378=0,0,IF(ISBLANK('Student Work'!AF378),"ERROR",IF(ABS('Student Work'!AF378-'Student Work'!AE378*'Student Work'!$AE$12/12)&lt;0.01,IF(AD378&lt;&gt;"ERROR","Correct","ERROR"),"ERROR")))</f>
        <v>0</v>
      </c>
      <c r="AG378" s="154">
        <f>IF(AD378=0,0,IF(ISBLANK('Student Work'!AG378),"ERROR",IF(ABS('Student Work'!AG378-('Student Work'!$AE$14-'Student Work'!AF378))&lt;0.01,"Correct","ERROR")))</f>
        <v>0</v>
      </c>
      <c r="AH378" s="155">
        <f>IF(AD378=0,0,IF(ISBLANK('Student Work'!AH378),"ERROR",IF(ABS('Student Work'!AH378-('Student Work'!AE378-'Student Work'!AG378))&lt;0.01,"Correct","ERROR")))</f>
        <v>0</v>
      </c>
      <c r="AI378" s="144"/>
      <c r="AJ378" s="87"/>
      <c r="AK378" s="87"/>
      <c r="AL378" s="70"/>
    </row>
    <row r="379" spans="1:38">
      <c r="A379" s="100"/>
      <c r="B379" s="72"/>
      <c r="C379" s="72"/>
      <c r="D379" s="72"/>
      <c r="E379" s="72"/>
      <c r="F379" s="72"/>
      <c r="G379" s="72"/>
      <c r="H379" s="72"/>
      <c r="I379" s="72"/>
      <c r="J379" s="72"/>
      <c r="K379" s="72"/>
      <c r="L379" s="72"/>
      <c r="M379" s="72"/>
      <c r="N379" s="72"/>
      <c r="O379" s="87"/>
      <c r="P379" s="137">
        <f>IF($T$13="Correct",IF(AND(P378+1&lt;='Student Work'!$T$13,P378&lt;&gt;0),P378+1,IF('Student Work'!P379&gt;0,"ERROR",0)),0)</f>
        <v>0</v>
      </c>
      <c r="Q379" s="138">
        <f>IF(P379=0,0,IF(ISBLANK('Student Work'!Q379),"ERROR",IF(ABS('Student Work'!Q379-'Student Work'!T378)&lt;0.01,IF(P379&lt;&gt;"ERROR","Correct","ERROR"),"ERROR")))</f>
        <v>0</v>
      </c>
      <c r="R379" s="139">
        <f>IF(P379=0,0,IF(ISBLANK('Student Work'!R379),"ERROR",IF(ABS('Student Work'!R379-'Student Work'!Q379*'Student Work'!$T$12/12)&lt;0.01,IF(P379&lt;&gt;"ERROR","Correct","ERROR"),"ERROR")))</f>
        <v>0</v>
      </c>
      <c r="S379" s="139">
        <f>IF(P379=0,0,IF(ISBLANK('Student Work'!S379),"ERROR",IF(ABS('Student Work'!S379-('Student Work'!$T$14-'Student Work'!R379))&lt;0.01,IF(P379&lt;&gt;"ERROR","Correct","ERROR"),"ERROR")))</f>
        <v>0</v>
      </c>
      <c r="T379" s="139">
        <f>IF(P379=0,0,IF(ISBLANK('Student Work'!T379),"ERROR",IF(ABS('Student Work'!T379-('Student Work'!Q379-'Student Work'!S379))&lt;0.01,IF(P379&lt;&gt;"ERROR","Correct","ERROR"),"ERROR")))</f>
        <v>0</v>
      </c>
      <c r="U379" s="143"/>
      <c r="V379" s="143"/>
      <c r="W379" s="87"/>
      <c r="X379" s="87"/>
      <c r="Y379" s="87"/>
      <c r="Z379" s="87"/>
      <c r="AA379" s="87"/>
      <c r="AB379" s="87"/>
      <c r="AC379" s="87"/>
      <c r="AD379" s="137">
        <f>IF($AE$13="Correct",IF(AND(AD378+1&lt;='Student Work'!$AE$13,AD378&lt;&gt;0),AD378+1,IF('Student Work'!AD379&gt;0,"ERROR",0)),0)</f>
        <v>0</v>
      </c>
      <c r="AE379" s="139">
        <f>IF(AD379=0,0,IF(ISBLANK('Student Work'!AE379),"ERROR",IF(ABS('Student Work'!AE379-'Student Work'!AH378)&lt;0.01,IF(AD379&lt;&gt;"ERROR","Correct","ERROR"),"ERROR")))</f>
        <v>0</v>
      </c>
      <c r="AF379" s="139">
        <f>IF(AD379=0,0,IF(ISBLANK('Student Work'!AF379),"ERROR",IF(ABS('Student Work'!AF379-'Student Work'!AE379*'Student Work'!$AE$12/12)&lt;0.01,IF(AD379&lt;&gt;"ERROR","Correct","ERROR"),"ERROR")))</f>
        <v>0</v>
      </c>
      <c r="AG379" s="154">
        <f>IF(AD379=0,0,IF(ISBLANK('Student Work'!AG379),"ERROR",IF(ABS('Student Work'!AG379-('Student Work'!$AE$14-'Student Work'!AF379))&lt;0.01,"Correct","ERROR")))</f>
        <v>0</v>
      </c>
      <c r="AH379" s="155">
        <f>IF(AD379=0,0,IF(ISBLANK('Student Work'!AH379),"ERROR",IF(ABS('Student Work'!AH379-('Student Work'!AE379-'Student Work'!AG379))&lt;0.01,"Correct","ERROR")))</f>
        <v>0</v>
      </c>
      <c r="AI379" s="144"/>
      <c r="AJ379" s="87"/>
      <c r="AK379" s="87"/>
      <c r="AL379" s="70"/>
    </row>
    <row r="380" spans="1:38">
      <c r="A380" s="100"/>
      <c r="B380" s="72"/>
      <c r="C380" s="72"/>
      <c r="D380" s="72"/>
      <c r="E380" s="72"/>
      <c r="F380" s="72"/>
      <c r="G380" s="72"/>
      <c r="H380" s="72"/>
      <c r="I380" s="72"/>
      <c r="J380" s="72"/>
      <c r="K380" s="72"/>
      <c r="L380" s="72"/>
      <c r="M380" s="72"/>
      <c r="N380" s="72"/>
      <c r="O380" s="87"/>
      <c r="P380" s="137">
        <f>IF($T$13="Correct",IF(AND(P379+1&lt;='Student Work'!$T$13,P379&lt;&gt;0),P379+1,IF('Student Work'!P380&gt;0,"ERROR",0)),0)</f>
        <v>0</v>
      </c>
      <c r="Q380" s="138">
        <f>IF(P380=0,0,IF(ISBLANK('Student Work'!Q380),"ERROR",IF(ABS('Student Work'!Q380-'Student Work'!T379)&lt;0.01,IF(P380&lt;&gt;"ERROR","Correct","ERROR"),"ERROR")))</f>
        <v>0</v>
      </c>
      <c r="R380" s="139">
        <f>IF(P380=0,0,IF(ISBLANK('Student Work'!R380),"ERROR",IF(ABS('Student Work'!R380-'Student Work'!Q380*'Student Work'!$T$12/12)&lt;0.01,IF(P380&lt;&gt;"ERROR","Correct","ERROR"),"ERROR")))</f>
        <v>0</v>
      </c>
      <c r="S380" s="139">
        <f>IF(P380=0,0,IF(ISBLANK('Student Work'!S380),"ERROR",IF(ABS('Student Work'!S380-('Student Work'!$T$14-'Student Work'!R380))&lt;0.01,IF(P380&lt;&gt;"ERROR","Correct","ERROR"),"ERROR")))</f>
        <v>0</v>
      </c>
      <c r="T380" s="139">
        <f>IF(P380=0,0,IF(ISBLANK('Student Work'!T380),"ERROR",IF(ABS('Student Work'!T380-('Student Work'!Q380-'Student Work'!S380))&lt;0.01,IF(P380&lt;&gt;"ERROR","Correct","ERROR"),"ERROR")))</f>
        <v>0</v>
      </c>
      <c r="U380" s="143"/>
      <c r="V380" s="143"/>
      <c r="W380" s="87"/>
      <c r="X380" s="87"/>
      <c r="Y380" s="87"/>
      <c r="Z380" s="87"/>
      <c r="AA380" s="87"/>
      <c r="AB380" s="87"/>
      <c r="AC380" s="87"/>
      <c r="AD380" s="137">
        <f>IF($AE$13="Correct",IF(AND(AD379+1&lt;='Student Work'!$AE$13,AD379&lt;&gt;0),AD379+1,IF('Student Work'!AD380&gt;0,"ERROR",0)),0)</f>
        <v>0</v>
      </c>
      <c r="AE380" s="139">
        <f>IF(AD380=0,0,IF(ISBLANK('Student Work'!AE380),"ERROR",IF(ABS('Student Work'!AE380-'Student Work'!AH379)&lt;0.01,IF(AD380&lt;&gt;"ERROR","Correct","ERROR"),"ERROR")))</f>
        <v>0</v>
      </c>
      <c r="AF380" s="139">
        <f>IF(AD380=0,0,IF(ISBLANK('Student Work'!AF380),"ERROR",IF(ABS('Student Work'!AF380-'Student Work'!AE380*'Student Work'!$AE$12/12)&lt;0.01,IF(AD380&lt;&gt;"ERROR","Correct","ERROR"),"ERROR")))</f>
        <v>0</v>
      </c>
      <c r="AG380" s="154">
        <f>IF(AD380=0,0,IF(ISBLANK('Student Work'!AG380),"ERROR",IF(ABS('Student Work'!AG380-('Student Work'!$AE$14-'Student Work'!AF380))&lt;0.01,"Correct","ERROR")))</f>
        <v>0</v>
      </c>
      <c r="AH380" s="155">
        <f>IF(AD380=0,0,IF(ISBLANK('Student Work'!AH380),"ERROR",IF(ABS('Student Work'!AH380-('Student Work'!AE380-'Student Work'!AG380))&lt;0.01,"Correct","ERROR")))</f>
        <v>0</v>
      </c>
      <c r="AI380" s="144"/>
      <c r="AJ380" s="87"/>
      <c r="AK380" s="87"/>
      <c r="AL380" s="70"/>
    </row>
    <row r="381" spans="1:38">
      <c r="A381" s="100"/>
      <c r="B381" s="72"/>
      <c r="C381" s="72"/>
      <c r="D381" s="72"/>
      <c r="E381" s="72"/>
      <c r="F381" s="72"/>
      <c r="G381" s="72"/>
      <c r="H381" s="72"/>
      <c r="I381" s="72"/>
      <c r="J381" s="72"/>
      <c r="K381" s="72"/>
      <c r="L381" s="72"/>
      <c r="M381" s="72"/>
      <c r="N381" s="87"/>
      <c r="O381" s="87"/>
      <c r="P381" s="137">
        <f>IF($T$13="Correct",IF(AND(P380+1&lt;='Student Work'!$T$13,P380&lt;&gt;0),P380+1,IF('Student Work'!P381&gt;0,"ERROR",0)),0)</f>
        <v>0</v>
      </c>
      <c r="Q381" s="138">
        <f>IF(P381=0,0,IF(ISBLANK('Student Work'!Q381),"ERROR",IF(ABS('Student Work'!Q381-'Student Work'!T380)&lt;0.01,IF(P381&lt;&gt;"ERROR","Correct","ERROR"),"ERROR")))</f>
        <v>0</v>
      </c>
      <c r="R381" s="139">
        <f>IF(P381=0,0,IF(ISBLANK('Student Work'!R381),"ERROR",IF(ABS('Student Work'!R381-'Student Work'!Q381*'Student Work'!$T$12/12)&lt;0.01,IF(P381&lt;&gt;"ERROR","Correct","ERROR"),"ERROR")))</f>
        <v>0</v>
      </c>
      <c r="S381" s="139">
        <f>IF(P381=0,0,IF(ISBLANK('Student Work'!S381),"ERROR",IF(ABS('Student Work'!S381-('Student Work'!$T$14-'Student Work'!R381))&lt;0.01,IF(P381&lt;&gt;"ERROR","Correct","ERROR"),"ERROR")))</f>
        <v>0</v>
      </c>
      <c r="T381" s="139">
        <f>IF(P381=0,0,IF(ISBLANK('Student Work'!T381),"ERROR",IF(ABS('Student Work'!T381-('Student Work'!Q381-'Student Work'!S381))&lt;0.01,IF(P381&lt;&gt;"ERROR","Correct","ERROR"),"ERROR")))</f>
        <v>0</v>
      </c>
      <c r="U381" s="143"/>
      <c r="V381" s="143"/>
      <c r="W381" s="87"/>
      <c r="X381" s="87"/>
      <c r="Y381" s="87"/>
      <c r="Z381" s="87"/>
      <c r="AA381" s="87"/>
      <c r="AB381" s="87"/>
      <c r="AC381" s="87"/>
      <c r="AD381" s="137">
        <f>IF($AE$13="Correct",IF(AND(AD380+1&lt;='Student Work'!$AE$13,AD380&lt;&gt;0),AD380+1,IF('Student Work'!AD381&gt;0,"ERROR",0)),0)</f>
        <v>0</v>
      </c>
      <c r="AE381" s="139">
        <f>IF(AD381=0,0,IF(ISBLANK('Student Work'!AE381),"ERROR",IF(ABS('Student Work'!AE381-'Student Work'!AH380)&lt;0.01,IF(AD381&lt;&gt;"ERROR","Correct","ERROR"),"ERROR")))</f>
        <v>0</v>
      </c>
      <c r="AF381" s="139">
        <f>IF(AD381=0,0,IF(ISBLANK('Student Work'!AF381),"ERROR",IF(ABS('Student Work'!AF381-'Student Work'!AE381*'Student Work'!$AE$12/12)&lt;0.01,IF(AD381&lt;&gt;"ERROR","Correct","ERROR"),"ERROR")))</f>
        <v>0</v>
      </c>
      <c r="AG381" s="154">
        <f>IF(AD381=0,0,IF(ISBLANK('Student Work'!AG381),"ERROR",IF(ABS('Student Work'!AG381-('Student Work'!$AE$14-'Student Work'!AF381))&lt;0.01,"Correct","ERROR")))</f>
        <v>0</v>
      </c>
      <c r="AH381" s="155">
        <f>IF(AD381=0,0,IF(ISBLANK('Student Work'!AH381),"ERROR",IF(ABS('Student Work'!AH381-('Student Work'!AE381-'Student Work'!AG381))&lt;0.01,"Correct","ERROR")))</f>
        <v>0</v>
      </c>
      <c r="AI381" s="144"/>
      <c r="AJ381" s="87"/>
      <c r="AK381" s="87"/>
      <c r="AL381" s="70"/>
    </row>
    <row r="382" spans="1:38">
      <c r="A382" s="100"/>
      <c r="B382" s="72"/>
      <c r="C382" s="72"/>
      <c r="D382" s="72"/>
      <c r="E382" s="72"/>
      <c r="F382" s="72"/>
      <c r="G382" s="72"/>
      <c r="H382" s="72"/>
      <c r="I382" s="72"/>
      <c r="J382" s="72"/>
      <c r="K382" s="72"/>
      <c r="L382" s="72"/>
      <c r="M382" s="72"/>
      <c r="N382" s="87"/>
      <c r="O382" s="87"/>
      <c r="P382" s="137">
        <f>IF($T$13="Correct",IF(AND(P381+1&lt;='Student Work'!$T$13,P381&lt;&gt;0),P381+1,IF('Student Work'!P382&gt;0,"ERROR",0)),0)</f>
        <v>0</v>
      </c>
      <c r="Q382" s="138">
        <f>IF(P382=0,0,IF(ISBLANK('Student Work'!Q382),"ERROR",IF(ABS('Student Work'!Q382-'Student Work'!T381)&lt;0.01,IF(P382&lt;&gt;"ERROR","Correct","ERROR"),"ERROR")))</f>
        <v>0</v>
      </c>
      <c r="R382" s="139">
        <f>IF(P382=0,0,IF(ISBLANK('Student Work'!R382),"ERROR",IF(ABS('Student Work'!R382-'Student Work'!Q382*'Student Work'!$T$12/12)&lt;0.01,IF(P382&lt;&gt;"ERROR","Correct","ERROR"),"ERROR")))</f>
        <v>0</v>
      </c>
      <c r="S382" s="139">
        <f>IF(P382=0,0,IF(ISBLANK('Student Work'!S382),"ERROR",IF(ABS('Student Work'!S382-('Student Work'!$T$14-'Student Work'!R382))&lt;0.01,IF(P382&lt;&gt;"ERROR","Correct","ERROR"),"ERROR")))</f>
        <v>0</v>
      </c>
      <c r="T382" s="139">
        <f>IF(P382=0,0,IF(ISBLANK('Student Work'!T382),"ERROR",IF(ABS('Student Work'!T382-('Student Work'!Q382-'Student Work'!S382))&lt;0.01,IF(P382&lt;&gt;"ERROR","Correct","ERROR"),"ERROR")))</f>
        <v>0</v>
      </c>
      <c r="U382" s="143"/>
      <c r="V382" s="143"/>
      <c r="W382" s="87"/>
      <c r="X382" s="87"/>
      <c r="Y382" s="87"/>
      <c r="Z382" s="87"/>
      <c r="AA382" s="87"/>
      <c r="AB382" s="87"/>
      <c r="AC382" s="87"/>
      <c r="AD382" s="137">
        <f>IF($AE$13="Correct",IF(AND(AD381+1&lt;='Student Work'!$AE$13,AD381&lt;&gt;0),AD381+1,IF('Student Work'!AD382&gt;0,"ERROR",0)),0)</f>
        <v>0</v>
      </c>
      <c r="AE382" s="139">
        <f>IF(AD382=0,0,IF(ISBLANK('Student Work'!AE382),"ERROR",IF(ABS('Student Work'!AE382-'Student Work'!AH381)&lt;0.01,IF(AD382&lt;&gt;"ERROR","Correct","ERROR"),"ERROR")))</f>
        <v>0</v>
      </c>
      <c r="AF382" s="139">
        <f>IF(AD382=0,0,IF(ISBLANK('Student Work'!AF382),"ERROR",IF(ABS('Student Work'!AF382-'Student Work'!AE382*'Student Work'!$AE$12/12)&lt;0.01,IF(AD382&lt;&gt;"ERROR","Correct","ERROR"),"ERROR")))</f>
        <v>0</v>
      </c>
      <c r="AG382" s="154">
        <f>IF(AD382=0,0,IF(ISBLANK('Student Work'!AG382),"ERROR",IF(ABS('Student Work'!AG382-('Student Work'!$AE$14-'Student Work'!AF382))&lt;0.01,"Correct","ERROR")))</f>
        <v>0</v>
      </c>
      <c r="AH382" s="155">
        <f>IF(AD382=0,0,IF(ISBLANK('Student Work'!AH382),"ERROR",IF(ABS('Student Work'!AH382-('Student Work'!AE382-'Student Work'!AG382))&lt;0.01,"Correct","ERROR")))</f>
        <v>0</v>
      </c>
      <c r="AI382" s="144"/>
      <c r="AJ382" s="87"/>
      <c r="AK382" s="87"/>
      <c r="AL382" s="70"/>
    </row>
    <row r="383" spans="1:38">
      <c r="A383" s="100"/>
      <c r="B383" s="72"/>
      <c r="C383" s="72"/>
      <c r="D383" s="72"/>
      <c r="E383" s="72"/>
      <c r="F383" s="72"/>
      <c r="G383" s="72"/>
      <c r="H383" s="72"/>
      <c r="I383" s="72"/>
      <c r="J383" s="72"/>
      <c r="K383" s="72"/>
      <c r="L383" s="72"/>
      <c r="M383" s="72"/>
      <c r="N383" s="87"/>
      <c r="O383" s="87"/>
      <c r="P383" s="137">
        <f>IF($T$13="Correct",IF(AND(P382+1&lt;='Student Work'!$T$13,P382&lt;&gt;0),P382+1,IF('Student Work'!P383&gt;0,"ERROR",0)),0)</f>
        <v>0</v>
      </c>
      <c r="Q383" s="138">
        <f>IF(P383=0,0,IF(ISBLANK('Student Work'!Q383),"ERROR",IF(ABS('Student Work'!Q383-'Student Work'!T382)&lt;0.01,IF(P383&lt;&gt;"ERROR","Correct","ERROR"),"ERROR")))</f>
        <v>0</v>
      </c>
      <c r="R383" s="139">
        <f>IF(P383=0,0,IF(ISBLANK('Student Work'!R383),"ERROR",IF(ABS('Student Work'!R383-'Student Work'!Q383*'Student Work'!$T$12/12)&lt;0.01,IF(P383&lt;&gt;"ERROR","Correct","ERROR"),"ERROR")))</f>
        <v>0</v>
      </c>
      <c r="S383" s="139">
        <f>IF(P383=0,0,IF(ISBLANK('Student Work'!S383),"ERROR",IF(ABS('Student Work'!S383-('Student Work'!$T$14-'Student Work'!R383))&lt;0.01,IF(P383&lt;&gt;"ERROR","Correct","ERROR"),"ERROR")))</f>
        <v>0</v>
      </c>
      <c r="T383" s="139">
        <f>IF(P383=0,0,IF(ISBLANK('Student Work'!T383),"ERROR",IF(ABS('Student Work'!T383-('Student Work'!Q383-'Student Work'!S383))&lt;0.01,IF(P383&lt;&gt;"ERROR","Correct","ERROR"),"ERROR")))</f>
        <v>0</v>
      </c>
      <c r="U383" s="143"/>
      <c r="V383" s="143"/>
      <c r="W383" s="87"/>
      <c r="X383" s="87"/>
      <c r="Y383" s="87"/>
      <c r="Z383" s="87"/>
      <c r="AA383" s="87"/>
      <c r="AB383" s="87"/>
      <c r="AC383" s="87"/>
      <c r="AD383" s="137">
        <f>IF($AE$13="Correct",IF(AND(AD382+1&lt;='Student Work'!$AE$13,AD382&lt;&gt;0),AD382+1,IF('Student Work'!AD383&gt;0,"ERROR",0)),0)</f>
        <v>0</v>
      </c>
      <c r="AE383" s="139">
        <f>IF(AD383=0,0,IF(ISBLANK('Student Work'!AE383),"ERROR",IF(ABS('Student Work'!AE383-'Student Work'!AH382)&lt;0.01,IF(AD383&lt;&gt;"ERROR","Correct","ERROR"),"ERROR")))</f>
        <v>0</v>
      </c>
      <c r="AF383" s="139">
        <f>IF(AD383=0,0,IF(ISBLANK('Student Work'!AF383),"ERROR",IF(ABS('Student Work'!AF383-'Student Work'!AE383*'Student Work'!$AE$12/12)&lt;0.01,IF(AD383&lt;&gt;"ERROR","Correct","ERROR"),"ERROR")))</f>
        <v>0</v>
      </c>
      <c r="AG383" s="154">
        <f>IF(AD383=0,0,IF(ISBLANK('Student Work'!AG383),"ERROR",IF(ABS('Student Work'!AG383-('Student Work'!$AE$14-'Student Work'!AF383))&lt;0.01,"Correct","ERROR")))</f>
        <v>0</v>
      </c>
      <c r="AH383" s="155">
        <f>IF(AD383=0,0,IF(ISBLANK('Student Work'!AH383),"ERROR",IF(ABS('Student Work'!AH383-('Student Work'!AE383-'Student Work'!AG383))&lt;0.01,"Correct","ERROR")))</f>
        <v>0</v>
      </c>
      <c r="AI383" s="144"/>
      <c r="AJ383" s="87"/>
      <c r="AK383" s="87"/>
      <c r="AL383" s="70"/>
    </row>
    <row r="384" spans="1:38">
      <c r="A384" s="100"/>
      <c r="B384" s="72"/>
      <c r="C384" s="87"/>
      <c r="D384" s="87"/>
      <c r="E384" s="87"/>
      <c r="F384" s="87"/>
      <c r="G384" s="87"/>
      <c r="H384" s="87"/>
      <c r="I384" s="87"/>
      <c r="J384" s="87"/>
      <c r="K384" s="87"/>
      <c r="L384" s="87"/>
      <c r="M384" s="87"/>
      <c r="N384" s="87"/>
      <c r="O384" s="87"/>
      <c r="P384" s="137">
        <f>IF($T$13="Correct",IF(AND(P383+1&lt;='Student Work'!$T$13,P383&lt;&gt;0),P383+1,IF('Student Work'!P384&gt;0,"ERROR",0)),0)</f>
        <v>0</v>
      </c>
      <c r="Q384" s="138">
        <f>IF(P384=0,0,IF(ISBLANK('Student Work'!Q384),"ERROR",IF(ABS('Student Work'!Q384-'Student Work'!T383)&lt;0.01,IF(P384&lt;&gt;"ERROR","Correct","ERROR"),"ERROR")))</f>
        <v>0</v>
      </c>
      <c r="R384" s="139">
        <f>IF(P384=0,0,IF(ISBLANK('Student Work'!R384),"ERROR",IF(ABS('Student Work'!R384-'Student Work'!Q384*'Student Work'!$T$12/12)&lt;0.01,IF(P384&lt;&gt;"ERROR","Correct","ERROR"),"ERROR")))</f>
        <v>0</v>
      </c>
      <c r="S384" s="139">
        <f>IF(P384=0,0,IF(ISBLANK('Student Work'!S384),"ERROR",IF(ABS('Student Work'!S384-('Student Work'!$T$14-'Student Work'!R384))&lt;0.01,IF(P384&lt;&gt;"ERROR","Correct","ERROR"),"ERROR")))</f>
        <v>0</v>
      </c>
      <c r="T384" s="139">
        <f>IF(P384=0,0,IF(ISBLANK('Student Work'!T384),"ERROR",IF(ABS('Student Work'!T384-('Student Work'!Q384-'Student Work'!S384))&lt;0.01,IF(P384&lt;&gt;"ERROR","Correct","ERROR"),"ERROR")))</f>
        <v>0</v>
      </c>
      <c r="U384" s="143"/>
      <c r="V384" s="143"/>
      <c r="W384" s="87"/>
      <c r="X384" s="87"/>
      <c r="Y384" s="87"/>
      <c r="Z384" s="87"/>
      <c r="AA384" s="87"/>
      <c r="AB384" s="87"/>
      <c r="AC384" s="87"/>
      <c r="AD384" s="137">
        <f>IF($AE$13="Correct",IF(AND(AD383+1&lt;='Student Work'!$AE$13,AD383&lt;&gt;0),AD383+1,IF('Student Work'!AD384&gt;0,"ERROR",0)),0)</f>
        <v>0</v>
      </c>
      <c r="AE384" s="139">
        <f>IF(AD384=0,0,IF(ISBLANK('Student Work'!AE384),"ERROR",IF(ABS('Student Work'!AE384-'Student Work'!AH383)&lt;0.01,IF(AD384&lt;&gt;"ERROR","Correct","ERROR"),"ERROR")))</f>
        <v>0</v>
      </c>
      <c r="AF384" s="139">
        <f>IF(AD384=0,0,IF(ISBLANK('Student Work'!AF384),"ERROR",IF(ABS('Student Work'!AF384-'Student Work'!AE384*'Student Work'!$AE$12/12)&lt;0.01,IF(AD384&lt;&gt;"ERROR","Correct","ERROR"),"ERROR")))</f>
        <v>0</v>
      </c>
      <c r="AG384" s="154">
        <f>IF(AD384=0,0,IF(ISBLANK('Student Work'!AG384),"ERROR",IF(ABS('Student Work'!AG384-('Student Work'!$AE$14-'Student Work'!AF384))&lt;0.01,"Correct","ERROR")))</f>
        <v>0</v>
      </c>
      <c r="AH384" s="155">
        <f>IF(AD384=0,0,IF(ISBLANK('Student Work'!AH384),"ERROR",IF(ABS('Student Work'!AH384-('Student Work'!AE384-'Student Work'!AG384))&lt;0.01,"Correct","ERROR")))</f>
        <v>0</v>
      </c>
      <c r="AI384" s="144"/>
      <c r="AJ384" s="87"/>
      <c r="AK384" s="87"/>
      <c r="AL384" s="70"/>
    </row>
    <row r="385" spans="1:38">
      <c r="A385" s="100"/>
      <c r="B385" s="72"/>
      <c r="C385" s="87"/>
      <c r="D385" s="87"/>
      <c r="E385" s="87"/>
      <c r="F385" s="87"/>
      <c r="G385" s="87"/>
      <c r="H385" s="87"/>
      <c r="I385" s="87"/>
      <c r="J385" s="87"/>
      <c r="K385" s="87"/>
      <c r="L385" s="87"/>
      <c r="M385" s="87"/>
      <c r="N385" s="87"/>
      <c r="O385" s="87"/>
      <c r="P385" s="137">
        <f>IF($T$13="Correct",IF(AND(P384+1&lt;='Student Work'!$T$13,P384&lt;&gt;0),P384+1,IF('Student Work'!P385&gt;0,"ERROR",0)),0)</f>
        <v>0</v>
      </c>
      <c r="Q385" s="138">
        <f>IF(P385=0,0,IF(ISBLANK('Student Work'!Q385),"ERROR",IF(ABS('Student Work'!Q385-'Student Work'!T384)&lt;0.01,IF(P385&lt;&gt;"ERROR","Correct","ERROR"),"ERROR")))</f>
        <v>0</v>
      </c>
      <c r="R385" s="139">
        <f>IF(P385=0,0,IF(ISBLANK('Student Work'!R385),"ERROR",IF(ABS('Student Work'!R385-'Student Work'!Q385*'Student Work'!$T$12/12)&lt;0.01,IF(P385&lt;&gt;"ERROR","Correct","ERROR"),"ERROR")))</f>
        <v>0</v>
      </c>
      <c r="S385" s="139">
        <f>IF(P385=0,0,IF(ISBLANK('Student Work'!S385),"ERROR",IF(ABS('Student Work'!S385-('Student Work'!$T$14-'Student Work'!R385))&lt;0.01,IF(P385&lt;&gt;"ERROR","Correct","ERROR"),"ERROR")))</f>
        <v>0</v>
      </c>
      <c r="T385" s="139">
        <f>IF(P385=0,0,IF(ISBLANK('Student Work'!T385),"ERROR",IF(ABS('Student Work'!T385-('Student Work'!Q385-'Student Work'!S385))&lt;0.01,IF(P385&lt;&gt;"ERROR","Correct","ERROR"),"ERROR")))</f>
        <v>0</v>
      </c>
      <c r="U385" s="143"/>
      <c r="V385" s="143"/>
      <c r="W385" s="87"/>
      <c r="X385" s="87"/>
      <c r="Y385" s="87"/>
      <c r="Z385" s="87"/>
      <c r="AA385" s="87"/>
      <c r="AB385" s="87"/>
      <c r="AC385" s="87"/>
      <c r="AD385" s="137">
        <f>IF($AE$13="Correct",IF(AND(AD384+1&lt;='Student Work'!$AE$13,AD384&lt;&gt;0),AD384+1,IF('Student Work'!AD385&gt;0,"ERROR",0)),0)</f>
        <v>0</v>
      </c>
      <c r="AE385" s="139">
        <f>IF(AD385=0,0,IF(ISBLANK('Student Work'!AE385),"ERROR",IF(ABS('Student Work'!AE385-'Student Work'!AH384)&lt;0.01,IF(AD385&lt;&gt;"ERROR","Correct","ERROR"),"ERROR")))</f>
        <v>0</v>
      </c>
      <c r="AF385" s="139">
        <f>IF(AD385=0,0,IF(ISBLANK('Student Work'!AF385),"ERROR",IF(ABS('Student Work'!AF385-'Student Work'!AE385*'Student Work'!$AE$12/12)&lt;0.01,IF(AD385&lt;&gt;"ERROR","Correct","ERROR"),"ERROR")))</f>
        <v>0</v>
      </c>
      <c r="AG385" s="154">
        <f>IF(AD385=0,0,IF(ISBLANK('Student Work'!AG385),"ERROR",IF(ABS('Student Work'!AG385-('Student Work'!$AE$14-'Student Work'!AF385))&lt;0.01,"Correct","ERROR")))</f>
        <v>0</v>
      </c>
      <c r="AH385" s="155">
        <f>IF(AD385=0,0,IF(ISBLANK('Student Work'!AH385),"ERROR",IF(ABS('Student Work'!AH385-('Student Work'!AE385-'Student Work'!AG385))&lt;0.01,"Correct","ERROR")))</f>
        <v>0</v>
      </c>
      <c r="AI385" s="144"/>
      <c r="AJ385" s="87"/>
      <c r="AK385" s="87"/>
      <c r="AL385" s="70"/>
    </row>
    <row r="386" spans="1:38">
      <c r="A386" s="100"/>
      <c r="B386" s="72"/>
      <c r="C386" s="87"/>
      <c r="D386" s="87"/>
      <c r="E386" s="87"/>
      <c r="F386" s="87"/>
      <c r="G386" s="87"/>
      <c r="H386" s="87"/>
      <c r="I386" s="87"/>
      <c r="J386" s="87"/>
      <c r="K386" s="87"/>
      <c r="L386" s="87"/>
      <c r="M386" s="87"/>
      <c r="N386" s="87"/>
      <c r="O386" s="87"/>
      <c r="P386" s="137">
        <f>IF($T$13="Correct",IF(AND(P385+1&lt;='Student Work'!$T$13,P385&lt;&gt;0),P385+1,IF('Student Work'!P386&gt;0,"ERROR",0)),0)</f>
        <v>0</v>
      </c>
      <c r="Q386" s="138">
        <f>IF(P386=0,0,IF(ISBLANK('Student Work'!Q386),"ERROR",IF(ABS('Student Work'!Q386-'Student Work'!T385)&lt;0.01,IF(P386&lt;&gt;"ERROR","Correct","ERROR"),"ERROR")))</f>
        <v>0</v>
      </c>
      <c r="R386" s="139">
        <f>IF(P386=0,0,IF(ISBLANK('Student Work'!R386),"ERROR",IF(ABS('Student Work'!R386-'Student Work'!Q386*'Student Work'!$T$12/12)&lt;0.01,IF(P386&lt;&gt;"ERROR","Correct","ERROR"),"ERROR")))</f>
        <v>0</v>
      </c>
      <c r="S386" s="139">
        <f>IF(P386=0,0,IF(ISBLANK('Student Work'!S386),"ERROR",IF(ABS('Student Work'!S386-('Student Work'!$T$14-'Student Work'!R386))&lt;0.01,IF(P386&lt;&gt;"ERROR","Correct","ERROR"),"ERROR")))</f>
        <v>0</v>
      </c>
      <c r="T386" s="139">
        <f>IF(P386=0,0,IF(ISBLANK('Student Work'!T386),"ERROR",IF(ABS('Student Work'!T386-('Student Work'!Q386-'Student Work'!S386))&lt;0.01,IF(P386&lt;&gt;"ERROR","Correct","ERROR"),"ERROR")))</f>
        <v>0</v>
      </c>
      <c r="U386" s="143"/>
      <c r="V386" s="143"/>
      <c r="W386" s="87"/>
      <c r="X386" s="87"/>
      <c r="Y386" s="87"/>
      <c r="Z386" s="87"/>
      <c r="AA386" s="87"/>
      <c r="AB386" s="87"/>
      <c r="AC386" s="87"/>
      <c r="AD386" s="137">
        <f>IF($AE$13="Correct",IF(AND(AD385+1&lt;='Student Work'!$AE$13,AD385&lt;&gt;0),AD385+1,IF('Student Work'!AD386&gt;0,"ERROR",0)),0)</f>
        <v>0</v>
      </c>
      <c r="AE386" s="139">
        <f>IF(AD386=0,0,IF(ISBLANK('Student Work'!AE386),"ERROR",IF(ABS('Student Work'!AE386-'Student Work'!AH385)&lt;0.01,IF(AD386&lt;&gt;"ERROR","Correct","ERROR"),"ERROR")))</f>
        <v>0</v>
      </c>
      <c r="AF386" s="139">
        <f>IF(AD386=0,0,IF(ISBLANK('Student Work'!AF386),"ERROR",IF(ABS('Student Work'!AF386-'Student Work'!AE386*'Student Work'!$AE$12/12)&lt;0.01,IF(AD386&lt;&gt;"ERROR","Correct","ERROR"),"ERROR")))</f>
        <v>0</v>
      </c>
      <c r="AG386" s="154">
        <f>IF(AD386=0,0,IF(ISBLANK('Student Work'!AG386),"ERROR",IF(ABS('Student Work'!AG386-('Student Work'!$AE$14-'Student Work'!AF386))&lt;0.01,"Correct","ERROR")))</f>
        <v>0</v>
      </c>
      <c r="AH386" s="155">
        <f>IF(AD386=0,0,IF(ISBLANK('Student Work'!AH386),"ERROR",IF(ABS('Student Work'!AH386-('Student Work'!AE386-'Student Work'!AG386))&lt;0.01,"Correct","ERROR")))</f>
        <v>0</v>
      </c>
      <c r="AI386" s="144"/>
      <c r="AJ386" s="87"/>
      <c r="AK386" s="87"/>
      <c r="AL386" s="70"/>
    </row>
    <row r="387" spans="1:38">
      <c r="A387" s="100"/>
      <c r="B387" s="72"/>
      <c r="C387" s="87"/>
      <c r="D387" s="87"/>
      <c r="E387" s="87"/>
      <c r="F387" s="87"/>
      <c r="G387" s="87"/>
      <c r="H387" s="87"/>
      <c r="I387" s="87"/>
      <c r="J387" s="87"/>
      <c r="K387" s="87"/>
      <c r="L387" s="87"/>
      <c r="M387" s="87"/>
      <c r="N387" s="87"/>
      <c r="O387" s="87"/>
      <c r="P387" s="137">
        <f>IF($T$13="Correct",IF(AND(P386+1&lt;='Student Work'!$T$13,P386&lt;&gt;0),P386+1,IF('Student Work'!P387&gt;0,"ERROR",0)),0)</f>
        <v>0</v>
      </c>
      <c r="Q387" s="138">
        <f>IF(P387=0,0,IF(ISBLANK('Student Work'!Q387),"ERROR",IF(ABS('Student Work'!Q387-'Student Work'!T386)&lt;0.01,IF(P387&lt;&gt;"ERROR","Correct","ERROR"),"ERROR")))</f>
        <v>0</v>
      </c>
      <c r="R387" s="139">
        <f>IF(P387=0,0,IF(ISBLANK('Student Work'!R387),"ERROR",IF(ABS('Student Work'!R387-'Student Work'!Q387*'Student Work'!$T$12/12)&lt;0.01,IF(P387&lt;&gt;"ERROR","Correct","ERROR"),"ERROR")))</f>
        <v>0</v>
      </c>
      <c r="S387" s="139">
        <f>IF(P387=0,0,IF(ISBLANK('Student Work'!S387),"ERROR",IF(ABS('Student Work'!S387-('Student Work'!$T$14-'Student Work'!R387))&lt;0.01,IF(P387&lt;&gt;"ERROR","Correct","ERROR"),"ERROR")))</f>
        <v>0</v>
      </c>
      <c r="T387" s="139">
        <f>IF(P387=0,0,IF(ISBLANK('Student Work'!T387),"ERROR",IF(ABS('Student Work'!T387-('Student Work'!Q387-'Student Work'!S387))&lt;0.01,IF(P387&lt;&gt;"ERROR","Correct","ERROR"),"ERROR")))</f>
        <v>0</v>
      </c>
      <c r="U387" s="143"/>
      <c r="V387" s="143"/>
      <c r="W387" s="87"/>
      <c r="X387" s="87"/>
      <c r="Y387" s="87"/>
      <c r="Z387" s="87"/>
      <c r="AA387" s="87"/>
      <c r="AB387" s="87"/>
      <c r="AC387" s="87"/>
      <c r="AD387" s="137">
        <f>IF($AE$13="Correct",IF(AND(AD386+1&lt;='Student Work'!$AE$13,AD386&lt;&gt;0),AD386+1,IF('Student Work'!AD387&gt;0,"ERROR",0)),0)</f>
        <v>0</v>
      </c>
      <c r="AE387" s="139">
        <f>IF(AD387=0,0,IF(ISBLANK('Student Work'!AE387),"ERROR",IF(ABS('Student Work'!AE387-'Student Work'!AH386)&lt;0.01,IF(AD387&lt;&gt;"ERROR","Correct","ERROR"),"ERROR")))</f>
        <v>0</v>
      </c>
      <c r="AF387" s="139">
        <f>IF(AD387=0,0,IF(ISBLANK('Student Work'!AF387),"ERROR",IF(ABS('Student Work'!AF387-'Student Work'!AE387*'Student Work'!$AE$12/12)&lt;0.01,IF(AD387&lt;&gt;"ERROR","Correct","ERROR"),"ERROR")))</f>
        <v>0</v>
      </c>
      <c r="AG387" s="154">
        <f>IF(AD387=0,0,IF(ISBLANK('Student Work'!AG387),"ERROR",IF(ABS('Student Work'!AG387-('Student Work'!$AE$14-'Student Work'!AF387))&lt;0.01,"Correct","ERROR")))</f>
        <v>0</v>
      </c>
      <c r="AH387" s="155">
        <f>IF(AD387=0,0,IF(ISBLANK('Student Work'!AH387),"ERROR",IF(ABS('Student Work'!AH387-('Student Work'!AE387-'Student Work'!AG387))&lt;0.01,"Correct","ERROR")))</f>
        <v>0</v>
      </c>
      <c r="AI387" s="144"/>
      <c r="AJ387" s="87"/>
      <c r="AK387" s="87"/>
      <c r="AL387" s="70"/>
    </row>
    <row r="388" spans="1:38">
      <c r="A388" s="100"/>
      <c r="B388" s="72"/>
      <c r="C388" s="87"/>
      <c r="D388" s="87"/>
      <c r="E388" s="87"/>
      <c r="F388" s="87"/>
      <c r="G388" s="87"/>
      <c r="H388" s="87"/>
      <c r="I388" s="87"/>
      <c r="J388" s="87"/>
      <c r="K388" s="87"/>
      <c r="L388" s="87"/>
      <c r="M388" s="87"/>
      <c r="N388" s="87"/>
      <c r="O388" s="87"/>
      <c r="P388" s="137">
        <f>IF($T$13="Correct",IF(AND(P387+1&lt;='Student Work'!$T$13,P387&lt;&gt;0),P387+1,IF('Student Work'!P388&gt;0,"ERROR",0)),0)</f>
        <v>0</v>
      </c>
      <c r="Q388" s="138">
        <f>IF(P388=0,0,IF(ISBLANK('Student Work'!Q388),"ERROR",IF(ABS('Student Work'!Q388-'Student Work'!T387)&lt;0.01,IF(P388&lt;&gt;"ERROR","Correct","ERROR"),"ERROR")))</f>
        <v>0</v>
      </c>
      <c r="R388" s="139">
        <f>IF(P388=0,0,IF(ISBLANK('Student Work'!R388),"ERROR",IF(ABS('Student Work'!R388-'Student Work'!Q388*'Student Work'!$T$12/12)&lt;0.01,IF(P388&lt;&gt;"ERROR","Correct","ERROR"),"ERROR")))</f>
        <v>0</v>
      </c>
      <c r="S388" s="139">
        <f>IF(P388=0,0,IF(ISBLANK('Student Work'!S388),"ERROR",IF(ABS('Student Work'!S388-('Student Work'!$T$14-'Student Work'!R388))&lt;0.01,IF(P388&lt;&gt;"ERROR","Correct","ERROR"),"ERROR")))</f>
        <v>0</v>
      </c>
      <c r="T388" s="139">
        <f>IF(P388=0,0,IF(ISBLANK('Student Work'!T388),"ERROR",IF(ABS('Student Work'!T388-('Student Work'!Q388-'Student Work'!S388))&lt;0.01,IF(P388&lt;&gt;"ERROR","Correct","ERROR"),"ERROR")))</f>
        <v>0</v>
      </c>
      <c r="U388" s="143"/>
      <c r="V388" s="143"/>
      <c r="W388" s="87"/>
      <c r="X388" s="87"/>
      <c r="Y388" s="87"/>
      <c r="Z388" s="87"/>
      <c r="AA388" s="87"/>
      <c r="AB388" s="87"/>
      <c r="AC388" s="87"/>
      <c r="AD388" s="137">
        <f>IF($AE$13="Correct",IF(AND(AD387+1&lt;='Student Work'!$AE$13,AD387&lt;&gt;0),AD387+1,IF('Student Work'!AD388&gt;0,"ERROR",0)),0)</f>
        <v>0</v>
      </c>
      <c r="AE388" s="139">
        <f>IF(AD388=0,0,IF(ISBLANK('Student Work'!AE388),"ERROR",IF(ABS('Student Work'!AE388-'Student Work'!AH387)&lt;0.01,IF(AD388&lt;&gt;"ERROR","Correct","ERROR"),"ERROR")))</f>
        <v>0</v>
      </c>
      <c r="AF388" s="139">
        <f>IF(AD388=0,0,IF(ISBLANK('Student Work'!AF388),"ERROR",IF(ABS('Student Work'!AF388-'Student Work'!AE388*'Student Work'!$AE$12/12)&lt;0.01,IF(AD388&lt;&gt;"ERROR","Correct","ERROR"),"ERROR")))</f>
        <v>0</v>
      </c>
      <c r="AG388" s="154">
        <f>IF(AD388=0,0,IF(ISBLANK('Student Work'!AG388),"ERROR",IF(ABS('Student Work'!AG388-('Student Work'!$AE$14-'Student Work'!AF388))&lt;0.01,"Correct","ERROR")))</f>
        <v>0</v>
      </c>
      <c r="AH388" s="155">
        <f>IF(AD388=0,0,IF(ISBLANK('Student Work'!AH388),"ERROR",IF(ABS('Student Work'!AH388-('Student Work'!AE388-'Student Work'!AG388))&lt;0.01,"Correct","ERROR")))</f>
        <v>0</v>
      </c>
      <c r="AI388" s="144"/>
      <c r="AJ388" s="87"/>
      <c r="AK388" s="87"/>
      <c r="AL388" s="70"/>
    </row>
    <row r="389" spans="1:38">
      <c r="A389" s="100"/>
      <c r="B389" s="72"/>
      <c r="C389" s="87"/>
      <c r="D389" s="87"/>
      <c r="E389" s="87"/>
      <c r="F389" s="87"/>
      <c r="G389" s="87"/>
      <c r="H389" s="87"/>
      <c r="I389" s="87"/>
      <c r="J389" s="87"/>
      <c r="K389" s="87"/>
      <c r="L389" s="87"/>
      <c r="M389" s="87"/>
      <c r="N389" s="87"/>
      <c r="O389" s="87"/>
      <c r="P389" s="137">
        <f>IF($T$13="Correct",IF(AND(P388+1&lt;='Student Work'!$T$13,P388&lt;&gt;0),P388+1,IF('Student Work'!P389&gt;0,"ERROR",0)),0)</f>
        <v>0</v>
      </c>
      <c r="Q389" s="138">
        <f>IF(P389=0,0,IF(ISBLANK('Student Work'!Q389),"ERROR",IF(ABS('Student Work'!Q389-'Student Work'!T388)&lt;0.01,IF(P389&lt;&gt;"ERROR","Correct","ERROR"),"ERROR")))</f>
        <v>0</v>
      </c>
      <c r="R389" s="139">
        <f>IF(P389=0,0,IF(ISBLANK('Student Work'!R389),"ERROR",IF(ABS('Student Work'!R389-'Student Work'!Q389*'Student Work'!$T$12/12)&lt;0.01,IF(P389&lt;&gt;"ERROR","Correct","ERROR"),"ERROR")))</f>
        <v>0</v>
      </c>
      <c r="S389" s="139">
        <f>IF(P389=0,0,IF(ISBLANK('Student Work'!S389),"ERROR",IF(ABS('Student Work'!S389-('Student Work'!$T$14-'Student Work'!R389))&lt;0.01,IF(P389&lt;&gt;"ERROR","Correct","ERROR"),"ERROR")))</f>
        <v>0</v>
      </c>
      <c r="T389" s="139">
        <f>IF(P389=0,0,IF(ISBLANK('Student Work'!T389),"ERROR",IF(ABS('Student Work'!T389-('Student Work'!Q389-'Student Work'!S389))&lt;0.01,IF(P389&lt;&gt;"ERROR","Correct","ERROR"),"ERROR")))</f>
        <v>0</v>
      </c>
      <c r="U389" s="143"/>
      <c r="V389" s="143"/>
      <c r="W389" s="87"/>
      <c r="X389" s="87"/>
      <c r="Y389" s="87"/>
      <c r="Z389" s="87"/>
      <c r="AA389" s="87"/>
      <c r="AB389" s="87"/>
      <c r="AC389" s="87"/>
      <c r="AD389" s="137">
        <f>IF($AE$13="Correct",IF(AND(AD388+1&lt;='Student Work'!$AE$13,AD388&lt;&gt;0),AD388+1,IF('Student Work'!AD389&gt;0,"ERROR",0)),0)</f>
        <v>0</v>
      </c>
      <c r="AE389" s="139">
        <f>IF(AD389=0,0,IF(ISBLANK('Student Work'!AE389),"ERROR",IF(ABS('Student Work'!AE389-'Student Work'!AH388)&lt;0.01,IF(AD389&lt;&gt;"ERROR","Correct","ERROR"),"ERROR")))</f>
        <v>0</v>
      </c>
      <c r="AF389" s="139">
        <f>IF(AD389=0,0,IF(ISBLANK('Student Work'!AF389),"ERROR",IF(ABS('Student Work'!AF389-'Student Work'!AE389*'Student Work'!$AE$12/12)&lt;0.01,IF(AD389&lt;&gt;"ERROR","Correct","ERROR"),"ERROR")))</f>
        <v>0</v>
      </c>
      <c r="AG389" s="154">
        <f>IF(AD389=0,0,IF(ISBLANK('Student Work'!AG389),"ERROR",IF(ABS('Student Work'!AG389-('Student Work'!$AE$14-'Student Work'!AF389))&lt;0.01,"Correct","ERROR")))</f>
        <v>0</v>
      </c>
      <c r="AH389" s="155">
        <f>IF(AD389=0,0,IF(ISBLANK('Student Work'!AH389),"ERROR",IF(ABS('Student Work'!AH389-('Student Work'!AE389-'Student Work'!AG389))&lt;0.01,"Correct","ERROR")))</f>
        <v>0</v>
      </c>
      <c r="AI389" s="144"/>
      <c r="AJ389" s="87"/>
      <c r="AK389" s="87"/>
      <c r="AL389" s="70"/>
    </row>
    <row r="390" spans="1:38">
      <c r="A390" s="100"/>
      <c r="B390" s="72"/>
      <c r="C390" s="87"/>
      <c r="D390" s="87"/>
      <c r="E390" s="87"/>
      <c r="F390" s="87"/>
      <c r="G390" s="87"/>
      <c r="H390" s="87"/>
      <c r="I390" s="87"/>
      <c r="J390" s="87"/>
      <c r="K390" s="87"/>
      <c r="L390" s="87"/>
      <c r="M390" s="87"/>
      <c r="N390" s="87"/>
      <c r="O390" s="87"/>
      <c r="P390" s="137">
        <f>IF($T$13="Correct",IF(AND(P389+1&lt;='Student Work'!$T$13,P389&lt;&gt;0),P389+1,IF('Student Work'!P390&gt;0,"ERROR",0)),0)</f>
        <v>0</v>
      </c>
      <c r="Q390" s="138">
        <f>IF(P390=0,0,IF(ISBLANK('Student Work'!Q390),"ERROR",IF(ABS('Student Work'!Q390-'Student Work'!T389)&lt;0.01,IF(P390&lt;&gt;"ERROR","Correct","ERROR"),"ERROR")))</f>
        <v>0</v>
      </c>
      <c r="R390" s="139">
        <f>IF(P390=0,0,IF(ISBLANK('Student Work'!R390),"ERROR",IF(ABS('Student Work'!R390-'Student Work'!Q390*'Student Work'!$T$12/12)&lt;0.01,IF(P390&lt;&gt;"ERROR","Correct","ERROR"),"ERROR")))</f>
        <v>0</v>
      </c>
      <c r="S390" s="139">
        <f>IF(P390=0,0,IF(ISBLANK('Student Work'!S390),"ERROR",IF(ABS('Student Work'!S390-('Student Work'!$T$14-'Student Work'!R390))&lt;0.01,IF(P390&lt;&gt;"ERROR","Correct","ERROR"),"ERROR")))</f>
        <v>0</v>
      </c>
      <c r="T390" s="139">
        <f>IF(P390=0,0,IF(ISBLANK('Student Work'!T390),"ERROR",IF(ABS('Student Work'!T390-('Student Work'!Q390-'Student Work'!S390))&lt;0.01,IF(P390&lt;&gt;"ERROR","Correct","ERROR"),"ERROR")))</f>
        <v>0</v>
      </c>
      <c r="U390" s="143"/>
      <c r="V390" s="143"/>
      <c r="W390" s="87"/>
      <c r="X390" s="87"/>
      <c r="Y390" s="87"/>
      <c r="Z390" s="87"/>
      <c r="AA390" s="87"/>
      <c r="AB390" s="87"/>
      <c r="AC390" s="87"/>
      <c r="AD390" s="137">
        <f>IF($AE$13="Correct",IF(AND(AD389+1&lt;='Student Work'!$AE$13,AD389&lt;&gt;0),AD389+1,IF('Student Work'!AD390&gt;0,"ERROR",0)),0)</f>
        <v>0</v>
      </c>
      <c r="AE390" s="139">
        <f>IF(AD390=0,0,IF(ISBLANK('Student Work'!AE390),"ERROR",IF(ABS('Student Work'!AE390-'Student Work'!AH389)&lt;0.01,IF(AD390&lt;&gt;"ERROR","Correct","ERROR"),"ERROR")))</f>
        <v>0</v>
      </c>
      <c r="AF390" s="139">
        <f>IF(AD390=0,0,IF(ISBLANK('Student Work'!AF390),"ERROR",IF(ABS('Student Work'!AF390-'Student Work'!AE390*'Student Work'!$AE$12/12)&lt;0.01,IF(AD390&lt;&gt;"ERROR","Correct","ERROR"),"ERROR")))</f>
        <v>0</v>
      </c>
      <c r="AG390" s="154">
        <f>IF(AD390=0,0,IF(ISBLANK('Student Work'!AG390),"ERROR",IF(ABS('Student Work'!AG390-('Student Work'!$AE$14-'Student Work'!AF390))&lt;0.01,"Correct","ERROR")))</f>
        <v>0</v>
      </c>
      <c r="AH390" s="155">
        <f>IF(AD390=0,0,IF(ISBLANK('Student Work'!AH390),"ERROR",IF(ABS('Student Work'!AH390-('Student Work'!AE390-'Student Work'!AG390))&lt;0.01,"Correct","ERROR")))</f>
        <v>0</v>
      </c>
      <c r="AI390" s="144"/>
      <c r="AJ390" s="87"/>
      <c r="AK390" s="87"/>
      <c r="AL390" s="70"/>
    </row>
    <row r="391" spans="1:38">
      <c r="A391" s="100"/>
      <c r="B391" s="72"/>
      <c r="C391" s="87"/>
      <c r="D391" s="87"/>
      <c r="E391" s="87"/>
      <c r="F391" s="87"/>
      <c r="G391" s="87"/>
      <c r="H391" s="87"/>
      <c r="I391" s="87"/>
      <c r="J391" s="87"/>
      <c r="K391" s="87"/>
      <c r="L391" s="87"/>
      <c r="M391" s="87"/>
      <c r="N391" s="87"/>
      <c r="O391" s="87"/>
      <c r="P391" s="137">
        <f>IF($T$13="Correct",IF(AND(P390+1&lt;='Student Work'!$T$13,P390&lt;&gt;0),P390+1,IF('Student Work'!P391&gt;0,"ERROR",0)),0)</f>
        <v>0</v>
      </c>
      <c r="Q391" s="138">
        <f>IF(P391=0,0,IF(ISBLANK('Student Work'!Q391),"ERROR",IF(ABS('Student Work'!Q391-'Student Work'!T390)&lt;0.01,IF(P391&lt;&gt;"ERROR","Correct","ERROR"),"ERROR")))</f>
        <v>0</v>
      </c>
      <c r="R391" s="139">
        <f>IF(P391=0,0,IF(ISBLANK('Student Work'!R391),"ERROR",IF(ABS('Student Work'!R391-'Student Work'!Q391*'Student Work'!$T$12/12)&lt;0.01,IF(P391&lt;&gt;"ERROR","Correct","ERROR"),"ERROR")))</f>
        <v>0</v>
      </c>
      <c r="S391" s="139">
        <f>IF(P391=0,0,IF(ISBLANK('Student Work'!S391),"ERROR",IF(ABS('Student Work'!S391-('Student Work'!$T$14-'Student Work'!R391))&lt;0.01,IF(P391&lt;&gt;"ERROR","Correct","ERROR"),"ERROR")))</f>
        <v>0</v>
      </c>
      <c r="T391" s="139">
        <f>IF(P391=0,0,IF(ISBLANK('Student Work'!T391),"ERROR",IF(ABS('Student Work'!T391-('Student Work'!Q391-'Student Work'!S391))&lt;0.01,IF(P391&lt;&gt;"ERROR","Correct","ERROR"),"ERROR")))</f>
        <v>0</v>
      </c>
      <c r="U391" s="143"/>
      <c r="V391" s="143"/>
      <c r="W391" s="87"/>
      <c r="X391" s="87"/>
      <c r="Y391" s="87"/>
      <c r="Z391" s="87"/>
      <c r="AA391" s="87"/>
      <c r="AB391" s="87"/>
      <c r="AC391" s="87"/>
      <c r="AD391" s="137">
        <f>IF($AE$13="Correct",IF(AND(AD390+1&lt;='Student Work'!$AE$13,AD390&lt;&gt;0),AD390+1,IF('Student Work'!AD391&gt;0,"ERROR",0)),0)</f>
        <v>0</v>
      </c>
      <c r="AE391" s="139">
        <f>IF(AD391=0,0,IF(ISBLANK('Student Work'!AE391),"ERROR",IF(ABS('Student Work'!AE391-'Student Work'!AH390)&lt;0.01,IF(AD391&lt;&gt;"ERROR","Correct","ERROR"),"ERROR")))</f>
        <v>0</v>
      </c>
      <c r="AF391" s="139">
        <f>IF(AD391=0,0,IF(ISBLANK('Student Work'!AF391),"ERROR",IF(ABS('Student Work'!AF391-'Student Work'!AE391*'Student Work'!$AE$12/12)&lt;0.01,IF(AD391&lt;&gt;"ERROR","Correct","ERROR"),"ERROR")))</f>
        <v>0</v>
      </c>
      <c r="AG391" s="154">
        <f>IF(AD391=0,0,IF(ISBLANK('Student Work'!AG391),"ERROR",IF(ABS('Student Work'!AG391-('Student Work'!$AE$14-'Student Work'!AF391))&lt;0.01,"Correct","ERROR")))</f>
        <v>0</v>
      </c>
      <c r="AH391" s="155">
        <f>IF(AD391=0,0,IF(ISBLANK('Student Work'!AH391),"ERROR",IF(ABS('Student Work'!AH391-('Student Work'!AE391-'Student Work'!AG391))&lt;0.01,"Correct","ERROR")))</f>
        <v>0</v>
      </c>
      <c r="AI391" s="144"/>
      <c r="AJ391" s="87"/>
      <c r="AK391" s="87"/>
      <c r="AL391" s="70"/>
    </row>
    <row r="392" spans="1:38">
      <c r="A392" s="100"/>
      <c r="B392" s="72"/>
      <c r="C392" s="87"/>
      <c r="D392" s="87"/>
      <c r="E392" s="87"/>
      <c r="F392" s="87"/>
      <c r="G392" s="87"/>
      <c r="H392" s="87"/>
      <c r="I392" s="87"/>
      <c r="J392" s="87"/>
      <c r="K392" s="87"/>
      <c r="L392" s="87"/>
      <c r="M392" s="87"/>
      <c r="N392" s="87"/>
      <c r="O392" s="87"/>
      <c r="P392" s="137">
        <f>IF($T$13="Correct",IF(AND(P391+1&lt;='Student Work'!$T$13,P391&lt;&gt;0),P391+1,IF('Student Work'!P392&gt;0,"ERROR",0)),0)</f>
        <v>0</v>
      </c>
      <c r="Q392" s="138">
        <f>IF(P392=0,0,IF(ISBLANK('Student Work'!Q392),"ERROR",IF(ABS('Student Work'!Q392-'Student Work'!T391)&lt;0.01,IF(P392&lt;&gt;"ERROR","Correct","ERROR"),"ERROR")))</f>
        <v>0</v>
      </c>
      <c r="R392" s="139">
        <f>IF(P392=0,0,IF(ISBLANK('Student Work'!R392),"ERROR",IF(ABS('Student Work'!R392-'Student Work'!Q392*'Student Work'!$T$12/12)&lt;0.01,IF(P392&lt;&gt;"ERROR","Correct","ERROR"),"ERROR")))</f>
        <v>0</v>
      </c>
      <c r="S392" s="139">
        <f>IF(P392=0,0,IF(ISBLANK('Student Work'!S392),"ERROR",IF(ABS('Student Work'!S392-('Student Work'!$T$14-'Student Work'!R392))&lt;0.01,IF(P392&lt;&gt;"ERROR","Correct","ERROR"),"ERROR")))</f>
        <v>0</v>
      </c>
      <c r="T392" s="139">
        <f>IF(P392=0,0,IF(ISBLANK('Student Work'!T392),"ERROR",IF(ABS('Student Work'!T392-('Student Work'!Q392-'Student Work'!S392))&lt;0.01,IF(P392&lt;&gt;"ERROR","Correct","ERROR"),"ERROR")))</f>
        <v>0</v>
      </c>
      <c r="U392" s="143"/>
      <c r="V392" s="143"/>
      <c r="W392" s="87"/>
      <c r="X392" s="87"/>
      <c r="Y392" s="87"/>
      <c r="Z392" s="87"/>
      <c r="AA392" s="87"/>
      <c r="AB392" s="87"/>
      <c r="AC392" s="87"/>
      <c r="AD392" s="137">
        <f>IF($AE$13="Correct",IF(AND(AD391+1&lt;='Student Work'!$AE$13,AD391&lt;&gt;0),AD391+1,IF('Student Work'!AD392&gt;0,"ERROR",0)),0)</f>
        <v>0</v>
      </c>
      <c r="AE392" s="139">
        <f>IF(AD392=0,0,IF(ISBLANK('Student Work'!AE392),"ERROR",IF(ABS('Student Work'!AE392-'Student Work'!AH391)&lt;0.01,IF(AD392&lt;&gt;"ERROR","Correct","ERROR"),"ERROR")))</f>
        <v>0</v>
      </c>
      <c r="AF392" s="139">
        <f>IF(AD392=0,0,IF(ISBLANK('Student Work'!AF392),"ERROR",IF(ABS('Student Work'!AF392-'Student Work'!AE392*'Student Work'!$AE$12/12)&lt;0.01,IF(AD392&lt;&gt;"ERROR","Correct","ERROR"),"ERROR")))</f>
        <v>0</v>
      </c>
      <c r="AG392" s="154">
        <f>IF(AD392=0,0,IF(ISBLANK('Student Work'!AG392),"ERROR",IF(ABS('Student Work'!AG392-('Student Work'!$AE$14-'Student Work'!AF392))&lt;0.01,"Correct","ERROR")))</f>
        <v>0</v>
      </c>
      <c r="AH392" s="155">
        <f>IF(AD392=0,0,IF(ISBLANK('Student Work'!AH392),"ERROR",IF(ABS('Student Work'!AH392-('Student Work'!AE392-'Student Work'!AG392))&lt;0.01,"Correct","ERROR")))</f>
        <v>0</v>
      </c>
      <c r="AI392" s="144"/>
      <c r="AJ392" s="87"/>
      <c r="AK392" s="87"/>
      <c r="AL392" s="70"/>
    </row>
    <row r="393" spans="1:38">
      <c r="A393" s="100"/>
      <c r="B393" s="72"/>
      <c r="C393" s="87"/>
      <c r="D393" s="87"/>
      <c r="E393" s="87"/>
      <c r="F393" s="87"/>
      <c r="G393" s="87"/>
      <c r="H393" s="87"/>
      <c r="I393" s="87"/>
      <c r="J393" s="87"/>
      <c r="K393" s="87"/>
      <c r="L393" s="87"/>
      <c r="M393" s="87"/>
      <c r="N393" s="87"/>
      <c r="O393" s="87"/>
      <c r="P393" s="137">
        <f>IF($T$13="Correct",IF(AND(P392+1&lt;='Student Work'!$T$13,P392&lt;&gt;0),P392+1,IF('Student Work'!P393&gt;0,"ERROR",0)),0)</f>
        <v>0</v>
      </c>
      <c r="Q393" s="138">
        <f>IF(P393=0,0,IF(ISBLANK('Student Work'!Q393),"ERROR",IF(ABS('Student Work'!Q393-'Student Work'!T392)&lt;0.01,IF(P393&lt;&gt;"ERROR","Correct","ERROR"),"ERROR")))</f>
        <v>0</v>
      </c>
      <c r="R393" s="139">
        <f>IF(P393=0,0,IF(ISBLANK('Student Work'!R393),"ERROR",IF(ABS('Student Work'!R393-'Student Work'!Q393*'Student Work'!$T$12/12)&lt;0.01,IF(P393&lt;&gt;"ERROR","Correct","ERROR"),"ERROR")))</f>
        <v>0</v>
      </c>
      <c r="S393" s="139">
        <f>IF(P393=0,0,IF(ISBLANK('Student Work'!S393),"ERROR",IF(ABS('Student Work'!S393-('Student Work'!$T$14-'Student Work'!R393))&lt;0.01,IF(P393&lt;&gt;"ERROR","Correct","ERROR"),"ERROR")))</f>
        <v>0</v>
      </c>
      <c r="T393" s="139">
        <f>IF(P393=0,0,IF(ISBLANK('Student Work'!T393),"ERROR",IF(ABS('Student Work'!T393-('Student Work'!Q393-'Student Work'!S393))&lt;0.01,IF(P393&lt;&gt;"ERROR","Correct","ERROR"),"ERROR")))</f>
        <v>0</v>
      </c>
      <c r="U393" s="143"/>
      <c r="V393" s="143"/>
      <c r="W393" s="87"/>
      <c r="X393" s="87"/>
      <c r="Y393" s="87"/>
      <c r="Z393" s="87"/>
      <c r="AA393" s="87"/>
      <c r="AB393" s="87"/>
      <c r="AC393" s="87"/>
      <c r="AD393" s="137">
        <f>IF($AE$13="Correct",IF(AND(AD392+1&lt;='Student Work'!$AE$13,AD392&lt;&gt;0),AD392+1,IF('Student Work'!AD393&gt;0,"ERROR",0)),0)</f>
        <v>0</v>
      </c>
      <c r="AE393" s="139">
        <f>IF(AD393=0,0,IF(ISBLANK('Student Work'!AE393),"ERROR",IF(ABS('Student Work'!AE393-'Student Work'!AH392)&lt;0.01,IF(AD393&lt;&gt;"ERROR","Correct","ERROR"),"ERROR")))</f>
        <v>0</v>
      </c>
      <c r="AF393" s="139">
        <f>IF(AD393=0,0,IF(ISBLANK('Student Work'!AF393),"ERROR",IF(ABS('Student Work'!AF393-'Student Work'!AE393*'Student Work'!$AE$12/12)&lt;0.01,IF(AD393&lt;&gt;"ERROR","Correct","ERROR"),"ERROR")))</f>
        <v>0</v>
      </c>
      <c r="AG393" s="154">
        <f>IF(AD393=0,0,IF(ISBLANK('Student Work'!AG393),"ERROR",IF(ABS('Student Work'!AG393-('Student Work'!$AE$14-'Student Work'!AF393))&lt;0.01,"Correct","ERROR")))</f>
        <v>0</v>
      </c>
      <c r="AH393" s="155">
        <f>IF(AD393=0,0,IF(ISBLANK('Student Work'!AH393),"ERROR",IF(ABS('Student Work'!AH393-('Student Work'!AE393-'Student Work'!AG393))&lt;0.01,"Correct","ERROR")))</f>
        <v>0</v>
      </c>
      <c r="AI393" s="144"/>
      <c r="AJ393" s="87"/>
      <c r="AK393" s="87"/>
      <c r="AL393" s="70"/>
    </row>
    <row r="394" spans="1:38">
      <c r="A394" s="100"/>
      <c r="B394" s="72"/>
      <c r="C394" s="87"/>
      <c r="D394" s="87"/>
      <c r="E394" s="87"/>
      <c r="F394" s="87"/>
      <c r="G394" s="87"/>
      <c r="H394" s="87"/>
      <c r="I394" s="87"/>
      <c r="J394" s="87"/>
      <c r="K394" s="87"/>
      <c r="L394" s="87"/>
      <c r="M394" s="87"/>
      <c r="N394" s="87"/>
      <c r="O394" s="87"/>
      <c r="P394" s="137">
        <f>IF($T$13="Correct",IF(AND(P393+1&lt;='Student Work'!$T$13,P393&lt;&gt;0),P393+1,IF('Student Work'!P394&gt;0,"ERROR",0)),0)</f>
        <v>0</v>
      </c>
      <c r="Q394" s="138">
        <f>IF(P394=0,0,IF(ISBLANK('Student Work'!Q394),"ERROR",IF(ABS('Student Work'!Q394-'Student Work'!T393)&lt;0.01,IF(P394&lt;&gt;"ERROR","Correct","ERROR"),"ERROR")))</f>
        <v>0</v>
      </c>
      <c r="R394" s="139">
        <f>IF(P394=0,0,IF(ISBLANK('Student Work'!R394),"ERROR",IF(ABS('Student Work'!R394-'Student Work'!Q394*'Student Work'!$T$12/12)&lt;0.01,IF(P394&lt;&gt;"ERROR","Correct","ERROR"),"ERROR")))</f>
        <v>0</v>
      </c>
      <c r="S394" s="139">
        <f>IF(P394=0,0,IF(ISBLANK('Student Work'!S394),"ERROR",IF(ABS('Student Work'!S394-('Student Work'!$T$14-'Student Work'!R394))&lt;0.01,IF(P394&lt;&gt;"ERROR","Correct","ERROR"),"ERROR")))</f>
        <v>0</v>
      </c>
      <c r="T394" s="139">
        <f>IF(P394=0,0,IF(ISBLANK('Student Work'!T394),"ERROR",IF(ABS('Student Work'!T394-('Student Work'!Q394-'Student Work'!S394))&lt;0.01,IF(P394&lt;&gt;"ERROR","Correct","ERROR"),"ERROR")))</f>
        <v>0</v>
      </c>
      <c r="U394" s="143"/>
      <c r="V394" s="143"/>
      <c r="W394" s="87"/>
      <c r="X394" s="87"/>
      <c r="Y394" s="87"/>
      <c r="Z394" s="87"/>
      <c r="AA394" s="87"/>
      <c r="AB394" s="87"/>
      <c r="AC394" s="87"/>
      <c r="AD394" s="137">
        <f>IF($AE$13="Correct",IF(AND(AD393+1&lt;='Student Work'!$AE$13,AD393&lt;&gt;0),AD393+1,IF('Student Work'!AD394&gt;0,"ERROR",0)),0)</f>
        <v>0</v>
      </c>
      <c r="AE394" s="139">
        <f>IF(AD394=0,0,IF(ISBLANK('Student Work'!AE394),"ERROR",IF(ABS('Student Work'!AE394-'Student Work'!AH393)&lt;0.01,IF(AD394&lt;&gt;"ERROR","Correct","ERROR"),"ERROR")))</f>
        <v>0</v>
      </c>
      <c r="AF394" s="139">
        <f>IF(AD394=0,0,IF(ISBLANK('Student Work'!AF394),"ERROR",IF(ABS('Student Work'!AF394-'Student Work'!AE394*'Student Work'!$AE$12/12)&lt;0.01,IF(AD394&lt;&gt;"ERROR","Correct","ERROR"),"ERROR")))</f>
        <v>0</v>
      </c>
      <c r="AG394" s="154">
        <f>IF(AD394=0,0,IF(ISBLANK('Student Work'!AG394),"ERROR",IF(ABS('Student Work'!AG394-('Student Work'!$AE$14-'Student Work'!AF394))&lt;0.01,"Correct","ERROR")))</f>
        <v>0</v>
      </c>
      <c r="AH394" s="155">
        <f>IF(AD394=0,0,IF(ISBLANK('Student Work'!AH394),"ERROR",IF(ABS('Student Work'!AH394-('Student Work'!AE394-'Student Work'!AG394))&lt;0.01,"Correct","ERROR")))</f>
        <v>0</v>
      </c>
      <c r="AI394" s="144"/>
      <c r="AJ394" s="87"/>
      <c r="AK394" s="87"/>
      <c r="AL394" s="70"/>
    </row>
    <row r="395" spans="1:38">
      <c r="A395" s="100"/>
      <c r="B395" s="72"/>
      <c r="C395" s="87"/>
      <c r="D395" s="87"/>
      <c r="E395" s="87"/>
      <c r="F395" s="87"/>
      <c r="G395" s="87"/>
      <c r="H395" s="87"/>
      <c r="I395" s="87"/>
      <c r="J395" s="87"/>
      <c r="K395" s="87"/>
      <c r="L395" s="87"/>
      <c r="M395" s="87"/>
      <c r="N395" s="87"/>
      <c r="O395" s="87"/>
      <c r="P395" s="137">
        <f>IF($T$13="Correct",IF(AND(P394+1&lt;='Student Work'!$T$13,P394&lt;&gt;0),P394+1,IF('Student Work'!P395&gt;0,"ERROR",0)),0)</f>
        <v>0</v>
      </c>
      <c r="Q395" s="138">
        <f>IF(P395=0,0,IF(ISBLANK('Student Work'!Q395),"ERROR",IF(ABS('Student Work'!Q395-'Student Work'!T394)&lt;0.01,IF(P395&lt;&gt;"ERROR","Correct","ERROR"),"ERROR")))</f>
        <v>0</v>
      </c>
      <c r="R395" s="139">
        <f>IF(P395=0,0,IF(ISBLANK('Student Work'!R395),"ERROR",IF(ABS('Student Work'!R395-'Student Work'!Q395*'Student Work'!$T$12/12)&lt;0.01,IF(P395&lt;&gt;"ERROR","Correct","ERROR"),"ERROR")))</f>
        <v>0</v>
      </c>
      <c r="S395" s="139">
        <f>IF(P395=0,0,IF(ISBLANK('Student Work'!S395),"ERROR",IF(ABS('Student Work'!S395-('Student Work'!$T$14-'Student Work'!R395))&lt;0.01,IF(P395&lt;&gt;"ERROR","Correct","ERROR"),"ERROR")))</f>
        <v>0</v>
      </c>
      <c r="T395" s="139">
        <f>IF(P395=0,0,IF(ISBLANK('Student Work'!T395),"ERROR",IF(ABS('Student Work'!T395-('Student Work'!Q395-'Student Work'!S395))&lt;0.01,IF(P395&lt;&gt;"ERROR","Correct","ERROR"),"ERROR")))</f>
        <v>0</v>
      </c>
      <c r="U395" s="143"/>
      <c r="V395" s="143"/>
      <c r="W395" s="87"/>
      <c r="X395" s="87"/>
      <c r="Y395" s="87"/>
      <c r="Z395" s="87"/>
      <c r="AA395" s="87"/>
      <c r="AB395" s="87"/>
      <c r="AC395" s="87"/>
      <c r="AD395" s="137">
        <f>IF($AE$13="Correct",IF(AND(AD394+1&lt;='Student Work'!$AE$13,AD394&lt;&gt;0),AD394+1,IF('Student Work'!AD395&gt;0,"ERROR",0)),0)</f>
        <v>0</v>
      </c>
      <c r="AE395" s="139">
        <f>IF(AD395=0,0,IF(ISBLANK('Student Work'!AE395),"ERROR",IF(ABS('Student Work'!AE395-'Student Work'!AH394)&lt;0.01,IF(AD395&lt;&gt;"ERROR","Correct","ERROR"),"ERROR")))</f>
        <v>0</v>
      </c>
      <c r="AF395" s="139">
        <f>IF(AD395=0,0,IF(ISBLANK('Student Work'!AF395),"ERROR",IF(ABS('Student Work'!AF395-'Student Work'!AE395*'Student Work'!$AE$12/12)&lt;0.01,IF(AD395&lt;&gt;"ERROR","Correct","ERROR"),"ERROR")))</f>
        <v>0</v>
      </c>
      <c r="AG395" s="154">
        <f>IF(AD395=0,0,IF(ISBLANK('Student Work'!AG395),"ERROR",IF(ABS('Student Work'!AG395-('Student Work'!$AE$14-'Student Work'!AF395))&lt;0.01,"Correct","ERROR")))</f>
        <v>0</v>
      </c>
      <c r="AH395" s="155">
        <f>IF(AD395=0,0,IF(ISBLANK('Student Work'!AH395),"ERROR",IF(ABS('Student Work'!AH395-('Student Work'!AE395-'Student Work'!AG395))&lt;0.01,"Correct","ERROR")))</f>
        <v>0</v>
      </c>
      <c r="AI395" s="144"/>
      <c r="AJ395" s="87"/>
      <c r="AK395" s="87"/>
      <c r="AL395" s="70"/>
    </row>
    <row r="396" spans="1:38">
      <c r="A396" s="100"/>
      <c r="B396" s="72"/>
      <c r="C396" s="87"/>
      <c r="D396" s="87"/>
      <c r="E396" s="87"/>
      <c r="F396" s="87"/>
      <c r="G396" s="87"/>
      <c r="H396" s="87"/>
      <c r="I396" s="87"/>
      <c r="J396" s="87"/>
      <c r="K396" s="87"/>
      <c r="L396" s="87"/>
      <c r="M396" s="87"/>
      <c r="N396" s="87"/>
      <c r="O396" s="87"/>
      <c r="P396" s="137">
        <f>IF($T$13="Correct",IF(AND(P395+1&lt;='Student Work'!$T$13,P395&lt;&gt;0),P395+1,IF('Student Work'!P396&gt;0,"ERROR",0)),0)</f>
        <v>0</v>
      </c>
      <c r="Q396" s="138">
        <f>IF(P396=0,0,IF(ISBLANK('Student Work'!Q396),"ERROR",IF(ABS('Student Work'!Q396-'Student Work'!T395)&lt;0.01,IF(P396&lt;&gt;"ERROR","Correct","ERROR"),"ERROR")))</f>
        <v>0</v>
      </c>
      <c r="R396" s="139">
        <f>IF(P396=0,0,IF(ISBLANK('Student Work'!R396),"ERROR",IF(ABS('Student Work'!R396-'Student Work'!Q396*'Student Work'!$T$12/12)&lt;0.01,IF(P396&lt;&gt;"ERROR","Correct","ERROR"),"ERROR")))</f>
        <v>0</v>
      </c>
      <c r="S396" s="139">
        <f>IF(P396=0,0,IF(ISBLANK('Student Work'!S396),"ERROR",IF(ABS('Student Work'!S396-('Student Work'!$T$14-'Student Work'!R396))&lt;0.01,IF(P396&lt;&gt;"ERROR","Correct","ERROR"),"ERROR")))</f>
        <v>0</v>
      </c>
      <c r="T396" s="139">
        <f>IF(P396=0,0,IF(ISBLANK('Student Work'!T396),"ERROR",IF(ABS('Student Work'!T396-('Student Work'!Q396-'Student Work'!S396))&lt;0.01,IF(P396&lt;&gt;"ERROR","Correct","ERROR"),"ERROR")))</f>
        <v>0</v>
      </c>
      <c r="U396" s="143"/>
      <c r="V396" s="143"/>
      <c r="W396" s="87"/>
      <c r="X396" s="87"/>
      <c r="Y396" s="87"/>
      <c r="Z396" s="87"/>
      <c r="AA396" s="87"/>
      <c r="AB396" s="87"/>
      <c r="AC396" s="87"/>
      <c r="AD396" s="137">
        <f>IF($AE$13="Correct",IF(AND(AD395+1&lt;='Student Work'!$AE$13,AD395&lt;&gt;0),AD395+1,IF('Student Work'!AD396&gt;0,"ERROR",0)),0)</f>
        <v>0</v>
      </c>
      <c r="AE396" s="139">
        <f>IF(AD396=0,0,IF(ISBLANK('Student Work'!AE396),"ERROR",IF(ABS('Student Work'!AE396-'Student Work'!AH395)&lt;0.01,IF(AD396&lt;&gt;"ERROR","Correct","ERROR"),"ERROR")))</f>
        <v>0</v>
      </c>
      <c r="AF396" s="139">
        <f>IF(AD396=0,0,IF(ISBLANK('Student Work'!AF396),"ERROR",IF(ABS('Student Work'!AF396-'Student Work'!AE396*'Student Work'!$AE$12/12)&lt;0.01,IF(AD396&lt;&gt;"ERROR","Correct","ERROR"),"ERROR")))</f>
        <v>0</v>
      </c>
      <c r="AG396" s="154">
        <f>IF(AD396=0,0,IF(ISBLANK('Student Work'!AG396),"ERROR",IF(ABS('Student Work'!AG396-('Student Work'!$AE$14-'Student Work'!AF396))&lt;0.01,"Correct","ERROR")))</f>
        <v>0</v>
      </c>
      <c r="AH396" s="155">
        <f>IF(AD396=0,0,IF(ISBLANK('Student Work'!AH396),"ERROR",IF(ABS('Student Work'!AH396-('Student Work'!AE396-'Student Work'!AG396))&lt;0.01,"Correct","ERROR")))</f>
        <v>0</v>
      </c>
      <c r="AI396" s="144"/>
      <c r="AJ396" s="87"/>
      <c r="AK396" s="87"/>
      <c r="AL396" s="70"/>
    </row>
    <row r="397" spans="1:38">
      <c r="A397" s="100"/>
      <c r="B397" s="72"/>
      <c r="C397" s="87"/>
      <c r="D397" s="87"/>
      <c r="E397" s="87"/>
      <c r="F397" s="87"/>
      <c r="G397" s="87"/>
      <c r="H397" s="87"/>
      <c r="I397" s="87"/>
      <c r="J397" s="87"/>
      <c r="K397" s="87"/>
      <c r="L397" s="87"/>
      <c r="M397" s="87"/>
      <c r="N397" s="87"/>
      <c r="O397" s="87"/>
      <c r="P397" s="137">
        <f>IF($T$13="Correct",IF(AND(P396+1&lt;='Student Work'!$T$13,P396&lt;&gt;0),P396+1,IF('Student Work'!P397&gt;0,"ERROR",0)),0)</f>
        <v>0</v>
      </c>
      <c r="Q397" s="138">
        <f>IF(P397=0,0,IF(ISBLANK('Student Work'!Q397),"ERROR",IF(ABS('Student Work'!Q397-'Student Work'!T396)&lt;0.01,IF(P397&lt;&gt;"ERROR","Correct","ERROR"),"ERROR")))</f>
        <v>0</v>
      </c>
      <c r="R397" s="139">
        <f>IF(P397=0,0,IF(ISBLANK('Student Work'!R397),"ERROR",IF(ABS('Student Work'!R397-'Student Work'!Q397*'Student Work'!$T$12/12)&lt;0.01,IF(P397&lt;&gt;"ERROR","Correct","ERROR"),"ERROR")))</f>
        <v>0</v>
      </c>
      <c r="S397" s="139">
        <f>IF(P397=0,0,IF(ISBLANK('Student Work'!S397),"ERROR",IF(ABS('Student Work'!S397-('Student Work'!$T$14-'Student Work'!R397))&lt;0.01,IF(P397&lt;&gt;"ERROR","Correct","ERROR"),"ERROR")))</f>
        <v>0</v>
      </c>
      <c r="T397" s="139">
        <f>IF(P397=0,0,IF(ISBLANK('Student Work'!T397),"ERROR",IF(ABS('Student Work'!T397-('Student Work'!Q397-'Student Work'!S397))&lt;0.01,IF(P397&lt;&gt;"ERROR","Correct","ERROR"),"ERROR")))</f>
        <v>0</v>
      </c>
      <c r="U397" s="143"/>
      <c r="V397" s="143"/>
      <c r="W397" s="87"/>
      <c r="X397" s="87"/>
      <c r="Y397" s="87"/>
      <c r="Z397" s="87"/>
      <c r="AA397" s="87"/>
      <c r="AB397" s="87"/>
      <c r="AC397" s="87"/>
      <c r="AD397" s="137">
        <f>IF($AE$13="Correct",IF(AND(AD396+1&lt;='Student Work'!$AE$13,AD396&lt;&gt;0),AD396+1,IF('Student Work'!AD397&gt;0,"ERROR",0)),0)</f>
        <v>0</v>
      </c>
      <c r="AE397" s="139">
        <f>IF(AD397=0,0,IF(ISBLANK('Student Work'!AE397),"ERROR",IF(ABS('Student Work'!AE397-'Student Work'!AH396)&lt;0.01,IF(AD397&lt;&gt;"ERROR","Correct","ERROR"),"ERROR")))</f>
        <v>0</v>
      </c>
      <c r="AF397" s="139">
        <f>IF(AD397=0,0,IF(ISBLANK('Student Work'!AF397),"ERROR",IF(ABS('Student Work'!AF397-'Student Work'!AE397*'Student Work'!$AE$12/12)&lt;0.01,IF(AD397&lt;&gt;"ERROR","Correct","ERROR"),"ERROR")))</f>
        <v>0</v>
      </c>
      <c r="AG397" s="154">
        <f>IF(AD397=0,0,IF(ISBLANK('Student Work'!AG397),"ERROR",IF(ABS('Student Work'!AG397-('Student Work'!$AE$14-'Student Work'!AF397))&lt;0.01,"Correct","ERROR")))</f>
        <v>0</v>
      </c>
      <c r="AH397" s="155">
        <f>IF(AD397=0,0,IF(ISBLANK('Student Work'!AH397),"ERROR",IF(ABS('Student Work'!AH397-('Student Work'!AE397-'Student Work'!AG397))&lt;0.01,"Correct","ERROR")))</f>
        <v>0</v>
      </c>
      <c r="AI397" s="144"/>
      <c r="AJ397" s="87"/>
      <c r="AK397" s="87"/>
      <c r="AL397" s="70"/>
    </row>
    <row r="398" spans="1:38">
      <c r="A398" s="100"/>
      <c r="B398" s="72"/>
      <c r="C398" s="87"/>
      <c r="D398" s="87"/>
      <c r="E398" s="87"/>
      <c r="F398" s="87"/>
      <c r="G398" s="87"/>
      <c r="H398" s="87"/>
      <c r="I398" s="87"/>
      <c r="J398" s="87"/>
      <c r="K398" s="87"/>
      <c r="L398" s="87"/>
      <c r="M398" s="87"/>
      <c r="N398" s="87"/>
      <c r="O398" s="87"/>
      <c r="P398" s="137">
        <f>IF($T$13="Correct",IF(AND(P397+1&lt;='Student Work'!$T$13,P397&lt;&gt;0),P397+1,IF('Student Work'!P398&gt;0,"ERROR",0)),0)</f>
        <v>0</v>
      </c>
      <c r="Q398" s="138">
        <f>IF(P398=0,0,IF(ISBLANK('Student Work'!Q398),"ERROR",IF(ABS('Student Work'!Q398-'Student Work'!T397)&lt;0.01,IF(P398&lt;&gt;"ERROR","Correct","ERROR"),"ERROR")))</f>
        <v>0</v>
      </c>
      <c r="R398" s="139">
        <f>IF(P398=0,0,IF(ISBLANK('Student Work'!R398),"ERROR",IF(ABS('Student Work'!R398-'Student Work'!Q398*'Student Work'!$T$12/12)&lt;0.01,IF(P398&lt;&gt;"ERROR","Correct","ERROR"),"ERROR")))</f>
        <v>0</v>
      </c>
      <c r="S398" s="139">
        <f>IF(P398=0,0,IF(ISBLANK('Student Work'!S398),"ERROR",IF(ABS('Student Work'!S398-('Student Work'!$T$14-'Student Work'!R398))&lt;0.01,IF(P398&lt;&gt;"ERROR","Correct","ERROR"),"ERROR")))</f>
        <v>0</v>
      </c>
      <c r="T398" s="139">
        <f>IF(P398=0,0,IF(ISBLANK('Student Work'!T398),"ERROR",IF(ABS('Student Work'!T398-('Student Work'!Q398-'Student Work'!S398))&lt;0.01,IF(P398&lt;&gt;"ERROR","Correct","ERROR"),"ERROR")))</f>
        <v>0</v>
      </c>
      <c r="U398" s="143"/>
      <c r="V398" s="143"/>
      <c r="W398" s="87"/>
      <c r="X398" s="87"/>
      <c r="Y398" s="87"/>
      <c r="Z398" s="87"/>
      <c r="AA398" s="87"/>
      <c r="AB398" s="87"/>
      <c r="AC398" s="87"/>
      <c r="AD398" s="137">
        <f>IF($AE$13="Correct",IF(AND(AD397+1&lt;='Student Work'!$AE$13,AD397&lt;&gt;0),AD397+1,IF('Student Work'!AD398&gt;0,"ERROR",0)),0)</f>
        <v>0</v>
      </c>
      <c r="AE398" s="139">
        <f>IF(AD398=0,0,IF(ISBLANK('Student Work'!AE398),"ERROR",IF(ABS('Student Work'!AE398-'Student Work'!AH397)&lt;0.01,IF(AD398&lt;&gt;"ERROR","Correct","ERROR"),"ERROR")))</f>
        <v>0</v>
      </c>
      <c r="AF398" s="139">
        <f>IF(AD398=0,0,IF(ISBLANK('Student Work'!AF398),"ERROR",IF(ABS('Student Work'!AF398-'Student Work'!AE398*'Student Work'!$AE$12/12)&lt;0.01,IF(AD398&lt;&gt;"ERROR","Correct","ERROR"),"ERROR")))</f>
        <v>0</v>
      </c>
      <c r="AG398" s="154">
        <f>IF(AD398=0,0,IF(ISBLANK('Student Work'!AG398),"ERROR",IF(ABS('Student Work'!AG398-('Student Work'!$AE$14-'Student Work'!AF398))&lt;0.01,"Correct","ERROR")))</f>
        <v>0</v>
      </c>
      <c r="AH398" s="155">
        <f>IF(AD398=0,0,IF(ISBLANK('Student Work'!AH398),"ERROR",IF(ABS('Student Work'!AH398-('Student Work'!AE398-'Student Work'!AG398))&lt;0.01,"Correct","ERROR")))</f>
        <v>0</v>
      </c>
      <c r="AI398" s="144"/>
      <c r="AJ398" s="87"/>
      <c r="AK398" s="87"/>
      <c r="AL398" s="70"/>
    </row>
    <row r="399" spans="1:38">
      <c r="A399" s="100"/>
      <c r="B399" s="72"/>
      <c r="C399" s="87"/>
      <c r="D399" s="87"/>
      <c r="E399" s="87"/>
      <c r="F399" s="87"/>
      <c r="G399" s="87"/>
      <c r="H399" s="87"/>
      <c r="I399" s="87"/>
      <c r="J399" s="87"/>
      <c r="K399" s="87"/>
      <c r="L399" s="87"/>
      <c r="M399" s="87"/>
      <c r="N399" s="87"/>
      <c r="O399" s="87"/>
      <c r="P399" s="137">
        <f>IF($T$13="Correct",IF(AND(P398+1&lt;='Student Work'!$T$13,P398&lt;&gt;0),P398+1,IF('Student Work'!P399&gt;0,"ERROR",0)),0)</f>
        <v>0</v>
      </c>
      <c r="Q399" s="138">
        <f>IF(P399=0,0,IF(ISBLANK('Student Work'!Q399),"ERROR",IF(ABS('Student Work'!Q399-'Student Work'!T398)&lt;0.01,IF(P399&lt;&gt;"ERROR","Correct","ERROR"),"ERROR")))</f>
        <v>0</v>
      </c>
      <c r="R399" s="139">
        <f>IF(P399=0,0,IF(ISBLANK('Student Work'!R399),"ERROR",IF(ABS('Student Work'!R399-'Student Work'!Q399*'Student Work'!$T$12/12)&lt;0.01,IF(P399&lt;&gt;"ERROR","Correct","ERROR"),"ERROR")))</f>
        <v>0</v>
      </c>
      <c r="S399" s="139">
        <f>IF(P399=0,0,IF(ISBLANK('Student Work'!S399),"ERROR",IF(ABS('Student Work'!S399-('Student Work'!$T$14-'Student Work'!R399))&lt;0.01,IF(P399&lt;&gt;"ERROR","Correct","ERROR"),"ERROR")))</f>
        <v>0</v>
      </c>
      <c r="T399" s="139">
        <f>IF(P399=0,0,IF(ISBLANK('Student Work'!T399),"ERROR",IF(ABS('Student Work'!T399-('Student Work'!Q399-'Student Work'!S399))&lt;0.01,IF(P399&lt;&gt;"ERROR","Correct","ERROR"),"ERROR")))</f>
        <v>0</v>
      </c>
      <c r="U399" s="143"/>
      <c r="V399" s="143"/>
      <c r="W399" s="87"/>
      <c r="X399" s="87"/>
      <c r="Y399" s="87"/>
      <c r="Z399" s="87"/>
      <c r="AA399" s="87"/>
      <c r="AB399" s="87"/>
      <c r="AC399" s="87"/>
      <c r="AD399" s="137">
        <f>IF($AE$13="Correct",IF(AND(AD398+1&lt;='Student Work'!$AE$13,AD398&lt;&gt;0),AD398+1,IF('Student Work'!AD399&gt;0,"ERROR",0)),0)</f>
        <v>0</v>
      </c>
      <c r="AE399" s="139">
        <f>IF(AD399=0,0,IF(ISBLANK('Student Work'!AE399),"ERROR",IF(ABS('Student Work'!AE399-'Student Work'!AH398)&lt;0.01,IF(AD399&lt;&gt;"ERROR","Correct","ERROR"),"ERROR")))</f>
        <v>0</v>
      </c>
      <c r="AF399" s="139">
        <f>IF(AD399=0,0,IF(ISBLANK('Student Work'!AF399),"ERROR",IF(ABS('Student Work'!AF399-'Student Work'!AE399*'Student Work'!$AE$12/12)&lt;0.01,IF(AD399&lt;&gt;"ERROR","Correct","ERROR"),"ERROR")))</f>
        <v>0</v>
      </c>
      <c r="AG399" s="154">
        <f>IF(AD399=0,0,IF(ISBLANK('Student Work'!AG399),"ERROR",IF(ABS('Student Work'!AG399-('Student Work'!$AE$14-'Student Work'!AF399))&lt;0.01,"Correct","ERROR")))</f>
        <v>0</v>
      </c>
      <c r="AH399" s="155">
        <f>IF(AD399=0,0,IF(ISBLANK('Student Work'!AH399),"ERROR",IF(ABS('Student Work'!AH399-('Student Work'!AE399-'Student Work'!AG399))&lt;0.01,"Correct","ERROR")))</f>
        <v>0</v>
      </c>
      <c r="AI399" s="144"/>
      <c r="AJ399" s="87"/>
      <c r="AK399" s="87"/>
      <c r="AL399" s="70"/>
    </row>
    <row r="400" spans="1:38">
      <c r="A400" s="100"/>
      <c r="B400" s="72"/>
      <c r="C400" s="87"/>
      <c r="D400" s="87"/>
      <c r="E400" s="87"/>
      <c r="F400" s="87"/>
      <c r="G400" s="87"/>
      <c r="H400" s="87"/>
      <c r="I400" s="87"/>
      <c r="J400" s="87"/>
      <c r="K400" s="87"/>
      <c r="L400" s="87"/>
      <c r="M400" s="87"/>
      <c r="N400" s="87"/>
      <c r="O400" s="87"/>
      <c r="P400" s="137">
        <f>IF($T$13="Correct",IF(AND(P399+1&lt;='Student Work'!$T$13,P399&lt;&gt;0),P399+1,IF('Student Work'!P400&gt;0,"ERROR",0)),0)</f>
        <v>0</v>
      </c>
      <c r="Q400" s="138">
        <f>IF(P400=0,0,IF(ISBLANK('Student Work'!Q400),"ERROR",IF(ABS('Student Work'!Q400-'Student Work'!T399)&lt;0.01,IF(P400&lt;&gt;"ERROR","Correct","ERROR"),"ERROR")))</f>
        <v>0</v>
      </c>
      <c r="R400" s="139">
        <f>IF(P400=0,0,IF(ISBLANK('Student Work'!R400),"ERROR",IF(ABS('Student Work'!R400-'Student Work'!Q400*'Student Work'!$T$12/12)&lt;0.01,IF(P400&lt;&gt;"ERROR","Correct","ERROR"),"ERROR")))</f>
        <v>0</v>
      </c>
      <c r="S400" s="139">
        <f>IF(P400=0,0,IF(ISBLANK('Student Work'!S400),"ERROR",IF(ABS('Student Work'!S400-('Student Work'!$T$14-'Student Work'!R400))&lt;0.01,IF(P400&lt;&gt;"ERROR","Correct","ERROR"),"ERROR")))</f>
        <v>0</v>
      </c>
      <c r="T400" s="139">
        <f>IF(P400=0,0,IF(ISBLANK('Student Work'!T400),"ERROR",IF(ABS('Student Work'!T400-('Student Work'!Q400-'Student Work'!S400))&lt;0.01,IF(P400&lt;&gt;"ERROR","Correct","ERROR"),"ERROR")))</f>
        <v>0</v>
      </c>
      <c r="U400" s="143"/>
      <c r="V400" s="143"/>
      <c r="W400" s="100"/>
      <c r="X400" s="100"/>
      <c r="Y400" s="100"/>
      <c r="Z400" s="100"/>
      <c r="AA400" s="100"/>
      <c r="AB400" s="100"/>
      <c r="AC400" s="87"/>
      <c r="AD400" s="137">
        <f>IF($AE$13="Correct",IF(AND(AD399+1&lt;='Student Work'!$AE$13,AD399&lt;&gt;0),AD399+1,IF('Student Work'!AD400&gt;0,"ERROR",0)),0)</f>
        <v>0</v>
      </c>
      <c r="AE400" s="139">
        <f>IF(AD400=0,0,IF(ISBLANK('Student Work'!AE400),"ERROR",IF(ABS('Student Work'!AE400-'Student Work'!AH399)&lt;0.01,IF(AD400&lt;&gt;"ERROR","Correct","ERROR"),"ERROR")))</f>
        <v>0</v>
      </c>
      <c r="AF400" s="139">
        <f>IF(AD400=0,0,IF(ISBLANK('Student Work'!AF400),"ERROR",IF(ABS('Student Work'!AF400-'Student Work'!AE400*'Student Work'!$AE$12/12)&lt;0.01,IF(AD400&lt;&gt;"ERROR","Correct","ERROR"),"ERROR")))</f>
        <v>0</v>
      </c>
      <c r="AG400" s="154">
        <f>IF(AD400=0,0,IF(ISBLANK('Student Work'!AG400),"ERROR",IF(ABS('Student Work'!AG400-('Student Work'!$AE$14-'Student Work'!AF400))&lt;0.01,"Correct","ERROR")))</f>
        <v>0</v>
      </c>
      <c r="AH400" s="155">
        <f>IF(AD400=0,0,IF(ISBLANK('Student Work'!AH400),"ERROR",IF(ABS('Student Work'!AH400-('Student Work'!AE400-'Student Work'!AG400))&lt;0.01,"Correct","ERROR")))</f>
        <v>0</v>
      </c>
      <c r="AI400" s="144"/>
      <c r="AJ400" s="87"/>
      <c r="AK400" s="87"/>
      <c r="AL400" s="70"/>
    </row>
    <row r="401" spans="1:38">
      <c r="A401" s="100"/>
      <c r="B401" s="72"/>
      <c r="C401" s="87"/>
      <c r="D401" s="87"/>
      <c r="E401" s="87"/>
      <c r="F401" s="87"/>
      <c r="G401" s="87"/>
      <c r="H401" s="87"/>
      <c r="I401" s="87"/>
      <c r="J401" s="87"/>
      <c r="K401" s="87"/>
      <c r="L401" s="87"/>
      <c r="M401" s="87"/>
      <c r="N401" s="87"/>
      <c r="O401" s="87"/>
      <c r="P401" s="87"/>
      <c r="Q401" s="87"/>
      <c r="R401" s="90"/>
      <c r="S401" s="143"/>
      <c r="T401" s="143"/>
      <c r="U401" s="143"/>
      <c r="V401" s="143"/>
      <c r="W401" s="100"/>
      <c r="X401" s="100"/>
      <c r="Y401" s="100"/>
      <c r="Z401" s="100"/>
      <c r="AA401" s="100"/>
      <c r="AB401" s="100"/>
      <c r="AC401" s="87"/>
      <c r="AD401" s="87"/>
      <c r="AE401" s="87"/>
      <c r="AF401" s="87"/>
      <c r="AG401" s="87"/>
      <c r="AH401" s="87"/>
      <c r="AI401" s="87"/>
      <c r="AJ401" s="87"/>
      <c r="AK401" s="87"/>
      <c r="AL401" s="70"/>
    </row>
    <row r="402" spans="1:38">
      <c r="A402" s="100"/>
      <c r="B402" s="100"/>
      <c r="C402" s="100"/>
      <c r="D402" s="100"/>
      <c r="E402" s="100"/>
      <c r="F402" s="100"/>
      <c r="G402" s="100"/>
      <c r="H402" s="100"/>
      <c r="I402" s="100"/>
      <c r="J402" s="100"/>
      <c r="K402" s="100"/>
      <c r="L402" s="100"/>
      <c r="M402" s="100"/>
      <c r="N402" s="100"/>
      <c r="O402" s="100"/>
      <c r="P402" s="100"/>
      <c r="Q402" s="100"/>
      <c r="R402" s="100"/>
      <c r="S402" s="100"/>
      <c r="T402" s="100"/>
      <c r="U402" s="100"/>
      <c r="V402" s="100"/>
      <c r="W402" s="100"/>
      <c r="X402" s="100"/>
      <c r="Y402" s="100"/>
      <c r="Z402" s="100"/>
      <c r="AA402" s="100"/>
      <c r="AB402" s="100"/>
      <c r="AC402" s="100"/>
      <c r="AD402" s="100"/>
      <c r="AE402" s="100"/>
      <c r="AF402" s="100"/>
      <c r="AG402" s="100"/>
      <c r="AH402" s="100"/>
      <c r="AI402" s="100"/>
      <c r="AJ402" s="100"/>
      <c r="AK402" s="100"/>
      <c r="AL402" s="100"/>
    </row>
    <row r="403" spans="1:38">
      <c r="A403" s="100"/>
      <c r="B403" s="100"/>
      <c r="C403" s="100"/>
      <c r="D403" s="100"/>
      <c r="E403" s="100"/>
      <c r="F403" s="100"/>
      <c r="G403" s="100"/>
      <c r="H403" s="100"/>
      <c r="I403" s="100"/>
      <c r="J403" s="100"/>
      <c r="K403" s="100"/>
      <c r="L403" s="100"/>
      <c r="M403" s="100"/>
      <c r="N403" s="100"/>
      <c r="O403" s="100"/>
      <c r="P403" s="100"/>
      <c r="Q403" s="100"/>
      <c r="R403" s="100"/>
      <c r="S403" s="100"/>
      <c r="T403" s="100"/>
      <c r="U403" s="100"/>
      <c r="V403" s="100"/>
      <c r="W403" s="100"/>
      <c r="X403" s="100"/>
      <c r="Y403" s="100"/>
      <c r="Z403" s="100"/>
      <c r="AA403" s="100"/>
      <c r="AB403" s="100"/>
      <c r="AC403" s="100"/>
      <c r="AD403" s="100"/>
      <c r="AE403" s="100"/>
      <c r="AF403" s="100"/>
      <c r="AG403" s="100"/>
      <c r="AH403" s="100"/>
      <c r="AI403" s="100"/>
      <c r="AJ403" s="100"/>
      <c r="AK403" s="100"/>
      <c r="AL403" s="100"/>
    </row>
    <row r="404" spans="1:38">
      <c r="A404" s="100"/>
      <c r="B404" s="100"/>
      <c r="C404" s="100"/>
      <c r="D404" s="100"/>
      <c r="E404" s="100"/>
      <c r="F404" s="100"/>
      <c r="G404" s="100"/>
      <c r="H404" s="100"/>
      <c r="I404" s="100"/>
      <c r="J404" s="100"/>
      <c r="K404" s="100"/>
      <c r="L404" s="100"/>
      <c r="M404" s="100"/>
      <c r="N404" s="100"/>
      <c r="O404" s="100"/>
      <c r="P404" s="100"/>
      <c r="Q404" s="100"/>
      <c r="R404" s="100"/>
      <c r="S404" s="100"/>
      <c r="T404" s="100"/>
      <c r="U404" s="100"/>
      <c r="V404" s="100"/>
      <c r="W404" s="100"/>
      <c r="X404" s="100"/>
      <c r="Y404" s="100"/>
      <c r="Z404" s="100"/>
      <c r="AA404" s="100"/>
      <c r="AB404" s="100"/>
      <c r="AC404" s="100"/>
      <c r="AD404" s="100"/>
      <c r="AE404" s="100"/>
      <c r="AF404" s="100"/>
      <c r="AG404" s="100"/>
      <c r="AH404" s="100"/>
      <c r="AI404" s="100"/>
      <c r="AJ404" s="100"/>
      <c r="AK404" s="100"/>
      <c r="AL404" s="100"/>
    </row>
    <row r="405" spans="1:38">
      <c r="A405" s="100"/>
      <c r="B405" s="100"/>
      <c r="C405" s="100"/>
      <c r="D405" s="100"/>
      <c r="E405" s="100"/>
      <c r="F405" s="100"/>
      <c r="G405" s="100"/>
      <c r="H405" s="100"/>
      <c r="I405" s="100"/>
      <c r="J405" s="100"/>
      <c r="K405" s="100"/>
      <c r="L405" s="100"/>
      <c r="M405" s="100"/>
      <c r="N405" s="100"/>
      <c r="O405" s="100"/>
      <c r="P405" s="100"/>
      <c r="Q405" s="100"/>
      <c r="R405" s="100"/>
      <c r="S405" s="100"/>
      <c r="T405" s="100"/>
      <c r="U405" s="100"/>
      <c r="V405" s="100"/>
      <c r="W405" s="100"/>
      <c r="X405" s="100"/>
      <c r="Y405" s="100"/>
      <c r="Z405" s="100"/>
      <c r="AA405" s="100"/>
      <c r="AB405" s="100"/>
      <c r="AC405" s="100"/>
      <c r="AD405" s="100"/>
      <c r="AE405" s="100"/>
      <c r="AF405" s="100"/>
      <c r="AG405" s="100"/>
      <c r="AH405" s="100"/>
      <c r="AI405" s="100"/>
      <c r="AJ405" s="100"/>
      <c r="AK405" s="100"/>
      <c r="AL405" s="100"/>
    </row>
    <row r="406" spans="1:38">
      <c r="A406" s="100"/>
      <c r="B406" s="100"/>
      <c r="C406" s="100"/>
      <c r="D406" s="100"/>
      <c r="E406" s="100"/>
      <c r="F406" s="100"/>
      <c r="G406" s="100"/>
      <c r="H406" s="100"/>
      <c r="I406" s="100"/>
      <c r="J406" s="100"/>
      <c r="K406" s="100"/>
      <c r="L406" s="100"/>
      <c r="M406" s="100"/>
      <c r="N406" s="100"/>
      <c r="O406" s="100"/>
      <c r="P406" s="100"/>
      <c r="Q406" s="100"/>
      <c r="R406" s="100"/>
      <c r="S406" s="100"/>
      <c r="T406" s="100"/>
      <c r="U406" s="100"/>
      <c r="V406" s="100"/>
      <c r="W406" s="100"/>
      <c r="X406" s="100"/>
      <c r="Y406" s="100"/>
      <c r="Z406" s="100"/>
      <c r="AA406" s="100"/>
      <c r="AB406" s="100"/>
      <c r="AC406" s="100"/>
      <c r="AD406" s="100"/>
      <c r="AE406" s="100"/>
      <c r="AF406" s="100"/>
      <c r="AG406" s="100"/>
      <c r="AH406" s="100"/>
      <c r="AI406" s="100"/>
      <c r="AJ406" s="100"/>
      <c r="AK406" s="100"/>
      <c r="AL406" s="100"/>
    </row>
    <row r="407" spans="1:38">
      <c r="A407" s="100"/>
      <c r="B407" s="100"/>
      <c r="C407" s="100"/>
      <c r="D407" s="100"/>
      <c r="E407" s="100"/>
      <c r="F407" s="100"/>
      <c r="G407" s="100"/>
      <c r="H407" s="100"/>
      <c r="I407" s="100"/>
      <c r="J407" s="100"/>
      <c r="K407" s="100"/>
      <c r="L407" s="100"/>
      <c r="M407" s="100"/>
      <c r="N407" s="100"/>
      <c r="O407" s="100"/>
      <c r="P407" s="100"/>
      <c r="Q407" s="100"/>
      <c r="R407" s="100"/>
      <c r="S407" s="100"/>
      <c r="T407" s="100"/>
      <c r="U407" s="100"/>
      <c r="V407" s="100"/>
      <c r="W407" s="100"/>
      <c r="X407" s="100"/>
      <c r="Y407" s="100"/>
      <c r="Z407" s="100"/>
      <c r="AA407" s="100"/>
      <c r="AB407" s="100"/>
      <c r="AC407" s="100"/>
      <c r="AD407" s="100"/>
      <c r="AE407" s="100"/>
      <c r="AF407" s="100"/>
      <c r="AG407" s="100"/>
      <c r="AH407" s="100"/>
      <c r="AI407" s="100"/>
      <c r="AJ407" s="100"/>
      <c r="AK407" s="100"/>
      <c r="AL407" s="100"/>
    </row>
    <row r="408" spans="1:38">
      <c r="A408" s="100"/>
      <c r="B408" s="100"/>
      <c r="C408" s="100"/>
      <c r="D408" s="100"/>
      <c r="E408" s="100"/>
      <c r="F408" s="100"/>
      <c r="G408" s="100"/>
      <c r="H408" s="100"/>
      <c r="I408" s="100"/>
      <c r="J408" s="100"/>
      <c r="K408" s="100"/>
      <c r="L408" s="100"/>
      <c r="M408" s="100"/>
      <c r="N408" s="100"/>
      <c r="O408" s="100"/>
      <c r="P408" s="100"/>
      <c r="Q408" s="100"/>
      <c r="R408" s="100"/>
      <c r="S408" s="100"/>
      <c r="T408" s="100"/>
      <c r="U408" s="100"/>
      <c r="V408" s="100"/>
      <c r="W408" s="100"/>
      <c r="X408" s="100"/>
      <c r="Y408" s="100"/>
      <c r="Z408" s="100"/>
      <c r="AA408" s="100"/>
      <c r="AB408" s="100"/>
      <c r="AC408" s="100"/>
      <c r="AD408" s="100"/>
      <c r="AE408" s="100"/>
      <c r="AF408" s="100"/>
      <c r="AG408" s="100"/>
      <c r="AH408" s="100"/>
      <c r="AI408" s="100"/>
      <c r="AJ408" s="100"/>
      <c r="AK408" s="100"/>
      <c r="AL408" s="100"/>
    </row>
    <row r="409" spans="1:38">
      <c r="A409" s="100"/>
      <c r="B409" s="100"/>
      <c r="C409" s="100"/>
      <c r="D409" s="100"/>
      <c r="E409" s="100"/>
      <c r="F409" s="100"/>
      <c r="G409" s="100"/>
      <c r="H409" s="100"/>
      <c r="I409" s="100"/>
      <c r="J409" s="100"/>
      <c r="K409" s="100"/>
      <c r="L409" s="100"/>
      <c r="M409" s="100"/>
      <c r="N409" s="100"/>
      <c r="O409" s="100"/>
      <c r="P409" s="100"/>
      <c r="Q409" s="100"/>
      <c r="R409" s="100"/>
      <c r="S409" s="100"/>
      <c r="T409" s="100"/>
      <c r="U409" s="100"/>
      <c r="V409" s="100"/>
      <c r="W409" s="100"/>
      <c r="X409" s="100"/>
      <c r="Y409" s="100"/>
      <c r="Z409" s="100"/>
      <c r="AA409" s="100"/>
      <c r="AB409" s="100"/>
      <c r="AC409" s="100"/>
      <c r="AD409" s="100"/>
      <c r="AE409" s="100"/>
      <c r="AF409" s="100"/>
      <c r="AG409" s="100"/>
      <c r="AH409" s="100"/>
      <c r="AI409" s="100"/>
      <c r="AJ409" s="100"/>
      <c r="AK409" s="100"/>
      <c r="AL409" s="100"/>
    </row>
    <row r="410" spans="1:38">
      <c r="A410" s="100"/>
      <c r="B410" s="100"/>
      <c r="C410" s="100"/>
      <c r="D410" s="100"/>
      <c r="E410" s="100"/>
      <c r="F410" s="100"/>
      <c r="G410" s="100"/>
      <c r="H410" s="100"/>
      <c r="I410" s="100"/>
      <c r="J410" s="100"/>
      <c r="K410" s="100"/>
      <c r="L410" s="100"/>
      <c r="M410" s="100"/>
      <c r="N410" s="100"/>
      <c r="O410" s="100"/>
      <c r="P410" s="100"/>
      <c r="Q410" s="100"/>
      <c r="R410" s="100"/>
      <c r="S410" s="100"/>
      <c r="T410" s="100"/>
      <c r="U410" s="100"/>
      <c r="V410" s="100"/>
      <c r="W410" s="100"/>
      <c r="X410" s="100"/>
      <c r="Y410" s="100"/>
      <c r="Z410" s="100"/>
      <c r="AA410" s="100"/>
      <c r="AB410" s="100"/>
      <c r="AC410" s="100"/>
      <c r="AD410" s="100"/>
      <c r="AE410" s="100"/>
      <c r="AF410" s="100"/>
      <c r="AG410" s="100"/>
      <c r="AH410" s="100"/>
      <c r="AI410" s="100"/>
      <c r="AJ410" s="100"/>
      <c r="AK410" s="100"/>
      <c r="AL410" s="100"/>
    </row>
    <row r="411" spans="1:38">
      <c r="A411" s="100"/>
      <c r="B411" s="100"/>
      <c r="C411" s="100"/>
      <c r="D411" s="100"/>
      <c r="E411" s="100"/>
      <c r="F411" s="100"/>
      <c r="G411" s="100"/>
      <c r="H411" s="100"/>
      <c r="I411" s="100"/>
      <c r="J411" s="100"/>
      <c r="K411" s="100"/>
      <c r="L411" s="100"/>
      <c r="M411" s="100"/>
      <c r="N411" s="100"/>
      <c r="O411" s="100"/>
      <c r="P411" s="100"/>
      <c r="Q411" s="100"/>
      <c r="R411" s="100"/>
      <c r="S411" s="100"/>
      <c r="T411" s="100"/>
      <c r="U411" s="100"/>
      <c r="V411" s="100"/>
      <c r="W411" s="100"/>
      <c r="X411" s="100"/>
      <c r="Y411" s="100"/>
      <c r="Z411" s="100"/>
      <c r="AA411" s="100"/>
      <c r="AB411" s="100"/>
      <c r="AC411" s="100"/>
      <c r="AD411" s="100"/>
      <c r="AE411" s="100"/>
      <c r="AF411" s="100"/>
      <c r="AG411" s="100"/>
      <c r="AH411" s="100"/>
      <c r="AI411" s="100"/>
      <c r="AJ411" s="100"/>
      <c r="AK411" s="100"/>
      <c r="AL411" s="100"/>
    </row>
    <row r="412" spans="1:38">
      <c r="A412" s="100"/>
      <c r="B412" s="100"/>
      <c r="C412" s="100"/>
      <c r="D412" s="100"/>
      <c r="E412" s="100"/>
      <c r="F412" s="100"/>
      <c r="G412" s="100"/>
      <c r="H412" s="100"/>
      <c r="I412" s="100"/>
      <c r="J412" s="100"/>
      <c r="K412" s="100"/>
      <c r="L412" s="100"/>
      <c r="M412" s="100"/>
      <c r="N412" s="100"/>
      <c r="O412" s="100"/>
      <c r="P412" s="100"/>
      <c r="Q412" s="100"/>
      <c r="R412" s="100"/>
      <c r="S412" s="100"/>
      <c r="T412" s="100"/>
      <c r="U412" s="100"/>
      <c r="V412" s="100"/>
      <c r="W412" s="100"/>
      <c r="X412" s="100"/>
      <c r="Y412" s="100"/>
      <c r="Z412" s="100"/>
      <c r="AA412" s="100"/>
      <c r="AB412" s="100"/>
      <c r="AC412" s="100"/>
      <c r="AD412" s="100"/>
      <c r="AE412" s="100"/>
      <c r="AF412" s="100"/>
      <c r="AG412" s="100"/>
      <c r="AH412" s="100"/>
      <c r="AI412" s="100"/>
      <c r="AJ412" s="100"/>
      <c r="AK412" s="100"/>
      <c r="AL412" s="100"/>
    </row>
    <row r="413" spans="1:38">
      <c r="A413" s="100"/>
      <c r="B413" s="100"/>
      <c r="C413" s="100"/>
      <c r="D413" s="100"/>
      <c r="E413" s="100"/>
      <c r="F413" s="100"/>
      <c r="G413" s="100"/>
      <c r="H413" s="100"/>
      <c r="I413" s="100"/>
      <c r="J413" s="100"/>
      <c r="K413" s="100"/>
      <c r="L413" s="100"/>
      <c r="M413" s="100"/>
      <c r="N413" s="100"/>
      <c r="O413" s="100"/>
      <c r="P413" s="100"/>
      <c r="Q413" s="100"/>
      <c r="R413" s="100"/>
      <c r="S413" s="100"/>
      <c r="T413" s="100"/>
      <c r="U413" s="100"/>
      <c r="V413" s="100"/>
      <c r="W413" s="100"/>
      <c r="X413" s="100"/>
      <c r="Y413" s="100"/>
      <c r="Z413" s="100"/>
      <c r="AA413" s="100"/>
      <c r="AB413" s="100"/>
      <c r="AC413" s="100"/>
      <c r="AD413" s="100"/>
      <c r="AE413" s="100"/>
      <c r="AF413" s="100"/>
      <c r="AG413" s="100"/>
      <c r="AH413" s="100"/>
      <c r="AI413" s="100"/>
      <c r="AJ413" s="100"/>
      <c r="AK413" s="100"/>
      <c r="AL413" s="100"/>
    </row>
    <row r="414" spans="1:38">
      <c r="A414" s="100"/>
      <c r="B414" s="100"/>
      <c r="C414" s="100"/>
      <c r="D414" s="100"/>
      <c r="E414" s="100"/>
      <c r="F414" s="100"/>
      <c r="G414" s="100"/>
      <c r="H414" s="100"/>
      <c r="I414" s="100"/>
      <c r="J414" s="100"/>
      <c r="K414" s="100"/>
      <c r="L414" s="100"/>
      <c r="M414" s="100"/>
      <c r="N414" s="100"/>
      <c r="O414" s="100"/>
      <c r="P414" s="100"/>
      <c r="Q414" s="100"/>
      <c r="R414" s="100"/>
      <c r="S414" s="100"/>
      <c r="T414" s="100"/>
      <c r="U414" s="100"/>
      <c r="V414" s="100"/>
      <c r="W414" s="100"/>
      <c r="X414" s="100"/>
      <c r="Y414" s="100"/>
      <c r="Z414" s="100"/>
      <c r="AA414" s="100"/>
      <c r="AB414" s="100"/>
      <c r="AC414" s="100"/>
      <c r="AD414" s="100"/>
      <c r="AE414" s="100"/>
      <c r="AF414" s="100"/>
      <c r="AG414" s="100"/>
      <c r="AH414" s="100"/>
      <c r="AI414" s="100"/>
      <c r="AJ414" s="100"/>
      <c r="AK414" s="100"/>
      <c r="AL414" s="100"/>
    </row>
    <row r="415" spans="1:38">
      <c r="A415" s="100"/>
      <c r="B415" s="100"/>
      <c r="C415" s="100"/>
      <c r="D415" s="100"/>
      <c r="E415" s="100"/>
      <c r="F415" s="100"/>
      <c r="G415" s="100"/>
      <c r="H415" s="100"/>
      <c r="I415" s="100"/>
      <c r="J415" s="100"/>
      <c r="K415" s="100"/>
      <c r="L415" s="100"/>
      <c r="M415" s="100"/>
      <c r="N415" s="100"/>
      <c r="O415" s="100"/>
      <c r="P415" s="100"/>
      <c r="Q415" s="100"/>
      <c r="R415" s="100"/>
      <c r="S415" s="100"/>
      <c r="T415" s="100"/>
      <c r="U415" s="100"/>
      <c r="V415" s="100"/>
      <c r="W415" s="100"/>
      <c r="X415" s="100"/>
      <c r="Y415" s="100"/>
      <c r="Z415" s="100"/>
      <c r="AA415" s="100"/>
      <c r="AB415" s="100"/>
      <c r="AC415" s="100"/>
      <c r="AD415" s="100"/>
      <c r="AE415" s="100"/>
      <c r="AF415" s="100"/>
      <c r="AG415" s="100"/>
      <c r="AH415" s="100"/>
      <c r="AI415" s="100"/>
      <c r="AJ415" s="100"/>
      <c r="AK415" s="100"/>
      <c r="AL415" s="100"/>
    </row>
    <row r="416" spans="1:38">
      <c r="A416" s="100"/>
      <c r="B416" s="100"/>
      <c r="C416" s="100"/>
      <c r="D416" s="100"/>
      <c r="E416" s="100"/>
      <c r="F416" s="100"/>
      <c r="G416" s="100"/>
      <c r="H416" s="100"/>
      <c r="I416" s="100"/>
      <c r="J416" s="100"/>
      <c r="K416" s="100"/>
      <c r="L416" s="100"/>
      <c r="M416" s="100"/>
      <c r="N416" s="100"/>
      <c r="O416" s="100"/>
      <c r="P416" s="100"/>
      <c r="Q416" s="100"/>
      <c r="R416" s="100"/>
      <c r="S416" s="100"/>
      <c r="T416" s="100"/>
      <c r="U416" s="100"/>
      <c r="V416" s="100"/>
      <c r="W416" s="100"/>
      <c r="X416" s="100"/>
      <c r="Y416" s="100"/>
      <c r="Z416" s="100"/>
      <c r="AA416" s="100"/>
      <c r="AB416" s="100"/>
      <c r="AC416" s="100"/>
      <c r="AD416" s="100"/>
      <c r="AE416" s="100"/>
      <c r="AF416" s="100"/>
      <c r="AG416" s="100"/>
      <c r="AH416" s="100"/>
      <c r="AI416" s="100"/>
      <c r="AJ416" s="100"/>
      <c r="AK416" s="100"/>
      <c r="AL416" s="100"/>
    </row>
    <row r="417" spans="1:38">
      <c r="A417" s="100"/>
      <c r="B417" s="100"/>
      <c r="C417" s="100"/>
      <c r="D417" s="100"/>
      <c r="E417" s="100"/>
      <c r="F417" s="100"/>
      <c r="G417" s="100"/>
      <c r="H417" s="100"/>
      <c r="I417" s="100"/>
      <c r="J417" s="100"/>
      <c r="K417" s="100"/>
      <c r="L417" s="100"/>
      <c r="M417" s="100"/>
      <c r="N417" s="100"/>
      <c r="O417" s="100"/>
      <c r="P417" s="100"/>
      <c r="Q417" s="100"/>
      <c r="R417" s="100"/>
      <c r="S417" s="100"/>
      <c r="T417" s="100"/>
      <c r="U417" s="100"/>
      <c r="V417" s="100"/>
      <c r="W417" s="100"/>
      <c r="X417" s="100"/>
      <c r="Y417" s="100"/>
      <c r="Z417" s="100"/>
      <c r="AA417" s="100"/>
      <c r="AB417" s="100"/>
      <c r="AC417" s="100"/>
      <c r="AD417" s="100"/>
      <c r="AE417" s="100"/>
      <c r="AF417" s="100"/>
      <c r="AG417" s="100"/>
      <c r="AH417" s="100"/>
      <c r="AI417" s="100"/>
      <c r="AJ417" s="100"/>
      <c r="AK417" s="100"/>
      <c r="AL417" s="100"/>
    </row>
    <row r="418" spans="1:38">
      <c r="A418" s="100"/>
      <c r="B418" s="100"/>
      <c r="C418" s="100"/>
      <c r="D418" s="100"/>
      <c r="E418" s="100"/>
      <c r="F418" s="100"/>
      <c r="G418" s="100"/>
      <c r="H418" s="100"/>
      <c r="I418" s="100"/>
      <c r="J418" s="100"/>
      <c r="K418" s="100"/>
      <c r="L418" s="100"/>
      <c r="M418" s="100"/>
      <c r="N418" s="100"/>
      <c r="O418" s="100"/>
      <c r="P418" s="100"/>
      <c r="Q418" s="100"/>
      <c r="R418" s="100"/>
      <c r="S418" s="100"/>
      <c r="T418" s="100"/>
      <c r="U418" s="100"/>
      <c r="V418" s="100"/>
      <c r="W418" s="100"/>
      <c r="X418" s="100"/>
      <c r="Y418" s="100"/>
      <c r="Z418" s="100"/>
      <c r="AA418" s="100"/>
      <c r="AB418" s="100"/>
      <c r="AC418" s="100"/>
      <c r="AD418" s="100"/>
      <c r="AE418" s="100"/>
      <c r="AF418" s="100"/>
      <c r="AG418" s="100"/>
      <c r="AH418" s="100"/>
      <c r="AI418" s="100"/>
      <c r="AJ418" s="100"/>
      <c r="AK418" s="100"/>
      <c r="AL418" s="100"/>
    </row>
    <row r="419" spans="1:38">
      <c r="A419" s="100"/>
      <c r="B419" s="100"/>
      <c r="C419" s="100"/>
      <c r="D419" s="100"/>
      <c r="E419" s="100"/>
      <c r="F419" s="100"/>
      <c r="G419" s="100"/>
      <c r="H419" s="100"/>
      <c r="I419" s="100"/>
      <c r="J419" s="100"/>
      <c r="K419" s="100"/>
      <c r="L419" s="100"/>
      <c r="M419" s="100"/>
      <c r="N419" s="100"/>
      <c r="O419" s="100"/>
      <c r="P419" s="100"/>
      <c r="Q419" s="100"/>
      <c r="R419" s="100"/>
      <c r="S419" s="100"/>
      <c r="T419" s="100"/>
      <c r="U419" s="100"/>
      <c r="V419" s="100"/>
      <c r="W419" s="100"/>
      <c r="X419" s="100"/>
      <c r="Y419" s="100"/>
      <c r="Z419" s="100"/>
      <c r="AA419" s="100"/>
      <c r="AB419" s="100"/>
      <c r="AC419" s="100"/>
      <c r="AD419" s="100"/>
      <c r="AE419" s="100"/>
      <c r="AF419" s="100"/>
      <c r="AG419" s="100"/>
      <c r="AH419" s="100"/>
      <c r="AI419" s="100"/>
      <c r="AJ419" s="100"/>
      <c r="AK419" s="100"/>
      <c r="AL419" s="100"/>
    </row>
    <row r="420" spans="1:38">
      <c r="A420" s="100"/>
      <c r="B420" s="100"/>
      <c r="C420" s="100"/>
      <c r="D420" s="100"/>
      <c r="E420" s="100"/>
      <c r="F420" s="100"/>
      <c r="G420" s="100"/>
      <c r="H420" s="100"/>
      <c r="I420" s="100"/>
      <c r="J420" s="100"/>
      <c r="K420" s="100"/>
      <c r="L420" s="100"/>
      <c r="M420" s="100"/>
      <c r="N420" s="100"/>
      <c r="O420" s="100"/>
      <c r="P420" s="100"/>
      <c r="Q420" s="100"/>
      <c r="R420" s="100"/>
      <c r="S420" s="100"/>
      <c r="T420" s="100"/>
      <c r="U420" s="100"/>
      <c r="V420" s="100"/>
      <c r="W420" s="100"/>
      <c r="X420" s="100"/>
      <c r="Y420" s="100"/>
      <c r="Z420" s="100"/>
      <c r="AA420" s="100"/>
      <c r="AB420" s="100"/>
      <c r="AC420" s="100"/>
      <c r="AD420" s="100"/>
      <c r="AE420" s="100"/>
      <c r="AF420" s="100"/>
      <c r="AG420" s="100"/>
      <c r="AH420" s="100"/>
      <c r="AI420" s="100"/>
      <c r="AJ420" s="100"/>
      <c r="AK420" s="100"/>
      <c r="AL420" s="100"/>
    </row>
    <row r="421" spans="1:38">
      <c r="A421" s="100"/>
      <c r="B421" s="100"/>
      <c r="C421" s="100"/>
      <c r="D421" s="100"/>
      <c r="E421" s="100"/>
      <c r="F421" s="100"/>
      <c r="G421" s="100"/>
      <c r="H421" s="100"/>
      <c r="I421" s="100"/>
      <c r="J421" s="100"/>
      <c r="K421" s="100"/>
      <c r="L421" s="100"/>
      <c r="M421" s="100"/>
      <c r="N421" s="100"/>
      <c r="O421" s="100"/>
      <c r="P421" s="100"/>
      <c r="Q421" s="100"/>
      <c r="R421" s="100"/>
      <c r="S421" s="100"/>
      <c r="T421" s="100"/>
      <c r="U421" s="100"/>
      <c r="V421" s="100"/>
      <c r="W421" s="100"/>
      <c r="X421" s="100"/>
      <c r="Y421" s="100"/>
      <c r="Z421" s="100"/>
      <c r="AA421" s="100"/>
      <c r="AB421" s="100"/>
      <c r="AC421" s="100"/>
      <c r="AD421" s="100"/>
      <c r="AE421" s="100"/>
      <c r="AF421" s="100"/>
      <c r="AG421" s="100"/>
      <c r="AH421" s="100"/>
      <c r="AI421" s="100"/>
      <c r="AJ421" s="100"/>
      <c r="AK421" s="100"/>
      <c r="AL421" s="100"/>
    </row>
    <row r="422" spans="1:38">
      <c r="A422" s="100"/>
      <c r="B422" s="100"/>
      <c r="C422" s="100"/>
      <c r="D422" s="100"/>
      <c r="E422" s="100"/>
      <c r="F422" s="100"/>
      <c r="G422" s="100"/>
      <c r="H422" s="100"/>
      <c r="I422" s="100"/>
      <c r="J422" s="100"/>
      <c r="K422" s="100"/>
      <c r="L422" s="100"/>
      <c r="M422" s="100"/>
      <c r="N422" s="100"/>
      <c r="O422" s="100"/>
      <c r="P422" s="100"/>
      <c r="Q422" s="100"/>
      <c r="R422" s="100"/>
      <c r="S422" s="100"/>
      <c r="T422" s="100"/>
      <c r="U422" s="100"/>
      <c r="V422" s="100"/>
      <c r="W422" s="100"/>
      <c r="X422" s="100"/>
      <c r="Y422" s="100"/>
      <c r="Z422" s="100"/>
      <c r="AA422" s="100"/>
      <c r="AB422" s="100"/>
      <c r="AC422" s="100"/>
      <c r="AD422" s="100"/>
      <c r="AE422" s="100"/>
      <c r="AF422" s="100"/>
      <c r="AG422" s="100"/>
      <c r="AH422" s="100"/>
      <c r="AI422" s="100"/>
      <c r="AJ422" s="100"/>
      <c r="AK422" s="100"/>
      <c r="AL422" s="100"/>
    </row>
    <row r="423" spans="1:38">
      <c r="A423" s="100"/>
      <c r="B423" s="100"/>
      <c r="C423" s="100"/>
      <c r="D423" s="100"/>
      <c r="E423" s="100"/>
      <c r="F423" s="100"/>
      <c r="G423" s="100"/>
      <c r="H423" s="100"/>
      <c r="I423" s="100"/>
      <c r="J423" s="100"/>
      <c r="K423" s="100"/>
      <c r="L423" s="100"/>
      <c r="M423" s="100"/>
      <c r="N423" s="100"/>
      <c r="O423" s="100"/>
      <c r="P423" s="100"/>
      <c r="Q423" s="100"/>
      <c r="R423" s="100"/>
      <c r="S423" s="100"/>
      <c r="T423" s="100"/>
      <c r="U423" s="100"/>
      <c r="V423" s="100"/>
      <c r="W423" s="100"/>
      <c r="X423" s="100"/>
      <c r="Y423" s="100"/>
      <c r="Z423" s="100"/>
      <c r="AA423" s="100"/>
      <c r="AB423" s="100"/>
      <c r="AC423" s="100"/>
      <c r="AD423" s="100"/>
      <c r="AE423" s="100"/>
      <c r="AF423" s="100"/>
      <c r="AG423" s="100"/>
      <c r="AH423" s="100"/>
      <c r="AI423" s="100"/>
      <c r="AJ423" s="100"/>
      <c r="AK423" s="100"/>
      <c r="AL423" s="100"/>
    </row>
    <row r="424" spans="1:38">
      <c r="A424" s="100"/>
      <c r="B424" s="100"/>
      <c r="C424" s="100"/>
      <c r="D424" s="100"/>
      <c r="E424" s="100"/>
      <c r="F424" s="100"/>
      <c r="G424" s="100"/>
      <c r="H424" s="100"/>
      <c r="I424" s="100"/>
      <c r="J424" s="100"/>
      <c r="K424" s="100"/>
      <c r="L424" s="100"/>
      <c r="M424" s="100"/>
      <c r="N424" s="100"/>
      <c r="O424" s="100"/>
      <c r="P424" s="100"/>
      <c r="Q424" s="100"/>
      <c r="R424" s="100"/>
      <c r="S424" s="100"/>
      <c r="T424" s="100"/>
      <c r="U424" s="100"/>
      <c r="V424" s="100"/>
      <c r="W424" s="100"/>
      <c r="X424" s="100"/>
      <c r="Y424" s="100"/>
      <c r="Z424" s="100"/>
      <c r="AA424" s="100"/>
      <c r="AB424" s="100"/>
      <c r="AC424" s="100"/>
      <c r="AD424" s="100"/>
      <c r="AE424" s="100"/>
      <c r="AF424" s="100"/>
      <c r="AG424" s="100"/>
      <c r="AH424" s="100"/>
      <c r="AI424" s="100"/>
      <c r="AJ424" s="100"/>
      <c r="AK424" s="100"/>
      <c r="AL424" s="100"/>
    </row>
    <row r="425" spans="1:38">
      <c r="A425" s="100"/>
      <c r="B425" s="100"/>
      <c r="C425" s="100"/>
      <c r="D425" s="100"/>
      <c r="E425" s="100"/>
      <c r="F425" s="100"/>
      <c r="G425" s="100"/>
      <c r="H425" s="100"/>
      <c r="I425" s="100"/>
      <c r="J425" s="100"/>
      <c r="K425" s="100"/>
      <c r="L425" s="100"/>
      <c r="M425" s="100"/>
      <c r="N425" s="100"/>
      <c r="O425" s="100"/>
      <c r="P425" s="100"/>
      <c r="Q425" s="100"/>
      <c r="R425" s="100"/>
      <c r="S425" s="100"/>
      <c r="T425" s="100"/>
      <c r="U425" s="100"/>
      <c r="V425" s="100"/>
      <c r="W425" s="100"/>
      <c r="X425" s="100"/>
      <c r="Y425" s="100"/>
      <c r="Z425" s="100"/>
      <c r="AA425" s="100"/>
      <c r="AB425" s="100"/>
      <c r="AC425" s="100"/>
      <c r="AD425" s="100"/>
      <c r="AE425" s="100"/>
      <c r="AF425" s="100"/>
      <c r="AG425" s="100"/>
      <c r="AH425" s="100"/>
      <c r="AI425" s="100"/>
      <c r="AJ425" s="100"/>
      <c r="AK425" s="100"/>
      <c r="AL425" s="100"/>
    </row>
    <row r="426" spans="1:38">
      <c r="A426" s="100"/>
      <c r="B426" s="100"/>
      <c r="C426" s="100"/>
      <c r="D426" s="100"/>
      <c r="E426" s="100"/>
      <c r="F426" s="100"/>
      <c r="G426" s="100"/>
      <c r="H426" s="100"/>
      <c r="I426" s="100"/>
      <c r="J426" s="100"/>
      <c r="K426" s="100"/>
      <c r="L426" s="100"/>
      <c r="M426" s="100"/>
      <c r="N426" s="100"/>
      <c r="O426" s="100"/>
      <c r="P426" s="100"/>
      <c r="Q426" s="100"/>
      <c r="R426" s="100"/>
      <c r="S426" s="100"/>
      <c r="T426" s="100"/>
      <c r="U426" s="100"/>
      <c r="V426" s="100"/>
      <c r="W426" s="100"/>
      <c r="X426" s="100"/>
      <c r="Y426" s="100"/>
      <c r="Z426" s="100"/>
      <c r="AA426" s="100"/>
      <c r="AB426" s="100"/>
      <c r="AC426" s="100"/>
      <c r="AD426" s="100"/>
      <c r="AE426" s="100"/>
      <c r="AF426" s="100"/>
      <c r="AG426" s="100"/>
      <c r="AH426" s="100"/>
      <c r="AI426" s="100"/>
      <c r="AJ426" s="100"/>
      <c r="AK426" s="100"/>
      <c r="AL426" s="100"/>
    </row>
    <row r="427" spans="1:38">
      <c r="A427" s="100"/>
      <c r="B427" s="100"/>
      <c r="C427" s="100"/>
      <c r="D427" s="100"/>
      <c r="E427" s="100"/>
      <c r="F427" s="100"/>
      <c r="G427" s="100"/>
      <c r="H427" s="100"/>
      <c r="I427" s="100"/>
      <c r="J427" s="100"/>
      <c r="K427" s="100"/>
      <c r="L427" s="100"/>
      <c r="M427" s="100"/>
      <c r="N427" s="100"/>
      <c r="O427" s="100"/>
      <c r="P427" s="100"/>
      <c r="Q427" s="100"/>
      <c r="R427" s="100"/>
      <c r="S427" s="100"/>
      <c r="T427" s="100"/>
      <c r="U427" s="100"/>
      <c r="V427" s="100"/>
      <c r="W427" s="100"/>
      <c r="X427" s="100"/>
      <c r="Y427" s="100"/>
      <c r="Z427" s="100"/>
      <c r="AA427" s="100"/>
      <c r="AB427" s="100"/>
      <c r="AC427" s="100"/>
      <c r="AD427" s="100"/>
      <c r="AE427" s="100"/>
      <c r="AF427" s="100"/>
      <c r="AG427" s="100"/>
      <c r="AH427" s="100"/>
      <c r="AI427" s="100"/>
      <c r="AJ427" s="100"/>
      <c r="AK427" s="100"/>
      <c r="AL427" s="100"/>
    </row>
    <row r="428" spans="1:38">
      <c r="A428" s="100"/>
      <c r="B428" s="100"/>
      <c r="C428" s="100"/>
      <c r="D428" s="100"/>
      <c r="E428" s="100"/>
      <c r="F428" s="100"/>
      <c r="G428" s="100"/>
      <c r="H428" s="100"/>
      <c r="I428" s="100"/>
      <c r="J428" s="100"/>
      <c r="K428" s="100"/>
      <c r="L428" s="100"/>
      <c r="M428" s="100"/>
      <c r="N428" s="100"/>
      <c r="O428" s="100"/>
      <c r="P428" s="100"/>
      <c r="Q428" s="100"/>
      <c r="R428" s="100"/>
      <c r="S428" s="100"/>
      <c r="T428" s="100"/>
      <c r="U428" s="100"/>
      <c r="V428" s="100"/>
      <c r="W428" s="100"/>
      <c r="X428" s="100"/>
      <c r="Y428" s="100"/>
      <c r="Z428" s="100"/>
      <c r="AA428" s="100"/>
      <c r="AB428" s="100"/>
      <c r="AC428" s="100"/>
      <c r="AD428" s="100"/>
      <c r="AE428" s="100"/>
      <c r="AF428" s="100"/>
      <c r="AG428" s="100"/>
      <c r="AH428" s="100"/>
      <c r="AI428" s="100"/>
      <c r="AJ428" s="100"/>
      <c r="AK428" s="100"/>
      <c r="AL428" s="100"/>
    </row>
    <row r="429" spans="1:38">
      <c r="A429" s="100"/>
      <c r="B429" s="100"/>
      <c r="C429" s="100"/>
      <c r="D429" s="100"/>
      <c r="E429" s="100"/>
      <c r="F429" s="100"/>
      <c r="G429" s="100"/>
      <c r="H429" s="100"/>
      <c r="I429" s="100"/>
      <c r="J429" s="100"/>
      <c r="K429" s="100"/>
      <c r="L429" s="100"/>
      <c r="M429" s="100"/>
      <c r="N429" s="100"/>
      <c r="O429" s="100"/>
      <c r="P429" s="100"/>
      <c r="Q429" s="100"/>
      <c r="R429" s="100"/>
      <c r="S429" s="100"/>
      <c r="T429" s="100"/>
      <c r="U429" s="100"/>
      <c r="V429" s="100"/>
      <c r="W429" s="100"/>
      <c r="X429" s="100"/>
      <c r="Y429" s="100"/>
      <c r="Z429" s="100"/>
      <c r="AA429" s="100"/>
      <c r="AB429" s="100"/>
      <c r="AC429" s="100"/>
      <c r="AD429" s="100"/>
      <c r="AE429" s="100"/>
      <c r="AF429" s="100"/>
      <c r="AG429" s="100"/>
      <c r="AH429" s="100"/>
      <c r="AI429" s="100"/>
      <c r="AJ429" s="100"/>
      <c r="AK429" s="100"/>
      <c r="AL429" s="100"/>
    </row>
    <row r="430" spans="1:38">
      <c r="A430" s="100"/>
      <c r="B430" s="100"/>
      <c r="C430" s="100"/>
      <c r="D430" s="100"/>
      <c r="E430" s="100"/>
      <c r="F430" s="100"/>
      <c r="G430" s="100"/>
      <c r="H430" s="100"/>
      <c r="I430" s="100"/>
      <c r="J430" s="100"/>
      <c r="K430" s="100"/>
      <c r="L430" s="100"/>
      <c r="M430" s="100"/>
      <c r="N430" s="100"/>
      <c r="O430" s="100"/>
      <c r="P430" s="100"/>
      <c r="Q430" s="100"/>
      <c r="R430" s="100"/>
      <c r="S430" s="100"/>
      <c r="T430" s="100"/>
      <c r="U430" s="100"/>
      <c r="V430" s="100"/>
      <c r="W430" s="100"/>
      <c r="X430" s="100"/>
      <c r="Y430" s="100"/>
      <c r="Z430" s="100"/>
      <c r="AA430" s="100"/>
      <c r="AB430" s="100"/>
      <c r="AC430" s="100"/>
      <c r="AD430" s="100"/>
      <c r="AE430" s="100"/>
      <c r="AF430" s="100"/>
      <c r="AG430" s="100"/>
      <c r="AH430" s="100"/>
      <c r="AI430" s="100"/>
      <c r="AJ430" s="100"/>
      <c r="AK430" s="100"/>
      <c r="AL430" s="100"/>
    </row>
    <row r="431" spans="1:38">
      <c r="A431" s="100"/>
      <c r="B431" s="100"/>
      <c r="C431" s="100"/>
      <c r="D431" s="100"/>
      <c r="E431" s="100"/>
      <c r="F431" s="100"/>
      <c r="G431" s="100"/>
      <c r="H431" s="100"/>
      <c r="I431" s="100"/>
      <c r="J431" s="100"/>
      <c r="K431" s="100"/>
      <c r="L431" s="100"/>
      <c r="M431" s="100"/>
      <c r="N431" s="100"/>
      <c r="O431" s="100"/>
      <c r="P431" s="100"/>
      <c r="Q431" s="100"/>
      <c r="R431" s="100"/>
      <c r="S431" s="100"/>
      <c r="T431" s="100"/>
      <c r="U431" s="100"/>
      <c r="V431" s="100"/>
      <c r="W431" s="100"/>
      <c r="X431" s="100"/>
      <c r="Y431" s="100"/>
      <c r="Z431" s="100"/>
      <c r="AA431" s="100"/>
      <c r="AB431" s="100"/>
      <c r="AC431" s="100"/>
      <c r="AD431" s="100"/>
      <c r="AE431" s="100"/>
      <c r="AF431" s="100"/>
      <c r="AG431" s="100"/>
      <c r="AH431" s="100"/>
      <c r="AI431" s="100"/>
      <c r="AJ431" s="100"/>
      <c r="AK431" s="100"/>
      <c r="AL431" s="100"/>
    </row>
    <row r="432" spans="1:38">
      <c r="A432" s="100"/>
      <c r="B432" s="100"/>
      <c r="C432" s="100"/>
      <c r="D432" s="100"/>
      <c r="E432" s="100"/>
      <c r="F432" s="100"/>
      <c r="G432" s="100"/>
      <c r="H432" s="100"/>
      <c r="I432" s="100"/>
      <c r="J432" s="100"/>
      <c r="K432" s="100"/>
      <c r="L432" s="100"/>
      <c r="M432" s="100"/>
      <c r="N432" s="100"/>
      <c r="O432" s="100"/>
      <c r="P432" s="100"/>
      <c r="Q432" s="100"/>
      <c r="R432" s="100"/>
      <c r="S432" s="100"/>
      <c r="T432" s="100"/>
      <c r="U432" s="100"/>
      <c r="V432" s="100"/>
      <c r="W432" s="100"/>
      <c r="X432" s="100"/>
      <c r="Y432" s="100"/>
      <c r="Z432" s="100"/>
      <c r="AA432" s="100"/>
      <c r="AB432" s="100"/>
      <c r="AC432" s="100"/>
      <c r="AD432" s="100"/>
      <c r="AE432" s="100"/>
      <c r="AF432" s="100"/>
      <c r="AG432" s="100"/>
      <c r="AH432" s="100"/>
      <c r="AI432" s="100"/>
      <c r="AJ432" s="100"/>
      <c r="AK432" s="100"/>
      <c r="AL432" s="100"/>
    </row>
    <row r="433" spans="1:38">
      <c r="A433" s="100"/>
      <c r="B433" s="100"/>
      <c r="C433" s="100"/>
      <c r="D433" s="100"/>
      <c r="E433" s="100"/>
      <c r="F433" s="100"/>
      <c r="G433" s="100"/>
      <c r="H433" s="100"/>
      <c r="I433" s="100"/>
      <c r="J433" s="100"/>
      <c r="K433" s="100"/>
      <c r="L433" s="100"/>
      <c r="M433" s="100"/>
      <c r="N433" s="100"/>
      <c r="O433" s="100"/>
      <c r="P433" s="100"/>
      <c r="Q433" s="100"/>
      <c r="R433" s="100"/>
      <c r="S433" s="100"/>
      <c r="T433" s="100"/>
      <c r="U433" s="100"/>
      <c r="V433" s="100"/>
      <c r="W433" s="100"/>
      <c r="X433" s="100"/>
      <c r="Y433" s="100"/>
      <c r="Z433" s="100"/>
      <c r="AA433" s="100"/>
      <c r="AB433" s="100"/>
      <c r="AC433" s="100"/>
      <c r="AD433" s="100"/>
      <c r="AE433" s="100"/>
      <c r="AF433" s="100"/>
      <c r="AG433" s="100"/>
      <c r="AH433" s="100"/>
      <c r="AI433" s="100"/>
      <c r="AJ433" s="100"/>
      <c r="AK433" s="100"/>
      <c r="AL433" s="100"/>
    </row>
    <row r="434" spans="1:38">
      <c r="A434" s="100"/>
      <c r="B434" s="100"/>
      <c r="C434" s="100"/>
      <c r="D434" s="100"/>
      <c r="E434" s="100"/>
      <c r="F434" s="100"/>
      <c r="G434" s="100"/>
      <c r="H434" s="100"/>
      <c r="I434" s="100"/>
      <c r="J434" s="100"/>
      <c r="K434" s="100"/>
      <c r="L434" s="100"/>
      <c r="M434" s="100"/>
      <c r="N434" s="100"/>
      <c r="O434" s="100"/>
      <c r="P434" s="100"/>
      <c r="Q434" s="100"/>
      <c r="R434" s="100"/>
      <c r="S434" s="100"/>
      <c r="T434" s="100"/>
      <c r="U434" s="100"/>
      <c r="V434" s="100"/>
      <c r="W434" s="100"/>
      <c r="X434" s="100"/>
      <c r="Y434" s="100"/>
      <c r="Z434" s="100"/>
      <c r="AA434" s="100"/>
      <c r="AB434" s="100"/>
      <c r="AC434" s="100"/>
      <c r="AD434" s="100"/>
      <c r="AE434" s="100"/>
      <c r="AF434" s="100"/>
      <c r="AG434" s="100"/>
      <c r="AH434" s="100"/>
      <c r="AI434" s="100"/>
      <c r="AJ434" s="100"/>
      <c r="AK434" s="100"/>
      <c r="AL434" s="100"/>
    </row>
    <row r="435" spans="1:38">
      <c r="A435" s="100"/>
      <c r="B435" s="100"/>
      <c r="C435" s="100"/>
      <c r="D435" s="100"/>
      <c r="E435" s="100"/>
      <c r="F435" s="100"/>
      <c r="G435" s="100"/>
      <c r="H435" s="100"/>
      <c r="I435" s="100"/>
      <c r="J435" s="100"/>
      <c r="K435" s="100"/>
      <c r="L435" s="100"/>
      <c r="M435" s="100"/>
      <c r="N435" s="100"/>
      <c r="O435" s="100"/>
      <c r="P435" s="100"/>
      <c r="Q435" s="100"/>
      <c r="R435" s="100"/>
      <c r="S435" s="100"/>
      <c r="T435" s="100"/>
      <c r="U435" s="100"/>
      <c r="V435" s="100"/>
      <c r="W435" s="100"/>
      <c r="X435" s="100"/>
      <c r="Y435" s="100"/>
      <c r="Z435" s="100"/>
      <c r="AA435" s="100"/>
      <c r="AB435" s="100"/>
      <c r="AC435" s="100"/>
      <c r="AD435" s="100"/>
      <c r="AE435" s="100"/>
      <c r="AF435" s="100"/>
      <c r="AG435" s="100"/>
      <c r="AH435" s="100"/>
      <c r="AI435" s="100"/>
      <c r="AJ435" s="100"/>
      <c r="AK435" s="100"/>
      <c r="AL435" s="100"/>
    </row>
    <row r="436" spans="1:38">
      <c r="A436" s="100"/>
      <c r="B436" s="100"/>
      <c r="C436" s="100"/>
      <c r="D436" s="100"/>
      <c r="E436" s="100"/>
      <c r="F436" s="100"/>
      <c r="G436" s="100"/>
      <c r="H436" s="100"/>
      <c r="I436" s="100"/>
      <c r="J436" s="100"/>
      <c r="K436" s="100"/>
      <c r="L436" s="100"/>
      <c r="M436" s="100"/>
      <c r="N436" s="100"/>
      <c r="O436" s="100"/>
      <c r="P436" s="100"/>
      <c r="Q436" s="100"/>
      <c r="R436" s="100"/>
      <c r="S436" s="100"/>
      <c r="T436" s="100"/>
      <c r="U436" s="100"/>
      <c r="V436" s="100"/>
      <c r="W436" s="100"/>
      <c r="X436" s="100"/>
      <c r="Y436" s="100"/>
      <c r="Z436" s="100"/>
      <c r="AA436" s="100"/>
      <c r="AB436" s="100"/>
      <c r="AC436" s="100"/>
      <c r="AD436" s="100"/>
      <c r="AE436" s="100"/>
      <c r="AF436" s="100"/>
      <c r="AG436" s="100"/>
      <c r="AH436" s="100"/>
      <c r="AI436" s="100"/>
      <c r="AJ436" s="100"/>
      <c r="AK436" s="100"/>
      <c r="AL436" s="100"/>
    </row>
    <row r="437" spans="1:38">
      <c r="A437" s="100"/>
      <c r="B437" s="100"/>
      <c r="C437" s="100"/>
      <c r="D437" s="100"/>
      <c r="E437" s="100"/>
      <c r="F437" s="100"/>
      <c r="G437" s="100"/>
      <c r="H437" s="100"/>
      <c r="I437" s="100"/>
      <c r="J437" s="100"/>
      <c r="K437" s="100"/>
      <c r="L437" s="100"/>
      <c r="M437" s="100"/>
      <c r="N437" s="100"/>
      <c r="O437" s="100"/>
      <c r="P437" s="100"/>
      <c r="Q437" s="100"/>
      <c r="R437" s="100"/>
      <c r="S437" s="100"/>
      <c r="T437" s="100"/>
      <c r="U437" s="100"/>
      <c r="V437" s="100"/>
      <c r="W437" s="100"/>
      <c r="X437" s="100"/>
      <c r="Y437" s="100"/>
      <c r="Z437" s="100"/>
      <c r="AA437" s="100"/>
      <c r="AB437" s="100"/>
      <c r="AC437" s="100"/>
      <c r="AD437" s="100"/>
      <c r="AE437" s="100"/>
      <c r="AF437" s="100"/>
      <c r="AG437" s="100"/>
      <c r="AH437" s="100"/>
      <c r="AI437" s="100"/>
      <c r="AJ437" s="100"/>
      <c r="AK437" s="100"/>
      <c r="AL437" s="100"/>
    </row>
    <row r="438" spans="1:38">
      <c r="A438" s="100"/>
      <c r="B438" s="100"/>
      <c r="C438" s="100"/>
      <c r="D438" s="100"/>
      <c r="E438" s="100"/>
      <c r="F438" s="100"/>
      <c r="G438" s="100"/>
      <c r="H438" s="100"/>
      <c r="I438" s="100"/>
      <c r="J438" s="100"/>
      <c r="K438" s="100"/>
      <c r="L438" s="100"/>
      <c r="M438" s="100"/>
      <c r="N438" s="100"/>
      <c r="O438" s="100"/>
      <c r="P438" s="100"/>
      <c r="Q438" s="100"/>
      <c r="R438" s="100"/>
      <c r="S438" s="100"/>
      <c r="T438" s="100"/>
      <c r="U438" s="100"/>
      <c r="V438" s="100"/>
      <c r="W438" s="100"/>
      <c r="X438" s="100"/>
      <c r="Y438" s="100"/>
      <c r="Z438" s="100"/>
      <c r="AA438" s="100"/>
      <c r="AB438" s="100"/>
      <c r="AC438" s="100"/>
      <c r="AD438" s="100"/>
      <c r="AE438" s="100"/>
      <c r="AF438" s="100"/>
      <c r="AG438" s="100"/>
      <c r="AH438" s="100"/>
      <c r="AI438" s="100"/>
      <c r="AJ438" s="100"/>
      <c r="AK438" s="100"/>
      <c r="AL438" s="100"/>
    </row>
    <row r="439" spans="1:38">
      <c r="A439" s="100"/>
      <c r="B439" s="100"/>
      <c r="C439" s="100"/>
      <c r="D439" s="100"/>
      <c r="E439" s="100"/>
      <c r="F439" s="100"/>
      <c r="G439" s="100"/>
      <c r="H439" s="100"/>
      <c r="I439" s="100"/>
      <c r="J439" s="100"/>
      <c r="K439" s="100"/>
      <c r="L439" s="100"/>
      <c r="M439" s="100"/>
      <c r="N439" s="100"/>
      <c r="O439" s="100"/>
      <c r="P439" s="100"/>
      <c r="Q439" s="100"/>
      <c r="R439" s="100"/>
      <c r="S439" s="100"/>
      <c r="T439" s="100"/>
      <c r="U439" s="100"/>
      <c r="V439" s="100"/>
      <c r="AC439" s="100"/>
      <c r="AD439" s="100"/>
      <c r="AE439" s="100"/>
      <c r="AF439" s="100"/>
      <c r="AG439" s="100"/>
      <c r="AH439" s="100"/>
      <c r="AI439" s="100"/>
      <c r="AJ439" s="100"/>
      <c r="AK439" s="100"/>
      <c r="AL439" s="100"/>
    </row>
    <row r="440" spans="1:38">
      <c r="A440" s="100"/>
      <c r="B440" s="100"/>
      <c r="C440" s="100"/>
      <c r="D440" s="100"/>
      <c r="E440" s="100"/>
      <c r="F440" s="100"/>
      <c r="G440" s="100"/>
      <c r="H440" s="100"/>
      <c r="I440" s="100"/>
      <c r="J440" s="100"/>
      <c r="K440" s="100"/>
      <c r="L440" s="100"/>
      <c r="M440" s="100"/>
      <c r="N440" s="100"/>
      <c r="O440" s="100"/>
      <c r="P440" s="100"/>
      <c r="Q440" s="100"/>
      <c r="R440" s="100"/>
      <c r="S440" s="100"/>
      <c r="T440" s="100"/>
      <c r="U440" s="100"/>
      <c r="V440" s="100"/>
      <c r="AC440" s="100"/>
      <c r="AD440" s="100"/>
      <c r="AE440" s="100"/>
      <c r="AF440" s="100"/>
      <c r="AG440" s="100"/>
      <c r="AH440" s="100"/>
      <c r="AI440" s="100"/>
      <c r="AJ440" s="100"/>
      <c r="AK440" s="100"/>
      <c r="AL440" s="100"/>
    </row>
  </sheetData>
  <sheetProtection algorithmName="SHA-512" hashValue="NshzEDbmFRdkiIv8gTFJk56G9ZqpZnBuwdCBmaneYZjpopbeC7u16To+u/JvWltSi32dgGbYBHqQUo46R8TAkw==" saltValue="z0P3DOiGOI9Tzj2UoYWQIg==" spinCount="100000" sheet="1" objects="1" scenarios="1" selectLockedCells="1" selectUnlockedCells="1"/>
  <mergeCells count="61">
    <mergeCell ref="C2:O2"/>
    <mergeCell ref="D3:I3"/>
    <mergeCell ref="D4:I5"/>
    <mergeCell ref="W4:W5"/>
    <mergeCell ref="W6:AC6"/>
    <mergeCell ref="L3:M3"/>
    <mergeCell ref="L4:M5"/>
    <mergeCell ref="N4:N5"/>
    <mergeCell ref="D7:I9"/>
    <mergeCell ref="Q7:R9"/>
    <mergeCell ref="X7:Y7"/>
    <mergeCell ref="AA7:AB7"/>
    <mergeCell ref="AG7:AH9"/>
    <mergeCell ref="O8:O9"/>
    <mergeCell ref="X8:Y8"/>
    <mergeCell ref="AA8:AB8"/>
    <mergeCell ref="AJ8:AJ9"/>
    <mergeCell ref="X9:Y9"/>
    <mergeCell ref="AA9:AB9"/>
    <mergeCell ref="Q10:R12"/>
    <mergeCell ref="W10:AC16"/>
    <mergeCell ref="AG10:AH12"/>
    <mergeCell ref="D11:I12"/>
    <mergeCell ref="D14:I15"/>
    <mergeCell ref="D17:I18"/>
    <mergeCell ref="K17:K18"/>
    <mergeCell ref="P18:Q18"/>
    <mergeCell ref="D20:I25"/>
    <mergeCell ref="W20:W21"/>
    <mergeCell ref="K21:L21"/>
    <mergeCell ref="K22:L22"/>
    <mergeCell ref="W22:AB23"/>
    <mergeCell ref="K23:L23"/>
    <mergeCell ref="K24:L24"/>
    <mergeCell ref="W24:Z24"/>
    <mergeCell ref="AA24:AB24"/>
    <mergeCell ref="AP25:AQ25"/>
    <mergeCell ref="K26:M29"/>
    <mergeCell ref="W26:Z26"/>
    <mergeCell ref="AA26:AB26"/>
    <mergeCell ref="W27:AB27"/>
    <mergeCell ref="K25:L25"/>
    <mergeCell ref="W25:Z25"/>
    <mergeCell ref="K34:L34"/>
    <mergeCell ref="K30:L30"/>
    <mergeCell ref="W29:AB30"/>
    <mergeCell ref="K31:L31"/>
    <mergeCell ref="K32:L32"/>
    <mergeCell ref="W31:Z31"/>
    <mergeCell ref="AA31:AB31"/>
    <mergeCell ref="K33:L33"/>
    <mergeCell ref="W32:Z32"/>
    <mergeCell ref="W34:AB34"/>
    <mergeCell ref="AA32:AB32"/>
    <mergeCell ref="AD18:AE18"/>
    <mergeCell ref="K19:M19"/>
    <mergeCell ref="R17:T17"/>
    <mergeCell ref="AG17:AI17"/>
    <mergeCell ref="W33:Z33"/>
    <mergeCell ref="AA33:AB33"/>
    <mergeCell ref="AA25:AB25"/>
  </mergeCells>
  <conditionalFormatting sqref="Z18:Z21 AA35:AA38 Z35:Z399 U37:V400 W35:Y398 AA39:AB398 AC29 W28:AB28 AC38:AC400 AB36:AB38">
    <cfRule type="containsText" dxfId="23" priority="7" operator="containsText" text="Caution">
      <formula>NOT(ISERROR(SEARCH("Caution",U18)))</formula>
    </cfRule>
    <cfRule type="containsText" dxfId="22" priority="8" operator="containsText" text="Correct">
      <formula>NOT(ISERROR(SEARCH("Correct",U18)))</formula>
    </cfRule>
    <cfRule type="containsText" dxfId="21" priority="9" operator="containsText" text="ERROR">
      <formula>NOT(ISERROR(SEARCH("ERROR",U18)))</formula>
    </cfRule>
  </conditionalFormatting>
  <conditionalFormatting sqref="AI18:AI19 AC30:AC37 AC18:AC28 P20:V26 U27:V36 P27:T400 AF25:AF400 AD25:AD400 P7:V16 P17:AI17 X20:Y21 P18:Y19 AA18:AB21 AB35 AD7:AI16 AD20:AI20 AD21:AF24 AI21:AI24 AI26:AI400 AG21:AH400">
    <cfRule type="containsText" dxfId="20" priority="67" operator="containsText" text="Caution">
      <formula>NOT(ISERROR(SEARCH("Caution",P7)))</formula>
    </cfRule>
    <cfRule type="containsText" dxfId="19" priority="68" operator="containsText" text="Correct">
      <formula>NOT(ISERROR(SEARCH("Correct",P7)))</formula>
    </cfRule>
    <cfRule type="containsText" dxfId="18" priority="69" operator="containsText" text="ERROR">
      <formula>NOT(ISERROR(SEARCH("ERROR",P7)))</formula>
    </cfRule>
  </conditionalFormatting>
  <conditionalFormatting sqref="P25:P400 AD25:AD400">
    <cfRule type="containsText" dxfId="17" priority="62" operator="containsText" text="ERROR">
      <formula>NOT(ISERROR(SEARCH("ERROR",P25)))</formula>
    </cfRule>
    <cfRule type="cellIs" dxfId="16" priority="66" operator="greaterThan">
      <formula>5</formula>
    </cfRule>
  </conditionalFormatting>
  <conditionalFormatting sqref="AE25:AE400">
    <cfRule type="containsText" dxfId="15" priority="63" operator="containsText" text="Caution">
      <formula>NOT(ISERROR(SEARCH("Caution",AE25)))</formula>
    </cfRule>
    <cfRule type="containsText" dxfId="14" priority="64" operator="containsText" text="Correct">
      <formula>NOT(ISERROR(SEARCH("Correct",AE25)))</formula>
    </cfRule>
    <cfRule type="containsText" dxfId="13" priority="65" operator="containsText" text="ERROR">
      <formula>NOT(ISERROR(SEARCH("ERROR",AE25)))</formula>
    </cfRule>
  </conditionalFormatting>
  <conditionalFormatting sqref="N3">
    <cfRule type="cellIs" dxfId="12" priority="4" operator="greaterThanOrEqual">
      <formula>0</formula>
    </cfRule>
    <cfRule type="cellIs" dxfId="11" priority="61" operator="equal">
      <formula>0</formula>
    </cfRule>
  </conditionalFormatting>
  <conditionalFormatting sqref="AD18:AH19">
    <cfRule type="containsText" dxfId="10" priority="58" operator="containsText" text="Caution">
      <formula>NOT(ISERROR(SEARCH("Caution",AD18)))</formula>
    </cfRule>
    <cfRule type="containsText" dxfId="9" priority="59" operator="containsText" text="Correct">
      <formula>NOT(ISERROR(SEARCH("Correct",AD18)))</formula>
    </cfRule>
    <cfRule type="containsText" dxfId="8" priority="60" operator="containsText" text="ERROR">
      <formula>NOT(ISERROR(SEARCH("ERROR",AD18)))</formula>
    </cfRule>
  </conditionalFormatting>
  <conditionalFormatting sqref="W10:AC16">
    <cfRule type="containsText" dxfId="7" priority="57" operator="containsText" text="Caution:">
      <formula>NOT(ISERROR(SEARCH("Caution:",W10)))</formula>
    </cfRule>
  </conditionalFormatting>
  <conditionalFormatting sqref="X7:Y9 AA7:AB9 AA24:AB26 AA31:AB33">
    <cfRule type="containsText" dxfId="6" priority="55" operator="containsText" text="Correct">
      <formula>NOT(ISERROR(SEARCH("Correct",X7)))</formula>
    </cfRule>
    <cfRule type="containsText" dxfId="5" priority="56" operator="containsText" text="ERROR">
      <formula>NOT(ISERROR(SEARCH("ERROR",X7)))</formula>
    </cfRule>
  </conditionalFormatting>
  <conditionalFormatting sqref="L4:M5">
    <cfRule type="containsText" dxfId="4" priority="6" operator="containsText" text="Correct">
      <formula>NOT(ISERROR(SEARCH("Correct",L4)))</formula>
    </cfRule>
  </conditionalFormatting>
  <conditionalFormatting sqref="L3:M3">
    <cfRule type="containsText" dxfId="3" priority="5" operator="containsText" text="Error">
      <formula>NOT(ISERROR(SEARCH("Error",L3)))</formula>
    </cfRule>
  </conditionalFormatting>
  <conditionalFormatting sqref="N4:N5">
    <cfRule type="cellIs" dxfId="2" priority="3" operator="greaterThan">
      <formula>0</formula>
    </cfRule>
  </conditionalFormatting>
  <conditionalFormatting sqref="M21:M24 M30:M33">
    <cfRule type="containsText" dxfId="1" priority="1" operator="containsText" text="Correct">
      <formula>NOT(ISERROR(SEARCH("Correct",M21)))</formula>
    </cfRule>
    <cfRule type="containsText" dxfId="0" priority="2" operator="containsText" text="ERROR">
      <formula>NOT(ISERROR(SEARCH("ERROR",M21)))</formula>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EE9427BAFDC4142A85C63EA4F6ED86E" ma:contentTypeVersion="10" ma:contentTypeDescription="Create a new document." ma:contentTypeScope="" ma:versionID="3aefba5758486f11fc3a0c5d0e35bd0c">
  <xsd:schema xmlns:xsd="http://www.w3.org/2001/XMLSchema" xmlns:xs="http://www.w3.org/2001/XMLSchema" xmlns:p="http://schemas.microsoft.com/office/2006/metadata/properties" xmlns:ns3="0acb5147-8577-475e-9c5c-8643af49afee" targetNamespace="http://schemas.microsoft.com/office/2006/metadata/properties" ma:root="true" ma:fieldsID="b9f6208de9fe288a9025870c70b3201d" ns3:_="">
    <xsd:import namespace="0acb5147-8577-475e-9c5c-8643af49afe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cb5147-8577-475e-9c5c-8643af49af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A6BF3D1-55F2-4441-808A-8989E5F02D69}">
  <ds:schemaRefs>
    <ds:schemaRef ds:uri="http://schemas.microsoft.com/office/infopath/2007/PartnerControls"/>
    <ds:schemaRef ds:uri="http://schemas.microsoft.com/office/2006/documentManagement/types"/>
    <ds:schemaRef ds:uri="0acb5147-8577-475e-9c5c-8643af49afee"/>
    <ds:schemaRef ds:uri="http://purl.org/dc/elements/1.1/"/>
    <ds:schemaRef ds:uri="http://purl.org/dc/dcmitype/"/>
    <ds:schemaRef ds:uri="http://www.w3.org/XML/1998/namespace"/>
    <ds:schemaRef ds:uri="http://schemas.openxmlformats.org/package/2006/metadata/core-properties"/>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0D06F5C1-0789-48F7-9B86-2A615A6DE9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cb5147-8577-475e-9c5c-8643af49af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4DF197C-C302-4DFA-87A4-CA7E205F71F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Student Work</vt:lpstr>
      <vt:lpstr>How Did I 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Nelson, Curtis</cp:lastModifiedBy>
  <dcterms:created xsi:type="dcterms:W3CDTF">2017-06-06T00:29:02Z</dcterms:created>
  <dcterms:modified xsi:type="dcterms:W3CDTF">2023-01-02T19:53:20Z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0x0101002EE9427BAFDC4142A85C63EA4F6ED86E</vt:lpwstr>
  </property>
</Properties>
</file>