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3" documentId="11_9AD6AC2F49C460AD5321206B88FA79609AA5C36F" xr6:coauthVersionLast="47" xr6:coauthVersionMax="47" xr10:uidLastSave="{CBAA114E-D2E2-4432-9905-39FE38B01929}"/>
  <bookViews>
    <workbookView xWindow="-120" yWindow="-120" windowWidth="29040" windowHeight="15840" tabRatio="500" xr2:uid="{00000000-000D-0000-FFFF-FFFF00000000}"/>
  </bookViews>
  <sheets>
    <sheet name="Student Work" sheetId="1" r:id="rId1"/>
    <sheet name="How Did I Do" sheetId="2" r:id="rId2"/>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1" i="2" l="1"/>
  <c r="X7" i="2"/>
  <c r="AA7" i="2"/>
  <c r="T8" i="2"/>
  <c r="X8" i="2"/>
  <c r="AA8" i="2"/>
  <c r="AE8" i="2"/>
  <c r="X9" i="2"/>
  <c r="AA9" i="2"/>
  <c r="T10" i="2"/>
  <c r="AE10" i="2"/>
  <c r="T11" i="2"/>
  <c r="AE11" i="2"/>
  <c r="T12" i="2"/>
  <c r="AE12" i="2"/>
  <c r="T13" i="2"/>
  <c r="AE13" i="2"/>
  <c r="AD31" i="2"/>
  <c r="AH31" i="2"/>
  <c r="T14" i="2"/>
  <c r="AE14" i="2"/>
  <c r="T15" i="2"/>
  <c r="AE15" i="2"/>
  <c r="T16" i="2"/>
  <c r="AE16" i="2"/>
  <c r="S18" i="1"/>
  <c r="S18" i="2"/>
  <c r="AA18" i="2"/>
  <c r="AA27" i="2"/>
  <c r="AG18" i="1"/>
  <c r="AG18" i="2"/>
  <c r="AA19" i="2"/>
  <c r="Q20" i="2"/>
  <c r="R20" i="2"/>
  <c r="S20" i="2"/>
  <c r="T20" i="2"/>
  <c r="AA20" i="2"/>
  <c r="AE20" i="2"/>
  <c r="AF20" i="2"/>
  <c r="AG20" i="2"/>
  <c r="AH20" i="2"/>
  <c r="M21" i="2"/>
  <c r="Q21" i="2"/>
  <c r="R21" i="2"/>
  <c r="S21" i="2"/>
  <c r="T21" i="2"/>
  <c r="AA21" i="2"/>
  <c r="AE21" i="2"/>
  <c r="AF21" i="2"/>
  <c r="AG21" i="2"/>
  <c r="AH21" i="2"/>
  <c r="M22" i="2"/>
  <c r="Q22" i="2"/>
  <c r="R22" i="2"/>
  <c r="S22" i="2"/>
  <c r="T22" i="2"/>
  <c r="AE22" i="2"/>
  <c r="AF22" i="2"/>
  <c r="AG22" i="2"/>
  <c r="AH22" i="2"/>
  <c r="M23" i="2"/>
  <c r="Q23" i="2"/>
  <c r="R23" i="2"/>
  <c r="S23" i="2"/>
  <c r="T23" i="2"/>
  <c r="AE23" i="2"/>
  <c r="AF23" i="2"/>
  <c r="AG23" i="2"/>
  <c r="AH23" i="2"/>
  <c r="M24" i="2"/>
  <c r="Q24" i="2"/>
  <c r="R24" i="2"/>
  <c r="S24" i="2"/>
  <c r="T24" i="2"/>
  <c r="AE24" i="2"/>
  <c r="AF24" i="2"/>
  <c r="AG24" i="2"/>
  <c r="AH24" i="2"/>
  <c r="AD25" i="2"/>
  <c r="AF25" i="2"/>
  <c r="AD26" i="2"/>
  <c r="AD27" i="2"/>
  <c r="AH27" i="2"/>
  <c r="AD28" i="2"/>
  <c r="AF28" i="2"/>
  <c r="AE28" i="2"/>
  <c r="AI28" i="2"/>
  <c r="AD29" i="2"/>
  <c r="AH29" i="2"/>
  <c r="M30" i="2"/>
  <c r="AD30" i="2"/>
  <c r="AH30" i="2"/>
  <c r="M31" i="2"/>
  <c r="M32" i="2"/>
  <c r="AA37" i="2"/>
  <c r="AA32" i="2"/>
  <c r="AD32" i="2"/>
  <c r="AH32" i="2"/>
  <c r="AG32" i="2"/>
  <c r="M33" i="2"/>
  <c r="AA38" i="2"/>
  <c r="AD33" i="2"/>
  <c r="AA39" i="2"/>
  <c r="AD34" i="2"/>
  <c r="AA40" i="2"/>
  <c r="AD35" i="2"/>
  <c r="AG35" i="2"/>
  <c r="AD36" i="2"/>
  <c r="AE36" i="2"/>
  <c r="AI36" i="2"/>
  <c r="AD39" i="2"/>
  <c r="AH39" i="2"/>
  <c r="AD40" i="2"/>
  <c r="AG40" i="2"/>
  <c r="AE40" i="2"/>
  <c r="AI40" i="2"/>
  <c r="AD41" i="2"/>
  <c r="AH41" i="2"/>
  <c r="AD42" i="2"/>
  <c r="AH42" i="2"/>
  <c r="AD43" i="2"/>
  <c r="AE43" i="2"/>
  <c r="AI43" i="2"/>
  <c r="AG43" i="2"/>
  <c r="AF43" i="2"/>
  <c r="AH43" i="2"/>
  <c r="AD44" i="2"/>
  <c r="AE44" i="2"/>
  <c r="AI44" i="2"/>
  <c r="AG44" i="2"/>
  <c r="AH44" i="2"/>
  <c r="AD46" i="2"/>
  <c r="AF46" i="2"/>
  <c r="AH46" i="2"/>
  <c r="AD47" i="2"/>
  <c r="AF47" i="2"/>
  <c r="AD48" i="2"/>
  <c r="AG48" i="2"/>
  <c r="AD50" i="2"/>
  <c r="AF50" i="2"/>
  <c r="AE50" i="2"/>
  <c r="AI50" i="2"/>
  <c r="AD51" i="2"/>
  <c r="AD52" i="2"/>
  <c r="AF52" i="2"/>
  <c r="AE52" i="2"/>
  <c r="AI52" i="2"/>
  <c r="AD53" i="2"/>
  <c r="AH53" i="2"/>
  <c r="AD54" i="2"/>
  <c r="AH54" i="2"/>
  <c r="AD55" i="2"/>
  <c r="AH55" i="2"/>
  <c r="AG55" i="2"/>
  <c r="AF55" i="2"/>
  <c r="AD56" i="2"/>
  <c r="AG56" i="2"/>
  <c r="AF56" i="2"/>
  <c r="AD57" i="2"/>
  <c r="AD58" i="2"/>
  <c r="AG58" i="2"/>
  <c r="AF58" i="2"/>
  <c r="AE58" i="2"/>
  <c r="AI58" i="2"/>
  <c r="AD60" i="2"/>
  <c r="AH60" i="2"/>
  <c r="AD61" i="2"/>
  <c r="AH61" i="2"/>
  <c r="AD62" i="2"/>
  <c r="AD63" i="2"/>
  <c r="AD64" i="2"/>
  <c r="AE64" i="2"/>
  <c r="AI64" i="2"/>
  <c r="AF64" i="2"/>
  <c r="AG64" i="2"/>
  <c r="AH64" i="2"/>
  <c r="AD65" i="2"/>
  <c r="AE65" i="2"/>
  <c r="AI65" i="2"/>
  <c r="AG65" i="2"/>
  <c r="AH65" i="2"/>
  <c r="AD66" i="2"/>
  <c r="AD67" i="2"/>
  <c r="AE67" i="2"/>
  <c r="AI67" i="2"/>
  <c r="AD68" i="2"/>
  <c r="AF68" i="2"/>
  <c r="AG68" i="2"/>
  <c r="AD69" i="2"/>
  <c r="AH69" i="2"/>
  <c r="AF69" i="2"/>
  <c r="AG69" i="2"/>
  <c r="AD70" i="2"/>
  <c r="AG70" i="2"/>
  <c r="AD71" i="2"/>
  <c r="AH71" i="2"/>
  <c r="AE71" i="2"/>
  <c r="AI71" i="2"/>
  <c r="AD72" i="2"/>
  <c r="AH72" i="2"/>
  <c r="AD73" i="2"/>
  <c r="AG73" i="2"/>
  <c r="AE73" i="2"/>
  <c r="AI73" i="2"/>
  <c r="AD74" i="2"/>
  <c r="AD75" i="2"/>
  <c r="AE75" i="2"/>
  <c r="AI75" i="2"/>
  <c r="AD76" i="2"/>
  <c r="AG76" i="2"/>
  <c r="AE76" i="2"/>
  <c r="AI76" i="2"/>
  <c r="AF76" i="2"/>
  <c r="AH76" i="2"/>
  <c r="AD77" i="2"/>
  <c r="AH77" i="2"/>
  <c r="AD78" i="2"/>
  <c r="AG78" i="2"/>
  <c r="AH78" i="2"/>
  <c r="AD79" i="2"/>
  <c r="AE79" i="2"/>
  <c r="AI79" i="2"/>
  <c r="AD80" i="2"/>
  <c r="AF80" i="2"/>
  <c r="AD81" i="2"/>
  <c r="AH81" i="2"/>
  <c r="AF81" i="2"/>
  <c r="AG81" i="2"/>
  <c r="AD82" i="2"/>
  <c r="AD83" i="2"/>
  <c r="AE83" i="2"/>
  <c r="AI83" i="2"/>
  <c r="AH83" i="2"/>
  <c r="AD84" i="2"/>
  <c r="AD85" i="2"/>
  <c r="AG85" i="2"/>
  <c r="AD86" i="2"/>
  <c r="AG86" i="2"/>
  <c r="AH86" i="2"/>
  <c r="AD87" i="2"/>
  <c r="AE87" i="2"/>
  <c r="AI87" i="2"/>
  <c r="AD88" i="2"/>
  <c r="AG88" i="2"/>
  <c r="AD89" i="2"/>
  <c r="AE89" i="2"/>
  <c r="AI89" i="2"/>
  <c r="AD90" i="2"/>
  <c r="AD91" i="2"/>
  <c r="AE91" i="2"/>
  <c r="AI91" i="2"/>
  <c r="AH91" i="2"/>
  <c r="AD92" i="2"/>
  <c r="AE92" i="2"/>
  <c r="AI92" i="2"/>
  <c r="AF92" i="2"/>
  <c r="AG92" i="2"/>
  <c r="AD93" i="2"/>
  <c r="AD94" i="2"/>
  <c r="AH94" i="2"/>
  <c r="AD95" i="2"/>
  <c r="AF95" i="2"/>
  <c r="AE95" i="2"/>
  <c r="AG95" i="2"/>
  <c r="AH95" i="2"/>
  <c r="AI95" i="2"/>
  <c r="AD96" i="2"/>
  <c r="AE96" i="2"/>
  <c r="AI96" i="2"/>
  <c r="AH96" i="2"/>
  <c r="AD97" i="2"/>
  <c r="AH97" i="2"/>
  <c r="AD98" i="2"/>
  <c r="AF98" i="2"/>
  <c r="AH98" i="2"/>
  <c r="AD99" i="2"/>
  <c r="AF99" i="2"/>
  <c r="AD100" i="2"/>
  <c r="AF100" i="2"/>
  <c r="AE100" i="2"/>
  <c r="AI100" i="2"/>
  <c r="AD101" i="2"/>
  <c r="AH101" i="2"/>
  <c r="AD102" i="2"/>
  <c r="AE102" i="2"/>
  <c r="AI102" i="2"/>
  <c r="AD103" i="2"/>
  <c r="AG103" i="2"/>
  <c r="AH103" i="2"/>
  <c r="AD104" i="2"/>
  <c r="AD105" i="2"/>
  <c r="AH105" i="2"/>
  <c r="AD106" i="2"/>
  <c r="AD107" i="2"/>
  <c r="AF107" i="2"/>
  <c r="AE107" i="2"/>
  <c r="AI107" i="2"/>
  <c r="AG107" i="2"/>
  <c r="AD108" i="2"/>
  <c r="AE108" i="2"/>
  <c r="AI108" i="2"/>
  <c r="AF108" i="2"/>
  <c r="AG108" i="2"/>
  <c r="AH108" i="2"/>
  <c r="AD109" i="2"/>
  <c r="AD110" i="2"/>
  <c r="AF110" i="2"/>
  <c r="AD111" i="2"/>
  <c r="AF111" i="2"/>
  <c r="AG111" i="2"/>
  <c r="AE111" i="2"/>
  <c r="AI111" i="2"/>
  <c r="AD112" i="2"/>
  <c r="AD113" i="2"/>
  <c r="AH113" i="2"/>
  <c r="AD114" i="2"/>
  <c r="AE114" i="2"/>
  <c r="AH114" i="2"/>
  <c r="AI114" i="2"/>
  <c r="AD115" i="2"/>
  <c r="AE115" i="2"/>
  <c r="AI115" i="2"/>
  <c r="AD116" i="2"/>
  <c r="AD117" i="2"/>
  <c r="AD118" i="2"/>
  <c r="AD119" i="2"/>
  <c r="AF119" i="2"/>
  <c r="AE119" i="2"/>
  <c r="AI119" i="2"/>
  <c r="AG119" i="2"/>
  <c r="AD120" i="2"/>
  <c r="AE120" i="2"/>
  <c r="AI120" i="2"/>
  <c r="AF120" i="2"/>
  <c r="AH120" i="2"/>
  <c r="AD121" i="2"/>
  <c r="AD122" i="2"/>
  <c r="AE122" i="2"/>
  <c r="AI122" i="2"/>
  <c r="AD123" i="2"/>
  <c r="AG123" i="2"/>
  <c r="AE123" i="2"/>
  <c r="AI123" i="2"/>
  <c r="AD124" i="2"/>
  <c r="AF124" i="2"/>
  <c r="AE124" i="2"/>
  <c r="AI124" i="2"/>
  <c r="AG124" i="2"/>
  <c r="AD125" i="2"/>
  <c r="AH125" i="2"/>
  <c r="AD126" i="2"/>
  <c r="AD127" i="2"/>
  <c r="AE127" i="2"/>
  <c r="AI127" i="2"/>
  <c r="AF127" i="2"/>
  <c r="AH127" i="2"/>
  <c r="AD128" i="2"/>
  <c r="AD129" i="2"/>
  <c r="AH129" i="2"/>
  <c r="AD130" i="2"/>
  <c r="AD131" i="2"/>
  <c r="AF131" i="2"/>
  <c r="AE131" i="2"/>
  <c r="AI131" i="2"/>
  <c r="AG131" i="2"/>
  <c r="AH131" i="2"/>
  <c r="AD132" i="2"/>
  <c r="AF132" i="2"/>
  <c r="AD133" i="2"/>
  <c r="AE133" i="2"/>
  <c r="AI133" i="2"/>
  <c r="AD134" i="2"/>
  <c r="AD135" i="2"/>
  <c r="AE135" i="2"/>
  <c r="AI135" i="2"/>
  <c r="AG135" i="2"/>
  <c r="AH135" i="2"/>
  <c r="AD136" i="2"/>
  <c r="AD137" i="2"/>
  <c r="AE137" i="2"/>
  <c r="AI137" i="2"/>
  <c r="AG137" i="2"/>
  <c r="AH137" i="2"/>
  <c r="AD138" i="2"/>
  <c r="AD139" i="2"/>
  <c r="AG139" i="2"/>
  <c r="AE139" i="2"/>
  <c r="AI139" i="2"/>
  <c r="AH139" i="2"/>
  <c r="AD140" i="2"/>
  <c r="AH140" i="2"/>
  <c r="AD141" i="2"/>
  <c r="AF141" i="2"/>
  <c r="AD142" i="2"/>
  <c r="AD143" i="2"/>
  <c r="AE143" i="2"/>
  <c r="AI143" i="2"/>
  <c r="AG143" i="2"/>
  <c r="K26" i="1"/>
  <c r="AD144" i="2"/>
  <c r="AH144" i="2"/>
  <c r="AD145" i="2"/>
  <c r="AH145" i="2"/>
  <c r="AD146" i="2"/>
  <c r="AG146" i="2"/>
  <c r="AH146" i="2"/>
  <c r="AD147" i="2"/>
  <c r="AH147" i="2"/>
  <c r="AD148" i="2"/>
  <c r="AH148" i="2"/>
  <c r="AD149" i="2"/>
  <c r="AD150" i="2"/>
  <c r="AH150" i="2"/>
  <c r="AD151" i="2"/>
  <c r="AD152" i="2"/>
  <c r="AH152" i="2"/>
  <c r="AD153" i="2"/>
  <c r="AH153" i="2"/>
  <c r="AD154" i="2"/>
  <c r="AH154" i="2"/>
  <c r="AD155" i="2"/>
  <c r="AD156" i="2"/>
  <c r="AH156" i="2"/>
  <c r="AD157" i="2"/>
  <c r="AE157" i="2"/>
  <c r="AD158" i="2"/>
  <c r="AD159" i="2"/>
  <c r="AH159" i="2"/>
  <c r="AD160" i="2"/>
  <c r="AH160" i="2"/>
  <c r="AD161" i="2"/>
  <c r="AH161" i="2"/>
  <c r="AD162" i="2"/>
  <c r="AE162" i="2"/>
  <c r="AD163" i="2"/>
  <c r="AH163" i="2"/>
  <c r="AD164" i="2"/>
  <c r="AH164" i="2"/>
  <c r="AD165" i="2"/>
  <c r="AD166" i="2"/>
  <c r="AG166" i="2"/>
  <c r="AH166" i="2"/>
  <c r="AD167" i="2"/>
  <c r="AH167" i="2"/>
  <c r="AD168" i="2"/>
  <c r="AH168" i="2"/>
  <c r="AD169" i="2"/>
  <c r="AH169" i="2"/>
  <c r="AD170" i="2"/>
  <c r="AG170" i="2"/>
  <c r="AD171" i="2"/>
  <c r="AH171" i="2"/>
  <c r="AD172" i="2"/>
  <c r="AD173" i="2"/>
  <c r="AF173" i="2"/>
  <c r="AD174" i="2"/>
  <c r="AH174" i="2"/>
  <c r="AD175" i="2"/>
  <c r="AD176" i="2"/>
  <c r="AD177" i="2"/>
  <c r="AH177" i="2"/>
  <c r="AD178" i="2"/>
  <c r="AH178" i="2"/>
  <c r="AD179" i="2"/>
  <c r="AD180" i="2"/>
  <c r="AH180" i="2"/>
  <c r="AD181" i="2"/>
  <c r="AD182" i="2"/>
  <c r="AH182" i="2"/>
  <c r="AD183" i="2"/>
  <c r="AD184" i="2"/>
  <c r="AH184" i="2"/>
  <c r="AD185" i="2"/>
  <c r="AD186" i="2"/>
  <c r="AH186" i="2"/>
  <c r="AD187" i="2"/>
  <c r="AH187" i="2"/>
  <c r="AD188" i="2"/>
  <c r="AH188" i="2"/>
  <c r="AD189" i="2"/>
  <c r="AD190" i="2"/>
  <c r="AH190" i="2"/>
  <c r="AD191" i="2"/>
  <c r="AG191" i="2"/>
  <c r="AD192" i="2"/>
  <c r="AD193" i="2"/>
  <c r="AD194" i="2"/>
  <c r="AH194" i="2"/>
  <c r="AD195" i="2"/>
  <c r="AH195" i="2"/>
  <c r="AD196" i="2"/>
  <c r="AH196" i="2"/>
  <c r="AD197" i="2"/>
  <c r="AD198" i="2"/>
  <c r="AD199" i="2"/>
  <c r="AH199" i="2"/>
  <c r="AD200" i="2"/>
  <c r="AH200" i="2"/>
  <c r="AD201" i="2"/>
  <c r="AH201" i="2"/>
  <c r="AD202" i="2"/>
  <c r="AD203" i="2"/>
  <c r="AH203" i="2"/>
  <c r="AD204" i="2"/>
  <c r="AD205" i="2"/>
  <c r="AD206" i="2"/>
  <c r="AH206" i="2"/>
  <c r="AD207" i="2"/>
  <c r="AH207" i="2"/>
  <c r="AD208" i="2"/>
  <c r="AH208" i="2"/>
  <c r="AD209" i="2"/>
  <c r="AD210" i="2"/>
  <c r="AG210" i="2"/>
  <c r="AH210" i="2"/>
  <c r="AD211" i="2"/>
  <c r="AH211" i="2"/>
  <c r="AD212" i="2"/>
  <c r="AH212" i="2"/>
  <c r="AD213" i="2"/>
  <c r="AD214" i="2"/>
  <c r="AH214" i="2"/>
  <c r="AD215" i="2"/>
  <c r="AH215" i="2"/>
  <c r="AD216" i="2"/>
  <c r="AH216" i="2"/>
  <c r="AD217" i="2"/>
  <c r="AE217" i="2"/>
  <c r="AD218" i="2"/>
  <c r="AH218" i="2"/>
  <c r="AD219" i="2"/>
  <c r="AD220" i="2"/>
  <c r="AH220" i="2"/>
  <c r="AD221" i="2"/>
  <c r="AD222" i="2"/>
  <c r="AH222" i="2"/>
  <c r="AD223" i="2"/>
  <c r="AD224" i="2"/>
  <c r="AH224" i="2"/>
  <c r="AD225" i="2"/>
  <c r="AH225" i="2"/>
  <c r="AD226" i="2"/>
  <c r="AH226" i="2"/>
  <c r="AD227" i="2"/>
  <c r="AH227" i="2"/>
  <c r="AD228" i="2"/>
  <c r="AH228" i="2"/>
  <c r="AD229" i="2"/>
  <c r="AD230" i="2"/>
  <c r="AD231" i="2"/>
  <c r="AH231" i="2"/>
  <c r="AD232" i="2"/>
  <c r="AD233" i="2"/>
  <c r="AH233" i="2"/>
  <c r="AD234" i="2"/>
  <c r="AG234" i="2"/>
  <c r="AH234" i="2"/>
  <c r="AD235" i="2"/>
  <c r="AH235" i="2"/>
  <c r="AD236" i="2"/>
  <c r="AH236" i="2"/>
  <c r="AD237" i="2"/>
  <c r="AD238" i="2"/>
  <c r="AH238" i="2"/>
  <c r="AD239" i="2"/>
  <c r="AD240" i="2"/>
  <c r="AH240" i="2"/>
  <c r="AD241" i="2"/>
  <c r="AH241" i="2"/>
  <c r="AD242" i="2"/>
  <c r="AH242" i="2"/>
  <c r="AD243" i="2"/>
  <c r="AD244" i="2"/>
  <c r="AH244" i="2"/>
  <c r="AD245" i="2"/>
  <c r="AD246" i="2"/>
  <c r="AH246" i="2"/>
  <c r="AD247" i="2"/>
  <c r="AH247" i="2"/>
  <c r="AD248" i="2"/>
  <c r="AH248" i="2"/>
  <c r="AD249" i="2"/>
  <c r="AH249" i="2"/>
  <c r="AD250" i="2"/>
  <c r="AH250" i="2"/>
  <c r="AD251" i="2"/>
  <c r="AH251" i="2"/>
  <c r="AD252" i="2"/>
  <c r="AH252" i="2"/>
  <c r="AD253" i="2"/>
  <c r="AE253" i="2"/>
  <c r="AD254" i="2"/>
  <c r="AH254" i="2"/>
  <c r="AD255" i="2"/>
  <c r="AH255" i="2"/>
  <c r="AD256" i="2"/>
  <c r="AH256" i="2"/>
  <c r="AD257" i="2"/>
  <c r="AH257" i="2"/>
  <c r="AD258" i="2"/>
  <c r="AH258" i="2"/>
  <c r="AD259" i="2"/>
  <c r="AH259" i="2"/>
  <c r="AD260" i="2"/>
  <c r="AH260" i="2"/>
  <c r="AD261" i="2"/>
  <c r="AD262" i="2"/>
  <c r="AH262" i="2"/>
  <c r="AD263" i="2"/>
  <c r="AH263" i="2"/>
  <c r="AD264" i="2"/>
  <c r="AD265" i="2"/>
  <c r="AH265" i="2"/>
  <c r="AD266" i="2"/>
  <c r="AD267" i="2"/>
  <c r="AH267" i="2"/>
  <c r="AD268" i="2"/>
  <c r="AH268" i="2"/>
  <c r="AD269" i="2"/>
  <c r="AD270" i="2"/>
  <c r="AH270" i="2"/>
  <c r="AD271" i="2"/>
  <c r="AH271" i="2"/>
  <c r="AD272" i="2"/>
  <c r="AH272" i="2"/>
  <c r="AD273" i="2"/>
  <c r="AH273" i="2"/>
  <c r="AD274" i="2"/>
  <c r="AD275" i="2"/>
  <c r="AH275" i="2"/>
  <c r="AD276" i="2"/>
  <c r="AH276" i="2"/>
  <c r="AD277" i="2"/>
  <c r="AD278" i="2"/>
  <c r="AH278" i="2"/>
  <c r="AD279" i="2"/>
  <c r="AH279" i="2"/>
  <c r="AD280" i="2"/>
  <c r="AH280" i="2"/>
  <c r="AD281" i="2"/>
  <c r="AH281" i="2"/>
  <c r="AD282" i="2"/>
  <c r="AH282" i="2"/>
  <c r="AD283" i="2"/>
  <c r="AH283" i="2"/>
  <c r="AD284" i="2"/>
  <c r="AH284" i="2"/>
  <c r="AD285" i="2"/>
  <c r="AD286" i="2"/>
  <c r="AH286" i="2"/>
  <c r="AD287" i="2"/>
  <c r="AH287" i="2"/>
  <c r="AD288" i="2"/>
  <c r="AH288" i="2"/>
  <c r="AD289" i="2"/>
  <c r="AH289" i="2"/>
  <c r="AD290" i="2"/>
  <c r="AH290" i="2"/>
  <c r="AD291" i="2"/>
  <c r="AE291" i="2"/>
  <c r="AH291" i="2"/>
  <c r="AD292" i="2"/>
  <c r="AH292" i="2"/>
  <c r="AD293" i="2"/>
  <c r="AD294" i="2"/>
  <c r="AH294" i="2"/>
  <c r="AD295" i="2"/>
  <c r="AH295" i="2"/>
  <c r="AD296" i="2"/>
  <c r="AD297" i="2"/>
  <c r="AH297" i="2"/>
  <c r="AD298" i="2"/>
  <c r="AH298" i="2"/>
  <c r="AD299" i="2"/>
  <c r="AH299" i="2"/>
  <c r="AD300" i="2"/>
  <c r="AH300" i="2"/>
  <c r="AD301" i="2"/>
  <c r="AD302" i="2"/>
  <c r="AH302" i="2"/>
  <c r="AD303" i="2"/>
  <c r="AH303" i="2"/>
  <c r="AD304" i="2"/>
  <c r="AH304" i="2"/>
  <c r="AD305" i="2"/>
  <c r="AH305" i="2"/>
  <c r="AD306" i="2"/>
  <c r="AH306" i="2"/>
  <c r="AD307" i="2"/>
  <c r="AD308" i="2"/>
  <c r="AH308" i="2"/>
  <c r="AD309" i="2"/>
  <c r="AD310" i="2"/>
  <c r="AH310" i="2"/>
  <c r="AD311" i="2"/>
  <c r="AH311" i="2"/>
  <c r="AD312" i="2"/>
  <c r="AH312" i="2"/>
  <c r="AD313" i="2"/>
  <c r="AH313" i="2"/>
  <c r="AD314" i="2"/>
  <c r="AH314" i="2"/>
  <c r="AD315" i="2"/>
  <c r="AH315" i="2"/>
  <c r="AD316" i="2"/>
  <c r="AH316" i="2"/>
  <c r="AD317" i="2"/>
  <c r="AD318" i="2"/>
  <c r="AH318" i="2"/>
  <c r="AD319" i="2"/>
  <c r="AH319" i="2"/>
  <c r="AD320" i="2"/>
  <c r="AD321" i="2"/>
  <c r="AG321" i="2"/>
  <c r="AH321" i="2"/>
  <c r="AD322" i="2"/>
  <c r="AH322" i="2"/>
  <c r="AD323" i="2"/>
  <c r="AH323" i="2"/>
  <c r="AD324" i="2"/>
  <c r="AH324" i="2"/>
  <c r="AD325" i="2"/>
  <c r="AD326" i="2"/>
  <c r="AH326" i="2"/>
  <c r="AD327" i="2"/>
  <c r="AH327" i="2"/>
  <c r="AD328" i="2"/>
  <c r="AD329" i="2"/>
  <c r="AG329" i="2"/>
  <c r="AD330" i="2"/>
  <c r="AH330" i="2"/>
  <c r="AD331" i="2"/>
  <c r="AH331" i="2"/>
  <c r="AD332" i="2"/>
  <c r="AE332" i="2"/>
  <c r="AD333" i="2"/>
  <c r="AH333" i="2"/>
  <c r="AD334" i="2"/>
  <c r="AD335" i="2"/>
  <c r="AH335" i="2"/>
  <c r="AD336" i="2"/>
  <c r="AH336" i="2"/>
  <c r="AD337" i="2"/>
  <c r="AH337" i="2"/>
  <c r="AD338" i="2"/>
  <c r="AG338" i="2"/>
  <c r="AH338" i="2"/>
  <c r="AD339" i="2"/>
  <c r="AH339" i="2"/>
  <c r="AD340" i="2"/>
  <c r="AH340" i="2"/>
  <c r="AD341" i="2"/>
  <c r="AD342" i="2"/>
  <c r="AH342" i="2"/>
  <c r="AD343" i="2"/>
  <c r="AD344" i="2"/>
  <c r="AH344" i="2"/>
  <c r="AD345" i="2"/>
  <c r="AH345" i="2"/>
  <c r="AD346" i="2"/>
  <c r="AH346" i="2"/>
  <c r="AD347" i="2"/>
  <c r="AH347" i="2"/>
  <c r="AD348" i="2"/>
  <c r="AH348" i="2"/>
  <c r="AD349" i="2"/>
  <c r="AG349" i="2"/>
  <c r="AD350" i="2"/>
  <c r="AH350" i="2"/>
  <c r="AD351" i="2"/>
  <c r="AG351" i="2"/>
  <c r="AD352" i="2"/>
  <c r="AH352" i="2"/>
  <c r="AD353" i="2"/>
  <c r="AH353" i="2"/>
  <c r="AD354" i="2"/>
  <c r="AD355" i="2"/>
  <c r="AH355" i="2"/>
  <c r="AD356" i="2"/>
  <c r="AH356" i="2"/>
  <c r="AD357" i="2"/>
  <c r="AD358" i="2"/>
  <c r="AG358" i="2"/>
  <c r="AD359" i="2"/>
  <c r="AH359" i="2"/>
  <c r="AD360" i="2"/>
  <c r="AH360" i="2"/>
  <c r="AD361" i="2"/>
  <c r="AH361" i="2"/>
  <c r="AD362" i="2"/>
  <c r="AD363" i="2"/>
  <c r="AH363" i="2"/>
  <c r="AD364" i="2"/>
  <c r="AD365" i="2"/>
  <c r="AF365" i="2"/>
  <c r="AD366" i="2"/>
  <c r="AH366" i="2"/>
  <c r="AD367" i="2"/>
  <c r="AE367" i="2"/>
  <c r="AD368" i="2"/>
  <c r="AG368" i="2"/>
  <c r="AH368" i="2"/>
  <c r="AD369" i="2"/>
  <c r="AH369" i="2"/>
  <c r="AD370" i="2"/>
  <c r="AH370" i="2"/>
  <c r="AD371" i="2"/>
  <c r="AH371" i="2"/>
  <c r="AD372" i="2"/>
  <c r="AD373" i="2"/>
  <c r="AD374" i="2"/>
  <c r="AH374" i="2"/>
  <c r="AD375" i="2"/>
  <c r="AD376" i="2"/>
  <c r="AH376" i="2"/>
  <c r="AD377" i="2"/>
  <c r="AD378" i="2"/>
  <c r="AH378" i="2"/>
  <c r="AD379" i="2"/>
  <c r="AH379" i="2"/>
  <c r="AD380" i="2"/>
  <c r="AH380" i="2"/>
  <c r="AD381" i="2"/>
  <c r="AD382" i="2"/>
  <c r="AH382" i="2"/>
  <c r="AD383" i="2"/>
  <c r="AH383" i="2"/>
  <c r="AD384" i="2"/>
  <c r="AD385" i="2"/>
  <c r="AD386" i="2"/>
  <c r="AH386" i="2"/>
  <c r="AD387" i="2"/>
  <c r="AH387" i="2"/>
  <c r="AD388" i="2"/>
  <c r="AH388" i="2"/>
  <c r="AD389" i="2"/>
  <c r="AE389" i="2"/>
  <c r="AD390" i="2"/>
  <c r="AH390" i="2"/>
  <c r="AD391" i="2"/>
  <c r="AH391" i="2"/>
  <c r="AD392" i="2"/>
  <c r="AD393" i="2"/>
  <c r="AG393" i="2"/>
  <c r="AH393" i="2"/>
  <c r="AD394" i="2"/>
  <c r="AH394" i="2"/>
  <c r="AD395" i="2"/>
  <c r="AH395" i="2"/>
  <c r="AD396" i="2"/>
  <c r="AH396" i="2"/>
  <c r="AD397" i="2"/>
  <c r="AH397" i="2"/>
  <c r="AD398" i="2"/>
  <c r="AH398" i="2"/>
  <c r="AD399" i="2"/>
  <c r="AH399" i="2"/>
  <c r="AD400" i="2"/>
  <c r="AG144" i="2"/>
  <c r="AG145" i="2"/>
  <c r="AG147" i="2"/>
  <c r="AG148" i="2"/>
  <c r="AG150" i="2"/>
  <c r="AG152" i="2"/>
  <c r="AG154" i="2"/>
  <c r="AG156" i="2"/>
  <c r="AG160" i="2"/>
  <c r="AG161" i="2"/>
  <c r="AG163" i="2"/>
  <c r="AG164" i="2"/>
  <c r="AG167" i="2"/>
  <c r="AG168" i="2"/>
  <c r="AG171" i="2"/>
  <c r="AG174" i="2"/>
  <c r="AG177" i="2"/>
  <c r="AG178" i="2"/>
  <c r="AG180" i="2"/>
  <c r="AG182" i="2"/>
  <c r="AG184" i="2"/>
  <c r="AG187" i="2"/>
  <c r="AG188" i="2"/>
  <c r="AG190" i="2"/>
  <c r="AG194" i="2"/>
  <c r="AG199" i="2"/>
  <c r="AG200" i="2"/>
  <c r="AG203" i="2"/>
  <c r="AG206" i="2"/>
  <c r="AG208" i="2"/>
  <c r="AG209" i="2"/>
  <c r="AG211" i="2"/>
  <c r="AG212" i="2"/>
  <c r="AG214" i="2"/>
  <c r="AG215" i="2"/>
  <c r="AG216" i="2"/>
  <c r="AG218" i="2"/>
  <c r="AG220" i="2"/>
  <c r="AG222" i="2"/>
  <c r="AG226" i="2"/>
  <c r="AG227" i="2"/>
  <c r="AG228" i="2"/>
  <c r="AG231" i="2"/>
  <c r="AG233" i="2"/>
  <c r="AG235" i="2"/>
  <c r="AG236" i="2"/>
  <c r="AG238" i="2"/>
  <c r="AG242" i="2"/>
  <c r="AG244" i="2"/>
  <c r="AG247" i="2"/>
  <c r="AG248" i="2"/>
  <c r="AG251" i="2"/>
  <c r="AG254" i="2"/>
  <c r="AG255" i="2"/>
  <c r="AG256" i="2"/>
  <c r="AG257" i="2"/>
  <c r="AG258" i="2"/>
  <c r="AG259" i="2"/>
  <c r="AG263" i="2"/>
  <c r="AG264" i="2"/>
  <c r="AG265" i="2"/>
  <c r="AG268" i="2"/>
  <c r="AG270" i="2"/>
  <c r="AG271" i="2"/>
  <c r="AG272" i="2"/>
  <c r="AG273" i="2"/>
  <c r="AG275" i="2"/>
  <c r="AG276" i="2"/>
  <c r="AG280" i="2"/>
  <c r="AG282" i="2"/>
  <c r="AG283" i="2"/>
  <c r="AG288" i="2"/>
  <c r="AG289" i="2"/>
  <c r="AG291" i="2"/>
  <c r="AG292" i="2"/>
  <c r="AG294" i="2"/>
  <c r="AG297" i="2"/>
  <c r="AG298" i="2"/>
  <c r="AG299" i="2"/>
  <c r="AG303" i="2"/>
  <c r="AG304" i="2"/>
  <c r="AG305" i="2"/>
  <c r="AG308" i="2"/>
  <c r="AG310" i="2"/>
  <c r="AG311" i="2"/>
  <c r="AG312" i="2"/>
  <c r="AG313" i="2"/>
  <c r="AG314" i="2"/>
  <c r="AG315" i="2"/>
  <c r="AG316" i="2"/>
  <c r="AG318" i="2"/>
  <c r="AG319" i="2"/>
  <c r="AG320" i="2"/>
  <c r="AG322" i="2"/>
  <c r="AG323" i="2"/>
  <c r="AG324" i="2"/>
  <c r="AG326" i="2"/>
  <c r="AG328" i="2"/>
  <c r="AG330" i="2"/>
  <c r="AG331" i="2"/>
  <c r="AG334" i="2"/>
  <c r="AG336" i="2"/>
  <c r="AG337" i="2"/>
  <c r="AG339" i="2"/>
  <c r="AG340" i="2"/>
  <c r="AG342" i="2"/>
  <c r="AG344" i="2"/>
  <c r="AG346" i="2"/>
  <c r="AG347" i="2"/>
  <c r="AG348" i="2"/>
  <c r="AG350" i="2"/>
  <c r="AG352" i="2"/>
  <c r="AG353" i="2"/>
  <c r="AG355" i="2"/>
  <c r="AG356" i="2"/>
  <c r="AG361" i="2"/>
  <c r="AG363" i="2"/>
  <c r="AG366" i="2"/>
  <c r="AG369" i="2"/>
  <c r="AG374" i="2"/>
  <c r="AG375" i="2"/>
  <c r="AG376" i="2"/>
  <c r="AG379" i="2"/>
  <c r="AG380" i="2"/>
  <c r="AG386" i="2"/>
  <c r="AG388" i="2"/>
  <c r="AG390" i="2"/>
  <c r="AG391" i="2"/>
  <c r="AG394" i="2"/>
  <c r="AG395" i="2"/>
  <c r="AG396" i="2"/>
  <c r="AG397" i="2"/>
  <c r="AG398" i="2"/>
  <c r="AG399" i="2"/>
  <c r="AF380" i="2"/>
  <c r="AF399" i="2"/>
  <c r="AF398" i="2"/>
  <c r="AE398" i="2"/>
  <c r="AF397" i="2"/>
  <c r="AE397" i="2"/>
  <c r="AF396" i="2"/>
  <c r="AE396" i="2"/>
  <c r="AF395" i="2"/>
  <c r="AE395" i="2"/>
  <c r="AF394" i="2"/>
  <c r="AE394" i="2"/>
  <c r="AF393" i="2"/>
  <c r="AE393" i="2"/>
  <c r="AF391" i="2"/>
  <c r="AE391" i="2"/>
  <c r="AF390" i="2"/>
  <c r="AE390" i="2"/>
  <c r="AF389" i="2"/>
  <c r="AE387" i="2"/>
  <c r="AF386" i="2"/>
  <c r="AE386" i="2"/>
  <c r="AF385" i="2"/>
  <c r="AE380" i="2"/>
  <c r="AF379" i="2"/>
  <c r="AE379" i="2"/>
  <c r="AF376" i="2"/>
  <c r="AE376" i="2"/>
  <c r="AF374" i="2"/>
  <c r="AE374" i="2"/>
  <c r="AE371" i="2"/>
  <c r="AF369" i="2"/>
  <c r="AE369" i="2"/>
  <c r="AF367" i="2"/>
  <c r="AF366" i="2"/>
  <c r="AE366" i="2"/>
  <c r="AF364" i="2"/>
  <c r="AF363" i="2"/>
  <c r="AE363" i="2"/>
  <c r="AF361" i="2"/>
  <c r="AE361" i="2"/>
  <c r="AE360" i="2"/>
  <c r="AF358" i="2"/>
  <c r="AE358" i="2"/>
  <c r="AF356" i="2"/>
  <c r="AE356" i="2"/>
  <c r="AF355" i="2"/>
  <c r="AE355" i="2"/>
  <c r="AF353" i="2"/>
  <c r="AE353" i="2"/>
  <c r="AF352" i="2"/>
  <c r="AE352" i="2"/>
  <c r="AF350" i="2"/>
  <c r="AE350" i="2"/>
  <c r="AF348" i="2"/>
  <c r="AE348" i="2"/>
  <c r="AF347" i="2"/>
  <c r="AE347" i="2"/>
  <c r="AF346" i="2"/>
  <c r="AE346" i="2"/>
  <c r="AE345" i="2"/>
  <c r="AF344" i="2"/>
  <c r="AE344" i="2"/>
  <c r="AF342" i="2"/>
  <c r="AE342" i="2"/>
  <c r="AF340" i="2"/>
  <c r="AE340" i="2"/>
  <c r="AF339" i="2"/>
  <c r="AE339" i="2"/>
  <c r="AF337" i="2"/>
  <c r="AF336" i="2"/>
  <c r="AE336" i="2"/>
  <c r="AE335" i="2"/>
  <c r="AE334" i="2"/>
  <c r="AF332" i="2"/>
  <c r="AF331" i="2"/>
  <c r="AE331" i="2"/>
  <c r="AF330" i="2"/>
  <c r="AE330" i="2"/>
  <c r="AE329" i="2"/>
  <c r="AF328" i="2"/>
  <c r="AE327" i="2"/>
  <c r="AF326" i="2"/>
  <c r="AE326" i="2"/>
  <c r="AF324" i="2"/>
  <c r="AE324" i="2"/>
  <c r="AF323" i="2"/>
  <c r="AE323" i="2"/>
  <c r="AF322" i="2"/>
  <c r="AE322" i="2"/>
  <c r="AF321" i="2"/>
  <c r="AE321" i="2"/>
  <c r="AE320" i="2"/>
  <c r="AF319" i="2"/>
  <c r="AE319" i="2"/>
  <c r="AF318" i="2"/>
  <c r="AF316" i="2"/>
  <c r="AE316" i="2"/>
  <c r="AF315" i="2"/>
  <c r="AE315" i="2"/>
  <c r="AF314" i="2"/>
  <c r="AE314" i="2"/>
  <c r="AF313" i="2"/>
  <c r="AE313" i="2"/>
  <c r="AF312" i="2"/>
  <c r="AE312" i="2"/>
  <c r="AF311" i="2"/>
  <c r="AE311" i="2"/>
  <c r="AF310" i="2"/>
  <c r="AE310" i="2"/>
  <c r="AF308" i="2"/>
  <c r="AE308" i="2"/>
  <c r="AF307" i="2"/>
  <c r="AE307" i="2"/>
  <c r="AF305" i="2"/>
  <c r="AE305" i="2"/>
  <c r="AF304" i="2"/>
  <c r="AE304" i="2"/>
  <c r="AF303" i="2"/>
  <c r="AE303" i="2"/>
  <c r="AF302" i="2"/>
  <c r="AE302" i="2"/>
  <c r="AF299" i="2"/>
  <c r="AE299" i="2"/>
  <c r="AF298" i="2"/>
  <c r="AE298" i="2"/>
  <c r="AF297" i="2"/>
  <c r="AE297" i="2"/>
  <c r="AF296" i="2"/>
  <c r="AF294" i="2"/>
  <c r="AE294" i="2"/>
  <c r="AF292" i="2"/>
  <c r="AE292" i="2"/>
  <c r="AF291" i="2"/>
  <c r="AF289" i="2"/>
  <c r="AE289" i="2"/>
  <c r="AF288" i="2"/>
  <c r="AE288" i="2"/>
  <c r="AF287" i="2"/>
  <c r="AF286" i="2"/>
  <c r="AF283" i="2"/>
  <c r="AE283" i="2"/>
  <c r="AF282" i="2"/>
  <c r="AE282" i="2"/>
  <c r="AF280" i="2"/>
  <c r="AE280" i="2"/>
  <c r="AF279" i="2"/>
  <c r="AE279" i="2"/>
  <c r="AF276" i="2"/>
  <c r="AE276" i="2"/>
  <c r="AF275" i="2"/>
  <c r="AE275" i="2"/>
  <c r="AE274" i="2"/>
  <c r="AF273" i="2"/>
  <c r="AE273" i="2"/>
  <c r="AF272" i="2"/>
  <c r="AE272" i="2"/>
  <c r="AF271" i="2"/>
  <c r="AE271" i="2"/>
  <c r="AF270" i="2"/>
  <c r="AE270" i="2"/>
  <c r="AF268" i="2"/>
  <c r="AE268" i="2"/>
  <c r="AF266" i="2"/>
  <c r="AF265" i="2"/>
  <c r="AE265" i="2"/>
  <c r="AF263" i="2"/>
  <c r="AE263" i="2"/>
  <c r="AF262" i="2"/>
  <c r="AE262" i="2"/>
  <c r="AE260" i="2"/>
  <c r="AF259" i="2"/>
  <c r="AE259" i="2"/>
  <c r="AF258" i="2"/>
  <c r="AE258" i="2"/>
  <c r="AF257" i="2"/>
  <c r="AE257" i="2"/>
  <c r="AF256" i="2"/>
  <c r="AE256" i="2"/>
  <c r="AF255" i="2"/>
  <c r="AE255" i="2"/>
  <c r="AF254" i="2"/>
  <c r="AE254" i="2"/>
  <c r="AF252" i="2"/>
  <c r="AE252" i="2"/>
  <c r="AF251" i="2"/>
  <c r="AE251" i="2"/>
  <c r="AF249" i="2"/>
  <c r="AE249" i="2"/>
  <c r="AF248" i="2"/>
  <c r="AE248" i="2"/>
  <c r="AF247" i="2"/>
  <c r="AE247" i="2"/>
  <c r="AF246" i="2"/>
  <c r="AE246" i="2"/>
  <c r="AF244" i="2"/>
  <c r="AE244" i="2"/>
  <c r="AF243" i="2"/>
  <c r="AE243" i="2"/>
  <c r="AF242" i="2"/>
  <c r="AE242" i="2"/>
  <c r="AF241" i="2"/>
  <c r="AE241" i="2"/>
  <c r="AF239" i="2"/>
  <c r="AE239" i="2"/>
  <c r="AF238" i="2"/>
  <c r="AE238" i="2"/>
  <c r="AF236" i="2"/>
  <c r="AE236" i="2"/>
  <c r="AF235" i="2"/>
  <c r="AE235" i="2"/>
  <c r="AF234" i="2"/>
  <c r="AE234" i="2"/>
  <c r="AF233" i="2"/>
  <c r="AE233" i="2"/>
  <c r="AF231" i="2"/>
  <c r="AE231" i="2"/>
  <c r="AF228" i="2"/>
  <c r="AE228" i="2"/>
  <c r="AF227" i="2"/>
  <c r="AE227" i="2"/>
  <c r="AF226" i="2"/>
  <c r="AE226" i="2"/>
  <c r="AF225" i="2"/>
  <c r="AE225" i="2"/>
  <c r="AF222" i="2"/>
  <c r="AE222" i="2"/>
  <c r="AF220" i="2"/>
  <c r="AE220" i="2"/>
  <c r="AF218" i="2"/>
  <c r="AE218" i="2"/>
  <c r="AF216" i="2"/>
  <c r="AE216" i="2"/>
  <c r="AF215" i="2"/>
  <c r="AE215" i="2"/>
  <c r="AF214" i="2"/>
  <c r="AE214" i="2"/>
  <c r="AF212" i="2"/>
  <c r="AE212" i="2"/>
  <c r="AF211" i="2"/>
  <c r="AE211" i="2"/>
  <c r="AF210" i="2"/>
  <c r="AE210" i="2"/>
  <c r="AF208" i="2"/>
  <c r="AE208" i="2"/>
  <c r="AF206" i="2"/>
  <c r="AE206" i="2"/>
  <c r="AF203" i="2"/>
  <c r="AE203" i="2"/>
  <c r="AF202" i="2"/>
  <c r="AE202" i="2"/>
  <c r="AF200" i="2"/>
  <c r="AE200" i="2"/>
  <c r="AF199" i="2"/>
  <c r="AE199" i="2"/>
  <c r="AF197" i="2"/>
  <c r="AE197" i="2"/>
  <c r="AF196" i="2"/>
  <c r="AE196" i="2"/>
  <c r="AF194" i="2"/>
  <c r="AE194" i="2"/>
  <c r="AF193" i="2"/>
  <c r="AF192" i="2"/>
  <c r="AE192" i="2"/>
  <c r="AF191" i="2"/>
  <c r="AE191" i="2"/>
  <c r="AF189" i="2"/>
  <c r="AE189" i="2"/>
  <c r="AF188" i="2"/>
  <c r="AE188" i="2"/>
  <c r="AF187" i="2"/>
  <c r="AE187" i="2"/>
  <c r="AF186" i="2"/>
  <c r="AE186" i="2"/>
  <c r="AF185" i="2"/>
  <c r="AE185" i="2"/>
  <c r="AF184" i="2"/>
  <c r="AE184" i="2"/>
  <c r="AF182" i="2"/>
  <c r="AE182" i="2"/>
  <c r="AF181" i="2"/>
  <c r="AE181" i="2"/>
  <c r="AF180" i="2"/>
  <c r="AE180" i="2"/>
  <c r="AF179" i="2"/>
  <c r="AE179" i="2"/>
  <c r="AF178" i="2"/>
  <c r="AE178" i="2"/>
  <c r="AF177" i="2"/>
  <c r="AE177" i="2"/>
  <c r="AF175" i="2"/>
  <c r="AE175" i="2"/>
  <c r="AF174" i="2"/>
  <c r="AE174" i="2"/>
  <c r="AF171" i="2"/>
  <c r="AE171" i="2"/>
  <c r="AF170" i="2"/>
  <c r="AE170" i="2"/>
  <c r="AF169" i="2"/>
  <c r="AE169" i="2"/>
  <c r="AF168" i="2"/>
  <c r="AE168" i="2"/>
  <c r="AF167" i="2"/>
  <c r="AE167" i="2"/>
  <c r="AF166" i="2"/>
  <c r="AE166" i="2"/>
  <c r="AF165" i="2"/>
  <c r="AE165" i="2"/>
  <c r="AF164" i="2"/>
  <c r="AE164" i="2"/>
  <c r="AF163" i="2"/>
  <c r="AE163" i="2"/>
  <c r="AF161" i="2"/>
  <c r="AE161" i="2"/>
  <c r="AF160" i="2"/>
  <c r="AE160" i="2"/>
  <c r="AF159" i="2"/>
  <c r="AE159" i="2"/>
  <c r="AE158" i="2"/>
  <c r="AF157" i="2"/>
  <c r="AF156" i="2"/>
  <c r="AE156" i="2"/>
  <c r="AF155" i="2"/>
  <c r="AE155" i="2"/>
  <c r="AF154" i="2"/>
  <c r="AE154" i="2"/>
  <c r="AF153" i="2"/>
  <c r="AE153" i="2"/>
  <c r="AF152" i="2"/>
  <c r="AE152" i="2"/>
  <c r="AF151" i="2"/>
  <c r="AE151" i="2"/>
  <c r="AF150" i="2"/>
  <c r="AE150" i="2"/>
  <c r="AF148" i="2"/>
  <c r="AE148" i="2"/>
  <c r="AF147" i="2"/>
  <c r="AE147" i="2"/>
  <c r="AF146" i="2"/>
  <c r="AE146" i="2"/>
  <c r="AF145" i="2"/>
  <c r="AE145" i="2"/>
  <c r="AF144" i="2"/>
  <c r="AE144" i="2"/>
  <c r="C2" i="2"/>
  <c r="AH381" i="2"/>
  <c r="AG381" i="2"/>
  <c r="AF381" i="2"/>
  <c r="AE381" i="2"/>
  <c r="AH373" i="2"/>
  <c r="AF373" i="2"/>
  <c r="AG373" i="2"/>
  <c r="AE373" i="2"/>
  <c r="AH365" i="2"/>
  <c r="AH357" i="2"/>
  <c r="AF357" i="2"/>
  <c r="AG357" i="2"/>
  <c r="AE357" i="2"/>
  <c r="AH341" i="2"/>
  <c r="AG341" i="2"/>
  <c r="AF341" i="2"/>
  <c r="AE341" i="2"/>
  <c r="AF325" i="2"/>
  <c r="AE325" i="2"/>
  <c r="AH309" i="2"/>
  <c r="AG309" i="2"/>
  <c r="AF309" i="2"/>
  <c r="AE309" i="2"/>
  <c r="AH301" i="2"/>
  <c r="AG301" i="2"/>
  <c r="AF301" i="2"/>
  <c r="AE301" i="2"/>
  <c r="AH293" i="2"/>
  <c r="AG293" i="2"/>
  <c r="AF293" i="2"/>
  <c r="AE293" i="2"/>
  <c r="AH285" i="2"/>
  <c r="AG285" i="2"/>
  <c r="AF285" i="2"/>
  <c r="AE285" i="2"/>
  <c r="AH277" i="2"/>
  <c r="AG277" i="2"/>
  <c r="AF277" i="2"/>
  <c r="AE277" i="2"/>
  <c r="AH269" i="2"/>
  <c r="AG269" i="2"/>
  <c r="AF269" i="2"/>
  <c r="AE269" i="2"/>
  <c r="AH261" i="2"/>
  <c r="AG261" i="2"/>
  <c r="AF261" i="2"/>
  <c r="AE261" i="2"/>
  <c r="AH253" i="2"/>
  <c r="AG253" i="2"/>
  <c r="AF253" i="2"/>
  <c r="AH245" i="2"/>
  <c r="AG245" i="2"/>
  <c r="AF245" i="2"/>
  <c r="AE245" i="2"/>
  <c r="AH237" i="2"/>
  <c r="AG237" i="2"/>
  <c r="AF237" i="2"/>
  <c r="AE237" i="2"/>
  <c r="AH229" i="2"/>
  <c r="AG229" i="2"/>
  <c r="AF229" i="2"/>
  <c r="AE229" i="2"/>
  <c r="AH221" i="2"/>
  <c r="AG221" i="2"/>
  <c r="AF221" i="2"/>
  <c r="AE221" i="2"/>
  <c r="AH205" i="2"/>
  <c r="AG205" i="2"/>
  <c r="AF205" i="2"/>
  <c r="AE205" i="2"/>
  <c r="AH197" i="2"/>
  <c r="AG197" i="2"/>
  <c r="AH189" i="2"/>
  <c r="AG189" i="2"/>
  <c r="AH181" i="2"/>
  <c r="AG181" i="2"/>
  <c r="AH165" i="2"/>
  <c r="AG165" i="2"/>
  <c r="AH157" i="2"/>
  <c r="AG157" i="2"/>
  <c r="AG149" i="2"/>
  <c r="AE136" i="2"/>
  <c r="AI136" i="2"/>
  <c r="AH136" i="2"/>
  <c r="AE140" i="2"/>
  <c r="AI140" i="2"/>
  <c r="AF140" i="2"/>
  <c r="AG140" i="2"/>
  <c r="AE121" i="2"/>
  <c r="AI121" i="2"/>
  <c r="AF121" i="2"/>
  <c r="AG121" i="2"/>
  <c r="AH121" i="2"/>
  <c r="AE109" i="2"/>
  <c r="AI109" i="2"/>
  <c r="AF109" i="2"/>
  <c r="AE142" i="2"/>
  <c r="AI142" i="2"/>
  <c r="AF139" i="2"/>
  <c r="AE138" i="2"/>
  <c r="AI138" i="2"/>
  <c r="AF135" i="2"/>
  <c r="AE125" i="2"/>
  <c r="AI125" i="2"/>
  <c r="AF125" i="2"/>
  <c r="AG125" i="2"/>
  <c r="AE117" i="2"/>
  <c r="AI117" i="2"/>
  <c r="AE101" i="2"/>
  <c r="AI101" i="2"/>
  <c r="AF101" i="2"/>
  <c r="AG101" i="2"/>
  <c r="AE90" i="2"/>
  <c r="AI90" i="2"/>
  <c r="AF90" i="2"/>
  <c r="AG90" i="2"/>
  <c r="AH90" i="2"/>
  <c r="AE113" i="2"/>
  <c r="AI113" i="2"/>
  <c r="AF113" i="2"/>
  <c r="AG113" i="2"/>
  <c r="AF63" i="2"/>
  <c r="AG63" i="2"/>
  <c r="AE63" i="2"/>
  <c r="AI63" i="2"/>
  <c r="AH63" i="2"/>
  <c r="AF130" i="2"/>
  <c r="AG130" i="2"/>
  <c r="AE129" i="2"/>
  <c r="AI129" i="2"/>
  <c r="AF129" i="2"/>
  <c r="AG129" i="2"/>
  <c r="AE105" i="2"/>
  <c r="AI105" i="2"/>
  <c r="AF105" i="2"/>
  <c r="AG105" i="2"/>
  <c r="AE97" i="2"/>
  <c r="AI97" i="2"/>
  <c r="AF97" i="2"/>
  <c r="AG97" i="2"/>
  <c r="AF87" i="2"/>
  <c r="AG87" i="2"/>
  <c r="AF79" i="2"/>
  <c r="AG79" i="2"/>
  <c r="AF75" i="2"/>
  <c r="AG75" i="2"/>
  <c r="AF67" i="2"/>
  <c r="AG67" i="2"/>
  <c r="AF62" i="2"/>
  <c r="AE53" i="2"/>
  <c r="AI53" i="2"/>
  <c r="AF53" i="2"/>
  <c r="AG53" i="2"/>
  <c r="AG126" i="2"/>
  <c r="AG122" i="2"/>
  <c r="AG118" i="2"/>
  <c r="AG114" i="2"/>
  <c r="AG110" i="2"/>
  <c r="AG102" i="2"/>
  <c r="AG98" i="2"/>
  <c r="AG94" i="2"/>
  <c r="AE86" i="2"/>
  <c r="AI86" i="2"/>
  <c r="AF86" i="2"/>
  <c r="AF83" i="2"/>
  <c r="AG83" i="2"/>
  <c r="AE78" i="2"/>
  <c r="AI78" i="2"/>
  <c r="AF78" i="2"/>
  <c r="AF74" i="2"/>
  <c r="AF71" i="2"/>
  <c r="AG71" i="2"/>
  <c r="AE66" i="2"/>
  <c r="AI66" i="2"/>
  <c r="AF66" i="2"/>
  <c r="AE41" i="2"/>
  <c r="AI41" i="2"/>
  <c r="AF41" i="2"/>
  <c r="AG41" i="2"/>
  <c r="AF91" i="2"/>
  <c r="AG91" i="2"/>
  <c r="AH87" i="2"/>
  <c r="AE82" i="2"/>
  <c r="AI82" i="2"/>
  <c r="AF82" i="2"/>
  <c r="AH79" i="2"/>
  <c r="AH75" i="2"/>
  <c r="AE70" i="2"/>
  <c r="AI70" i="2"/>
  <c r="AF70" i="2"/>
  <c r="AH67" i="2"/>
  <c r="AE33" i="2"/>
  <c r="AI33" i="2"/>
  <c r="AF33" i="2"/>
  <c r="AG33" i="2"/>
  <c r="AH33" i="2"/>
  <c r="AE61" i="2"/>
  <c r="AI61" i="2"/>
  <c r="AF61" i="2"/>
  <c r="AG61" i="2"/>
  <c r="AE31" i="2"/>
  <c r="AI31" i="2"/>
  <c r="AF31" i="2"/>
  <c r="AG31" i="2"/>
  <c r="AE30" i="2"/>
  <c r="AI30" i="2"/>
  <c r="AF30" i="2"/>
  <c r="AG30" i="2"/>
  <c r="AE29" i="2"/>
  <c r="AI29" i="2"/>
  <c r="AF29" i="2"/>
  <c r="AG29" i="2"/>
  <c r="AE55" i="2"/>
  <c r="AI55" i="2"/>
  <c r="AE51" i="2"/>
  <c r="AI51" i="2"/>
  <c r="AE32" i="2"/>
  <c r="AI32" i="2"/>
  <c r="AG50" i="2"/>
  <c r="AG46" i="2"/>
  <c r="AG42" i="2"/>
  <c r="AG25" i="2"/>
  <c r="AE333" i="2"/>
  <c r="AF260" i="2"/>
  <c r="AE267" i="2"/>
  <c r="AE318" i="2"/>
  <c r="AF327" i="2"/>
  <c r="AF345" i="2"/>
  <c r="AF360" i="2"/>
  <c r="AE382" i="2"/>
  <c r="AF387" i="2"/>
  <c r="AG387" i="2"/>
  <c r="AG360" i="2"/>
  <c r="AG327" i="2"/>
  <c r="AG306" i="2"/>
  <c r="AG284" i="2"/>
  <c r="AH358" i="2"/>
  <c r="AH332" i="2"/>
  <c r="AG127" i="2"/>
  <c r="AF123" i="2"/>
  <c r="AG120" i="2"/>
  <c r="AF114" i="2"/>
  <c r="AH110" i="2"/>
  <c r="AF103" i="2"/>
  <c r="AH100" i="2"/>
  <c r="AH92" i="2"/>
  <c r="AE81" i="2"/>
  <c r="AI81" i="2"/>
  <c r="AE69" i="2"/>
  <c r="AI69" i="2"/>
  <c r="AD59" i="2"/>
  <c r="AE59" i="2"/>
  <c r="AI59" i="2"/>
  <c r="AG52" i="2"/>
  <c r="AD49" i="2"/>
  <c r="AD45" i="2"/>
  <c r="AF40" i="2"/>
  <c r="AD38" i="2"/>
  <c r="AF333" i="2"/>
  <c r="AF267" i="2"/>
  <c r="AE278" i="2"/>
  <c r="AE351" i="2"/>
  <c r="AF382" i="2"/>
  <c r="AE388" i="2"/>
  <c r="AG359" i="2"/>
  <c r="AG295" i="2"/>
  <c r="AG262" i="2"/>
  <c r="AG252" i="2"/>
  <c r="AG241" i="2"/>
  <c r="AG201" i="2"/>
  <c r="AG159" i="2"/>
  <c r="AH141" i="2"/>
  <c r="AG333" i="2"/>
  <c r="AE190" i="2"/>
  <c r="AF278" i="2"/>
  <c r="AE295" i="2"/>
  <c r="AF351" i="2"/>
  <c r="AE383" i="2"/>
  <c r="AF388" i="2"/>
  <c r="AG383" i="2"/>
  <c r="AG371" i="2"/>
  <c r="AG335" i="2"/>
  <c r="AG260" i="2"/>
  <c r="AG225" i="2"/>
  <c r="AG186" i="2"/>
  <c r="AG169" i="2"/>
  <c r="AG141" i="2"/>
  <c r="AH132" i="2"/>
  <c r="AH102" i="2"/>
  <c r="AH80" i="2"/>
  <c r="AG173" i="2"/>
  <c r="AF190" i="2"/>
  <c r="AE195" i="2"/>
  <c r="AE284" i="2"/>
  <c r="AE290" i="2"/>
  <c r="AF295" i="2"/>
  <c r="AF300" i="2"/>
  <c r="AF329" i="2"/>
  <c r="AF335" i="2"/>
  <c r="AE370" i="2"/>
  <c r="AE378" i="2"/>
  <c r="AF383" i="2"/>
  <c r="AG382" i="2"/>
  <c r="AG370" i="2"/>
  <c r="AG345" i="2"/>
  <c r="AG250" i="2"/>
  <c r="AG224" i="2"/>
  <c r="AH389" i="2"/>
  <c r="AH170" i="2"/>
  <c r="AG132" i="2"/>
  <c r="AH122" i="2"/>
  <c r="AH115" i="2"/>
  <c r="AE99" i="2"/>
  <c r="AI99" i="2"/>
  <c r="AG96" i="2"/>
  <c r="AE94" i="2"/>
  <c r="AI94" i="2"/>
  <c r="AH88" i="2"/>
  <c r="AG80" i="2"/>
  <c r="AF65" i="2"/>
  <c r="AE47" i="2"/>
  <c r="AI47" i="2"/>
  <c r="AF44" i="2"/>
  <c r="AE42" i="2"/>
  <c r="AI42" i="2"/>
  <c r="AF35" i="2"/>
  <c r="AH173" i="2"/>
  <c r="AE365" i="2"/>
  <c r="AE173" i="2"/>
  <c r="AF195" i="2"/>
  <c r="AE224" i="2"/>
  <c r="AE240" i="2"/>
  <c r="AF284" i="2"/>
  <c r="AF290" i="2"/>
  <c r="AE306" i="2"/>
  <c r="AF370" i="2"/>
  <c r="AF378" i="2"/>
  <c r="AE399" i="2"/>
  <c r="AG302" i="2"/>
  <c r="AG279" i="2"/>
  <c r="AG195" i="2"/>
  <c r="AG153" i="2"/>
  <c r="AH351" i="2"/>
  <c r="AH329" i="2"/>
  <c r="AH191" i="2"/>
  <c r="AE141" i="2"/>
  <c r="AI141" i="2"/>
  <c r="AE132" i="2"/>
  <c r="AI132" i="2"/>
  <c r="AH124" i="2"/>
  <c r="AF122" i="2"/>
  <c r="AH119" i="2"/>
  <c r="AG115" i="2"/>
  <c r="AF102" i="2"/>
  <c r="AG99" i="2"/>
  <c r="AF94" i="2"/>
  <c r="AF88" i="2"/>
  <c r="AF85" i="2"/>
  <c r="AE80" i="2"/>
  <c r="AI80" i="2"/>
  <c r="AF73" i="2"/>
  <c r="AH50" i="2"/>
  <c r="AG47" i="2"/>
  <c r="AF42" i="2"/>
  <c r="AE35" i="2"/>
  <c r="AI35" i="2"/>
  <c r="AF32" i="2"/>
  <c r="AE201" i="2"/>
  <c r="AE207" i="2"/>
  <c r="AF224" i="2"/>
  <c r="AE250" i="2"/>
  <c r="AF306" i="2"/>
  <c r="AE359" i="2"/>
  <c r="AG300" i="2"/>
  <c r="AG290" i="2"/>
  <c r="AG278" i="2"/>
  <c r="AG267" i="2"/>
  <c r="AG365" i="2"/>
  <c r="AF201" i="2"/>
  <c r="AF207" i="2"/>
  <c r="AF250" i="2"/>
  <c r="AF359" i="2"/>
  <c r="AF371" i="2"/>
  <c r="AG378" i="2"/>
  <c r="AG246" i="2"/>
  <c r="AG207" i="2"/>
  <c r="AF143" i="2"/>
  <c r="AE56" i="2"/>
  <c r="AI56" i="2"/>
  <c r="AA35" i="2"/>
  <c r="AA24" i="2"/>
  <c r="AA26" i="2"/>
  <c r="AA25" i="2"/>
  <c r="P33" i="2"/>
  <c r="P38" i="2"/>
  <c r="P31" i="2"/>
  <c r="P57" i="2"/>
  <c r="P76" i="2"/>
  <c r="P63" i="2"/>
  <c r="P27" i="2"/>
  <c r="P111" i="2"/>
  <c r="P77" i="2"/>
  <c r="P110" i="2"/>
  <c r="P66" i="2"/>
  <c r="P105" i="2"/>
  <c r="P112" i="2"/>
  <c r="P124" i="2"/>
  <c r="P104" i="2"/>
  <c r="P164" i="2"/>
  <c r="P196" i="2"/>
  <c r="P228" i="2"/>
  <c r="P260" i="2"/>
  <c r="P292" i="2"/>
  <c r="P324" i="2"/>
  <c r="P356" i="2"/>
  <c r="P388" i="2"/>
  <c r="P157" i="2"/>
  <c r="P189" i="2"/>
  <c r="P221" i="2"/>
  <c r="P253" i="2"/>
  <c r="P285" i="2"/>
  <c r="P317" i="2"/>
  <c r="P349" i="2"/>
  <c r="P381" i="2"/>
  <c r="P150" i="2"/>
  <c r="P182" i="2"/>
  <c r="P214" i="2"/>
  <c r="P246" i="2"/>
  <c r="P278" i="2"/>
  <c r="P310" i="2"/>
  <c r="P342" i="2"/>
  <c r="P374" i="2"/>
  <c r="P171" i="2"/>
  <c r="P299" i="2"/>
  <c r="P175" i="2"/>
  <c r="P303" i="2"/>
  <c r="P163" i="2"/>
  <c r="P291" i="2"/>
  <c r="P391" i="2"/>
  <c r="P183" i="2"/>
  <c r="P39" i="2"/>
  <c r="P42" i="2"/>
  <c r="P32" i="2"/>
  <c r="P61" i="2"/>
  <c r="P80" i="2"/>
  <c r="P67" i="2"/>
  <c r="P62" i="2"/>
  <c r="P115" i="2"/>
  <c r="P82" i="2"/>
  <c r="P114" i="2"/>
  <c r="P69" i="2"/>
  <c r="P109" i="2"/>
  <c r="P120" i="2"/>
  <c r="P133" i="2"/>
  <c r="P116" i="2"/>
  <c r="P168" i="2"/>
  <c r="P200" i="2"/>
  <c r="P232" i="2"/>
  <c r="P264" i="2"/>
  <c r="P296" i="2"/>
  <c r="P328" i="2"/>
  <c r="P360" i="2"/>
  <c r="P392" i="2"/>
  <c r="P161" i="2"/>
  <c r="P193" i="2"/>
  <c r="P225" i="2"/>
  <c r="P257" i="2"/>
  <c r="P289" i="2"/>
  <c r="P321" i="2"/>
  <c r="P353" i="2"/>
  <c r="P385" i="2"/>
  <c r="P154" i="2"/>
  <c r="P186" i="2"/>
  <c r="P218" i="2"/>
  <c r="P250" i="2"/>
  <c r="P282" i="2"/>
  <c r="P314" i="2"/>
  <c r="P346" i="2"/>
  <c r="P378" i="2"/>
  <c r="P187" i="2"/>
  <c r="P315" i="2"/>
  <c r="P191" i="2"/>
  <c r="P319" i="2"/>
  <c r="P179" i="2"/>
  <c r="P307" i="2"/>
  <c r="P327" i="2"/>
  <c r="P359" i="2"/>
  <c r="P43" i="2"/>
  <c r="P46" i="2"/>
  <c r="P35" i="2"/>
  <c r="P26" i="2"/>
  <c r="P84" i="2"/>
  <c r="P71" i="2"/>
  <c r="P90" i="2"/>
  <c r="P119" i="2"/>
  <c r="P85" i="2"/>
  <c r="P118" i="2"/>
  <c r="P74" i="2"/>
  <c r="P113" i="2"/>
  <c r="P132" i="2"/>
  <c r="P137" i="2"/>
  <c r="P139" i="2"/>
  <c r="P172" i="2"/>
  <c r="P204" i="2"/>
  <c r="P236" i="2"/>
  <c r="P268" i="2"/>
  <c r="P300" i="2"/>
  <c r="P332" i="2"/>
  <c r="P364" i="2"/>
  <c r="P396" i="2"/>
  <c r="P165" i="2"/>
  <c r="P197" i="2"/>
  <c r="P229" i="2"/>
  <c r="P261" i="2"/>
  <c r="P293" i="2"/>
  <c r="P325" i="2"/>
  <c r="P357" i="2"/>
  <c r="P389" i="2"/>
  <c r="P158" i="2"/>
  <c r="P190" i="2"/>
  <c r="P222" i="2"/>
  <c r="P254" i="2"/>
  <c r="P286" i="2"/>
  <c r="P318" i="2"/>
  <c r="P350" i="2"/>
  <c r="P382" i="2"/>
  <c r="P203" i="2"/>
  <c r="P331" i="2"/>
  <c r="P207" i="2"/>
  <c r="P335" i="2"/>
  <c r="P195" i="2"/>
  <c r="P323" i="2"/>
  <c r="P263" i="2"/>
  <c r="P295" i="2"/>
  <c r="P215" i="2"/>
  <c r="P55" i="2"/>
  <c r="P58" i="2"/>
  <c r="P45" i="2"/>
  <c r="P64" i="2"/>
  <c r="P343" i="2"/>
  <c r="P51" i="2"/>
  <c r="P41" i="2"/>
  <c r="P92" i="2"/>
  <c r="P91" i="2"/>
  <c r="P131" i="2"/>
  <c r="P122" i="2"/>
  <c r="P97" i="2"/>
  <c r="P138" i="2"/>
  <c r="P96" i="2"/>
  <c r="P184" i="2"/>
  <c r="P240" i="2"/>
  <c r="P284" i="2"/>
  <c r="P340" i="2"/>
  <c r="P384" i="2"/>
  <c r="P177" i="2"/>
  <c r="P233" i="2"/>
  <c r="P277" i="2"/>
  <c r="P333" i="2"/>
  <c r="P377" i="2"/>
  <c r="P170" i="2"/>
  <c r="P226" i="2"/>
  <c r="P270" i="2"/>
  <c r="P326" i="2"/>
  <c r="P370" i="2"/>
  <c r="P251" i="2"/>
  <c r="P223" i="2"/>
  <c r="P399" i="2"/>
  <c r="P355" i="2"/>
  <c r="P247" i="2"/>
  <c r="P59" i="2"/>
  <c r="P49" i="2"/>
  <c r="P28" i="2"/>
  <c r="P93" i="2"/>
  <c r="P70" i="2"/>
  <c r="P126" i="2"/>
  <c r="P101" i="2"/>
  <c r="P142" i="2"/>
  <c r="P144" i="2"/>
  <c r="P188" i="2"/>
  <c r="P244" i="2"/>
  <c r="P288" i="2"/>
  <c r="P344" i="2"/>
  <c r="P400" i="2"/>
  <c r="P181" i="2"/>
  <c r="P237" i="2"/>
  <c r="P281" i="2"/>
  <c r="P337" i="2"/>
  <c r="P393" i="2"/>
  <c r="P174" i="2"/>
  <c r="P230" i="2"/>
  <c r="P274" i="2"/>
  <c r="P330" i="2"/>
  <c r="P386" i="2"/>
  <c r="P267" i="2"/>
  <c r="P239" i="2"/>
  <c r="P147" i="2"/>
  <c r="P371" i="2"/>
  <c r="P231" i="2"/>
  <c r="P34" i="2"/>
  <c r="P53" i="2"/>
  <c r="P40" i="2"/>
  <c r="P95" i="2"/>
  <c r="P73" i="2"/>
  <c r="P130" i="2"/>
  <c r="P117" i="2"/>
  <c r="P65" i="2"/>
  <c r="P148" i="2"/>
  <c r="P192" i="2"/>
  <c r="P248" i="2"/>
  <c r="P304" i="2"/>
  <c r="P348" i="2"/>
  <c r="P135" i="2"/>
  <c r="P185" i="2"/>
  <c r="P241" i="2"/>
  <c r="P297" i="2"/>
  <c r="P341" i="2"/>
  <c r="P397" i="2"/>
  <c r="P178" i="2"/>
  <c r="P234" i="2"/>
  <c r="P290" i="2"/>
  <c r="P334" i="2"/>
  <c r="P390" i="2"/>
  <c r="P283" i="2"/>
  <c r="P255" i="2"/>
  <c r="P211" i="2"/>
  <c r="P387" i="2"/>
  <c r="P167" i="2"/>
  <c r="P54" i="2"/>
  <c r="P60" i="2"/>
  <c r="P75" i="2"/>
  <c r="P103" i="2"/>
  <c r="P94" i="2"/>
  <c r="P56" i="2"/>
  <c r="P125" i="2"/>
  <c r="P141" i="2"/>
  <c r="P156" i="2"/>
  <c r="P212" i="2"/>
  <c r="P256" i="2"/>
  <c r="P312" i="2"/>
  <c r="P368" i="2"/>
  <c r="P149" i="2"/>
  <c r="P205" i="2"/>
  <c r="P249" i="2"/>
  <c r="P305" i="2"/>
  <c r="P361" i="2"/>
  <c r="P143" i="2"/>
  <c r="P198" i="2"/>
  <c r="P242" i="2"/>
  <c r="P298" i="2"/>
  <c r="P354" i="2"/>
  <c r="P398" i="2"/>
  <c r="P363" i="2"/>
  <c r="P287" i="2"/>
  <c r="P243" i="2"/>
  <c r="P199" i="2"/>
  <c r="P151" i="2"/>
  <c r="P29" i="2"/>
  <c r="P68" i="2"/>
  <c r="P79" i="2"/>
  <c r="P107" i="2"/>
  <c r="P98" i="2"/>
  <c r="P78" i="2"/>
  <c r="P129" i="2"/>
  <c r="P108" i="2"/>
  <c r="P160" i="2"/>
  <c r="P216" i="2"/>
  <c r="P272" i="2"/>
  <c r="P316" i="2"/>
  <c r="P372" i="2"/>
  <c r="P153" i="2"/>
  <c r="P209" i="2"/>
  <c r="P265" i="2"/>
  <c r="P309" i="2"/>
  <c r="P365" i="2"/>
  <c r="P146" i="2"/>
  <c r="P202" i="2"/>
  <c r="P47" i="2"/>
  <c r="P83" i="2"/>
  <c r="P48" i="2"/>
  <c r="P140" i="2"/>
  <c r="P276" i="2"/>
  <c r="P145" i="2"/>
  <c r="P273" i="2"/>
  <c r="P162" i="2"/>
  <c r="P266" i="2"/>
  <c r="P366" i="2"/>
  <c r="P159" i="2"/>
  <c r="P339" i="2"/>
  <c r="P50" i="2"/>
  <c r="P87" i="2"/>
  <c r="P81" i="2"/>
  <c r="P152" i="2"/>
  <c r="P280" i="2"/>
  <c r="P169" i="2"/>
  <c r="P301" i="2"/>
  <c r="P166" i="2"/>
  <c r="P294" i="2"/>
  <c r="P394" i="2"/>
  <c r="P271" i="2"/>
  <c r="P30" i="2"/>
  <c r="P99" i="2"/>
  <c r="P86" i="2"/>
  <c r="P176" i="2"/>
  <c r="P308" i="2"/>
  <c r="P173" i="2"/>
  <c r="P313" i="2"/>
  <c r="P194" i="2"/>
  <c r="P302" i="2"/>
  <c r="P155" i="2"/>
  <c r="P351" i="2"/>
  <c r="P36" i="2"/>
  <c r="P127" i="2"/>
  <c r="P44" i="2"/>
  <c r="P208" i="2"/>
  <c r="P336" i="2"/>
  <c r="P213" i="2"/>
  <c r="P345" i="2"/>
  <c r="P210" i="2"/>
  <c r="P322" i="2"/>
  <c r="P235" i="2"/>
  <c r="P383" i="2"/>
  <c r="P311" i="2"/>
  <c r="P72" i="2"/>
  <c r="P89" i="2"/>
  <c r="P134" i="2"/>
  <c r="P220" i="2"/>
  <c r="P352" i="2"/>
  <c r="P217" i="2"/>
  <c r="P369" i="2"/>
  <c r="P238" i="2"/>
  <c r="P338" i="2"/>
  <c r="P347" i="2"/>
  <c r="P227" i="2"/>
  <c r="P25" i="2"/>
  <c r="P100" i="2"/>
  <c r="P201" i="2"/>
  <c r="P262" i="2"/>
  <c r="P259" i="2"/>
  <c r="P37" i="2"/>
  <c r="P136" i="2"/>
  <c r="P245" i="2"/>
  <c r="P306" i="2"/>
  <c r="P275" i="2"/>
  <c r="P88" i="2"/>
  <c r="P180" i="2"/>
  <c r="P269" i="2"/>
  <c r="P358" i="2"/>
  <c r="P375" i="2"/>
  <c r="P123" i="2"/>
  <c r="P252" i="2"/>
  <c r="P373" i="2"/>
  <c r="P219" i="2"/>
  <c r="P102" i="2"/>
  <c r="P320" i="2"/>
  <c r="P128" i="2"/>
  <c r="P379" i="2"/>
  <c r="P52" i="2"/>
  <c r="AH213" i="2"/>
  <c r="AG213" i="2"/>
  <c r="AF213" i="2"/>
  <c r="AE213" i="2"/>
  <c r="AE106" i="2"/>
  <c r="AI106" i="2"/>
  <c r="AH106" i="2"/>
  <c r="AF106" i="2"/>
  <c r="AG106" i="2"/>
  <c r="P206" i="2"/>
  <c r="P258" i="2"/>
  <c r="P279" i="2"/>
  <c r="AH219" i="2"/>
  <c r="AG219" i="2"/>
  <c r="AF219" i="2"/>
  <c r="AE219" i="2"/>
  <c r="AF112" i="2"/>
  <c r="AG112" i="2"/>
  <c r="AH112" i="2"/>
  <c r="AE112" i="2"/>
  <c r="AI112" i="2"/>
  <c r="P329" i="2"/>
  <c r="P362" i="2"/>
  <c r="AH400" i="2"/>
  <c r="AF400" i="2"/>
  <c r="AE400" i="2"/>
  <c r="AG400" i="2"/>
  <c r="AH198" i="2"/>
  <c r="AG198" i="2"/>
  <c r="AF198" i="2"/>
  <c r="AE198" i="2"/>
  <c r="AF26" i="2"/>
  <c r="AG26" i="2"/>
  <c r="AH26" i="2"/>
  <c r="AE26" i="2"/>
  <c r="AI26" i="2"/>
  <c r="P376" i="2"/>
  <c r="P106" i="2"/>
  <c r="AH384" i="2"/>
  <c r="AG384" i="2"/>
  <c r="AF384" i="2"/>
  <c r="AE384" i="2"/>
  <c r="AH362" i="2"/>
  <c r="AF362" i="2"/>
  <c r="AE362" i="2"/>
  <c r="AG362" i="2"/>
  <c r="AF204" i="2"/>
  <c r="AE204" i="2"/>
  <c r="AH204" i="2"/>
  <c r="AG204" i="2"/>
  <c r="AH354" i="2"/>
  <c r="AF354" i="2"/>
  <c r="AE354" i="2"/>
  <c r="AG354" i="2"/>
  <c r="AE349" i="2"/>
  <c r="AF349" i="2"/>
  <c r="AH349" i="2"/>
  <c r="P367" i="2"/>
  <c r="P224" i="2"/>
  <c r="P380" i="2"/>
  <c r="AH392" i="2"/>
  <c r="AE392" i="2"/>
  <c r="AG392" i="2"/>
  <c r="AF392" i="2"/>
  <c r="AH343" i="2"/>
  <c r="AF343" i="2"/>
  <c r="AE343" i="2"/>
  <c r="AG343" i="2"/>
  <c r="P395" i="2"/>
  <c r="P121" i="2"/>
  <c r="AH274" i="2"/>
  <c r="AG274" i="2"/>
  <c r="AF274" i="2"/>
  <c r="AG230" i="2"/>
  <c r="AH230" i="2"/>
  <c r="AE230" i="2"/>
  <c r="AF230" i="2"/>
  <c r="AG134" i="2"/>
  <c r="AH134" i="2"/>
  <c r="AE134" i="2"/>
  <c r="AI134" i="2"/>
  <c r="AF134" i="2"/>
  <c r="AF128" i="2"/>
  <c r="AG128" i="2"/>
  <c r="AH128" i="2"/>
  <c r="AE128" i="2"/>
  <c r="AI128" i="2"/>
  <c r="AE57" i="2"/>
  <c r="AI57" i="2"/>
  <c r="AF57" i="2"/>
  <c r="AH57" i="2"/>
  <c r="AG57" i="2"/>
  <c r="AE39" i="2"/>
  <c r="AI39" i="2"/>
  <c r="AF39" i="2"/>
  <c r="AG39" i="2"/>
  <c r="AE328" i="2"/>
  <c r="AH328" i="2"/>
  <c r="AE317" i="2"/>
  <c r="AH317" i="2"/>
  <c r="AG317" i="2"/>
  <c r="AF317" i="2"/>
  <c r="AF54" i="2"/>
  <c r="AE54" i="2"/>
  <c r="AI54" i="2"/>
  <c r="AG54" i="2"/>
  <c r="AH364" i="2"/>
  <c r="AE364" i="2"/>
  <c r="AG364" i="2"/>
  <c r="AF338" i="2"/>
  <c r="AE338" i="2"/>
  <c r="AH266" i="2"/>
  <c r="AG266" i="2"/>
  <c r="AE266" i="2"/>
  <c r="AF223" i="2"/>
  <c r="AE223" i="2"/>
  <c r="AH223" i="2"/>
  <c r="AG223" i="2"/>
  <c r="AF34" i="2"/>
  <c r="AG34" i="2"/>
  <c r="AE34" i="2"/>
  <c r="AI34" i="2"/>
  <c r="AH34" i="2"/>
  <c r="AA34" i="2"/>
  <c r="AA33" i="2"/>
  <c r="AG183" i="2"/>
  <c r="AH183" i="2"/>
  <c r="AF183" i="2"/>
  <c r="AE183" i="2"/>
  <c r="AH117" i="2"/>
  <c r="AF117" i="2"/>
  <c r="AG117" i="2"/>
  <c r="AG193" i="2"/>
  <c r="AE193" i="2"/>
  <c r="AH193" i="2"/>
  <c r="AF149" i="2"/>
  <c r="AE149" i="2"/>
  <c r="AH149" i="2"/>
  <c r="AE126" i="2"/>
  <c r="AI126" i="2"/>
  <c r="AF126" i="2"/>
  <c r="AH126" i="2"/>
  <c r="AF116" i="2"/>
  <c r="AG116" i="2"/>
  <c r="AE116" i="2"/>
  <c r="AI116" i="2"/>
  <c r="AH116" i="2"/>
  <c r="AH375" i="2"/>
  <c r="AF375" i="2"/>
  <c r="AG176" i="2"/>
  <c r="AF176" i="2"/>
  <c r="AE176" i="2"/>
  <c r="AH176" i="2"/>
  <c r="AH130" i="2"/>
  <c r="AE130" i="2"/>
  <c r="AI130" i="2"/>
  <c r="AG109" i="2"/>
  <c r="AH109" i="2"/>
  <c r="AE60" i="2"/>
  <c r="AI60" i="2"/>
  <c r="AF60" i="2"/>
  <c r="AG60" i="2"/>
  <c r="AH385" i="2"/>
  <c r="AG385" i="2"/>
  <c r="AE385" i="2"/>
  <c r="AH325" i="2"/>
  <c r="AG325" i="2"/>
  <c r="AH320" i="2"/>
  <c r="AF320" i="2"/>
  <c r="AG240" i="2"/>
  <c r="AF240" i="2"/>
  <c r="AG217" i="2"/>
  <c r="AF217" i="2"/>
  <c r="AH217" i="2"/>
  <c r="AF138" i="2"/>
  <c r="AH138" i="2"/>
  <c r="AG138" i="2"/>
  <c r="AF89" i="2"/>
  <c r="AG89" i="2"/>
  <c r="AH89" i="2"/>
  <c r="AH66" i="2"/>
  <c r="AG66" i="2"/>
  <c r="AF59" i="2"/>
  <c r="AG59" i="2"/>
  <c r="AH59" i="2"/>
  <c r="AE375" i="2"/>
  <c r="AF372" i="2"/>
  <c r="AE372" i="2"/>
  <c r="AH372" i="2"/>
  <c r="AG372" i="2"/>
  <c r="AH367" i="2"/>
  <c r="AG367" i="2"/>
  <c r="AG158" i="2"/>
  <c r="AH158" i="2"/>
  <c r="AF158" i="2"/>
  <c r="AH74" i="2"/>
  <c r="AG74" i="2"/>
  <c r="AE74" i="2"/>
  <c r="AI74" i="2"/>
  <c r="AG389" i="2"/>
  <c r="AH232" i="2"/>
  <c r="AF232" i="2"/>
  <c r="AE232" i="2"/>
  <c r="AG232" i="2"/>
  <c r="AH162" i="2"/>
  <c r="AG162" i="2"/>
  <c r="AF162" i="2"/>
  <c r="AH151" i="2"/>
  <c r="AG151" i="2"/>
  <c r="AF104" i="2"/>
  <c r="AG104" i="2"/>
  <c r="AH104" i="2"/>
  <c r="AE104" i="2"/>
  <c r="AI104" i="2"/>
  <c r="AG62" i="2"/>
  <c r="AE62" i="2"/>
  <c r="AI62" i="2"/>
  <c r="AH62" i="2"/>
  <c r="AH48" i="2"/>
  <c r="AE48" i="2"/>
  <c r="AI48" i="2"/>
  <c r="AF48" i="2"/>
  <c r="AH377" i="2"/>
  <c r="AG377" i="2"/>
  <c r="AF377" i="2"/>
  <c r="AE377" i="2"/>
  <c r="AH334" i="2"/>
  <c r="AF334" i="2"/>
  <c r="AH307" i="2"/>
  <c r="AG307" i="2"/>
  <c r="AH296" i="2"/>
  <c r="AE296" i="2"/>
  <c r="AG296" i="2"/>
  <c r="AE287" i="2"/>
  <c r="AG287" i="2"/>
  <c r="AF281" i="2"/>
  <c r="AE281" i="2"/>
  <c r="AG281" i="2"/>
  <c r="AF264" i="2"/>
  <c r="AE264" i="2"/>
  <c r="AH264" i="2"/>
  <c r="AH209" i="2"/>
  <c r="AF209" i="2"/>
  <c r="AE209" i="2"/>
  <c r="AH172" i="2"/>
  <c r="AF172" i="2"/>
  <c r="AE172" i="2"/>
  <c r="AG172" i="2"/>
  <c r="AF136" i="2"/>
  <c r="AG136" i="2"/>
  <c r="AE118" i="2"/>
  <c r="AI118" i="2"/>
  <c r="AH118" i="2"/>
  <c r="AF118" i="2"/>
  <c r="AE93" i="2"/>
  <c r="AI93" i="2"/>
  <c r="AF93" i="2"/>
  <c r="AG93" i="2"/>
  <c r="AH93" i="2"/>
  <c r="AF84" i="2"/>
  <c r="AG84" i="2"/>
  <c r="AH84" i="2"/>
  <c r="AE84" i="2"/>
  <c r="AI84" i="2"/>
  <c r="AH36" i="2"/>
  <c r="AF36" i="2"/>
  <c r="AG36" i="2"/>
  <c r="AG239" i="2"/>
  <c r="AH239" i="2"/>
  <c r="AG192" i="2"/>
  <c r="AH192" i="2"/>
  <c r="AH243" i="2"/>
  <c r="AG243" i="2"/>
  <c r="AH202" i="2"/>
  <c r="AG202" i="2"/>
  <c r="AH155" i="2"/>
  <c r="AG155" i="2"/>
  <c r="AG142" i="2"/>
  <c r="AF142" i="2"/>
  <c r="AH142" i="2"/>
  <c r="AG100" i="2"/>
  <c r="AH68" i="2"/>
  <c r="AE68" i="2"/>
  <c r="AI68" i="2"/>
  <c r="AG51" i="2"/>
  <c r="AF51" i="2"/>
  <c r="AH51" i="2"/>
  <c r="AE25" i="2"/>
  <c r="AH25" i="2"/>
  <c r="AE286" i="2"/>
  <c r="AE368" i="2"/>
  <c r="AG332" i="2"/>
  <c r="AG196" i="2"/>
  <c r="AH185" i="2"/>
  <c r="AG185" i="2"/>
  <c r="AG175" i="2"/>
  <c r="AH175" i="2"/>
  <c r="AH85" i="2"/>
  <c r="AE85" i="2"/>
  <c r="AI85" i="2"/>
  <c r="AG82" i="2"/>
  <c r="AH82" i="2"/>
  <c r="AG27" i="2"/>
  <c r="AE27" i="2"/>
  <c r="AI27" i="2"/>
  <c r="AF27" i="2"/>
  <c r="AF368" i="2"/>
  <c r="AG286" i="2"/>
  <c r="AG249" i="2"/>
  <c r="AH179" i="2"/>
  <c r="AG179" i="2"/>
  <c r="AE77" i="2"/>
  <c r="AI77" i="2"/>
  <c r="AF77" i="2"/>
  <c r="AG77" i="2"/>
  <c r="AE72" i="2"/>
  <c r="AI72" i="2"/>
  <c r="AF72" i="2"/>
  <c r="AG72" i="2"/>
  <c r="AE300" i="2"/>
  <c r="AE337" i="2"/>
  <c r="AH143" i="2"/>
  <c r="AF133" i="2"/>
  <c r="AG133" i="2"/>
  <c r="AH133" i="2"/>
  <c r="AH107" i="2"/>
  <c r="AH52" i="2"/>
  <c r="AF137" i="2"/>
  <c r="AF115" i="2"/>
  <c r="AE110" i="2"/>
  <c r="AI110" i="2"/>
  <c r="AE103" i="2"/>
  <c r="AI103" i="2"/>
  <c r="AE98" i="2"/>
  <c r="AI98" i="2"/>
  <c r="AF96" i="2"/>
  <c r="AE88" i="2"/>
  <c r="AI88" i="2"/>
  <c r="AH70" i="2"/>
  <c r="AE46" i="2"/>
  <c r="AI46" i="2"/>
  <c r="AH28" i="2"/>
  <c r="AH123" i="2"/>
  <c r="AH111" i="2"/>
  <c r="AH99" i="2"/>
  <c r="AH73" i="2"/>
  <c r="AH58" i="2"/>
  <c r="AH56" i="2"/>
  <c r="AH47" i="2"/>
  <c r="AH40" i="2"/>
  <c r="AD37" i="2"/>
  <c r="AH35" i="2"/>
  <c r="AG28" i="2"/>
  <c r="AE38" i="2"/>
  <c r="AI38" i="2"/>
  <c r="AH38" i="2"/>
  <c r="AG38" i="2"/>
  <c r="AF38" i="2"/>
  <c r="AH45" i="2"/>
  <c r="AF45" i="2"/>
  <c r="AG45" i="2"/>
  <c r="AE45" i="2"/>
  <c r="AI45" i="2"/>
  <c r="AE49" i="2"/>
  <c r="AI49" i="2"/>
  <c r="AF49" i="2"/>
  <c r="AH49" i="2"/>
  <c r="AG49" i="2"/>
  <c r="T369" i="2"/>
  <c r="Q369" i="2"/>
  <c r="S369" i="2"/>
  <c r="R369" i="2"/>
  <c r="R276" i="2"/>
  <c r="T276" i="2"/>
  <c r="S276" i="2"/>
  <c r="Q276" i="2"/>
  <c r="Q149" i="2"/>
  <c r="S149" i="2"/>
  <c r="R149" i="2"/>
  <c r="T149" i="2"/>
  <c r="R248" i="2"/>
  <c r="Q248" i="2"/>
  <c r="T248" i="2"/>
  <c r="S248" i="2"/>
  <c r="T226" i="2"/>
  <c r="S226" i="2"/>
  <c r="Q226" i="2"/>
  <c r="R226" i="2"/>
  <c r="Q207" i="2"/>
  <c r="T207" i="2"/>
  <c r="S207" i="2"/>
  <c r="R207" i="2"/>
  <c r="T46" i="2"/>
  <c r="Q46" i="2"/>
  <c r="R46" i="2"/>
  <c r="S46" i="2"/>
  <c r="T200" i="2"/>
  <c r="S200" i="2"/>
  <c r="R200" i="2"/>
  <c r="Q200" i="2"/>
  <c r="R157" i="2"/>
  <c r="Q157" i="2"/>
  <c r="S157" i="2"/>
  <c r="T157" i="2"/>
  <c r="R217" i="2"/>
  <c r="Q217" i="2"/>
  <c r="T217" i="2"/>
  <c r="S217" i="2"/>
  <c r="Q339" i="2"/>
  <c r="S339" i="2"/>
  <c r="T339" i="2"/>
  <c r="R339" i="2"/>
  <c r="R108" i="2"/>
  <c r="Q108" i="2"/>
  <c r="S108" i="2"/>
  <c r="T108" i="2"/>
  <c r="Q94" i="2"/>
  <c r="T94" i="2"/>
  <c r="R94" i="2"/>
  <c r="S94" i="2"/>
  <c r="S181" i="2"/>
  <c r="Q181" i="2"/>
  <c r="T181" i="2"/>
  <c r="R181" i="2"/>
  <c r="R55" i="2"/>
  <c r="T55" i="2"/>
  <c r="S55" i="2"/>
  <c r="Q55" i="2"/>
  <c r="Q43" i="2"/>
  <c r="R43" i="2"/>
  <c r="T43" i="2"/>
  <c r="S43" i="2"/>
  <c r="T168" i="2"/>
  <c r="S168" i="2"/>
  <c r="R168" i="2"/>
  <c r="Q168" i="2"/>
  <c r="S374" i="2"/>
  <c r="R374" i="2"/>
  <c r="T374" i="2"/>
  <c r="Q374" i="2"/>
  <c r="Q373" i="2"/>
  <c r="T373" i="2"/>
  <c r="R373" i="2"/>
  <c r="S373" i="2"/>
  <c r="R275" i="2"/>
  <c r="Q275" i="2"/>
  <c r="T275" i="2"/>
  <c r="S275" i="2"/>
  <c r="R100" i="2"/>
  <c r="S100" i="2"/>
  <c r="Q100" i="2"/>
  <c r="T100" i="2"/>
  <c r="T352" i="2"/>
  <c r="S352" i="2"/>
  <c r="R352" i="2"/>
  <c r="Q352" i="2"/>
  <c r="S322" i="2"/>
  <c r="Q322" i="2"/>
  <c r="T322" i="2"/>
  <c r="R322" i="2"/>
  <c r="R36" i="2"/>
  <c r="S36" i="2"/>
  <c r="Q36" i="2"/>
  <c r="T36" i="2"/>
  <c r="S176" i="2"/>
  <c r="R176" i="2"/>
  <c r="T176" i="2"/>
  <c r="Q176" i="2"/>
  <c r="T301" i="2"/>
  <c r="S301" i="2"/>
  <c r="Q301" i="2"/>
  <c r="R301" i="2"/>
  <c r="R159" i="2"/>
  <c r="S159" i="2"/>
  <c r="T159" i="2"/>
  <c r="Q159" i="2"/>
  <c r="R48" i="2"/>
  <c r="S48" i="2"/>
  <c r="T48" i="2"/>
  <c r="Q48" i="2"/>
  <c r="T209" i="2"/>
  <c r="S209" i="2"/>
  <c r="R209" i="2"/>
  <c r="Q209" i="2"/>
  <c r="S129" i="2"/>
  <c r="T129" i="2"/>
  <c r="R129" i="2"/>
  <c r="Q129" i="2"/>
  <c r="Q199" i="2"/>
  <c r="R199" i="2"/>
  <c r="S199" i="2"/>
  <c r="T199" i="2"/>
  <c r="R198" i="2"/>
  <c r="Q198" i="2"/>
  <c r="T198" i="2"/>
  <c r="S198" i="2"/>
  <c r="R312" i="2"/>
  <c r="Q312" i="2"/>
  <c r="T312" i="2"/>
  <c r="S312" i="2"/>
  <c r="Q103" i="2"/>
  <c r="R103" i="2"/>
  <c r="T103" i="2"/>
  <c r="S103" i="2"/>
  <c r="R283" i="2"/>
  <c r="Q283" i="2"/>
  <c r="T283" i="2"/>
  <c r="S283" i="2"/>
  <c r="T297" i="2"/>
  <c r="S297" i="2"/>
  <c r="Q297" i="2"/>
  <c r="R297" i="2"/>
  <c r="S148" i="2"/>
  <c r="T148" i="2"/>
  <c r="R148" i="2"/>
  <c r="Q148" i="2"/>
  <c r="T34" i="2"/>
  <c r="Q34" i="2"/>
  <c r="S34" i="2"/>
  <c r="R34" i="2"/>
  <c r="T274" i="2"/>
  <c r="R274" i="2"/>
  <c r="Q274" i="2"/>
  <c r="S274" i="2"/>
  <c r="R400" i="2"/>
  <c r="Q400" i="2"/>
  <c r="T400" i="2"/>
  <c r="S400" i="2"/>
  <c r="Q126" i="2"/>
  <c r="T126" i="2"/>
  <c r="S126" i="2"/>
  <c r="R126" i="2"/>
  <c r="R399" i="2"/>
  <c r="Q399" i="2"/>
  <c r="S399" i="2"/>
  <c r="T399" i="2"/>
  <c r="R377" i="2"/>
  <c r="Q377" i="2"/>
  <c r="S377" i="2"/>
  <c r="T377" i="2"/>
  <c r="S240" i="2"/>
  <c r="R240" i="2"/>
  <c r="T240" i="2"/>
  <c r="Q240" i="2"/>
  <c r="Q92" i="2"/>
  <c r="T92" i="2"/>
  <c r="R92" i="2"/>
  <c r="S92" i="2"/>
  <c r="S215" i="2"/>
  <c r="Q215" i="2"/>
  <c r="R215" i="2"/>
  <c r="T215" i="2"/>
  <c r="Q203" i="2"/>
  <c r="S203" i="2"/>
  <c r="T203" i="2"/>
  <c r="R203" i="2"/>
  <c r="S158" i="2"/>
  <c r="R158" i="2"/>
  <c r="Q158" i="2"/>
  <c r="T158" i="2"/>
  <c r="S165" i="2"/>
  <c r="Q165" i="2"/>
  <c r="T165" i="2"/>
  <c r="R165" i="2"/>
  <c r="S172" i="2"/>
  <c r="R172" i="2"/>
  <c r="Q172" i="2"/>
  <c r="T172" i="2"/>
  <c r="Q119" i="2"/>
  <c r="R119" i="2"/>
  <c r="S119" i="2"/>
  <c r="T119" i="2"/>
  <c r="T359" i="2"/>
  <c r="Q359" i="2"/>
  <c r="S359" i="2"/>
  <c r="R359" i="2"/>
  <c r="S378" i="2"/>
  <c r="T378" i="2"/>
  <c r="R378" i="2"/>
  <c r="Q378" i="2"/>
  <c r="R385" i="2"/>
  <c r="S385" i="2"/>
  <c r="Q385" i="2"/>
  <c r="T385" i="2"/>
  <c r="T392" i="2"/>
  <c r="Q392" i="2"/>
  <c r="S392" i="2"/>
  <c r="R392" i="2"/>
  <c r="R116" i="2"/>
  <c r="Q116" i="2"/>
  <c r="S116" i="2"/>
  <c r="T116" i="2"/>
  <c r="Q62" i="2"/>
  <c r="R62" i="2"/>
  <c r="S62" i="2"/>
  <c r="T62" i="2"/>
  <c r="R391" i="2"/>
  <c r="S391" i="2"/>
  <c r="Q391" i="2"/>
  <c r="T391" i="2"/>
  <c r="S342" i="2"/>
  <c r="T342" i="2"/>
  <c r="Q342" i="2"/>
  <c r="R342" i="2"/>
  <c r="Q349" i="2"/>
  <c r="R349" i="2"/>
  <c r="T349" i="2"/>
  <c r="S349" i="2"/>
  <c r="S356" i="2"/>
  <c r="R356" i="2"/>
  <c r="T356" i="2"/>
  <c r="Q356" i="2"/>
  <c r="S124" i="2"/>
  <c r="T124" i="2"/>
  <c r="R124" i="2"/>
  <c r="Q124" i="2"/>
  <c r="T63" i="2"/>
  <c r="Q63" i="2"/>
  <c r="S63" i="2"/>
  <c r="R63" i="2"/>
  <c r="R262" i="2"/>
  <c r="S262" i="2"/>
  <c r="Q262" i="2"/>
  <c r="T262" i="2"/>
  <c r="Q383" i="2"/>
  <c r="T383" i="2"/>
  <c r="R383" i="2"/>
  <c r="S383" i="2"/>
  <c r="S294" i="2"/>
  <c r="R294" i="2"/>
  <c r="T294" i="2"/>
  <c r="Q294" i="2"/>
  <c r="R298" i="2"/>
  <c r="S298" i="2"/>
  <c r="Q298" i="2"/>
  <c r="T298" i="2"/>
  <c r="R397" i="2"/>
  <c r="Q397" i="2"/>
  <c r="S397" i="2"/>
  <c r="T397" i="2"/>
  <c r="T247" i="2"/>
  <c r="S247" i="2"/>
  <c r="Q247" i="2"/>
  <c r="R247" i="2"/>
  <c r="Q58" i="2"/>
  <c r="R58" i="2"/>
  <c r="S58" i="2"/>
  <c r="T58" i="2"/>
  <c r="T118" i="2"/>
  <c r="Q118" i="2"/>
  <c r="R118" i="2"/>
  <c r="S118" i="2"/>
  <c r="S193" i="2"/>
  <c r="R193" i="2"/>
  <c r="Q193" i="2"/>
  <c r="T193" i="2"/>
  <c r="Q164" i="2"/>
  <c r="T164" i="2"/>
  <c r="S164" i="2"/>
  <c r="R164" i="2"/>
  <c r="Q88" i="2"/>
  <c r="R88" i="2"/>
  <c r="T88" i="2"/>
  <c r="S88" i="2"/>
  <c r="S308" i="2"/>
  <c r="R308" i="2"/>
  <c r="T308" i="2"/>
  <c r="Q308" i="2"/>
  <c r="S151" i="2"/>
  <c r="T151" i="2"/>
  <c r="R151" i="2"/>
  <c r="Q151" i="2"/>
  <c r="Q341" i="2"/>
  <c r="T341" i="2"/>
  <c r="S341" i="2"/>
  <c r="R341" i="2"/>
  <c r="R330" i="2"/>
  <c r="Q330" i="2"/>
  <c r="S330" i="2"/>
  <c r="T330" i="2"/>
  <c r="S284" i="2"/>
  <c r="R284" i="2"/>
  <c r="T284" i="2"/>
  <c r="Q284" i="2"/>
  <c r="Q204" i="2"/>
  <c r="S204" i="2"/>
  <c r="R204" i="2"/>
  <c r="T204" i="2"/>
  <c r="S161" i="2"/>
  <c r="R161" i="2"/>
  <c r="Q161" i="2"/>
  <c r="T161" i="2"/>
  <c r="Q381" i="2"/>
  <c r="T381" i="2"/>
  <c r="R381" i="2"/>
  <c r="S381" i="2"/>
  <c r="S224" i="2"/>
  <c r="R224" i="2"/>
  <c r="T224" i="2"/>
  <c r="Q224" i="2"/>
  <c r="S206" i="2"/>
  <c r="R206" i="2"/>
  <c r="Q206" i="2"/>
  <c r="T206" i="2"/>
  <c r="S252" i="2"/>
  <c r="R252" i="2"/>
  <c r="Q252" i="2"/>
  <c r="T252" i="2"/>
  <c r="T306" i="2"/>
  <c r="S306" i="2"/>
  <c r="Q306" i="2"/>
  <c r="R306" i="2"/>
  <c r="Q25" i="2"/>
  <c r="R25" i="2"/>
  <c r="T25" i="2"/>
  <c r="S25" i="2"/>
  <c r="S220" i="2"/>
  <c r="R220" i="2"/>
  <c r="Q220" i="2"/>
  <c r="T220" i="2"/>
  <c r="T210" i="2"/>
  <c r="S210" i="2"/>
  <c r="R210" i="2"/>
  <c r="Q210" i="2"/>
  <c r="Q351" i="2"/>
  <c r="R351" i="2"/>
  <c r="S351" i="2"/>
  <c r="T351" i="2"/>
  <c r="T86" i="2"/>
  <c r="Q86" i="2"/>
  <c r="R86" i="2"/>
  <c r="S86" i="2"/>
  <c r="Q169" i="2"/>
  <c r="T169" i="2"/>
  <c r="R169" i="2"/>
  <c r="S169" i="2"/>
  <c r="S366" i="2"/>
  <c r="R366" i="2"/>
  <c r="T366" i="2"/>
  <c r="Q366" i="2"/>
  <c r="R83" i="2"/>
  <c r="Q83" i="2"/>
  <c r="S83" i="2"/>
  <c r="T83" i="2"/>
  <c r="R153" i="2"/>
  <c r="T153" i="2"/>
  <c r="S153" i="2"/>
  <c r="Q153" i="2"/>
  <c r="S78" i="2"/>
  <c r="T78" i="2"/>
  <c r="R78" i="2"/>
  <c r="Q78" i="2"/>
  <c r="T243" i="2"/>
  <c r="Q243" i="2"/>
  <c r="S243" i="2"/>
  <c r="R243" i="2"/>
  <c r="R143" i="2"/>
  <c r="S143" i="2"/>
  <c r="Q143" i="2"/>
  <c r="T143" i="2"/>
  <c r="S256" i="2"/>
  <c r="R256" i="2"/>
  <c r="T256" i="2"/>
  <c r="Q256" i="2"/>
  <c r="T75" i="2"/>
  <c r="Q75" i="2"/>
  <c r="S75" i="2"/>
  <c r="R75" i="2"/>
  <c r="T390" i="2"/>
  <c r="S390" i="2"/>
  <c r="R390" i="2"/>
  <c r="Q390" i="2"/>
  <c r="T241" i="2"/>
  <c r="S241" i="2"/>
  <c r="Q241" i="2"/>
  <c r="R241" i="2"/>
  <c r="R65" i="2"/>
  <c r="S65" i="2"/>
  <c r="T65" i="2"/>
  <c r="Q65" i="2"/>
  <c r="Q231" i="2"/>
  <c r="R231" i="2"/>
  <c r="T231" i="2"/>
  <c r="S231" i="2"/>
  <c r="S230" i="2"/>
  <c r="T230" i="2"/>
  <c r="R230" i="2"/>
  <c r="Q230" i="2"/>
  <c r="R344" i="2"/>
  <c r="Q344" i="2"/>
  <c r="T344" i="2"/>
  <c r="S344" i="2"/>
  <c r="S70" i="2"/>
  <c r="Q70" i="2"/>
  <c r="R70" i="2"/>
  <c r="T70" i="2"/>
  <c r="Q223" i="2"/>
  <c r="R223" i="2"/>
  <c r="T223" i="2"/>
  <c r="S223" i="2"/>
  <c r="Q333" i="2"/>
  <c r="T333" i="2"/>
  <c r="R333" i="2"/>
  <c r="S333" i="2"/>
  <c r="S184" i="2"/>
  <c r="R184" i="2"/>
  <c r="T184" i="2"/>
  <c r="Q184" i="2"/>
  <c r="S41" i="2"/>
  <c r="R41" i="2"/>
  <c r="T41" i="2"/>
  <c r="Q41" i="2"/>
  <c r="R295" i="2"/>
  <c r="Q295" i="2"/>
  <c r="S295" i="2"/>
  <c r="T295" i="2"/>
  <c r="T382" i="2"/>
  <c r="S382" i="2"/>
  <c r="R382" i="2"/>
  <c r="Q382" i="2"/>
  <c r="R389" i="2"/>
  <c r="Q389" i="2"/>
  <c r="T389" i="2"/>
  <c r="S389" i="2"/>
  <c r="T396" i="2"/>
  <c r="S396" i="2"/>
  <c r="R396" i="2"/>
  <c r="Q396" i="2"/>
  <c r="R139" i="2"/>
  <c r="S139" i="2"/>
  <c r="T139" i="2"/>
  <c r="Q139" i="2"/>
  <c r="S90" i="2"/>
  <c r="Q90" i="2"/>
  <c r="R90" i="2"/>
  <c r="T90" i="2"/>
  <c r="R327" i="2"/>
  <c r="T327" i="2"/>
  <c r="S327" i="2"/>
  <c r="Q327" i="2"/>
  <c r="S346" i="2"/>
  <c r="T346" i="2"/>
  <c r="R346" i="2"/>
  <c r="Q346" i="2"/>
  <c r="Q353" i="2"/>
  <c r="R353" i="2"/>
  <c r="T353" i="2"/>
  <c r="S353" i="2"/>
  <c r="T360" i="2"/>
  <c r="S360" i="2"/>
  <c r="R360" i="2"/>
  <c r="Q360" i="2"/>
  <c r="S133" i="2"/>
  <c r="T133" i="2"/>
  <c r="Q133" i="2"/>
  <c r="R133" i="2"/>
  <c r="T67" i="2"/>
  <c r="S67" i="2"/>
  <c r="Q67" i="2"/>
  <c r="R67" i="2"/>
  <c r="T291" i="2"/>
  <c r="Q291" i="2"/>
  <c r="S291" i="2"/>
  <c r="R291" i="2"/>
  <c r="R310" i="2"/>
  <c r="T310" i="2"/>
  <c r="S310" i="2"/>
  <c r="Q310" i="2"/>
  <c r="R317" i="2"/>
  <c r="Q317" i="2"/>
  <c r="S317" i="2"/>
  <c r="T317" i="2"/>
  <c r="R324" i="2"/>
  <c r="Q324" i="2"/>
  <c r="S324" i="2"/>
  <c r="T324" i="2"/>
  <c r="S112" i="2"/>
  <c r="Q112" i="2"/>
  <c r="T112" i="2"/>
  <c r="R112" i="2"/>
  <c r="R76" i="2"/>
  <c r="T76" i="2"/>
  <c r="S76" i="2"/>
  <c r="Q76" i="2"/>
  <c r="R121" i="2"/>
  <c r="S121" i="2"/>
  <c r="T121" i="2"/>
  <c r="Q121" i="2"/>
  <c r="T102" i="2"/>
  <c r="Q102" i="2"/>
  <c r="R102" i="2"/>
  <c r="S102" i="2"/>
  <c r="R44" i="2"/>
  <c r="S44" i="2"/>
  <c r="T44" i="2"/>
  <c r="Q44" i="2"/>
  <c r="Q309" i="2"/>
  <c r="T309" i="2"/>
  <c r="R309" i="2"/>
  <c r="S309" i="2"/>
  <c r="Q211" i="2"/>
  <c r="R211" i="2"/>
  <c r="T211" i="2"/>
  <c r="S211" i="2"/>
  <c r="Q237" i="2"/>
  <c r="T237" i="2"/>
  <c r="R237" i="2"/>
  <c r="S237" i="2"/>
  <c r="R131" i="2"/>
  <c r="S131" i="2"/>
  <c r="T131" i="2"/>
  <c r="Q131" i="2"/>
  <c r="Q229" i="2"/>
  <c r="T229" i="2"/>
  <c r="S229" i="2"/>
  <c r="R229" i="2"/>
  <c r="R315" i="2"/>
  <c r="Q315" i="2"/>
  <c r="T315" i="2"/>
  <c r="S315" i="2"/>
  <c r="S82" i="2"/>
  <c r="R82" i="2"/>
  <c r="Q82" i="2"/>
  <c r="T82" i="2"/>
  <c r="Q150" i="2"/>
  <c r="T150" i="2"/>
  <c r="S150" i="2"/>
  <c r="R150" i="2"/>
  <c r="Q219" i="2"/>
  <c r="R219" i="2"/>
  <c r="T219" i="2"/>
  <c r="S219" i="2"/>
  <c r="T235" i="2"/>
  <c r="Q235" i="2"/>
  <c r="S235" i="2"/>
  <c r="R235" i="2"/>
  <c r="S140" i="2"/>
  <c r="T140" i="2"/>
  <c r="R140" i="2"/>
  <c r="Q140" i="2"/>
  <c r="T242" i="2"/>
  <c r="S242" i="2"/>
  <c r="R242" i="2"/>
  <c r="Q242" i="2"/>
  <c r="S192" i="2"/>
  <c r="R192" i="2"/>
  <c r="T192" i="2"/>
  <c r="Q192" i="2"/>
  <c r="S101" i="2"/>
  <c r="T101" i="2"/>
  <c r="R101" i="2"/>
  <c r="Q101" i="2"/>
  <c r="T91" i="2"/>
  <c r="Q91" i="2"/>
  <c r="S91" i="2"/>
  <c r="R91" i="2"/>
  <c r="Q197" i="2"/>
  <c r="S197" i="2"/>
  <c r="T197" i="2"/>
  <c r="R197" i="2"/>
  <c r="Q187" i="2"/>
  <c r="R187" i="2"/>
  <c r="T187" i="2"/>
  <c r="S187" i="2"/>
  <c r="T183" i="2"/>
  <c r="R183" i="2"/>
  <c r="Q183" i="2"/>
  <c r="S183" i="2"/>
  <c r="T388" i="2"/>
  <c r="Q388" i="2"/>
  <c r="S388" i="2"/>
  <c r="R388" i="2"/>
  <c r="AG37" i="2"/>
  <c r="AE37" i="2"/>
  <c r="AI37" i="2"/>
  <c r="AF37" i="2"/>
  <c r="AH37" i="2"/>
  <c r="T367" i="2"/>
  <c r="R367" i="2"/>
  <c r="S367" i="2"/>
  <c r="Q367" i="2"/>
  <c r="R52" i="2"/>
  <c r="S52" i="2"/>
  <c r="Q52" i="2"/>
  <c r="T52" i="2"/>
  <c r="Q123" i="2"/>
  <c r="R123" i="2"/>
  <c r="T123" i="2"/>
  <c r="S123" i="2"/>
  <c r="Q245" i="2"/>
  <c r="T245" i="2"/>
  <c r="S245" i="2"/>
  <c r="R245" i="2"/>
  <c r="Q227" i="2"/>
  <c r="T227" i="2"/>
  <c r="R227" i="2"/>
  <c r="S227" i="2"/>
  <c r="Q134" i="2"/>
  <c r="R134" i="2"/>
  <c r="T134" i="2"/>
  <c r="S134" i="2"/>
  <c r="R345" i="2"/>
  <c r="Q345" i="2"/>
  <c r="T345" i="2"/>
  <c r="S345" i="2"/>
  <c r="R155" i="2"/>
  <c r="Q155" i="2"/>
  <c r="T155" i="2"/>
  <c r="S155" i="2"/>
  <c r="R99" i="2"/>
  <c r="S99" i="2"/>
  <c r="T99" i="2"/>
  <c r="Q99" i="2"/>
  <c r="R280" i="2"/>
  <c r="Q280" i="2"/>
  <c r="T280" i="2"/>
  <c r="S280" i="2"/>
  <c r="R266" i="2"/>
  <c r="Q266" i="2"/>
  <c r="S266" i="2"/>
  <c r="T266" i="2"/>
  <c r="Q47" i="2"/>
  <c r="R47" i="2"/>
  <c r="T47" i="2"/>
  <c r="S47" i="2"/>
  <c r="R372" i="2"/>
  <c r="Q372" i="2"/>
  <c r="S372" i="2"/>
  <c r="T372" i="2"/>
  <c r="Q98" i="2"/>
  <c r="R98" i="2"/>
  <c r="S98" i="2"/>
  <c r="T98" i="2"/>
  <c r="R287" i="2"/>
  <c r="Q287" i="2"/>
  <c r="T287" i="2"/>
  <c r="S287" i="2"/>
  <c r="R361" i="2"/>
  <c r="Q361" i="2"/>
  <c r="T361" i="2"/>
  <c r="S361" i="2"/>
  <c r="S212" i="2"/>
  <c r="R212" i="2"/>
  <c r="T212" i="2"/>
  <c r="Q212" i="2"/>
  <c r="S60" i="2"/>
  <c r="T60" i="2"/>
  <c r="R60" i="2"/>
  <c r="Q60" i="2"/>
  <c r="S334" i="2"/>
  <c r="R334" i="2"/>
  <c r="Q334" i="2"/>
  <c r="T334" i="2"/>
  <c r="R185" i="2"/>
  <c r="S185" i="2"/>
  <c r="T185" i="2"/>
  <c r="Q185" i="2"/>
  <c r="S117" i="2"/>
  <c r="T117" i="2"/>
  <c r="R117" i="2"/>
  <c r="Q117" i="2"/>
  <c r="T371" i="2"/>
  <c r="S371" i="2"/>
  <c r="Q371" i="2"/>
  <c r="R371" i="2"/>
  <c r="S174" i="2"/>
  <c r="R174" i="2"/>
  <c r="T174" i="2"/>
  <c r="Q174" i="2"/>
  <c r="S288" i="2"/>
  <c r="R288" i="2"/>
  <c r="T288" i="2"/>
  <c r="Q288" i="2"/>
  <c r="R93" i="2"/>
  <c r="S93" i="2"/>
  <c r="Q93" i="2"/>
  <c r="T93" i="2"/>
  <c r="T251" i="2"/>
  <c r="S251" i="2"/>
  <c r="R251" i="2"/>
  <c r="Q251" i="2"/>
  <c r="Q277" i="2"/>
  <c r="T277" i="2"/>
  <c r="R277" i="2"/>
  <c r="S277" i="2"/>
  <c r="R96" i="2"/>
  <c r="S96" i="2"/>
  <c r="T96" i="2"/>
  <c r="Q96" i="2"/>
  <c r="Q51" i="2"/>
  <c r="T51" i="2"/>
  <c r="R51" i="2"/>
  <c r="S51" i="2"/>
  <c r="T263" i="2"/>
  <c r="S263" i="2"/>
  <c r="R263" i="2"/>
  <c r="Q263" i="2"/>
  <c r="S350" i="2"/>
  <c r="R350" i="2"/>
  <c r="Q350" i="2"/>
  <c r="T350" i="2"/>
  <c r="Q357" i="2"/>
  <c r="T357" i="2"/>
  <c r="S357" i="2"/>
  <c r="R357" i="2"/>
  <c r="S364" i="2"/>
  <c r="R364" i="2"/>
  <c r="Q364" i="2"/>
  <c r="T364" i="2"/>
  <c r="T137" i="2"/>
  <c r="Q137" i="2"/>
  <c r="R137" i="2"/>
  <c r="S137" i="2"/>
  <c r="T71" i="2"/>
  <c r="R71" i="2"/>
  <c r="Q71" i="2"/>
  <c r="S71" i="2"/>
  <c r="Q307" i="2"/>
  <c r="R307" i="2"/>
  <c r="T307" i="2"/>
  <c r="S307" i="2"/>
  <c r="S314" i="2"/>
  <c r="T314" i="2"/>
  <c r="R314" i="2"/>
  <c r="Q314" i="2"/>
  <c r="R321" i="2"/>
  <c r="Q321" i="2"/>
  <c r="T321" i="2"/>
  <c r="S321" i="2"/>
  <c r="S328" i="2"/>
  <c r="T328" i="2"/>
  <c r="R328" i="2"/>
  <c r="Q328" i="2"/>
  <c r="Q120" i="2"/>
  <c r="R120" i="2"/>
  <c r="S120" i="2"/>
  <c r="T120" i="2"/>
  <c r="T80" i="2"/>
  <c r="Q80" i="2"/>
  <c r="R80" i="2"/>
  <c r="S80" i="2"/>
  <c r="S163" i="2"/>
  <c r="Q163" i="2"/>
  <c r="R163" i="2"/>
  <c r="T163" i="2"/>
  <c r="R278" i="2"/>
  <c r="Q278" i="2"/>
  <c r="S278" i="2"/>
  <c r="T278" i="2"/>
  <c r="T285" i="2"/>
  <c r="R285" i="2"/>
  <c r="Q285" i="2"/>
  <c r="S285" i="2"/>
  <c r="R292" i="2"/>
  <c r="S292" i="2"/>
  <c r="Q292" i="2"/>
  <c r="T292" i="2"/>
  <c r="T105" i="2"/>
  <c r="R105" i="2"/>
  <c r="S105" i="2"/>
  <c r="Q105" i="2"/>
  <c r="R57" i="2"/>
  <c r="S57" i="2"/>
  <c r="T57" i="2"/>
  <c r="Q57" i="2"/>
  <c r="T106" i="2"/>
  <c r="Q106" i="2"/>
  <c r="S106" i="2"/>
  <c r="R106" i="2"/>
  <c r="Q180" i="2"/>
  <c r="R180" i="2"/>
  <c r="S180" i="2"/>
  <c r="T180" i="2"/>
  <c r="S173" i="2"/>
  <c r="Q173" i="2"/>
  <c r="R173" i="2"/>
  <c r="T173" i="2"/>
  <c r="S29" i="2"/>
  <c r="T29" i="2"/>
  <c r="Q29" i="2"/>
  <c r="R29" i="2"/>
  <c r="R56" i="2"/>
  <c r="S56" i="2"/>
  <c r="Q56" i="2"/>
  <c r="T56" i="2"/>
  <c r="R40" i="2"/>
  <c r="S40" i="2"/>
  <c r="Q40" i="2"/>
  <c r="T40" i="2"/>
  <c r="S340" i="2"/>
  <c r="T340" i="2"/>
  <c r="R340" i="2"/>
  <c r="Q340" i="2"/>
  <c r="S222" i="2"/>
  <c r="R222" i="2"/>
  <c r="Q222" i="2"/>
  <c r="T222" i="2"/>
  <c r="S186" i="2"/>
  <c r="T186" i="2"/>
  <c r="R186" i="2"/>
  <c r="Q186" i="2"/>
  <c r="Q111" i="2"/>
  <c r="T111" i="2"/>
  <c r="S111" i="2"/>
  <c r="R111" i="2"/>
  <c r="R395" i="2"/>
  <c r="Q395" i="2"/>
  <c r="T395" i="2"/>
  <c r="S395" i="2"/>
  <c r="S258" i="2"/>
  <c r="Q258" i="2"/>
  <c r="R258" i="2"/>
  <c r="T258" i="2"/>
  <c r="Q201" i="2"/>
  <c r="S201" i="2"/>
  <c r="R201" i="2"/>
  <c r="T201" i="2"/>
  <c r="S166" i="2"/>
  <c r="T166" i="2"/>
  <c r="Q166" i="2"/>
  <c r="R166" i="2"/>
  <c r="R265" i="2"/>
  <c r="S265" i="2"/>
  <c r="T265" i="2"/>
  <c r="Q265" i="2"/>
  <c r="T368" i="2"/>
  <c r="S368" i="2"/>
  <c r="R368" i="2"/>
  <c r="Q368" i="2"/>
  <c r="S53" i="2"/>
  <c r="T53" i="2"/>
  <c r="R53" i="2"/>
  <c r="Q53" i="2"/>
  <c r="Q355" i="2"/>
  <c r="T355" i="2"/>
  <c r="S355" i="2"/>
  <c r="R355" i="2"/>
  <c r="Q331" i="2"/>
  <c r="T331" i="2"/>
  <c r="S331" i="2"/>
  <c r="R331" i="2"/>
  <c r="R85" i="2"/>
  <c r="S85" i="2"/>
  <c r="T85" i="2"/>
  <c r="Q85" i="2"/>
  <c r="T154" i="2"/>
  <c r="S154" i="2"/>
  <c r="Q154" i="2"/>
  <c r="R154" i="2"/>
  <c r="T115" i="2"/>
  <c r="Q115" i="2"/>
  <c r="R115" i="2"/>
  <c r="S115" i="2"/>
  <c r="R104" i="2"/>
  <c r="T104" i="2"/>
  <c r="Q104" i="2"/>
  <c r="S104" i="2"/>
  <c r="S380" i="2"/>
  <c r="R380" i="2"/>
  <c r="T380" i="2"/>
  <c r="Q380" i="2"/>
  <c r="T379" i="2"/>
  <c r="S379" i="2"/>
  <c r="R379" i="2"/>
  <c r="Q379" i="2"/>
  <c r="T375" i="2"/>
  <c r="S375" i="2"/>
  <c r="Q375" i="2"/>
  <c r="R375" i="2"/>
  <c r="T136" i="2"/>
  <c r="Q136" i="2"/>
  <c r="R136" i="2"/>
  <c r="S136" i="2"/>
  <c r="Q347" i="2"/>
  <c r="S347" i="2"/>
  <c r="R347" i="2"/>
  <c r="T347" i="2"/>
  <c r="R89" i="2"/>
  <c r="S89" i="2"/>
  <c r="Q89" i="2"/>
  <c r="T89" i="2"/>
  <c r="Q213" i="2"/>
  <c r="T213" i="2"/>
  <c r="R213" i="2"/>
  <c r="S213" i="2"/>
  <c r="S302" i="2"/>
  <c r="R302" i="2"/>
  <c r="T302" i="2"/>
  <c r="Q302" i="2"/>
  <c r="S30" i="2"/>
  <c r="T30" i="2"/>
  <c r="R30" i="2"/>
  <c r="Q30" i="2"/>
  <c r="R152" i="2"/>
  <c r="Q152" i="2"/>
  <c r="T152" i="2"/>
  <c r="S152" i="2"/>
  <c r="R162" i="2"/>
  <c r="Q162" i="2"/>
  <c r="T162" i="2"/>
  <c r="S162" i="2"/>
  <c r="R202" i="2"/>
  <c r="Q202" i="2"/>
  <c r="S202" i="2"/>
  <c r="T202" i="2"/>
  <c r="S316" i="2"/>
  <c r="R316" i="2"/>
  <c r="T316" i="2"/>
  <c r="Q316" i="2"/>
  <c r="Q107" i="2"/>
  <c r="R107" i="2"/>
  <c r="T107" i="2"/>
  <c r="S107" i="2"/>
  <c r="Q363" i="2"/>
  <c r="T363" i="2"/>
  <c r="S363" i="2"/>
  <c r="R363" i="2"/>
  <c r="T305" i="2"/>
  <c r="S305" i="2"/>
  <c r="Q305" i="2"/>
  <c r="R305" i="2"/>
  <c r="S156" i="2"/>
  <c r="R156" i="2"/>
  <c r="T156" i="2"/>
  <c r="Q156" i="2"/>
  <c r="T54" i="2"/>
  <c r="S54" i="2"/>
  <c r="R54" i="2"/>
  <c r="Q54" i="2"/>
  <c r="S290" i="2"/>
  <c r="T290" i="2"/>
  <c r="R290" i="2"/>
  <c r="Q290" i="2"/>
  <c r="R135" i="2"/>
  <c r="S135" i="2"/>
  <c r="Q135" i="2"/>
  <c r="T135" i="2"/>
  <c r="Q130" i="2"/>
  <c r="R130" i="2"/>
  <c r="S130" i="2"/>
  <c r="T130" i="2"/>
  <c r="R147" i="2"/>
  <c r="Q147" i="2"/>
  <c r="T147" i="2"/>
  <c r="S147" i="2"/>
  <c r="T393" i="2"/>
  <c r="S393" i="2"/>
  <c r="R393" i="2"/>
  <c r="Q393" i="2"/>
  <c r="R244" i="2"/>
  <c r="T244" i="2"/>
  <c r="S244" i="2"/>
  <c r="Q244" i="2"/>
  <c r="S28" i="2"/>
  <c r="T28" i="2"/>
  <c r="Q28" i="2"/>
  <c r="R28" i="2"/>
  <c r="T370" i="2"/>
  <c r="S370" i="2"/>
  <c r="R370" i="2"/>
  <c r="Q370" i="2"/>
  <c r="R233" i="2"/>
  <c r="Q233" i="2"/>
  <c r="S233" i="2"/>
  <c r="T233" i="2"/>
  <c r="R138" i="2"/>
  <c r="T138" i="2"/>
  <c r="Q138" i="2"/>
  <c r="S138" i="2"/>
  <c r="S343" i="2"/>
  <c r="R343" i="2"/>
  <c r="Q343" i="2"/>
  <c r="T343" i="2"/>
  <c r="Q323" i="2"/>
  <c r="R323" i="2"/>
  <c r="S323" i="2"/>
  <c r="T323" i="2"/>
  <c r="S318" i="2"/>
  <c r="R318" i="2"/>
  <c r="Q318" i="2"/>
  <c r="T318" i="2"/>
  <c r="Q325" i="2"/>
  <c r="T325" i="2"/>
  <c r="S325" i="2"/>
  <c r="R325" i="2"/>
  <c r="S332" i="2"/>
  <c r="R332" i="2"/>
  <c r="Q332" i="2"/>
  <c r="T332" i="2"/>
  <c r="R132" i="2"/>
  <c r="S132" i="2"/>
  <c r="T132" i="2"/>
  <c r="Q132" i="2"/>
  <c r="Q84" i="2"/>
  <c r="R84" i="2"/>
  <c r="T84" i="2"/>
  <c r="S84" i="2"/>
  <c r="R179" i="2"/>
  <c r="S179" i="2"/>
  <c r="Q179" i="2"/>
  <c r="T179" i="2"/>
  <c r="T282" i="2"/>
  <c r="S282" i="2"/>
  <c r="R282" i="2"/>
  <c r="Q282" i="2"/>
  <c r="Q289" i="2"/>
  <c r="R289" i="2"/>
  <c r="T289" i="2"/>
  <c r="S289" i="2"/>
  <c r="S296" i="2"/>
  <c r="T296" i="2"/>
  <c r="R296" i="2"/>
  <c r="Q296" i="2"/>
  <c r="S109" i="2"/>
  <c r="R109" i="2"/>
  <c r="T109" i="2"/>
  <c r="Q109" i="2"/>
  <c r="R61" i="2"/>
  <c r="S61" i="2"/>
  <c r="T61" i="2"/>
  <c r="Q61" i="2"/>
  <c r="Q303" i="2"/>
  <c r="T303" i="2"/>
  <c r="R303" i="2"/>
  <c r="S303" i="2"/>
  <c r="S246" i="2"/>
  <c r="R246" i="2"/>
  <c r="Q246" i="2"/>
  <c r="T246" i="2"/>
  <c r="Q253" i="2"/>
  <c r="R253" i="2"/>
  <c r="T253" i="2"/>
  <c r="S253" i="2"/>
  <c r="S260" i="2"/>
  <c r="R260" i="2"/>
  <c r="T260" i="2"/>
  <c r="Q260" i="2"/>
  <c r="T66" i="2"/>
  <c r="Q66" i="2"/>
  <c r="S66" i="2"/>
  <c r="R66" i="2"/>
  <c r="R31" i="2"/>
  <c r="T31" i="2"/>
  <c r="Q31" i="2"/>
  <c r="S31" i="2"/>
  <c r="R279" i="2"/>
  <c r="Q279" i="2"/>
  <c r="S279" i="2"/>
  <c r="T279" i="2"/>
  <c r="T50" i="2"/>
  <c r="Q50" i="2"/>
  <c r="S50" i="2"/>
  <c r="R50" i="2"/>
  <c r="T386" i="2"/>
  <c r="Q386" i="2"/>
  <c r="R386" i="2"/>
  <c r="S386" i="2"/>
  <c r="S236" i="2"/>
  <c r="R236" i="2"/>
  <c r="Q236" i="2"/>
  <c r="T236" i="2"/>
  <c r="Q171" i="2"/>
  <c r="S171" i="2"/>
  <c r="T171" i="2"/>
  <c r="R171" i="2"/>
  <c r="R376" i="2"/>
  <c r="Q376" i="2"/>
  <c r="T376" i="2"/>
  <c r="S376" i="2"/>
  <c r="R127" i="2"/>
  <c r="S127" i="2"/>
  <c r="T127" i="2"/>
  <c r="Q127" i="2"/>
  <c r="T255" i="2"/>
  <c r="S255" i="2"/>
  <c r="Q255" i="2"/>
  <c r="R255" i="2"/>
  <c r="S190" i="2"/>
  <c r="Q190" i="2"/>
  <c r="R190" i="2"/>
  <c r="T190" i="2"/>
  <c r="S27" i="2"/>
  <c r="Q27" i="2"/>
  <c r="R27" i="2"/>
  <c r="T27" i="2"/>
  <c r="R362" i="2"/>
  <c r="Q362" i="2"/>
  <c r="S362" i="2"/>
  <c r="T362" i="2"/>
  <c r="S128" i="2"/>
  <c r="T128" i="2"/>
  <c r="R128" i="2"/>
  <c r="Q128" i="2"/>
  <c r="T358" i="2"/>
  <c r="S358" i="2"/>
  <c r="R358" i="2"/>
  <c r="Q358" i="2"/>
  <c r="S37" i="2"/>
  <c r="T37" i="2"/>
  <c r="R37" i="2"/>
  <c r="Q37" i="2"/>
  <c r="T338" i="2"/>
  <c r="R338" i="2"/>
  <c r="Q338" i="2"/>
  <c r="S338" i="2"/>
  <c r="Q72" i="2"/>
  <c r="R72" i="2"/>
  <c r="S72" i="2"/>
  <c r="T72" i="2"/>
  <c r="S336" i="2"/>
  <c r="R336" i="2"/>
  <c r="T336" i="2"/>
  <c r="Q336" i="2"/>
  <c r="S194" i="2"/>
  <c r="Q194" i="2"/>
  <c r="T194" i="2"/>
  <c r="R194" i="2"/>
  <c r="Q271" i="2"/>
  <c r="T271" i="2"/>
  <c r="S271" i="2"/>
  <c r="R271" i="2"/>
  <c r="R81" i="2"/>
  <c r="Q81" i="2"/>
  <c r="T81" i="2"/>
  <c r="S81" i="2"/>
  <c r="T273" i="2"/>
  <c r="S273" i="2"/>
  <c r="Q273" i="2"/>
  <c r="R273" i="2"/>
  <c r="T146" i="2"/>
  <c r="R146" i="2"/>
  <c r="S146" i="2"/>
  <c r="Q146" i="2"/>
  <c r="S272" i="2"/>
  <c r="R272" i="2"/>
  <c r="T272" i="2"/>
  <c r="Q272" i="2"/>
  <c r="T79" i="2"/>
  <c r="S79" i="2"/>
  <c r="Q79" i="2"/>
  <c r="R79" i="2"/>
  <c r="T398" i="2"/>
  <c r="S398" i="2"/>
  <c r="Q398" i="2"/>
  <c r="R398" i="2"/>
  <c r="R249" i="2"/>
  <c r="Q249" i="2"/>
  <c r="T249" i="2"/>
  <c r="S249" i="2"/>
  <c r="T141" i="2"/>
  <c r="Q141" i="2"/>
  <c r="S141" i="2"/>
  <c r="R141" i="2"/>
  <c r="S167" i="2"/>
  <c r="T167" i="2"/>
  <c r="R167" i="2"/>
  <c r="Q167" i="2"/>
  <c r="R234" i="2"/>
  <c r="Q234" i="2"/>
  <c r="T234" i="2"/>
  <c r="S234" i="2"/>
  <c r="S348" i="2"/>
  <c r="R348" i="2"/>
  <c r="Q348" i="2"/>
  <c r="T348" i="2"/>
  <c r="R73" i="2"/>
  <c r="S73" i="2"/>
  <c r="Q73" i="2"/>
  <c r="T73" i="2"/>
  <c r="Q239" i="2"/>
  <c r="T239" i="2"/>
  <c r="R239" i="2"/>
  <c r="S239" i="2"/>
  <c r="T337" i="2"/>
  <c r="S337" i="2"/>
  <c r="Q337" i="2"/>
  <c r="R337" i="2"/>
  <c r="S188" i="2"/>
  <c r="Q188" i="2"/>
  <c r="R188" i="2"/>
  <c r="T188" i="2"/>
  <c r="S49" i="2"/>
  <c r="T49" i="2"/>
  <c r="R49" i="2"/>
  <c r="Q49" i="2"/>
  <c r="S326" i="2"/>
  <c r="R326" i="2"/>
  <c r="T326" i="2"/>
  <c r="Q326" i="2"/>
  <c r="T177" i="2"/>
  <c r="Q177" i="2"/>
  <c r="S177" i="2"/>
  <c r="R177" i="2"/>
  <c r="S97" i="2"/>
  <c r="T97" i="2"/>
  <c r="R97" i="2"/>
  <c r="Q97" i="2"/>
  <c r="S64" i="2"/>
  <c r="R64" i="2"/>
  <c r="T64" i="2"/>
  <c r="Q64" i="2"/>
  <c r="S195" i="2"/>
  <c r="R195" i="2"/>
  <c r="Q195" i="2"/>
  <c r="T195" i="2"/>
  <c r="S286" i="2"/>
  <c r="R286" i="2"/>
  <c r="Q286" i="2"/>
  <c r="T286" i="2"/>
  <c r="Q293" i="2"/>
  <c r="T293" i="2"/>
  <c r="S293" i="2"/>
  <c r="R293" i="2"/>
  <c r="S300" i="2"/>
  <c r="R300" i="2"/>
  <c r="Q300" i="2"/>
  <c r="T300" i="2"/>
  <c r="S113" i="2"/>
  <c r="T113" i="2"/>
  <c r="Q113" i="2"/>
  <c r="R113" i="2"/>
  <c r="R26" i="2"/>
  <c r="S26" i="2"/>
  <c r="T26" i="2"/>
  <c r="Q26" i="2"/>
  <c r="N4" i="2"/>
  <c r="Q319" i="2"/>
  <c r="R319" i="2"/>
  <c r="T319" i="2"/>
  <c r="S319" i="2"/>
  <c r="S250" i="2"/>
  <c r="T250" i="2"/>
  <c r="R250" i="2"/>
  <c r="Q250" i="2"/>
  <c r="Q257" i="2"/>
  <c r="R257" i="2"/>
  <c r="T257" i="2"/>
  <c r="S257" i="2"/>
  <c r="T264" i="2"/>
  <c r="S264" i="2"/>
  <c r="R264" i="2"/>
  <c r="Q264" i="2"/>
  <c r="Q69" i="2"/>
  <c r="R69" i="2"/>
  <c r="T69" i="2"/>
  <c r="S69" i="2"/>
  <c r="R32" i="2"/>
  <c r="S32" i="2"/>
  <c r="T32" i="2"/>
  <c r="Q32" i="2"/>
  <c r="R175" i="2"/>
  <c r="T175" i="2"/>
  <c r="Q175" i="2"/>
  <c r="S175" i="2"/>
  <c r="R214" i="2"/>
  <c r="S214" i="2"/>
  <c r="T214" i="2"/>
  <c r="Q214" i="2"/>
  <c r="R221" i="2"/>
  <c r="T221" i="2"/>
  <c r="S221" i="2"/>
  <c r="Q221" i="2"/>
  <c r="S228" i="2"/>
  <c r="T228" i="2"/>
  <c r="R228" i="2"/>
  <c r="Q228" i="2"/>
  <c r="T110" i="2"/>
  <c r="S110" i="2"/>
  <c r="Q110" i="2"/>
  <c r="R110" i="2"/>
  <c r="S38" i="2"/>
  <c r="T38" i="2"/>
  <c r="Q38" i="2"/>
  <c r="R38" i="2"/>
  <c r="Q160" i="2"/>
  <c r="S160" i="2"/>
  <c r="T160" i="2"/>
  <c r="R160" i="2"/>
  <c r="R142" i="2"/>
  <c r="S142" i="2"/>
  <c r="T142" i="2"/>
  <c r="Q142" i="2"/>
  <c r="T39" i="2"/>
  <c r="Q39" i="2"/>
  <c r="R39" i="2"/>
  <c r="S39" i="2"/>
  <c r="S170" i="2"/>
  <c r="R170" i="2"/>
  <c r="Q170" i="2"/>
  <c r="T170" i="2"/>
  <c r="Q329" i="2"/>
  <c r="T329" i="2"/>
  <c r="R329" i="2"/>
  <c r="S329" i="2"/>
  <c r="S320" i="2"/>
  <c r="R320" i="2"/>
  <c r="Q320" i="2"/>
  <c r="T320" i="2"/>
  <c r="Q269" i="2"/>
  <c r="T269" i="2"/>
  <c r="S269" i="2"/>
  <c r="R269" i="2"/>
  <c r="T259" i="2"/>
  <c r="R259" i="2"/>
  <c r="Q259" i="2"/>
  <c r="S259" i="2"/>
  <c r="S238" i="2"/>
  <c r="R238" i="2"/>
  <c r="Q238" i="2"/>
  <c r="T238" i="2"/>
  <c r="Q311" i="2"/>
  <c r="T311" i="2"/>
  <c r="R311" i="2"/>
  <c r="S311" i="2"/>
  <c r="S208" i="2"/>
  <c r="R208" i="2"/>
  <c r="T208" i="2"/>
  <c r="Q208" i="2"/>
  <c r="R313" i="2"/>
  <c r="T313" i="2"/>
  <c r="S313" i="2"/>
  <c r="Q313" i="2"/>
  <c r="S394" i="2"/>
  <c r="R394" i="2"/>
  <c r="T394" i="2"/>
  <c r="Q394" i="2"/>
  <c r="T87" i="2"/>
  <c r="Q87" i="2"/>
  <c r="R87" i="2"/>
  <c r="S87" i="2"/>
  <c r="T145" i="2"/>
  <c r="S145" i="2"/>
  <c r="Q145" i="2"/>
  <c r="R145" i="2"/>
  <c r="T365" i="2"/>
  <c r="S365" i="2"/>
  <c r="Q365" i="2"/>
  <c r="R365" i="2"/>
  <c r="R216" i="2"/>
  <c r="Q216" i="2"/>
  <c r="T216" i="2"/>
  <c r="S216" i="2"/>
  <c r="Q68" i="2"/>
  <c r="R68" i="2"/>
  <c r="T68" i="2"/>
  <c r="S68" i="2"/>
  <c r="S354" i="2"/>
  <c r="T354" i="2"/>
  <c r="R354" i="2"/>
  <c r="Q354" i="2"/>
  <c r="T205" i="2"/>
  <c r="S205" i="2"/>
  <c r="Q205" i="2"/>
  <c r="R205" i="2"/>
  <c r="T125" i="2"/>
  <c r="Q125" i="2"/>
  <c r="R125" i="2"/>
  <c r="S125" i="2"/>
  <c r="Q387" i="2"/>
  <c r="R387" i="2"/>
  <c r="T387" i="2"/>
  <c r="S387" i="2"/>
  <c r="T178" i="2"/>
  <c r="Q178" i="2"/>
  <c r="R178" i="2"/>
  <c r="S178" i="2"/>
  <c r="S304" i="2"/>
  <c r="R304" i="2"/>
  <c r="T304" i="2"/>
  <c r="Q304" i="2"/>
  <c r="R95" i="2"/>
  <c r="S95" i="2"/>
  <c r="T95" i="2"/>
  <c r="Q95" i="2"/>
  <c r="Q267" i="2"/>
  <c r="T267" i="2"/>
  <c r="S267" i="2"/>
  <c r="R267" i="2"/>
  <c r="R281" i="2"/>
  <c r="S281" i="2"/>
  <c r="Q281" i="2"/>
  <c r="T281" i="2"/>
  <c r="S144" i="2"/>
  <c r="Q144" i="2"/>
  <c r="T144" i="2"/>
  <c r="R144" i="2"/>
  <c r="Q59" i="2"/>
  <c r="R59" i="2"/>
  <c r="T59" i="2"/>
  <c r="S59" i="2"/>
  <c r="S270" i="2"/>
  <c r="R270" i="2"/>
  <c r="T270" i="2"/>
  <c r="Q270" i="2"/>
  <c r="Q384" i="2"/>
  <c r="T384" i="2"/>
  <c r="R384" i="2"/>
  <c r="S384" i="2"/>
  <c r="T122" i="2"/>
  <c r="Q122" i="2"/>
  <c r="S122" i="2"/>
  <c r="R122" i="2"/>
  <c r="T45" i="2"/>
  <c r="Q45" i="2"/>
  <c r="R45" i="2"/>
  <c r="S45" i="2"/>
  <c r="Q335" i="2"/>
  <c r="T335" i="2"/>
  <c r="S335" i="2"/>
  <c r="R335" i="2"/>
  <c r="S254" i="2"/>
  <c r="R254" i="2"/>
  <c r="Q254" i="2"/>
  <c r="T254" i="2"/>
  <c r="Q261" i="2"/>
  <c r="T261" i="2"/>
  <c r="S261" i="2"/>
  <c r="R261" i="2"/>
  <c r="S268" i="2"/>
  <c r="R268" i="2"/>
  <c r="Q268" i="2"/>
  <c r="T268" i="2"/>
  <c r="S74" i="2"/>
  <c r="T74" i="2"/>
  <c r="Q74" i="2"/>
  <c r="R74" i="2"/>
  <c r="S35" i="2"/>
  <c r="T35" i="2"/>
  <c r="R35" i="2"/>
  <c r="Q35" i="2"/>
  <c r="S191" i="2"/>
  <c r="R191" i="2"/>
  <c r="Q191" i="2"/>
  <c r="T191" i="2"/>
  <c r="S218" i="2"/>
  <c r="T218" i="2"/>
  <c r="R218" i="2"/>
  <c r="Q218" i="2"/>
  <c r="R225" i="2"/>
  <c r="Q225" i="2"/>
  <c r="T225" i="2"/>
  <c r="S225" i="2"/>
  <c r="S232" i="2"/>
  <c r="T232" i="2"/>
  <c r="R232" i="2"/>
  <c r="Q232" i="2"/>
  <c r="T114" i="2"/>
  <c r="S114" i="2"/>
  <c r="Q114" i="2"/>
  <c r="R114" i="2"/>
  <c r="S42" i="2"/>
  <c r="T42" i="2"/>
  <c r="Q42" i="2"/>
  <c r="R42" i="2"/>
  <c r="Q299" i="2"/>
  <c r="T299" i="2"/>
  <c r="R299" i="2"/>
  <c r="S299" i="2"/>
  <c r="S182" i="2"/>
  <c r="R182" i="2"/>
  <c r="T182" i="2"/>
  <c r="Q182" i="2"/>
  <c r="Q189" i="2"/>
  <c r="S189" i="2"/>
  <c r="R189" i="2"/>
  <c r="T189" i="2"/>
  <c r="T196" i="2"/>
  <c r="R196" i="2"/>
  <c r="Q196" i="2"/>
  <c r="S196" i="2"/>
  <c r="T77" i="2"/>
  <c r="S77" i="2"/>
  <c r="R77" i="2"/>
  <c r="Q77" i="2"/>
  <c r="T33" i="2"/>
  <c r="Q33" i="2"/>
  <c r="R33" i="2"/>
  <c r="S33" i="2"/>
  <c r="N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BYU Idaho</author>
    <author>Garrett Hawkins Saunders</author>
  </authors>
  <commentList>
    <comment ref="X7" authorId="0" shapeId="0" xr:uid="{00000000-0006-0000-0000-000001000000}">
      <text>
        <r>
          <rPr>
            <b/>
            <sz val="10"/>
            <color indexed="81"/>
            <rFont val="Calibri"/>
            <family val="2"/>
          </rPr>
          <t xml:space="preserve">Enter the "Style" of the house here. This might be "3 story," "split level," "single level" or a variety of other options. </t>
        </r>
      </text>
    </comment>
    <comment ref="AA7" authorId="1" shapeId="0" xr:uid="{00000000-0006-0000-0000-000002000000}">
      <text>
        <r>
          <rPr>
            <b/>
            <sz val="9"/>
            <color indexed="81"/>
            <rFont val="Tahoma"/>
            <family val="2"/>
          </rPr>
          <t xml:space="preserve">Enter the number of bedrooms the house has here.
</t>
        </r>
      </text>
    </comment>
    <comment ref="T8" authorId="2" shapeId="0" xr:uid="{00000000-0006-0000-0000-000003000000}">
      <text>
        <r>
          <rPr>
            <b/>
            <sz val="8"/>
            <color indexed="81"/>
            <rFont val="Tahoma"/>
            <family val="2"/>
          </rPr>
          <t>Enter the listing price of the house here.</t>
        </r>
      </text>
    </comment>
    <comment ref="X8" authorId="0" shapeId="0" xr:uid="{00000000-0006-0000-0000-000004000000}">
      <text>
        <r>
          <rPr>
            <b/>
            <sz val="10"/>
            <color indexed="81"/>
            <rFont val="Calibri"/>
            <family val="2"/>
          </rPr>
          <t>Enter the County (and State if not Idaho) of where the house is located.</t>
        </r>
      </text>
    </comment>
    <comment ref="AA8" authorId="1" shapeId="0" xr:uid="{00000000-0006-0000-0000-000005000000}">
      <text>
        <r>
          <rPr>
            <b/>
            <sz val="9"/>
            <color indexed="81"/>
            <rFont val="Tahoma"/>
            <family val="2"/>
          </rPr>
          <t xml:space="preserve">Enter the number of bathrooms the house has here.
</t>
        </r>
      </text>
    </comment>
    <comment ref="AE8" authorId="2" shapeId="0" xr:uid="{00000000-0006-0000-0000-000006000000}">
      <text>
        <r>
          <rPr>
            <b/>
            <sz val="8"/>
            <color indexed="81"/>
            <rFont val="Tahoma"/>
            <family val="2"/>
          </rPr>
          <t>Enter the listing price of the house here.</t>
        </r>
      </text>
    </comment>
    <comment ref="T9" authorId="2" shapeId="0" xr:uid="{00000000-0006-0000-0000-000007000000}">
      <text>
        <r>
          <rPr>
            <b/>
            <sz val="8"/>
            <color indexed="81"/>
            <rFont val="Tahoma"/>
            <family val="2"/>
          </rPr>
          <t>Choose how much you will pay in a down payment (possibly up to you).
If your bank does not require a down payment (they have 100% financing) then you may put this as $0.00. However, if your bank has a requirement on what a minimum down payment is, use that number instead.
Good financial advice is to pay 20% of the purchase price (listing price) of the house in the Down Payment.</t>
        </r>
      </text>
    </comment>
    <comment ref="X9" authorId="0" shapeId="0" xr:uid="{00000000-0006-0000-0000-000008000000}">
      <text>
        <r>
          <rPr>
            <b/>
            <sz val="10"/>
            <color indexed="81"/>
            <rFont val="Calibri"/>
            <family val="2"/>
          </rPr>
          <t>Enter the "Approximate Total Square Footage" of the house here.</t>
        </r>
      </text>
    </comment>
    <comment ref="AA9" authorId="0" shapeId="0" xr:uid="{00000000-0006-0000-0000-000009000000}">
      <text>
        <r>
          <rPr>
            <b/>
            <sz val="10"/>
            <color indexed="81"/>
            <rFont val="Calibri"/>
            <family val="2"/>
          </rPr>
          <t>Enter the "Approximate Acres" of the lot size for the house here.</t>
        </r>
      </text>
    </comment>
    <comment ref="AE9" authorId="2" shapeId="0" xr:uid="{00000000-0006-0000-0000-00000A000000}">
      <text>
        <r>
          <rPr>
            <b/>
            <sz val="8"/>
            <color indexed="81"/>
            <rFont val="Tahoma"/>
            <family val="2"/>
          </rPr>
          <t>Choose how much you will pay in a down payment (possibly up to you).
If your bank does not require a down payment (they have 100% financing) then you may put this as $0.00. However, if your bank has a requirement on what a minimum down payment is, use that number instead.
Good financial advice is to pay 20% of the purchase price (listing price) of the house in the Down Payment.</t>
        </r>
      </text>
    </comment>
    <comment ref="T10" authorId="2" shapeId="0" xr:uid="{00000000-0006-0000-0000-00000B000000}">
      <text>
        <r>
          <rPr>
            <b/>
            <sz val="8"/>
            <color indexed="81"/>
            <rFont val="Tahoma"/>
            <family val="2"/>
          </rPr>
          <t>Use the "Loan Details" information that you entered in Step #2 to compute the Closing Costs for this loan. 
=Closing Costs Fees + (Points/100) x (Listing Price - Down Payment)
Note that the point fees are a percentage of the remaining amount needed to purchase the home. However, often the Closing Costs are added on to the final loan amount.</t>
        </r>
      </text>
    </comment>
    <comment ref="AE10" authorId="2" shapeId="0" xr:uid="{00000000-0006-0000-0000-00000C000000}">
      <text>
        <r>
          <rPr>
            <b/>
            <sz val="8"/>
            <color indexed="81"/>
            <rFont val="Tahoma"/>
            <family val="2"/>
          </rPr>
          <t>Use the "Loan Details" information that you entered in Step #2 to compute the Closing Costs for this loan. 
=Closing Costs Fees + (Points/100) x (Listing Price - Down Payment)
Note that the point fees are a percentage of the remaining amount needed to purchase the home. However, often the Closing Costs are added on to the final loan amount.</t>
        </r>
      </text>
    </comment>
    <comment ref="T11" authorId="2" shapeId="0" xr:uid="{00000000-0006-0000-0000-00000D000000}">
      <text>
        <r>
          <rPr>
            <b/>
            <sz val="8"/>
            <color indexed="81"/>
            <rFont val="Tahoma"/>
            <family val="2"/>
          </rPr>
          <t>You will need to calculate the Loan Amount.  Use the formula:
=House Listing Price + Closing Costs - Down Payment</t>
        </r>
      </text>
    </comment>
    <comment ref="AE11" authorId="2" shapeId="0" xr:uid="{00000000-0006-0000-0000-00000E000000}">
      <text>
        <r>
          <rPr>
            <b/>
            <sz val="8"/>
            <color indexed="81"/>
            <rFont val="Tahoma"/>
            <family val="2"/>
          </rPr>
          <t>You will need to calculate the Loan Amount.  Use the formula:
=House Listing Price + Closing Costs - Down Payment</t>
        </r>
      </text>
    </comment>
    <comment ref="T12" authorId="2" shapeId="0" xr:uid="{00000000-0006-0000-0000-00000F000000}">
      <text>
        <r>
          <rPr>
            <b/>
            <sz val="8"/>
            <color indexed="81"/>
            <rFont val="Tahoma"/>
            <family val="2"/>
          </rPr>
          <t>Use your Loan Interest Rate from Step #2 for this value. 
Be sure to use the 15-year Loan Details table.</t>
        </r>
      </text>
    </comment>
    <comment ref="AE12" authorId="2" shapeId="0" xr:uid="{00000000-0006-0000-0000-000010000000}">
      <text>
        <r>
          <rPr>
            <b/>
            <sz val="8"/>
            <color indexed="81"/>
            <rFont val="Tahoma"/>
            <family val="2"/>
          </rPr>
          <t>Use your Loan Interest Rate from Step #2 for this value. 
Be sure to use the 30-year Loan Details table.</t>
        </r>
      </text>
    </comment>
    <comment ref="T13" authorId="2" shapeId="0" xr:uid="{00000000-0006-0000-0000-000011000000}">
      <text>
        <r>
          <rPr>
            <b/>
            <sz val="8"/>
            <color indexed="81"/>
            <rFont val="Tahoma"/>
            <family val="2"/>
          </rPr>
          <t xml:space="preserve">Put the loan term (in months not years) here.
</t>
        </r>
      </text>
    </comment>
    <comment ref="AE13" authorId="2" shapeId="0" xr:uid="{00000000-0006-0000-0000-000012000000}">
      <text>
        <r>
          <rPr>
            <b/>
            <sz val="8"/>
            <color indexed="81"/>
            <rFont val="Tahoma"/>
            <family val="2"/>
          </rPr>
          <t xml:space="preserve">Put the loan term (in months not years) here.
</t>
        </r>
      </text>
    </comment>
    <comment ref="T14" authorId="2" shapeId="0" xr:uid="{00000000-0006-0000-0000-000013000000}">
      <text>
        <r>
          <rPr>
            <b/>
            <sz val="8"/>
            <color indexed="81"/>
            <rFont val="Tahoma"/>
            <family val="2"/>
          </rPr>
          <t>Monthly Payments can be calculated by using excel's PMT function.
=PMT(
and note the following about the hint box that appears:
rate = Monthly Percentage Rate (convert Annual Percentage Rate to monthly by APR/12)
nper = Number of Periods (or months) in the Term (in this case the Loan Term)
PV = Present Value (currently your Loan Amount, be sure to negate this to tell Excel it is debt)
[FV] = Future Value is optional and may be excluded (thus the brackets []).  If excluded it sets the Future Value to 0.00 which is what you want in the case of a Loan.
[type] = is also optional and may be omitted.  It is 0 for end of month payments like this project uses and 1 for beginning of month payments.</t>
        </r>
      </text>
    </comment>
    <comment ref="AE14" authorId="2" shapeId="0" xr:uid="{00000000-0006-0000-0000-000014000000}">
      <text>
        <r>
          <rPr>
            <b/>
            <sz val="8"/>
            <color indexed="81"/>
            <rFont val="Tahoma"/>
            <family val="2"/>
          </rPr>
          <t>Monthly Payments can be calculated by using excel's PMT function.
=PMT(
and note the following about the hint box that appears:
rate = Monthly Percentage Rate (convert Annual Percentage Rate to monthly by APR/12)
nper = Number of Periods (or months) in the Term (in this case the Loan Term)
PV = Present Value (currently your Loan Amount, be sure to negate this to tell Excel it is debt)
[FV] = Future Value is optional and may be excluded (thus the brackets []).  If excluded it sets the Future Value to 0.00 which is what you want in the case of a Loan.
[type] = is also optional and may be omitted.  It is 0 for end of month payments like this project uses and 1 for beginning of month payments.</t>
        </r>
      </text>
    </comment>
    <comment ref="T15" authorId="2" shapeId="0" xr:uid="{00000000-0006-0000-0000-000015000000}">
      <text>
        <r>
          <rPr>
            <b/>
            <sz val="8"/>
            <color indexed="81"/>
            <rFont val="Tahoma"/>
            <family val="2"/>
          </rPr>
          <t xml:space="preserve">= (Payment) x (number of months you made the Payment)
</t>
        </r>
      </text>
    </comment>
    <comment ref="AE15" authorId="2" shapeId="0" xr:uid="{00000000-0006-0000-0000-000016000000}">
      <text>
        <r>
          <rPr>
            <b/>
            <sz val="8"/>
            <color indexed="81"/>
            <rFont val="Tahoma"/>
            <family val="2"/>
          </rPr>
          <t xml:space="preserve">= (Payment) x (number of months you made the Payment)
</t>
        </r>
      </text>
    </comment>
    <comment ref="T16" authorId="2" shapeId="0" xr:uid="{00000000-0006-0000-0000-000017000000}">
      <text>
        <r>
          <rPr>
            <b/>
            <sz val="8"/>
            <color indexed="81"/>
            <rFont val="Tahoma"/>
            <family val="2"/>
          </rPr>
          <t xml:space="preserve">Total Interest is what you paid over the loan amount.  It is the Total Payments minus the original Loan Amount.
</t>
        </r>
      </text>
    </comment>
    <comment ref="AE16" authorId="2" shapeId="0" xr:uid="{00000000-0006-0000-0000-000018000000}">
      <text>
        <r>
          <rPr>
            <b/>
            <sz val="8"/>
            <color indexed="81"/>
            <rFont val="Tahoma"/>
            <family val="2"/>
          </rPr>
          <t xml:space="preserve">Total Interest is what you paid over the loan amount.  It is the Total Payments minus the original Loan Amount.
</t>
        </r>
      </text>
    </comment>
    <comment ref="Q19" authorId="0" shapeId="0" xr:uid="{00000000-0006-0000-0000-000019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R19" authorId="0" shapeId="0" xr:uid="{00000000-0006-0000-0000-00001A000000}">
      <text>
        <r>
          <rPr>
            <b/>
            <sz val="10"/>
            <color indexed="81"/>
            <rFont val="Calibri"/>
            <family val="2"/>
          </rPr>
          <t>This is the amount of your Monthly Payment that goes to just paying off the interest on the loan.
=Beginning Balance * (APR/12)
Be sure to remember to use an absolute reference to the APR using the $ signs so that you can copy this formula down the length of the table.</t>
        </r>
      </text>
    </comment>
    <comment ref="S19" authorId="0" shapeId="0" xr:uid="{00000000-0006-0000-0000-00001B000000}">
      <text>
        <r>
          <rPr>
            <b/>
            <sz val="10"/>
            <color indexed="81"/>
            <rFont val="Calibri"/>
            <family val="2"/>
          </rPr>
          <t xml:space="preserve">This is the amount of your Monthly Payment that goes to paying of the actual loan (called the principal).
It is the amount of your Monthly Payment that remains after subtracting out the amount that was paid "To Interest."
= Monthly Payment - "To Interest"
Be sure to use an absolute reference to the Monthly Payment so you can copy this formula down the lenght of the table.
</t>
        </r>
      </text>
    </comment>
    <comment ref="T19" authorId="1" shapeId="0" xr:uid="{00000000-0006-0000-0000-00001C000000}">
      <text>
        <r>
          <rPr>
            <b/>
            <sz val="9"/>
            <color indexed="81"/>
            <rFont val="Tahoma"/>
            <family val="2"/>
          </rPr>
          <t>This is the Beginning Balance minus whatever was paid "To Principal."</t>
        </r>
      </text>
    </comment>
    <comment ref="AE19" authorId="0" shapeId="0" xr:uid="{00000000-0006-0000-0000-00001D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AF19" authorId="0" shapeId="0" xr:uid="{00000000-0006-0000-0000-00001E000000}">
      <text>
        <r>
          <rPr>
            <b/>
            <sz val="10"/>
            <color indexed="81"/>
            <rFont val="Calibri"/>
            <family val="2"/>
          </rPr>
          <t>This is the amount of your Monthly Payment that goes to just paying off the interest on the loan.
=Beginning Balance * (APR/12)
Be sure to remember to use an absolute reference to the APR using the $ signs so that you can copy this formula down the length of the table.</t>
        </r>
      </text>
    </comment>
    <comment ref="AG19" authorId="0" shapeId="0" xr:uid="{00000000-0006-0000-0000-00001F000000}">
      <text>
        <r>
          <rPr>
            <b/>
            <sz val="10"/>
            <color indexed="81"/>
            <rFont val="Calibri"/>
            <family val="2"/>
          </rPr>
          <t xml:space="preserve">This is the amount of your Monthly Payment that goes to paying of the actual loan (called the principal).
It is the amount of your Monthly Payment that remains after subtracting out the amount that was paid "To Interest."
= Monthly Payment - "To Interest"
Be sure to use an absolute reference to the Monthly Payment so you can copy this formula down the lenght of the table.
</t>
        </r>
      </text>
    </comment>
    <comment ref="AH19" authorId="1" shapeId="0" xr:uid="{00000000-0006-0000-0000-000020000000}">
      <text>
        <r>
          <rPr>
            <b/>
            <sz val="9"/>
            <color indexed="81"/>
            <rFont val="Tahoma"/>
            <family val="2"/>
          </rPr>
          <t>This is the Beginning Balance minus whatever was paid "To Principal."</t>
        </r>
      </text>
    </comment>
    <comment ref="M21" authorId="1" shapeId="0" xr:uid="{00000000-0006-0000-0000-000021000000}">
      <text>
        <r>
          <rPr>
            <b/>
            <sz val="9"/>
            <color indexed="81"/>
            <rFont val="Tahoma"/>
            <family val="2"/>
          </rPr>
          <t>Use your answers to Step #3 and Step #4 to determine whether the 15-year loan or 30-year loan has the higher monthly payment.</t>
        </r>
      </text>
    </comment>
    <comment ref="M22" authorId="1" shapeId="0" xr:uid="{00000000-0006-0000-0000-000022000000}">
      <text>
        <r>
          <rPr>
            <b/>
            <sz val="9"/>
            <color indexed="81"/>
            <rFont val="Tahoma"/>
            <family val="2"/>
          </rPr>
          <t>Compute the difference in the monthly payment amount between the 15-year and 30-year loans.</t>
        </r>
      </text>
    </comment>
    <comment ref="M23" authorId="1" shapeId="0" xr:uid="{00000000-0006-0000-0000-000023000000}">
      <text>
        <r>
          <rPr>
            <b/>
            <sz val="9"/>
            <color indexed="81"/>
            <rFont val="Tahoma"/>
            <family val="2"/>
          </rPr>
          <t>Use your answers to Step #3 and Step #4 to determine whether the 15-year loan or 30-year loan has more total interest paid.</t>
        </r>
      </text>
    </comment>
    <comment ref="M24" authorId="1" shapeId="0" xr:uid="{00000000-0006-0000-0000-000024000000}">
      <text>
        <r>
          <rPr>
            <b/>
            <sz val="9"/>
            <color indexed="81"/>
            <rFont val="Tahoma"/>
            <family val="2"/>
          </rPr>
          <t>Compute the difference in the total interest between the 15-year and 30-year loans.</t>
        </r>
      </text>
    </comment>
    <comment ref="O25" authorId="0" shapeId="0" xr:uid="{00000000-0006-0000-0000-000025000000}">
      <text>
        <r>
          <rPr>
            <b/>
            <sz val="10"/>
            <color indexed="81"/>
            <rFont val="Calibri"/>
            <family val="2"/>
          </rPr>
          <t>You will need to extend this Amortization Schedule Table to match the number of Months of your "Loan Term" as shown in cell T13.
If your loan term is 360 months then this table needs to go to 360 months. If your loan term is 180 months then this table needs to go to 180 months.
To extend the table, 
1. highlight all cells corresponding to Months 4 and 5. This includes the four white boxes to the right of Months 4 and 5 as well as the blue boxes for Months "4" and "5". In other words, highlight from Cell P23 to Cell T24.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AA25" authorId="0" shapeId="0" xr:uid="{00000000-0006-0000-0000-000026000000}">
      <text>
        <r>
          <rPr>
            <sz val="10"/>
            <color indexed="81"/>
            <rFont val="Calibri"/>
            <family val="2"/>
          </rPr>
          <t xml:space="preserve">There are two types of fees associated with taking out a mortgage (1) fees (fixed dollar amounts) and (2) points (percentages of the loan amount).
If you chose </t>
        </r>
        <r>
          <rPr>
            <u/>
            <sz val="10"/>
            <color indexed="81"/>
            <rFont val="Calibri"/>
            <family val="2"/>
          </rPr>
          <t>Bank 1</t>
        </r>
        <r>
          <rPr>
            <sz val="10"/>
            <color indexed="81"/>
            <rFont val="Calibri"/>
            <family val="2"/>
          </rPr>
          <t xml:space="preserve">, then there is a fixed </t>
        </r>
        <r>
          <rPr>
            <sz val="10"/>
            <color indexed="81"/>
            <rFont val="Calibri"/>
            <family val="2"/>
          </rPr>
          <t xml:space="preserve">$1,400 fee.
If you chose </t>
        </r>
        <r>
          <rPr>
            <u/>
            <sz val="10"/>
            <color indexed="81"/>
            <rFont val="Calibri"/>
            <family val="2"/>
          </rPr>
          <t>Bank 2</t>
        </r>
        <r>
          <rPr>
            <sz val="10"/>
            <color indexed="81"/>
            <rFont val="Calibri"/>
            <family val="2"/>
          </rPr>
          <t>, then there is a</t>
        </r>
        <r>
          <rPr>
            <sz val="10"/>
            <color indexed="81"/>
            <rFont val="Calibri"/>
            <family val="2"/>
          </rPr>
          <t xml:space="preserve"> fixed $300 fee.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t>
        </r>
      </text>
    </comment>
    <comment ref="AI25" authorId="0" shapeId="0" xr:uid="{00000000-0006-0000-0000-000027000000}">
      <text>
        <r>
          <rPr>
            <b/>
            <sz val="10"/>
            <color indexed="81"/>
            <rFont val="Calibri"/>
            <family val="2"/>
          </rPr>
          <t>You will need to extend this Amortization Schedule Table to match the number of Months of your "Loan Term" as shown in cell AE13.
If your loan term is 360 months then this table needs to go to 360 months. If your loan term is 180 months then this table needs to go to 180 months.
To extend the table, 
1. highlight all cells corresponding to Months 4 and 5. This includes the four white boxes to the right of Months 4 and 5 as well as the blue boxes for Months "4" and "5". In other words, highlight from Cell AD23 to Cell AH24.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AP25" authorId="0" shapeId="0" xr:uid="{00000000-0006-0000-0000-000028000000}">
      <text>
        <r>
          <rPr>
            <sz val="10"/>
            <color indexed="81"/>
            <rFont val="Calibri"/>
            <family val="2"/>
          </rPr>
          <t xml:space="preserve">Select any of the following options for your "Loan Details". Or, use any "Loan Details" your bank offers.
Typical Loan Rates and Terms for a </t>
        </r>
        <r>
          <rPr>
            <b/>
            <sz val="10"/>
            <color indexed="81"/>
            <rFont val="Calibri"/>
            <family val="2"/>
          </rPr>
          <t>15-year Mortgage</t>
        </r>
        <r>
          <rPr>
            <sz val="10"/>
            <color indexed="81"/>
            <rFont val="Calibri"/>
            <family val="2"/>
          </rPr>
          <t xml:space="preserve">.
</t>
        </r>
        <r>
          <rPr>
            <u/>
            <sz val="10"/>
            <color indexed="81"/>
            <rFont val="Calibri"/>
            <family val="2"/>
          </rPr>
          <t>Bank 1</t>
        </r>
        <r>
          <rPr>
            <sz val="10"/>
            <color indexed="81"/>
            <rFont val="Calibri"/>
            <family val="2"/>
          </rPr>
          <t xml:space="preserve">
Closing Costs                         Interest Rate  
$1,400 fee + 1 point              3.89%
</t>
        </r>
        <r>
          <rPr>
            <u/>
            <sz val="10"/>
            <color indexed="81"/>
            <rFont val="Calibri"/>
            <family val="2"/>
          </rPr>
          <t>Bank 2</t>
        </r>
        <r>
          <rPr>
            <sz val="10"/>
            <color indexed="81"/>
            <rFont val="Calibri"/>
            <family val="2"/>
          </rPr>
          <t xml:space="preserve">
Closing Costs                         Interest Rate
$300 fee + 3 points               3.55%
Notice that mortgage loans involve two important pieces: (1) the loan interest rate, and (2) the costs and fees of taking out the loan. Each "point" is "1% of the loan amount". So, 2 points would be 2% of the loan amount.
</t>
        </r>
      </text>
    </comment>
    <comment ref="AA26" authorId="0" shapeId="0" xr:uid="{00000000-0006-0000-0000-000029000000}">
      <text>
        <r>
          <rPr>
            <sz val="10"/>
            <color indexed="81"/>
            <rFont val="Calibri"/>
            <family val="2"/>
          </rPr>
          <t xml:space="preserve">1 point = 1% of the loan amount. 
If you chose </t>
        </r>
        <r>
          <rPr>
            <u/>
            <sz val="10"/>
            <color indexed="81"/>
            <rFont val="Calibri"/>
            <family val="2"/>
          </rPr>
          <t>Bank 1</t>
        </r>
        <r>
          <rPr>
            <sz val="10"/>
            <color indexed="81"/>
            <rFont val="Calibri"/>
            <family val="2"/>
          </rPr>
          <t>, then there is a 1 point charge</t>
        </r>
        <r>
          <rPr>
            <sz val="10"/>
            <color indexed="81"/>
            <rFont val="Calibri"/>
            <family val="2"/>
          </rPr>
          <t xml:space="preserve">. (Enter 1 for the Closing Costs Points.)
If you chose </t>
        </r>
        <r>
          <rPr>
            <u/>
            <sz val="10"/>
            <color indexed="81"/>
            <rFont val="Calibri"/>
            <family val="2"/>
          </rPr>
          <t>Bank 2</t>
        </r>
        <r>
          <rPr>
            <sz val="10"/>
            <color indexed="81"/>
            <rFont val="Calibri"/>
            <family val="2"/>
          </rPr>
          <t>, then this is a</t>
        </r>
        <r>
          <rPr>
            <sz val="10"/>
            <color indexed="81"/>
            <rFont val="Calibri"/>
            <family val="2"/>
          </rPr>
          <t xml:space="preserve"> 2.5 points charge. (Enter 2.5 for the Closing Costs Points.)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t>
        </r>
      </text>
    </comment>
    <comment ref="AA27" authorId="0" shapeId="0" xr:uid="{00000000-0006-0000-0000-00002A000000}">
      <text>
        <r>
          <rPr>
            <sz val="10"/>
            <color indexed="81"/>
            <rFont val="Calibri"/>
            <family val="2"/>
          </rPr>
          <t xml:space="preserve">Like all loans, home mortgages charge a monthly interest fee every month until you repay the loan.
If you chose </t>
        </r>
        <r>
          <rPr>
            <u/>
            <sz val="10"/>
            <color indexed="81"/>
            <rFont val="Calibri"/>
            <family val="2"/>
          </rPr>
          <t>Bank 1</t>
        </r>
        <r>
          <rPr>
            <sz val="10"/>
            <color indexed="81"/>
            <rFont val="Calibri"/>
            <family val="2"/>
          </rPr>
          <t xml:space="preserve">, then the interest rate is </t>
        </r>
        <r>
          <rPr>
            <sz val="10"/>
            <color indexed="81"/>
            <rFont val="Calibri"/>
            <family val="2"/>
          </rPr>
          <t xml:space="preserve">3.89% annually.
If you chose </t>
        </r>
        <r>
          <rPr>
            <u/>
            <sz val="10"/>
            <color indexed="81"/>
            <rFont val="Calibri"/>
            <family val="2"/>
          </rPr>
          <t>Bank 2</t>
        </r>
        <r>
          <rPr>
            <sz val="10"/>
            <color indexed="81"/>
            <rFont val="Calibri"/>
            <family val="2"/>
          </rPr>
          <t xml:space="preserve">, then the interest rate is </t>
        </r>
        <r>
          <rPr>
            <sz val="10"/>
            <color indexed="81"/>
            <rFont val="Calibri"/>
            <family val="2"/>
          </rPr>
          <t xml:space="preserve">3.55% annually.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Note that the rate will depend on your credit score.
</t>
        </r>
      </text>
    </comment>
    <comment ref="M30" authorId="1" shapeId="0" xr:uid="{00000000-0006-0000-0000-00002B000000}">
      <text>
        <r>
          <rPr>
            <b/>
            <sz val="9"/>
            <color indexed="81"/>
            <rFont val="Tahoma"/>
            <family val="2"/>
          </rPr>
          <t>Use the Loan Amortization Schedule for the 15-year loan to look up this amount.</t>
        </r>
      </text>
    </comment>
    <comment ref="M31" authorId="1" shapeId="0" xr:uid="{00000000-0006-0000-0000-00002C000000}">
      <text>
        <r>
          <rPr>
            <b/>
            <sz val="9"/>
            <color indexed="81"/>
            <rFont val="Tahoma"/>
            <family val="2"/>
          </rPr>
          <t>Use the Loan Amortization Schedule for the 30-year loan to look up this amount.</t>
        </r>
      </text>
    </comment>
    <comment ref="M32" authorId="1" shapeId="0" xr:uid="{00000000-0006-0000-0000-00002D000000}">
      <text>
        <r>
          <rPr>
            <b/>
            <sz val="9"/>
            <color indexed="81"/>
            <rFont val="Tahoma"/>
            <family val="2"/>
          </rPr>
          <t>This is the difference between the selling price of the home and the remaining loan balance you owe the bank. 
It is the amount of money you would get to put in your pocket after paying off the remainder of your loan. This happens because homes usually gain value over time, so you benefit from the sale quite nicely.</t>
        </r>
      </text>
    </comment>
    <comment ref="M33" authorId="1" shapeId="0" xr:uid="{00000000-0006-0000-0000-00002E000000}">
      <text>
        <r>
          <rPr>
            <b/>
            <sz val="9"/>
            <color indexed="81"/>
            <rFont val="Tahoma"/>
            <family val="2"/>
          </rPr>
          <t>This is the difference between the selling price of the home and the remaining loan balance you owe the bank.
It is the amount of money you would get to put in your pocket after paying off the remainder of your loan.</t>
        </r>
      </text>
    </comment>
    <comment ref="AA33" authorId="0" shapeId="0" xr:uid="{00000000-0006-0000-0000-00002F000000}">
      <text>
        <r>
          <rPr>
            <sz val="10"/>
            <color indexed="81"/>
            <rFont val="Calibri"/>
            <family val="2"/>
          </rPr>
          <t xml:space="preserve">There are two types of fees associated with taking out a mortgage (1) fees (fixed dollar amounts) and (2) points (percentages of the loan amount).
If you chose </t>
        </r>
        <r>
          <rPr>
            <u/>
            <sz val="10"/>
            <color indexed="81"/>
            <rFont val="Calibri"/>
            <family val="2"/>
          </rPr>
          <t>Bank 1</t>
        </r>
        <r>
          <rPr>
            <sz val="10"/>
            <color indexed="81"/>
            <rFont val="Calibri"/>
            <family val="2"/>
          </rPr>
          <t xml:space="preserve">, then this is a </t>
        </r>
        <r>
          <rPr>
            <sz val="10"/>
            <color indexed="81"/>
            <rFont val="Calibri"/>
            <family val="2"/>
          </rPr>
          <t xml:space="preserve">$1,700 fee.
If you chose </t>
        </r>
        <r>
          <rPr>
            <u/>
            <sz val="10"/>
            <color indexed="81"/>
            <rFont val="Calibri"/>
            <family val="2"/>
          </rPr>
          <t>Bank 2</t>
        </r>
        <r>
          <rPr>
            <sz val="10"/>
            <color indexed="81"/>
            <rFont val="Calibri"/>
            <family val="2"/>
          </rPr>
          <t>, then this is a</t>
        </r>
        <r>
          <rPr>
            <sz val="10"/>
            <color indexed="81"/>
            <rFont val="Calibri"/>
            <family val="2"/>
          </rPr>
          <t xml:space="preserve"> $500 fee.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t>
        </r>
      </text>
    </comment>
    <comment ref="AA34" authorId="0" shapeId="0" xr:uid="{00000000-0006-0000-0000-000030000000}">
      <text>
        <r>
          <rPr>
            <sz val="10"/>
            <color indexed="81"/>
            <rFont val="Calibri"/>
            <family val="2"/>
          </rPr>
          <t xml:space="preserve">1 point = 1% of the loan amount. 
If you chose </t>
        </r>
        <r>
          <rPr>
            <u/>
            <sz val="10"/>
            <color indexed="81"/>
            <rFont val="Calibri"/>
            <family val="2"/>
          </rPr>
          <t>Bank 1</t>
        </r>
        <r>
          <rPr>
            <sz val="10"/>
            <color indexed="81"/>
            <rFont val="Calibri"/>
            <family val="2"/>
          </rPr>
          <t>, then there is a 1.25 point charge</t>
        </r>
        <r>
          <rPr>
            <sz val="10"/>
            <color indexed="81"/>
            <rFont val="Calibri"/>
            <family val="2"/>
          </rPr>
          <t xml:space="preserve">. (Enter 1.25 for the Closing Costs Points.)
If you chose </t>
        </r>
        <r>
          <rPr>
            <u/>
            <sz val="10"/>
            <color indexed="81"/>
            <rFont val="Calibri"/>
            <family val="2"/>
          </rPr>
          <t>Bank 2</t>
        </r>
        <r>
          <rPr>
            <sz val="10"/>
            <color indexed="81"/>
            <rFont val="Calibri"/>
            <family val="2"/>
          </rPr>
          <t>, then this is a</t>
        </r>
        <r>
          <rPr>
            <sz val="10"/>
            <color indexed="81"/>
            <rFont val="Calibri"/>
            <family val="2"/>
          </rPr>
          <t xml:space="preserve"> 3 point charge. (Enter 3 for the Closing Costs Points.)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t>
        </r>
      </text>
    </comment>
    <comment ref="AA35" authorId="0" shapeId="0" xr:uid="{00000000-0006-0000-0000-000031000000}">
      <text>
        <r>
          <rPr>
            <sz val="10"/>
            <color indexed="81"/>
            <rFont val="Calibri"/>
            <family val="2"/>
          </rPr>
          <t xml:space="preserve">Like all loans, home mortgages charge a monthly interest fee every month until you repay the loan.
If you chose </t>
        </r>
        <r>
          <rPr>
            <u/>
            <sz val="10"/>
            <color indexed="81"/>
            <rFont val="Calibri"/>
            <family val="2"/>
          </rPr>
          <t>Bank 1</t>
        </r>
        <r>
          <rPr>
            <sz val="10"/>
            <color indexed="81"/>
            <rFont val="Calibri"/>
            <family val="2"/>
          </rPr>
          <t xml:space="preserve">, then the interest rate is </t>
        </r>
        <r>
          <rPr>
            <sz val="10"/>
            <color indexed="81"/>
            <rFont val="Calibri"/>
            <family val="2"/>
          </rPr>
          <t xml:space="preserve">4.59% annually.
If you chose </t>
        </r>
        <r>
          <rPr>
            <u/>
            <sz val="10"/>
            <color indexed="81"/>
            <rFont val="Calibri"/>
            <family val="2"/>
          </rPr>
          <t>Bank 2</t>
        </r>
        <r>
          <rPr>
            <sz val="10"/>
            <color indexed="81"/>
            <rFont val="Calibri"/>
            <family val="2"/>
          </rPr>
          <t xml:space="preserve">, then the interest rate is </t>
        </r>
        <r>
          <rPr>
            <sz val="10"/>
            <color indexed="81"/>
            <rFont val="Calibri"/>
            <family val="2"/>
          </rPr>
          <t xml:space="preserve">4.35% annually.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Note that the rate will depend on your credit score.
</t>
        </r>
      </text>
    </comment>
  </commentList>
</comments>
</file>

<file path=xl/sharedStrings.xml><?xml version="1.0" encoding="utf-8"?>
<sst xmlns="http://schemas.openxmlformats.org/spreadsheetml/2006/main" count="179" uniqueCount="78">
  <si>
    <t>If you don't have a house in mind already, 
you can use one of these links to find one:</t>
  </si>
  <si>
    <r>
      <rPr>
        <b/>
        <sz val="11"/>
        <color rgb="FF009CD0"/>
        <rFont val="Seravek"/>
      </rPr>
      <t>Project Goal</t>
    </r>
    <r>
      <rPr>
        <sz val="11"/>
        <color rgb="FF009CD0"/>
        <rFont val="Seravek"/>
      </rPr>
      <t>: To see how the</t>
    </r>
    <r>
      <rPr>
        <b/>
        <sz val="11"/>
        <color rgb="FF009CD0"/>
        <rFont val="Seravek"/>
      </rPr>
      <t xml:space="preserve"> interest rate</t>
    </r>
    <r>
      <rPr>
        <sz val="11"/>
        <color rgb="FF009CD0"/>
        <rFont val="Seravek"/>
      </rPr>
      <t xml:space="preserve"> and</t>
    </r>
    <r>
      <rPr>
        <b/>
        <sz val="11"/>
        <color rgb="FF009CD0"/>
        <rFont val="Seravek"/>
      </rPr>
      <t xml:space="preserve"> length of the loan</t>
    </r>
    <r>
      <rPr>
        <sz val="11"/>
        <color rgb="FF009CD0"/>
        <rFont val="Seravek"/>
      </rPr>
      <t xml:space="preserve"> affect the</t>
    </r>
    <r>
      <rPr>
        <b/>
        <sz val="11"/>
        <color rgb="FF009CD0"/>
        <rFont val="Seravek"/>
      </rPr>
      <t xml:space="preserve"> total interest you pay</t>
    </r>
    <r>
      <rPr>
        <sz val="11"/>
        <color rgb="FF009CD0"/>
        <rFont val="Seravek"/>
      </rPr>
      <t xml:space="preserve"> over the life of the loan. </t>
    </r>
  </si>
  <si>
    <t>#1</t>
  </si>
  <si>
    <r>
      <t>Select</t>
    </r>
    <r>
      <rPr>
        <sz val="16"/>
        <color theme="0" tint="-0.499984740745262"/>
        <rFont val="Geneva"/>
      </rPr>
      <t xml:space="preserve"> </t>
    </r>
    <r>
      <rPr>
        <sz val="12"/>
        <color theme="0" tint="-0.499984740745262"/>
        <rFont val="Geneva"/>
      </rPr>
      <t xml:space="preserve">a house to "consider for purchase." 
Enter the requested information about the home (see Column M).
     </t>
    </r>
  </si>
  <si>
    <t>Enter your House Information here.</t>
  </si>
  <si>
    <t>#2</t>
  </si>
  <si>
    <t>Use your own bank, or a typical value of what banks usually offer for loan terms and rates, to enter the requested information about the bank rates (see Column M).</t>
  </si>
  <si>
    <t>15-Year Mortgage</t>
  </si>
  <si>
    <t>Style</t>
  </si>
  <si>
    <t>BD</t>
  </si>
  <si>
    <t>30-Year Mortgage</t>
  </si>
  <si>
    <t>#3</t>
  </si>
  <si>
    <t>House Listing Price</t>
  </si>
  <si>
    <t>County</t>
  </si>
  <si>
    <t>TB</t>
  </si>
  <si>
    <t>#4</t>
  </si>
  <si>
    <t>Closing Costs</t>
  </si>
  <si>
    <t>Sq. Feet</t>
  </si>
  <si>
    <t>Acrq</t>
  </si>
  <si>
    <t>On this side you will compute the cost of taking out a 15-year mortgage (loan). It has a higher monthly payment, but lower overall cost.</t>
  </si>
  <si>
    <t>Down Payment</t>
  </si>
  <si>
    <r>
      <rPr>
        <sz val="12"/>
        <color rgb="FF009CD0"/>
        <rFont val="Calibri (Body)"/>
      </rPr>
      <t xml:space="preserve">Paste a Picture of the House Here  </t>
    </r>
    <r>
      <rPr>
        <sz val="8"/>
        <color rgb="FF009CD0"/>
        <rFont val="Calibri"/>
        <family val="2"/>
        <scheme val="minor"/>
      </rPr>
      <t xml:space="preserve">
(Use "Right Click" -&gt; "Paste Special" -&gt; "Picture")</t>
    </r>
  </si>
  <si>
    <t>On this side you will compute the cost of taking out a 30-year mortgage (loan). It has a lower monthly payment, but higher overall cost.</t>
  </si>
  <si>
    <t>Complete the "15-Year Mortgage Side" of this worksheet.</t>
  </si>
  <si>
    <t>Loan Amount</t>
  </si>
  <si>
    <t>APR</t>
  </si>
  <si>
    <t>Loan Term (months)</t>
  </si>
  <si>
    <t>Complete the "30-Year Mortgage Side" of this worksheet.</t>
  </si>
  <si>
    <t>Monthly Payment</t>
  </si>
  <si>
    <t>Total Payments</t>
  </si>
  <si>
    <t>Total Interest</t>
  </si>
  <si>
    <t>#5</t>
  </si>
  <si>
    <t>Answer the questions about the 15-year and 30-year mortgages.</t>
  </si>
  <si>
    <r>
      <t xml:space="preserve">Hover the mouse over the </t>
    </r>
    <r>
      <rPr>
        <sz val="8"/>
        <color theme="5"/>
        <rFont val="Calibri"/>
        <family val="2"/>
        <scheme val="minor"/>
      </rPr>
      <t>triangles</t>
    </r>
    <r>
      <rPr>
        <sz val="8"/>
        <color theme="1"/>
        <rFont val="Calibri"/>
        <family val="2"/>
        <scheme val="minor"/>
      </rPr>
      <t xml:space="preserve"> for help.</t>
    </r>
  </si>
  <si>
    <t>Loan Amortization Schedule</t>
  </si>
  <si>
    <t>Payment =</t>
  </si>
  <si>
    <t>15-year vs. 30-year Mortgage Comparison</t>
  </si>
  <si>
    <t>Month</t>
  </si>
  <si>
    <t>Beginning Balance</t>
  </si>
  <si>
    <t>To Interest</t>
  </si>
  <si>
    <t>To Principal</t>
  </si>
  <si>
    <t>Ending Balance</t>
  </si>
  <si>
    <t>#6</t>
  </si>
  <si>
    <t xml:space="preserve">Which loan has the higher monthly payment? </t>
  </si>
  <si>
    <t xml:space="preserve">How much higher per month is the payment? </t>
  </si>
  <si>
    <t>15-Year Mortgage Loan Details</t>
  </si>
  <si>
    <t xml:space="preserve">Which loan has more total interest paid? </t>
  </si>
  <si>
    <t xml:space="preserve">How much more total interest is paid? </t>
  </si>
  <si>
    <t xml:space="preserve">Select a Bank Option: </t>
  </si>
  <si>
    <t>Bank 2</t>
  </si>
  <si>
    <t>Hint</t>
  </si>
  <si>
    <t xml:space="preserve">Closing Costs Fees: </t>
  </si>
  <si>
    <t>Loan Options</t>
  </si>
  <si>
    <t>Suppose you sell your home at year 10 for $X. After you repay the remaining balance of your home, any money you have left over is called "equity." The following questions help you compare the equity after 10 years.</t>
  </si>
  <si>
    <t xml:space="preserve">Closing Costs Points: </t>
  </si>
  <si>
    <t>15-year Mortgage</t>
  </si>
  <si>
    <t xml:space="preserve">Loan Interest Rate: </t>
  </si>
  <si>
    <t>Bank Options</t>
  </si>
  <si>
    <t>30-year Mortgage</t>
  </si>
  <si>
    <t>Bank 1</t>
  </si>
  <si>
    <t xml:space="preserve">15-year loan ending balance at year 10? </t>
  </si>
  <si>
    <t>30-Year Mortage Loan Details</t>
  </si>
  <si>
    <t>Use my own bank.</t>
  </si>
  <si>
    <t xml:space="preserve">30-year loan ending balance at year 10? </t>
  </si>
  <si>
    <t xml:space="preserve">15-year loan equity at year 10? </t>
  </si>
  <si>
    <t xml:space="preserve">30-year loan equity at year 10? </t>
  </si>
  <si>
    <r>
      <rPr>
        <b/>
        <sz val="11"/>
        <color theme="8" tint="-0.499984740745262"/>
        <rFont val="Seravek"/>
      </rPr>
      <t>Project Goal</t>
    </r>
    <r>
      <rPr>
        <sz val="11"/>
        <color theme="8" tint="-0.499984740745262"/>
        <rFont val="Seravek"/>
      </rPr>
      <t>: To see how the</t>
    </r>
    <r>
      <rPr>
        <b/>
        <sz val="11"/>
        <color theme="8" tint="-0.499984740745262"/>
        <rFont val="Seravek"/>
      </rPr>
      <t xml:space="preserve"> interest rate</t>
    </r>
    <r>
      <rPr>
        <sz val="11"/>
        <color theme="8" tint="-0.499984740745262"/>
        <rFont val="Seravek"/>
      </rPr>
      <t xml:space="preserve"> and</t>
    </r>
    <r>
      <rPr>
        <b/>
        <sz val="11"/>
        <color theme="8" tint="-0.499984740745262"/>
        <rFont val="Seravek"/>
      </rPr>
      <t xml:space="preserve"> length of the loan</t>
    </r>
    <r>
      <rPr>
        <sz val="11"/>
        <color theme="8" tint="-0.499984740745262"/>
        <rFont val="Seravek"/>
      </rPr>
      <t xml:space="preserve"> affect the</t>
    </r>
    <r>
      <rPr>
        <b/>
        <sz val="11"/>
        <color theme="8" tint="-0.499984740745262"/>
        <rFont val="Seravek"/>
      </rPr>
      <t xml:space="preserve"> total interest you pay</t>
    </r>
    <r>
      <rPr>
        <sz val="11"/>
        <color theme="8" tint="-0.499984740745262"/>
        <rFont val="Seravek"/>
      </rPr>
      <t xml:space="preserve"> over the life of the loan. </t>
    </r>
  </si>
  <si>
    <t>Errors Remaining:</t>
  </si>
  <si>
    <t>Number Correct:</t>
  </si>
  <si>
    <r>
      <rPr>
        <sz val="12"/>
        <color theme="8" tint="-0.499984740745262"/>
        <rFont val="Calibri (Body)"/>
      </rPr>
      <t xml:space="preserve">Caution: did you paste a picture of the house here?  </t>
    </r>
    <r>
      <rPr>
        <sz val="8"/>
        <color theme="8" tint="-0.499984740745262"/>
        <rFont val="Calibri"/>
        <family val="2"/>
        <scheme val="minor"/>
      </rPr>
      <t xml:space="preserve">
(Use "Right Click" -&gt; "Paste Special" -&gt; "Picture")</t>
    </r>
  </si>
  <si>
    <t>Total Loan Amount</t>
  </si>
  <si>
    <t>Amount is up to you.</t>
  </si>
  <si>
    <r>
      <t>Select</t>
    </r>
    <r>
      <rPr>
        <sz val="16"/>
        <color theme="0" tint="-0.499984740745262"/>
        <rFont val="Geneva"/>
      </rPr>
      <t xml:space="preserve"> </t>
    </r>
    <r>
      <rPr>
        <sz val="12"/>
        <color theme="0" tint="-0.499984740745262"/>
        <rFont val="Geneva"/>
      </rPr>
      <t xml:space="preserve">a house to "consider for purchase." 
Enter the requested information about the home (see Column W).
     </t>
    </r>
  </si>
  <si>
    <t>Use your own bank, or a typical value of what banks usually offer for loan terms and rates, to enter the requested information about the bank rates (see Column W).</t>
  </si>
  <si>
    <t xml:space="preserve">Discuss this project with a friend or family member. Show them the house you are considering for purchase. Discuss your answer to Step #5 with them. Then, provide a cohesive paragraph that responds to each of the following.
1. Explain which loan term (15-year or 30-year) you think is better for you and why. Include any insights from your friend or family member.
2. Describe any lessons you have learned in understanding debt and savings plans.
3. How might you apply or teach others about these ideas in your future?
</t>
  </si>
  <si>
    <t>Discuss this project with a friend or family member…</t>
  </si>
  <si>
    <t>MATH 108X - Home Loan Project</t>
  </si>
  <si>
    <t>Winter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</si>
</sst>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43" formatCode="_(* #,##0.00_);_(* \(#,##0.00\);_(* &quot;-&quot;??_);_(@_)"/>
    <numFmt numFmtId="164" formatCode="&quot;$&quot;#,##0.00"/>
    <numFmt numFmtId="165" formatCode="0.0"/>
    <numFmt numFmtId="166" formatCode="0.000%"/>
  </numFmts>
  <fonts count="70">
    <font>
      <sz val="12"/>
      <color theme="1"/>
      <name val="Calibri"/>
      <family val="2"/>
      <scheme val="minor"/>
    </font>
    <font>
      <sz val="12"/>
      <color theme="1"/>
      <name val="Calibri"/>
      <family val="2"/>
      <scheme val="minor"/>
    </font>
    <font>
      <b/>
      <sz val="12"/>
      <color theme="1"/>
      <name val="Calibri"/>
      <family val="2"/>
      <scheme val="minor"/>
    </font>
    <font>
      <sz val="12"/>
      <color rgb="FF009CD0"/>
      <name val="Calibri"/>
      <family val="2"/>
      <scheme val="minor"/>
    </font>
    <font>
      <b/>
      <sz val="10"/>
      <color indexed="81"/>
      <name val="Calibri"/>
      <family val="2"/>
    </font>
    <font>
      <sz val="12"/>
      <color indexed="8"/>
      <name val="Geneva"/>
    </font>
    <font>
      <sz val="11"/>
      <color theme="2"/>
      <name val="Calibri"/>
      <family val="2"/>
      <scheme val="minor"/>
    </font>
    <font>
      <u/>
      <sz val="18"/>
      <color rgb="FF009CD0"/>
      <name val="Seravek"/>
    </font>
    <font>
      <u/>
      <sz val="24"/>
      <color rgb="FF009CD0"/>
      <name val="Seravek"/>
    </font>
    <font>
      <sz val="14"/>
      <color theme="4"/>
      <name val="Calibri"/>
      <family val="2"/>
      <scheme val="minor"/>
    </font>
    <font>
      <sz val="14"/>
      <color theme="0"/>
      <name val="Calibri"/>
      <family val="2"/>
      <scheme val="minor"/>
    </font>
    <font>
      <sz val="11"/>
      <color rgb="FF009CD0"/>
      <name val="Seravek"/>
    </font>
    <font>
      <b/>
      <sz val="11"/>
      <color rgb="FF009CD0"/>
      <name val="Seravek"/>
    </font>
    <font>
      <b/>
      <sz val="14"/>
      <color theme="0"/>
      <name val="Calibri"/>
      <family val="2"/>
      <scheme val="minor"/>
    </font>
    <font>
      <sz val="12"/>
      <color theme="1"/>
      <name val="Helvetica"/>
    </font>
    <font>
      <sz val="16"/>
      <color theme="0"/>
      <name val="Geneva"/>
    </font>
    <font>
      <sz val="12"/>
      <color theme="0" tint="-0.499984740745262"/>
      <name val="Geneva"/>
    </font>
    <font>
      <sz val="16"/>
      <color theme="0" tint="-0.499984740745262"/>
      <name val="Geneva"/>
    </font>
    <font>
      <b/>
      <sz val="24"/>
      <color rgb="FFFFFFFF"/>
      <name val="Geneva"/>
    </font>
    <font>
      <sz val="11"/>
      <color rgb="FF000000"/>
      <name val="Calibri"/>
      <family val="2"/>
      <scheme val="minor"/>
    </font>
    <font>
      <sz val="16"/>
      <color indexed="8"/>
      <name val="Geneva"/>
    </font>
    <font>
      <sz val="11"/>
      <color indexed="8"/>
      <name val="Geneva"/>
    </font>
    <font>
      <i/>
      <sz val="12"/>
      <color rgb="FFFFFFFF"/>
      <name val="Calibri"/>
      <family val="2"/>
      <scheme val="minor"/>
    </font>
    <font>
      <b/>
      <sz val="16"/>
      <color theme="0"/>
      <name val="Geneva"/>
    </font>
    <font>
      <b/>
      <sz val="20"/>
      <color theme="1"/>
      <name val="Calibri"/>
      <family val="2"/>
      <scheme val="minor"/>
    </font>
    <font>
      <i/>
      <sz val="10"/>
      <name val="Verdana"/>
      <family val="2"/>
    </font>
    <font>
      <sz val="11"/>
      <color rgb="FFFFFFFF"/>
      <name val="Calibri"/>
      <family val="2"/>
      <scheme val="minor"/>
    </font>
    <font>
      <sz val="24"/>
      <color theme="0"/>
      <name val="Seravek"/>
    </font>
    <font>
      <sz val="10"/>
      <color theme="0"/>
      <name val="Calibri"/>
      <family val="2"/>
      <scheme val="minor"/>
    </font>
    <font>
      <sz val="14"/>
      <color rgb="FF009CD0"/>
      <name val="Calibri"/>
      <family val="2"/>
      <scheme val="minor"/>
    </font>
    <font>
      <sz val="12"/>
      <name val="Geneva"/>
    </font>
    <font>
      <sz val="11"/>
      <color rgb="FF009CD0"/>
      <name val="Calibri"/>
      <family val="2"/>
      <scheme val="minor"/>
    </font>
    <font>
      <sz val="8"/>
      <color rgb="FF009CD0"/>
      <name val="Calibri"/>
      <family val="2"/>
      <scheme val="minor"/>
    </font>
    <font>
      <sz val="12"/>
      <color rgb="FF009CD0"/>
      <name val="Calibri (Body)"/>
    </font>
    <font>
      <sz val="16"/>
      <name val="Geneva"/>
    </font>
    <font>
      <sz val="8"/>
      <color theme="1"/>
      <name val="Calibri"/>
      <family val="2"/>
      <scheme val="minor"/>
    </font>
    <font>
      <sz val="8"/>
      <color theme="5"/>
      <name val="Calibri"/>
      <family val="2"/>
      <scheme val="minor"/>
    </font>
    <font>
      <b/>
      <sz val="10"/>
      <color theme="1"/>
      <name val="Calibri"/>
      <family val="2"/>
      <scheme val="minor"/>
    </font>
    <font>
      <b/>
      <sz val="10"/>
      <color theme="0"/>
      <name val="Verdana"/>
      <family val="2"/>
    </font>
    <font>
      <sz val="10"/>
      <color theme="0"/>
      <name val="Verdana"/>
      <family val="2"/>
    </font>
    <font>
      <sz val="11"/>
      <color theme="0"/>
      <name val="Calibri"/>
      <family val="2"/>
      <scheme val="minor"/>
    </font>
    <font>
      <b/>
      <sz val="12"/>
      <color rgb="FFFFFFFF"/>
      <name val="Calibri"/>
      <family val="2"/>
      <scheme val="minor"/>
    </font>
    <font>
      <sz val="11"/>
      <color rgb="FFC00000"/>
      <name val="Calibri"/>
      <family val="2"/>
      <scheme val="minor"/>
    </font>
    <font>
      <b/>
      <sz val="9"/>
      <color indexed="81"/>
      <name val="Tahoma"/>
      <family val="2"/>
    </font>
    <font>
      <b/>
      <sz val="8"/>
      <color indexed="81"/>
      <name val="Tahoma"/>
      <family val="2"/>
    </font>
    <font>
      <sz val="10"/>
      <color indexed="81"/>
      <name val="Calibri"/>
      <family val="2"/>
    </font>
    <font>
      <u/>
      <sz val="10"/>
      <color indexed="81"/>
      <name val="Calibri"/>
      <family val="2"/>
    </font>
    <font>
      <u/>
      <sz val="24"/>
      <color theme="8" tint="-0.499984740745262"/>
      <name val="Seravek"/>
    </font>
    <font>
      <sz val="11"/>
      <color theme="8" tint="-0.499984740745262"/>
      <name val="Seravek"/>
    </font>
    <font>
      <b/>
      <sz val="11"/>
      <color theme="8" tint="-0.499984740745262"/>
      <name val="Seravek"/>
    </font>
    <font>
      <sz val="24"/>
      <color theme="5"/>
      <name val="Calibri"/>
      <family val="2"/>
      <scheme val="minor"/>
    </font>
    <font>
      <sz val="24"/>
      <color theme="6" tint="-0.499984740745262"/>
      <name val="Calibri"/>
      <family val="2"/>
      <scheme val="minor"/>
    </font>
    <font>
      <b/>
      <sz val="24"/>
      <color theme="0" tint="-0.14999847407452621"/>
      <name val="Geneva"/>
    </font>
    <font>
      <i/>
      <sz val="12"/>
      <color theme="0" tint="-0.14999847407452621"/>
      <name val="Calibri"/>
      <family val="2"/>
      <scheme val="minor"/>
    </font>
    <font>
      <sz val="11"/>
      <color theme="0" tint="-0.14999847407452621"/>
      <name val="Calibri"/>
      <family val="2"/>
      <scheme val="minor"/>
    </font>
    <font>
      <sz val="24"/>
      <color theme="0" tint="-0.14999847407452621"/>
      <name val="Seravek"/>
    </font>
    <font>
      <sz val="10"/>
      <color theme="0" tint="-0.14999847407452621"/>
      <name val="Calibri"/>
      <family val="2"/>
      <scheme val="minor"/>
    </font>
    <font>
      <sz val="8"/>
      <color theme="8" tint="-0.499984740745262"/>
      <name val="Calibri"/>
      <family val="2"/>
      <scheme val="minor"/>
    </font>
    <font>
      <sz val="12"/>
      <color theme="8" tint="-0.499984740745262"/>
      <name val="Calibri (Body)"/>
    </font>
    <font>
      <sz val="11"/>
      <color theme="4"/>
      <name val="Calibri"/>
      <family val="2"/>
      <scheme val="minor"/>
    </font>
    <font>
      <b/>
      <sz val="12"/>
      <color theme="1" tint="0.249977111117893"/>
      <name val="Calibri"/>
      <family val="2"/>
      <scheme val="minor"/>
    </font>
    <font>
      <b/>
      <sz val="10"/>
      <color theme="0" tint="-0.14999847407452621"/>
      <name val="Verdana"/>
      <family val="2"/>
    </font>
    <font>
      <sz val="11"/>
      <color theme="0" tint="-0.34998626667073579"/>
      <name val="Calibri"/>
      <family val="2"/>
      <scheme val="minor"/>
    </font>
    <font>
      <sz val="10"/>
      <color theme="0" tint="-0.14999847407452621"/>
      <name val="Verdana"/>
      <family val="2"/>
    </font>
    <font>
      <b/>
      <sz val="12"/>
      <color theme="0" tint="-0.14999847407452621"/>
      <name val="Calibri"/>
      <family val="2"/>
      <scheme val="minor"/>
    </font>
    <font>
      <sz val="11"/>
      <color theme="7" tint="-0.249977111117893"/>
      <name val="Calibri"/>
      <family val="2"/>
      <scheme val="minor"/>
    </font>
    <font>
      <sz val="12"/>
      <color theme="0" tint="-0.34998626667073579"/>
      <name val="Calibri"/>
      <family val="2"/>
      <scheme val="minor"/>
    </font>
    <font>
      <sz val="16"/>
      <color theme="6" tint="-0.499984740745262"/>
      <name val="Calibri"/>
      <family val="2"/>
      <scheme val="minor"/>
    </font>
    <font>
      <sz val="12"/>
      <color theme="0"/>
      <name val="Calibri"/>
      <family val="2"/>
      <scheme val="minor"/>
    </font>
    <font>
      <sz val="12"/>
      <color theme="0" tint="-0.34998626667073579"/>
      <name val="Geneva"/>
    </font>
  </fonts>
  <fills count="21">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7B8A49"/>
        <bgColor indexed="64"/>
      </patternFill>
    </fill>
    <fill>
      <patternFill patternType="solid">
        <fgColor rgb="FFE26B0A"/>
        <bgColor indexed="64"/>
      </patternFill>
    </fill>
    <fill>
      <patternFill patternType="solid">
        <fgColor rgb="FFE26B0A"/>
        <bgColor rgb="FF000000"/>
      </patternFill>
    </fill>
    <fill>
      <patternFill patternType="solid">
        <fgColor rgb="FF009CD0"/>
        <bgColor rgb="FF000000"/>
      </patternFill>
    </fill>
    <fill>
      <patternFill patternType="solid">
        <fgColor rgb="FF009CD0"/>
        <bgColor indexed="64"/>
      </patternFill>
    </fill>
    <fill>
      <patternFill patternType="solid">
        <fgColor theme="5" tint="0.79998168889431442"/>
        <bgColor indexed="64"/>
      </patternFill>
    </fill>
    <fill>
      <patternFill patternType="solid">
        <fgColor theme="6"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0.34998626667073579"/>
        <bgColor rgb="FF000000"/>
      </patternFill>
    </fill>
    <fill>
      <patternFill patternType="solid">
        <fgColor theme="8" tint="-0.499984740745262"/>
        <bgColor rgb="FF000000"/>
      </patternFill>
    </fill>
    <fill>
      <patternFill patternType="solid">
        <fgColor theme="8" tint="-0.499984740745262"/>
        <bgColor indexed="64"/>
      </patternFill>
    </fill>
    <fill>
      <patternFill patternType="solid">
        <fgColor theme="7" tint="0.59999389629810485"/>
        <bgColor indexed="64"/>
      </patternFill>
    </fill>
    <fill>
      <patternFill patternType="solid">
        <fgColor theme="5" tint="-0.499984740745262"/>
        <bgColor indexed="64"/>
      </patternFill>
    </fill>
    <fill>
      <patternFill patternType="solid">
        <fgColor theme="5" tint="-0.499984740745262"/>
        <bgColor rgb="FF000000"/>
      </patternFill>
    </fill>
    <fill>
      <patternFill patternType="solid">
        <fgColor theme="7" tint="0.79998168889431442"/>
        <bgColor indexed="64"/>
      </patternFill>
    </fill>
    <fill>
      <patternFill patternType="solid">
        <fgColor theme="0"/>
        <bgColor rgb="FF000000"/>
      </patternFill>
    </fill>
  </fills>
  <borders count="60">
    <border>
      <left/>
      <right/>
      <top/>
      <bottom/>
      <diagonal/>
    </border>
    <border>
      <left style="thin">
        <color rgb="FFC5D9F1"/>
      </left>
      <right/>
      <top style="thin">
        <color rgb="FFC5D9F1"/>
      </top>
      <bottom style="thin">
        <color rgb="FFC5D9F1"/>
      </bottom>
      <diagonal/>
    </border>
    <border>
      <left/>
      <right style="thin">
        <color rgb="FFC5D9F1"/>
      </right>
      <top style="thin">
        <color rgb="FFC5D9F1"/>
      </top>
      <bottom style="thin">
        <color rgb="FFC5D9F1"/>
      </bottom>
      <diagonal/>
    </border>
    <border>
      <left/>
      <right/>
      <top style="thin">
        <color theme="0"/>
      </top>
      <bottom style="thin">
        <color theme="0"/>
      </bottom>
      <diagonal/>
    </border>
    <border>
      <left style="thin">
        <color rgb="FF7B8A49"/>
      </left>
      <right/>
      <top style="thin">
        <color rgb="FF7B8A49"/>
      </top>
      <bottom/>
      <diagonal/>
    </border>
    <border>
      <left/>
      <right/>
      <top style="thin">
        <color rgb="FF7B8A49"/>
      </top>
      <bottom/>
      <diagonal/>
    </border>
    <border>
      <left/>
      <right style="thin">
        <color rgb="FF7B8A49"/>
      </right>
      <top style="thin">
        <color rgb="FF7B8A49"/>
      </top>
      <bottom/>
      <diagonal/>
    </border>
    <border>
      <left/>
      <right style="thin">
        <color rgb="FFFFFFFF"/>
      </right>
      <top/>
      <bottom/>
      <diagonal/>
    </border>
    <border>
      <left style="thin">
        <color rgb="FF7B8A49"/>
      </left>
      <right/>
      <top/>
      <bottom style="thin">
        <color rgb="FF7B8A49"/>
      </bottom>
      <diagonal/>
    </border>
    <border>
      <left/>
      <right/>
      <top/>
      <bottom style="thin">
        <color rgb="FF7B8A49"/>
      </bottom>
      <diagonal/>
    </border>
    <border>
      <left/>
      <right style="thin">
        <color rgb="FF7B8A49"/>
      </right>
      <top/>
      <bottom style="thin">
        <color rgb="FF7B8A49"/>
      </bottom>
      <diagonal/>
    </border>
    <border>
      <left style="thin">
        <color rgb="FFC5D9F1"/>
      </left>
      <right/>
      <top/>
      <bottom/>
      <diagonal/>
    </border>
    <border>
      <left style="thin">
        <color rgb="FF7B8A49"/>
      </left>
      <right/>
      <top/>
      <bottom/>
      <diagonal/>
    </border>
    <border>
      <left/>
      <right style="thin">
        <color rgb="FF7B8A49"/>
      </right>
      <top/>
      <bottom/>
      <diagonal/>
    </border>
    <border>
      <left style="medium">
        <color rgb="FF009CD0"/>
      </left>
      <right style="thick">
        <color rgb="FF009CD0"/>
      </right>
      <top style="medium">
        <color rgb="FF009CD0"/>
      </top>
      <bottom/>
      <diagonal/>
    </border>
    <border>
      <left style="thick">
        <color rgb="FF009CD0"/>
      </left>
      <right style="thick">
        <color rgb="FF009CD0"/>
      </right>
      <top style="thick">
        <color rgb="FF009CD0"/>
      </top>
      <bottom style="thin">
        <color rgb="FF009CD0"/>
      </bottom>
      <diagonal/>
    </border>
    <border>
      <left style="medium">
        <color rgb="FF009CD0"/>
      </left>
      <right style="thick">
        <color rgb="FF009CD0"/>
      </right>
      <top/>
      <bottom/>
      <diagonal/>
    </border>
    <border>
      <left style="thick">
        <color rgb="FF009CD0"/>
      </left>
      <right style="thick">
        <color rgb="FF009CD0"/>
      </right>
      <top style="thin">
        <color rgb="FF009CD0"/>
      </top>
      <bottom style="thin">
        <color rgb="FF009CD0"/>
      </bottom>
      <diagonal/>
    </border>
    <border>
      <left style="thin">
        <color theme="3" tint="0.79998168889431442"/>
      </left>
      <right/>
      <top style="thin">
        <color theme="3" tint="0.79995117038483843"/>
      </top>
      <bottom/>
      <diagonal/>
    </border>
    <border>
      <left/>
      <right/>
      <top style="thin">
        <color theme="3" tint="0.79995117038483843"/>
      </top>
      <bottom/>
      <diagonal/>
    </border>
    <border>
      <left/>
      <right style="thin">
        <color theme="3" tint="0.79995117038483843"/>
      </right>
      <top style="thin">
        <color theme="3" tint="0.79995117038483843"/>
      </top>
      <bottom/>
      <diagonal/>
    </border>
    <border>
      <left style="thin">
        <color theme="3" tint="0.79998168889431442"/>
      </left>
      <right/>
      <top/>
      <bottom/>
      <diagonal/>
    </border>
    <border>
      <left/>
      <right style="thin">
        <color theme="3" tint="0.79995117038483843"/>
      </right>
      <top/>
      <bottom/>
      <diagonal/>
    </border>
    <border>
      <left/>
      <right style="medium">
        <color rgb="FF009CD0"/>
      </right>
      <top/>
      <bottom/>
      <diagonal/>
    </border>
    <border>
      <left style="medium">
        <color rgb="FF009CD0"/>
      </left>
      <right style="thick">
        <color rgb="FF009CD0"/>
      </right>
      <top/>
      <bottom style="thick">
        <color rgb="FF009CD0"/>
      </bottom>
      <diagonal/>
    </border>
    <border>
      <left style="thick">
        <color rgb="FF009CD0"/>
      </left>
      <right style="thick">
        <color rgb="FF009CD0"/>
      </right>
      <top style="thin">
        <color rgb="FF009CD0"/>
      </top>
      <bottom style="thick">
        <color rgb="FF009CD0"/>
      </bottom>
      <diagonal/>
    </border>
    <border>
      <left style="thin">
        <color theme="3" tint="0.79998168889431442"/>
      </left>
      <right/>
      <top/>
      <bottom style="thin">
        <color theme="3" tint="0.79995117038483843"/>
      </bottom>
      <diagonal/>
    </border>
    <border>
      <left/>
      <right/>
      <top/>
      <bottom style="thin">
        <color theme="3" tint="0.79995117038483843"/>
      </bottom>
      <diagonal/>
    </border>
    <border>
      <left/>
      <right style="thin">
        <color theme="3" tint="0.79995117038483843"/>
      </right>
      <top/>
      <bottom style="thin">
        <color theme="3" tint="0.79995117038483843"/>
      </bottom>
      <diagonal/>
    </border>
    <border>
      <left/>
      <right/>
      <top style="thick">
        <color rgb="FF009CD0"/>
      </top>
      <bottom/>
      <diagonal/>
    </border>
    <border>
      <left/>
      <right/>
      <top/>
      <bottom style="thin">
        <color rgb="FF009CD0"/>
      </bottom>
      <diagonal/>
    </border>
    <border>
      <left style="thin">
        <color rgb="FF009CD0"/>
      </left>
      <right/>
      <top style="thin">
        <color rgb="FF009CD0"/>
      </top>
      <bottom style="thin">
        <color rgb="FF009CD0"/>
      </bottom>
      <diagonal/>
    </border>
    <border>
      <left/>
      <right/>
      <top style="thin">
        <color rgb="FF009CD0"/>
      </top>
      <bottom style="thin">
        <color rgb="FF009CD0"/>
      </bottom>
      <diagonal/>
    </border>
    <border>
      <left/>
      <right style="thin">
        <color rgb="FF009CD0"/>
      </right>
      <top style="thin">
        <color rgb="FF009CD0"/>
      </top>
      <bottom style="thin">
        <color rgb="FF009CD0"/>
      </bottom>
      <diagonal/>
    </border>
    <border>
      <left style="thin">
        <color rgb="FF009CD0"/>
      </left>
      <right style="thin">
        <color rgb="FF009CD0"/>
      </right>
      <top style="thin">
        <color rgb="FF009CD0"/>
      </top>
      <bottom style="thin">
        <color rgb="FF009CD0"/>
      </bottom>
      <diagonal/>
    </border>
    <border>
      <left style="thin">
        <color theme="0"/>
      </left>
      <right/>
      <top/>
      <bottom style="thin">
        <color rgb="FF009CD0"/>
      </bottom>
      <diagonal/>
    </border>
    <border>
      <left/>
      <right style="thin">
        <color theme="0"/>
      </right>
      <top/>
      <bottom style="thin">
        <color rgb="FF009CD0"/>
      </bottom>
      <diagonal/>
    </border>
    <border>
      <left/>
      <right/>
      <top/>
      <bottom style="thin">
        <color rgb="FFC5D9F1"/>
      </bottom>
      <diagonal/>
    </border>
    <border>
      <left/>
      <right style="thin">
        <color rgb="FFC5D9F1"/>
      </right>
      <top/>
      <bottom/>
      <diagonal/>
    </border>
    <border>
      <left style="thin">
        <color rgb="FF009CD0"/>
      </left>
      <right/>
      <top style="thin">
        <color rgb="FF009CD0"/>
      </top>
      <bottom/>
      <diagonal/>
    </border>
    <border>
      <left/>
      <right style="thin">
        <color rgb="FF009CD0"/>
      </right>
      <top style="thin">
        <color rgb="FF009CD0"/>
      </top>
      <bottom/>
      <diagonal/>
    </border>
    <border>
      <left/>
      <right/>
      <top style="thin">
        <color rgb="FF009CD0"/>
      </top>
      <bottom/>
      <diagonal/>
    </border>
    <border>
      <left style="thin">
        <color rgb="FF009CD0"/>
      </left>
      <right/>
      <top/>
      <bottom/>
      <diagonal/>
    </border>
    <border>
      <left/>
      <right style="thin">
        <color rgb="FF009CD0"/>
      </right>
      <top/>
      <bottom/>
      <diagonal/>
    </border>
    <border>
      <left style="thin">
        <color rgb="FFC5D9F1"/>
      </left>
      <right/>
      <top/>
      <bottom style="thin">
        <color theme="3" tint="0.79998168889431442"/>
      </bottom>
      <diagonal/>
    </border>
    <border>
      <left/>
      <right/>
      <top/>
      <bottom style="thin">
        <color theme="3" tint="0.79998168889431442"/>
      </bottom>
      <diagonal/>
    </border>
    <border>
      <left/>
      <right style="thin">
        <color rgb="FFC5D9F1"/>
      </right>
      <top/>
      <bottom style="thin">
        <color theme="3" tint="0.79998168889431442"/>
      </bottom>
      <diagonal/>
    </border>
    <border>
      <left style="thin">
        <color rgb="FF009CD0"/>
      </left>
      <right/>
      <top/>
      <bottom style="thin">
        <color rgb="FF009CD0"/>
      </bottom>
      <diagonal/>
    </border>
    <border>
      <left/>
      <right style="thin">
        <color rgb="FF009CD0"/>
      </right>
      <top/>
      <bottom style="thin">
        <color rgb="FF009CD0"/>
      </bottom>
      <diagonal/>
    </border>
    <border>
      <left/>
      <right style="thin">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ck">
        <color theme="8" tint="-0.499984740745262"/>
      </top>
      <bottom style="thin">
        <color theme="8" tint="-0.499984740745262"/>
      </bottom>
      <diagonal/>
    </border>
    <border>
      <left style="thick">
        <color theme="8" tint="-0.499984740745262"/>
      </left>
      <right style="thick">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n">
        <color theme="8" tint="-0.499984740745262"/>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ck">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top/>
      <bottom style="thin">
        <color theme="8" tint="-0.499984740745262"/>
      </bottom>
      <diagonal/>
    </border>
    <border>
      <left style="thin">
        <color theme="0" tint="-0.34998626667073579"/>
      </left>
      <right style="thin">
        <color theme="0" tint="-0.34998626667073579"/>
      </right>
      <top/>
      <bottom style="thin">
        <color theme="0" tint="-0.34998626667073579"/>
      </bottom>
      <diagonal/>
    </border>
    <border>
      <left style="thin">
        <color theme="8" tint="-0.499984740745262"/>
      </left>
      <right/>
      <top style="thin">
        <color theme="8" tint="-0.499984740745262"/>
      </top>
      <bottom style="thin">
        <color theme="8"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98">
    <xf numFmtId="0" fontId="0" fillId="0" borderId="0" xfId="0"/>
    <xf numFmtId="0" fontId="0" fillId="3" borderId="0" xfId="0" applyFill="1"/>
    <xf numFmtId="0" fontId="0" fillId="4" borderId="0" xfId="0" applyFill="1"/>
    <xf numFmtId="0" fontId="5" fillId="4" borderId="0" xfId="0" applyFont="1" applyFill="1" applyProtection="1">
      <protection locked="0"/>
    </xf>
    <xf numFmtId="0" fontId="6" fillId="4" borderId="0" xfId="0" applyFont="1" applyFill="1" applyAlignment="1">
      <alignment vertical="top"/>
    </xf>
    <xf numFmtId="0" fontId="5" fillId="3" borderId="0" xfId="0" applyFont="1" applyFill="1" applyProtection="1">
      <protection locked="0"/>
    </xf>
    <xf numFmtId="0" fontId="8" fillId="3" borderId="0" xfId="0" applyFont="1" applyFill="1" applyBorder="1" applyAlignment="1" applyProtection="1">
      <alignment vertical="center"/>
    </xf>
    <xf numFmtId="0" fontId="9" fillId="3" borderId="0" xfId="0" applyFont="1" applyFill="1" applyAlignment="1" applyProtection="1"/>
    <xf numFmtId="0" fontId="10" fillId="3" borderId="3" xfId="0" applyFont="1" applyFill="1" applyBorder="1" applyAlignment="1" applyProtection="1"/>
    <xf numFmtId="0" fontId="9" fillId="3" borderId="0" xfId="0" applyFont="1" applyFill="1" applyProtection="1"/>
    <xf numFmtId="0" fontId="8" fillId="3" borderId="0" xfId="0" applyFont="1" applyFill="1" applyBorder="1" applyAlignment="1" applyProtection="1">
      <alignment horizontal="center" vertical="center"/>
    </xf>
    <xf numFmtId="0" fontId="9" fillId="3" borderId="0" xfId="0" applyFont="1" applyFill="1" applyAlignment="1" applyProtection="1">
      <alignment horizontal="center"/>
    </xf>
    <xf numFmtId="0" fontId="13" fillId="3" borderId="0" xfId="0" applyFont="1" applyFill="1" applyBorder="1" applyAlignment="1" applyProtection="1">
      <alignment horizontal="center"/>
    </xf>
    <xf numFmtId="0" fontId="10" fillId="3" borderId="0" xfId="0" applyFont="1" applyFill="1" applyBorder="1" applyAlignment="1" applyProtection="1">
      <alignment horizontal="center"/>
    </xf>
    <xf numFmtId="0" fontId="14" fillId="0" borderId="0" xfId="0" applyFont="1"/>
    <xf numFmtId="0" fontId="15" fillId="5" borderId="0" xfId="0" applyFont="1" applyFill="1" applyBorder="1" applyAlignment="1" applyProtection="1">
      <alignment vertical="center" wrapText="1"/>
    </xf>
    <xf numFmtId="0" fontId="6" fillId="3" borderId="0" xfId="0" applyFont="1" applyFill="1" applyAlignment="1" applyProtection="1">
      <alignment horizontal="center"/>
    </xf>
    <xf numFmtId="0" fontId="19" fillId="2" borderId="0" xfId="0" applyFont="1" applyFill="1"/>
    <xf numFmtId="0" fontId="0" fillId="3" borderId="0" xfId="0" applyFill="1" applyProtection="1"/>
    <xf numFmtId="0" fontId="20" fillId="3" borderId="0" xfId="0" applyFont="1" applyFill="1" applyProtection="1"/>
    <xf numFmtId="0" fontId="0" fillId="3" borderId="0" xfId="0" applyFill="1" applyAlignment="1" applyProtection="1">
      <alignment horizontal="center"/>
    </xf>
    <xf numFmtId="0" fontId="21" fillId="3" borderId="0" xfId="0" applyFont="1" applyFill="1" applyAlignment="1" applyProtection="1">
      <alignment horizontal="left" vertical="top"/>
    </xf>
    <xf numFmtId="0" fontId="23" fillId="5" borderId="0" xfId="0" applyFont="1" applyFill="1" applyBorder="1" applyAlignment="1" applyProtection="1">
      <alignment vertical="center" wrapText="1"/>
    </xf>
    <xf numFmtId="0" fontId="25" fillId="3" borderId="0" xfId="0" applyFont="1" applyFill="1" applyProtection="1"/>
    <xf numFmtId="0" fontId="26" fillId="7" borderId="11" xfId="0" applyFont="1" applyFill="1" applyBorder="1" applyAlignment="1">
      <alignment horizontal="right"/>
    </xf>
    <xf numFmtId="0" fontId="26" fillId="7" borderId="0" xfId="0" applyFont="1" applyFill="1" applyAlignment="1">
      <alignment horizontal="right"/>
    </xf>
    <xf numFmtId="0" fontId="0" fillId="8" borderId="0" xfId="0" applyFill="1" applyProtection="1"/>
    <xf numFmtId="0" fontId="24" fillId="3" borderId="0" xfId="0" applyFont="1" applyFill="1" applyAlignment="1" applyProtection="1">
      <alignment horizontal="center" vertical="center"/>
    </xf>
    <xf numFmtId="0" fontId="15" fillId="3" borderId="0" xfId="0" applyFont="1" applyFill="1" applyProtection="1"/>
    <xf numFmtId="0" fontId="28" fillId="8" borderId="14" xfId="0" applyFont="1" applyFill="1" applyBorder="1" applyAlignment="1" applyProtection="1">
      <alignment horizontal="right"/>
    </xf>
    <xf numFmtId="44" fontId="29" fillId="3" borderId="15" xfId="2" applyFont="1" applyFill="1" applyBorder="1" applyAlignment="1" applyProtection="1">
      <alignment horizontal="center"/>
      <protection locked="0"/>
    </xf>
    <xf numFmtId="0" fontId="0" fillId="8" borderId="0" xfId="0" applyFill="1" applyBorder="1" applyAlignment="1" applyProtection="1">
      <alignment vertical="center" wrapText="1"/>
    </xf>
    <xf numFmtId="0" fontId="0" fillId="3" borderId="0" xfId="0" applyFill="1" applyBorder="1" applyAlignment="1" applyProtection="1">
      <alignment vertical="center" wrapText="1"/>
    </xf>
    <xf numFmtId="0" fontId="30" fillId="3" borderId="0" xfId="0" applyFont="1" applyFill="1" applyProtection="1">
      <protection locked="0"/>
    </xf>
    <xf numFmtId="0" fontId="28" fillId="8" borderId="16" xfId="0" applyFont="1" applyFill="1" applyBorder="1" applyAlignment="1" applyProtection="1">
      <alignment horizontal="right"/>
    </xf>
    <xf numFmtId="44" fontId="29" fillId="3" borderId="17" xfId="2" applyFont="1" applyFill="1" applyBorder="1" applyAlignment="1" applyProtection="1">
      <alignment horizontal="center"/>
      <protection locked="0"/>
    </xf>
    <xf numFmtId="0" fontId="5" fillId="3" borderId="0" xfId="0" applyFont="1" applyFill="1" applyProtection="1"/>
    <xf numFmtId="0" fontId="31" fillId="3" borderId="0" xfId="0" applyFont="1" applyFill="1" applyBorder="1" applyAlignment="1" applyProtection="1">
      <alignment horizontal="center" vertical="center"/>
    </xf>
    <xf numFmtId="0" fontId="0" fillId="3" borderId="0" xfId="0" applyFill="1" applyBorder="1" applyAlignment="1" applyProtection="1">
      <alignment horizontal="left" vertical="top" wrapText="1" indent="1"/>
    </xf>
    <xf numFmtId="0" fontId="0" fillId="3" borderId="0" xfId="0" applyFill="1" applyAlignment="1" applyProtection="1">
      <alignment vertical="top" wrapText="1"/>
    </xf>
    <xf numFmtId="0" fontId="23" fillId="3" borderId="0" xfId="0" applyFont="1" applyFill="1" applyBorder="1" applyAlignment="1" applyProtection="1">
      <alignment vertical="center" wrapText="1"/>
    </xf>
    <xf numFmtId="10" fontId="29" fillId="3" borderId="17" xfId="3" applyNumberFormat="1" applyFont="1" applyFill="1" applyBorder="1" applyAlignment="1" applyProtection="1">
      <alignment horizontal="center"/>
      <protection locked="0"/>
    </xf>
    <xf numFmtId="0" fontId="30" fillId="3" borderId="0" xfId="0" applyFont="1" applyFill="1" applyProtection="1"/>
    <xf numFmtId="0" fontId="0" fillId="3" borderId="0" xfId="0" applyFill="1" applyAlignment="1"/>
    <xf numFmtId="0" fontId="0" fillId="3" borderId="0" xfId="0" applyFill="1" applyBorder="1" applyAlignment="1"/>
    <xf numFmtId="0" fontId="29" fillId="3" borderId="17" xfId="2" applyNumberFormat="1" applyFont="1" applyFill="1" applyBorder="1" applyAlignment="1" applyProtection="1">
      <alignment horizontal="center"/>
      <protection locked="0"/>
    </xf>
    <xf numFmtId="0" fontId="0" fillId="3" borderId="0" xfId="0" applyFill="1" applyBorder="1" applyAlignment="1" applyProtection="1">
      <alignment vertical="top" wrapText="1"/>
    </xf>
    <xf numFmtId="8" fontId="29" fillId="3" borderId="17" xfId="2" applyNumberFormat="1" applyFont="1" applyFill="1" applyBorder="1" applyAlignment="1" applyProtection="1">
      <alignment horizontal="center"/>
      <protection locked="0"/>
    </xf>
    <xf numFmtId="10" fontId="0" fillId="3" borderId="0" xfId="0" applyNumberFormat="1" applyFill="1" applyProtection="1"/>
    <xf numFmtId="0" fontId="34" fillId="3" borderId="0" xfId="0" applyFont="1" applyFill="1" applyProtection="1"/>
    <xf numFmtId="0" fontId="30" fillId="3" borderId="0" xfId="0" applyFont="1" applyFill="1" applyBorder="1" applyProtection="1"/>
    <xf numFmtId="0" fontId="0" fillId="3" borderId="23" xfId="0" applyFill="1" applyBorder="1" applyAlignment="1"/>
    <xf numFmtId="0" fontId="28" fillId="8" borderId="24" xfId="0" applyFont="1" applyFill="1" applyBorder="1" applyAlignment="1" applyProtection="1">
      <alignment horizontal="right"/>
    </xf>
    <xf numFmtId="44" fontId="29" fillId="3" borderId="25" xfId="2" applyFont="1" applyFill="1" applyBorder="1" applyAlignment="1" applyProtection="1">
      <alignment horizontal="center"/>
      <protection locked="0"/>
    </xf>
    <xf numFmtId="0" fontId="2" fillId="3" borderId="0" xfId="0" applyFont="1" applyFill="1" applyBorder="1" applyAlignment="1" applyProtection="1"/>
    <xf numFmtId="0" fontId="35" fillId="3" borderId="0" xfId="0" applyFont="1" applyFill="1" applyBorder="1" applyAlignment="1" applyProtection="1">
      <alignment vertical="center"/>
    </xf>
    <xf numFmtId="0" fontId="35" fillId="3" borderId="0" xfId="0" applyFont="1" applyFill="1" applyBorder="1" applyAlignment="1" applyProtection="1"/>
    <xf numFmtId="0" fontId="38" fillId="8" borderId="0" xfId="0" applyFont="1" applyFill="1" applyBorder="1" applyAlignment="1" applyProtection="1">
      <alignment horizontal="right"/>
    </xf>
    <xf numFmtId="8" fontId="38" fillId="8" borderId="0" xfId="0" applyNumberFormat="1" applyFont="1" applyFill="1" applyBorder="1" applyAlignment="1" applyProtection="1">
      <alignment horizontal="left"/>
    </xf>
    <xf numFmtId="0" fontId="0" fillId="3" borderId="0" xfId="0" applyFill="1" applyBorder="1" applyProtection="1"/>
    <xf numFmtId="0" fontId="31" fillId="3" borderId="0" xfId="0" applyFont="1" applyFill="1" applyAlignment="1" applyProtection="1">
      <alignment vertical="top" wrapText="1"/>
    </xf>
    <xf numFmtId="0" fontId="16" fillId="3" borderId="0" xfId="0" applyFont="1" applyFill="1" applyBorder="1" applyAlignment="1" applyProtection="1">
      <alignment horizontal="left" vertical="top" wrapText="1" indent="1"/>
    </xf>
    <xf numFmtId="0" fontId="38" fillId="8" borderId="34" xfId="0" applyFont="1" applyFill="1" applyBorder="1" applyAlignment="1" applyProtection="1">
      <alignment horizontal="center"/>
    </xf>
    <xf numFmtId="0" fontId="38" fillId="8" borderId="31" xfId="0" applyFont="1" applyFill="1" applyBorder="1" applyAlignment="1" applyProtection="1">
      <alignment horizontal="center"/>
    </xf>
    <xf numFmtId="0" fontId="39" fillId="8" borderId="35" xfId="0" applyFont="1" applyFill="1" applyBorder="1" applyAlignment="1" applyProtection="1">
      <alignment horizontal="center"/>
    </xf>
    <xf numFmtId="0" fontId="39" fillId="8" borderId="36" xfId="0" applyFont="1" applyFill="1" applyBorder="1" applyAlignment="1" applyProtection="1">
      <alignment horizontal="center"/>
    </xf>
    <xf numFmtId="0" fontId="38" fillId="8" borderId="33" xfId="0" applyFont="1" applyFill="1" applyBorder="1" applyAlignment="1" applyProtection="1">
      <alignment horizontal="center"/>
    </xf>
    <xf numFmtId="0" fontId="0" fillId="3" borderId="0" xfId="0" applyFill="1" applyAlignment="1" applyProtection="1"/>
    <xf numFmtId="0" fontId="38" fillId="8" borderId="31" xfId="0" applyFont="1" applyFill="1" applyBorder="1" applyAlignment="1" applyProtection="1">
      <alignment horizontal="center" vertical="center"/>
    </xf>
    <xf numFmtId="0" fontId="38" fillId="8" borderId="32" xfId="0" applyFont="1" applyFill="1" applyBorder="1" applyAlignment="1" applyProtection="1">
      <alignment horizontal="center" vertical="center"/>
    </xf>
    <xf numFmtId="0" fontId="38" fillId="8" borderId="33" xfId="0" applyFont="1" applyFill="1" applyBorder="1" applyAlignment="1" applyProtection="1">
      <alignment horizontal="center" vertical="center"/>
    </xf>
    <xf numFmtId="0" fontId="40" fillId="8" borderId="34" xfId="0" applyFont="1" applyFill="1" applyBorder="1" applyAlignment="1" applyProtection="1">
      <alignment horizontal="center"/>
    </xf>
    <xf numFmtId="44" fontId="3" fillId="3" borderId="34" xfId="0" applyNumberFormat="1" applyFont="1" applyFill="1" applyBorder="1" applyAlignment="1" applyProtection="1">
      <alignment horizontal="center"/>
    </xf>
    <xf numFmtId="44" fontId="3" fillId="3" borderId="34" xfId="0" applyNumberFormat="1" applyFont="1" applyFill="1" applyBorder="1" applyAlignment="1" applyProtection="1">
      <alignment horizontal="center"/>
      <protection locked="0"/>
    </xf>
    <xf numFmtId="8" fontId="3" fillId="3" borderId="34" xfId="0" applyNumberFormat="1" applyFont="1" applyFill="1" applyBorder="1" applyAlignment="1" applyProtection="1">
      <alignment horizontal="center"/>
      <protection locked="0"/>
    </xf>
    <xf numFmtId="8" fontId="0" fillId="3" borderId="0" xfId="0" applyNumberFormat="1" applyFill="1" applyBorder="1" applyAlignment="1" applyProtection="1">
      <alignment horizontal="center"/>
      <protection locked="0"/>
    </xf>
    <xf numFmtId="0" fontId="35" fillId="3" borderId="0" xfId="0" applyFont="1" applyFill="1" applyBorder="1" applyAlignment="1" applyProtection="1">
      <alignment vertical="center" wrapText="1"/>
    </xf>
    <xf numFmtId="0" fontId="40" fillId="8" borderId="39" xfId="0" applyFont="1" applyFill="1" applyBorder="1" applyAlignment="1" applyProtection="1"/>
    <xf numFmtId="0" fontId="42" fillId="9" borderId="0" xfId="0" applyFont="1" applyFill="1" applyAlignment="1" applyProtection="1">
      <alignment horizontal="center" vertical="center"/>
    </xf>
    <xf numFmtId="0" fontId="30" fillId="3" borderId="0" xfId="0" applyFont="1" applyFill="1" applyBorder="1" applyAlignment="1" applyProtection="1">
      <alignment vertical="top"/>
      <protection locked="0"/>
    </xf>
    <xf numFmtId="0" fontId="35" fillId="3" borderId="0" xfId="0" applyFont="1" applyFill="1" applyBorder="1" applyAlignment="1" applyProtection="1">
      <alignment vertical="top" wrapText="1"/>
      <protection locked="0"/>
    </xf>
    <xf numFmtId="0" fontId="0" fillId="3" borderId="0" xfId="0" applyFill="1" applyBorder="1" applyAlignment="1" applyProtection="1">
      <alignment vertical="top"/>
    </xf>
    <xf numFmtId="2" fontId="0" fillId="3" borderId="0" xfId="0" applyNumberFormat="1" applyFill="1" applyAlignment="1" applyProtection="1">
      <alignment horizontal="center"/>
    </xf>
    <xf numFmtId="0" fontId="5" fillId="10" borderId="0" xfId="0" applyFont="1" applyFill="1" applyProtection="1">
      <protection locked="0"/>
    </xf>
    <xf numFmtId="0" fontId="0" fillId="10" borderId="0" xfId="0" applyFill="1"/>
    <xf numFmtId="0" fontId="6" fillId="10" borderId="0" xfId="0" applyFont="1" applyFill="1" applyAlignment="1">
      <alignment vertical="top"/>
    </xf>
    <xf numFmtId="0" fontId="5" fillId="11" borderId="0" xfId="0" applyFont="1" applyFill="1" applyProtection="1">
      <protection locked="0"/>
    </xf>
    <xf numFmtId="0" fontId="9" fillId="11" borderId="0" xfId="0" applyFont="1" applyFill="1" applyAlignment="1" applyProtection="1"/>
    <xf numFmtId="0" fontId="3" fillId="11" borderId="0" xfId="0" applyFont="1" applyFill="1" applyAlignment="1" applyProtection="1">
      <alignment wrapText="1"/>
    </xf>
    <xf numFmtId="0" fontId="10" fillId="11" borderId="0" xfId="0" applyFont="1" applyFill="1" applyBorder="1" applyAlignment="1" applyProtection="1"/>
    <xf numFmtId="44" fontId="10" fillId="11" borderId="0" xfId="0" applyNumberFormat="1" applyFont="1" applyFill="1" applyBorder="1" applyAlignment="1" applyProtection="1"/>
    <xf numFmtId="44" fontId="9" fillId="11" borderId="0" xfId="0" applyNumberFormat="1" applyFont="1" applyFill="1" applyBorder="1" applyProtection="1"/>
    <xf numFmtId="0" fontId="9" fillId="11" borderId="0" xfId="0" applyFont="1" applyFill="1" applyProtection="1"/>
    <xf numFmtId="44" fontId="9" fillId="11" borderId="0" xfId="0" applyNumberFormat="1" applyFont="1" applyFill="1" applyProtection="1"/>
    <xf numFmtId="0" fontId="8" fillId="11" borderId="0" xfId="0" applyFont="1" applyFill="1" applyBorder="1" applyAlignment="1" applyProtection="1">
      <alignment horizontal="center" vertical="center"/>
    </xf>
    <xf numFmtId="0" fontId="50" fillId="9" borderId="0" xfId="0" applyFont="1" applyFill="1" applyAlignment="1" applyProtection="1">
      <alignment horizontal="center" vertical="center"/>
    </xf>
    <xf numFmtId="0" fontId="13" fillId="11" borderId="0" xfId="0" applyFont="1" applyFill="1" applyBorder="1" applyAlignment="1" applyProtection="1">
      <alignment horizontal="center"/>
    </xf>
    <xf numFmtId="0" fontId="10" fillId="11" borderId="0" xfId="0" applyFont="1" applyFill="1" applyBorder="1" applyAlignment="1" applyProtection="1">
      <alignment horizontal="center"/>
    </xf>
    <xf numFmtId="0" fontId="14" fillId="11" borderId="0" xfId="0" applyFont="1" applyFill="1"/>
    <xf numFmtId="8" fontId="9" fillId="11" borderId="0" xfId="0" applyNumberFormat="1" applyFont="1" applyFill="1" applyProtection="1"/>
    <xf numFmtId="0" fontId="6" fillId="11" borderId="0" xfId="0" applyFont="1" applyFill="1" applyAlignment="1" applyProtection="1">
      <alignment horizontal="center"/>
    </xf>
    <xf numFmtId="0" fontId="19" fillId="13" borderId="0" xfId="0" applyFont="1" applyFill="1" applyBorder="1"/>
    <xf numFmtId="0" fontId="19" fillId="13" borderId="0" xfId="0" applyFont="1" applyFill="1"/>
    <xf numFmtId="8" fontId="14" fillId="11" borderId="0" xfId="0" applyNumberFormat="1" applyFont="1" applyFill="1"/>
    <xf numFmtId="0" fontId="0" fillId="11" borderId="0" xfId="0" applyFill="1" applyProtection="1"/>
    <xf numFmtId="0" fontId="20" fillId="11" borderId="0" xfId="0" applyFont="1" applyFill="1" applyProtection="1"/>
    <xf numFmtId="0" fontId="21" fillId="11" borderId="0" xfId="0" applyFont="1" applyFill="1" applyAlignment="1" applyProtection="1">
      <alignment horizontal="left" vertical="top"/>
    </xf>
    <xf numFmtId="0" fontId="0" fillId="11" borderId="0" xfId="0" applyFill="1" applyAlignment="1" applyProtection="1">
      <alignment horizontal="center"/>
    </xf>
    <xf numFmtId="0" fontId="25" fillId="11" borderId="0" xfId="0" applyFont="1" applyFill="1" applyProtection="1"/>
    <xf numFmtId="0" fontId="54" fillId="14" borderId="0" xfId="0" applyFont="1" applyFill="1" applyBorder="1" applyAlignment="1">
      <alignment horizontal="right"/>
    </xf>
    <xf numFmtId="0" fontId="0" fillId="15" borderId="0" xfId="0" applyFill="1" applyBorder="1" applyProtection="1"/>
    <xf numFmtId="0" fontId="15" fillId="11" borderId="0" xfId="0" applyFont="1" applyFill="1" applyProtection="1"/>
    <xf numFmtId="0" fontId="56" fillId="15" borderId="49" xfId="0" applyFont="1" applyFill="1" applyBorder="1" applyAlignment="1" applyProtection="1">
      <alignment horizontal="left"/>
    </xf>
    <xf numFmtId="44" fontId="0" fillId="3" borderId="50" xfId="2" applyFont="1" applyFill="1" applyBorder="1" applyAlignment="1" applyProtection="1">
      <alignment horizontal="center"/>
      <protection locked="0"/>
    </xf>
    <xf numFmtId="0" fontId="0" fillId="15" borderId="0" xfId="0" applyFill="1" applyBorder="1" applyAlignment="1" applyProtection="1">
      <alignment vertical="center" wrapText="1"/>
    </xf>
    <xf numFmtId="0" fontId="0" fillId="11" borderId="0" xfId="0" applyFill="1" applyBorder="1" applyAlignment="1" applyProtection="1">
      <alignment vertical="center" wrapText="1"/>
    </xf>
    <xf numFmtId="44" fontId="0" fillId="3" borderId="51" xfId="2" applyFont="1" applyFill="1" applyBorder="1" applyAlignment="1" applyProtection="1">
      <alignment horizontal="center"/>
      <protection locked="0"/>
    </xf>
    <xf numFmtId="0" fontId="30" fillId="10" borderId="0" xfId="0" applyFont="1" applyFill="1" applyProtection="1">
      <protection locked="0"/>
    </xf>
    <xf numFmtId="0" fontId="30" fillId="11" borderId="0" xfId="0" applyFont="1" applyFill="1" applyProtection="1">
      <protection locked="0"/>
    </xf>
    <xf numFmtId="44" fontId="0" fillId="3" borderId="52" xfId="2" applyFont="1" applyFill="1" applyBorder="1" applyAlignment="1" applyProtection="1">
      <alignment horizontal="center"/>
      <protection locked="0"/>
    </xf>
    <xf numFmtId="44" fontId="0" fillId="3" borderId="53" xfId="2" applyFont="1" applyFill="1" applyBorder="1" applyAlignment="1" applyProtection="1">
      <alignment horizontal="center"/>
      <protection locked="0"/>
    </xf>
    <xf numFmtId="0" fontId="5" fillId="11" borderId="0" xfId="0" applyFont="1" applyFill="1" applyProtection="1"/>
    <xf numFmtId="0" fontId="31" fillId="11" borderId="0" xfId="0" applyFont="1" applyFill="1" applyBorder="1" applyAlignment="1" applyProtection="1">
      <alignment horizontal="center" vertical="center"/>
    </xf>
    <xf numFmtId="0" fontId="0" fillId="11" borderId="0" xfId="0" applyFill="1" applyBorder="1" applyAlignment="1" applyProtection="1">
      <alignment vertical="top" wrapText="1"/>
    </xf>
    <xf numFmtId="0" fontId="0" fillId="11" borderId="0" xfId="0" applyFill="1" applyAlignment="1" applyProtection="1">
      <alignment vertical="top" wrapText="1"/>
    </xf>
    <xf numFmtId="0" fontId="23" fillId="11" borderId="0" xfId="0" applyFont="1" applyFill="1" applyBorder="1" applyAlignment="1" applyProtection="1">
      <alignment vertical="center" wrapText="1"/>
    </xf>
    <xf numFmtId="10" fontId="0" fillId="3" borderId="52" xfId="3" applyNumberFormat="1" applyFont="1" applyFill="1" applyBorder="1" applyAlignment="1" applyProtection="1">
      <alignment horizontal="center"/>
      <protection locked="0"/>
    </xf>
    <xf numFmtId="0" fontId="30" fillId="11" borderId="0" xfId="0" applyFont="1" applyFill="1" applyProtection="1"/>
    <xf numFmtId="0" fontId="0" fillId="11" borderId="0" xfId="0" applyFill="1" applyAlignment="1"/>
    <xf numFmtId="0" fontId="0" fillId="11" borderId="0" xfId="0" applyFill="1" applyBorder="1" applyAlignment="1"/>
    <xf numFmtId="0" fontId="0" fillId="3" borderId="53" xfId="2" applyNumberFormat="1" applyFont="1" applyFill="1" applyBorder="1" applyAlignment="1" applyProtection="1">
      <alignment horizontal="center"/>
    </xf>
    <xf numFmtId="8" fontId="0" fillId="3" borderId="52" xfId="2" applyNumberFormat="1" applyFont="1" applyFill="1" applyBorder="1" applyAlignment="1" applyProtection="1">
      <alignment horizontal="center"/>
      <protection locked="0"/>
    </xf>
    <xf numFmtId="10" fontId="0" fillId="11" borderId="0" xfId="0" applyNumberFormat="1" applyFill="1" applyProtection="1"/>
    <xf numFmtId="0" fontId="34" fillId="11" borderId="0" xfId="0" applyFont="1" applyFill="1" applyProtection="1"/>
    <xf numFmtId="0" fontId="30" fillId="11" borderId="0" xfId="0" applyFont="1" applyFill="1" applyBorder="1" applyProtection="1"/>
    <xf numFmtId="44" fontId="0" fillId="3" borderId="54" xfId="2" applyFont="1" applyFill="1" applyBorder="1" applyAlignment="1" applyProtection="1">
      <alignment horizontal="center"/>
      <protection locked="0"/>
    </xf>
    <xf numFmtId="8" fontId="0" fillId="11" borderId="0" xfId="0" applyNumberFormat="1" applyFill="1" applyBorder="1" applyAlignment="1" applyProtection="1">
      <alignment horizontal="center"/>
    </xf>
    <xf numFmtId="8" fontId="59" fillId="11" borderId="0" xfId="0" applyNumberFormat="1" applyFont="1" applyFill="1" applyBorder="1" applyAlignment="1" applyProtection="1">
      <alignment horizontal="left"/>
    </xf>
    <xf numFmtId="0" fontId="61" fillId="15" borderId="0" xfId="0" applyFont="1" applyFill="1" applyBorder="1" applyAlignment="1" applyProtection="1">
      <alignment horizontal="right"/>
    </xf>
    <xf numFmtId="8" fontId="61" fillId="15" borderId="0" xfId="0" applyNumberFormat="1" applyFont="1" applyFill="1" applyBorder="1" applyAlignment="1" applyProtection="1">
      <alignment horizontal="left"/>
    </xf>
    <xf numFmtId="0" fontId="0" fillId="11" borderId="0" xfId="0" applyFill="1" applyBorder="1" applyProtection="1"/>
    <xf numFmtId="44" fontId="0" fillId="11" borderId="0" xfId="0" applyNumberFormat="1" applyFill="1" applyBorder="1" applyProtection="1"/>
    <xf numFmtId="0" fontId="16" fillId="11" borderId="0" xfId="0" applyFont="1" applyFill="1" applyBorder="1" applyAlignment="1" applyProtection="1">
      <alignment horizontal="left" vertical="top" wrapText="1" indent="1"/>
    </xf>
    <xf numFmtId="0" fontId="61" fillId="15" borderId="0" xfId="0" applyFont="1" applyFill="1" applyBorder="1" applyAlignment="1" applyProtection="1">
      <alignment horizontal="center"/>
    </xf>
    <xf numFmtId="0" fontId="63" fillId="15" borderId="0" xfId="0" applyFont="1" applyFill="1" applyBorder="1" applyAlignment="1" applyProtection="1">
      <alignment horizontal="center"/>
    </xf>
    <xf numFmtId="0" fontId="0" fillId="11" borderId="0" xfId="0" applyNumberFormat="1" applyFill="1" applyBorder="1" applyProtection="1"/>
    <xf numFmtId="10" fontId="35" fillId="11" borderId="0" xfId="3" applyNumberFormat="1" applyFont="1" applyFill="1" applyBorder="1" applyProtection="1"/>
    <xf numFmtId="0" fontId="38" fillId="15" borderId="55" xfId="0" applyFont="1" applyFill="1" applyBorder="1" applyAlignment="1" applyProtection="1">
      <alignment horizontal="center" vertical="center"/>
    </xf>
    <xf numFmtId="0" fontId="40" fillId="15" borderId="56" xfId="0" applyFont="1" applyFill="1" applyBorder="1" applyAlignment="1" applyProtection="1">
      <alignment horizontal="center"/>
    </xf>
    <xf numFmtId="44" fontId="0" fillId="3" borderId="57" xfId="0" applyNumberFormat="1" applyFill="1" applyBorder="1" applyAlignment="1" applyProtection="1">
      <alignment horizontal="center"/>
    </xf>
    <xf numFmtId="44" fontId="0" fillId="3" borderId="57" xfId="0" applyNumberFormat="1" applyFill="1" applyBorder="1" applyAlignment="1" applyProtection="1">
      <alignment horizontal="center"/>
      <protection locked="0"/>
    </xf>
    <xf numFmtId="8" fontId="0" fillId="3" borderId="57" xfId="0" applyNumberFormat="1" applyFill="1" applyBorder="1" applyAlignment="1" applyProtection="1">
      <alignment horizontal="center"/>
      <protection locked="0"/>
    </xf>
    <xf numFmtId="0" fontId="54" fillId="15" borderId="58" xfId="0" applyFont="1" applyFill="1" applyBorder="1" applyAlignment="1" applyProtection="1">
      <alignment horizontal="center"/>
    </xf>
    <xf numFmtId="44" fontId="0" fillId="3" borderId="59" xfId="0" applyNumberFormat="1" applyFill="1" applyBorder="1" applyAlignment="1" applyProtection="1">
      <alignment horizontal="center"/>
      <protection locked="0"/>
    </xf>
    <xf numFmtId="44" fontId="3" fillId="3" borderId="55" xfId="0" applyNumberFormat="1" applyFont="1" applyFill="1" applyBorder="1" applyAlignment="1" applyProtection="1">
      <alignment horizontal="center"/>
    </xf>
    <xf numFmtId="0" fontId="40" fillId="15" borderId="58" xfId="0" applyFont="1" applyFill="1" applyBorder="1" applyAlignment="1" applyProtection="1">
      <alignment horizontal="center"/>
    </xf>
    <xf numFmtId="44" fontId="0" fillId="3" borderId="59" xfId="0" applyNumberFormat="1" applyFill="1" applyBorder="1" applyAlignment="1" applyProtection="1">
      <alignment horizontal="center"/>
    </xf>
    <xf numFmtId="0" fontId="35" fillId="11" borderId="0" xfId="0" applyFont="1" applyFill="1" applyBorder="1" applyAlignment="1" applyProtection="1">
      <alignment vertical="center" wrapText="1"/>
    </xf>
    <xf numFmtId="0" fontId="40" fillId="15" borderId="55" xfId="0" applyFont="1" applyFill="1" applyBorder="1" applyAlignment="1" applyProtection="1"/>
    <xf numFmtId="0" fontId="65" fillId="16" borderId="0" xfId="0" applyFont="1" applyFill="1" applyProtection="1"/>
    <xf numFmtId="0" fontId="62" fillId="11" borderId="0" xfId="0" applyFont="1" applyFill="1" applyAlignment="1" applyProtection="1">
      <alignment horizontal="center" vertical="center"/>
    </xf>
    <xf numFmtId="1" fontId="62" fillId="11" borderId="59" xfId="0" applyNumberFormat="1" applyFont="1" applyFill="1" applyBorder="1" applyAlignment="1" applyProtection="1">
      <alignment horizontal="center"/>
    </xf>
    <xf numFmtId="1" fontId="62" fillId="11" borderId="59" xfId="0" applyNumberFormat="1" applyFont="1" applyFill="1" applyBorder="1" applyAlignment="1" applyProtection="1">
      <alignment horizontal="center"/>
      <protection locked="0"/>
    </xf>
    <xf numFmtId="0" fontId="30" fillId="11" borderId="0" xfId="0" applyFont="1" applyFill="1" applyBorder="1" applyAlignment="1" applyProtection="1">
      <alignment vertical="top"/>
      <protection locked="0"/>
    </xf>
    <xf numFmtId="44" fontId="0" fillId="11" borderId="0" xfId="0" applyNumberFormat="1" applyFill="1" applyProtection="1"/>
    <xf numFmtId="44" fontId="62" fillId="11" borderId="0" xfId="0" applyNumberFormat="1" applyFont="1" applyFill="1" applyProtection="1"/>
    <xf numFmtId="0" fontId="0" fillId="11" borderId="0" xfId="0" applyFill="1" applyBorder="1" applyAlignment="1" applyProtection="1">
      <alignment vertical="top"/>
    </xf>
    <xf numFmtId="2" fontId="0" fillId="11" borderId="0" xfId="0" applyNumberFormat="1" applyFill="1" applyAlignment="1" applyProtection="1">
      <alignment horizontal="center"/>
    </xf>
    <xf numFmtId="1" fontId="62" fillId="11" borderId="0" xfId="0" applyNumberFormat="1" applyFont="1" applyFill="1" applyBorder="1" applyAlignment="1" applyProtection="1">
      <alignment horizontal="center"/>
      <protection locked="0"/>
    </xf>
    <xf numFmtId="0" fontId="0" fillId="11" borderId="0" xfId="0" applyFill="1"/>
    <xf numFmtId="10" fontId="62" fillId="11" borderId="0" xfId="0" applyNumberFormat="1" applyFont="1" applyFill="1" applyProtection="1"/>
    <xf numFmtId="0" fontId="66" fillId="11" borderId="0" xfId="0" applyFont="1" applyFill="1" applyBorder="1" applyProtection="1"/>
    <xf numFmtId="0" fontId="15" fillId="17" borderId="0" xfId="0" applyFont="1" applyFill="1" applyBorder="1" applyAlignment="1" applyProtection="1">
      <alignment vertical="center" wrapText="1"/>
    </xf>
    <xf numFmtId="0" fontId="23" fillId="17" borderId="0" xfId="0" applyFont="1" applyFill="1" applyBorder="1" applyAlignment="1" applyProtection="1">
      <alignment vertical="center" wrapText="1"/>
    </xf>
    <xf numFmtId="0" fontId="28" fillId="8" borderId="14" xfId="0" applyFont="1" applyFill="1" applyBorder="1" applyAlignment="1" applyProtection="1">
      <alignment horizontal="left"/>
    </xf>
    <xf numFmtId="0" fontId="28" fillId="8" borderId="16" xfId="0" applyFont="1" applyFill="1" applyBorder="1" applyAlignment="1" applyProtection="1">
      <alignment horizontal="left"/>
    </xf>
    <xf numFmtId="0" fontId="28" fillId="8" borderId="24" xfId="0" applyFont="1" applyFill="1" applyBorder="1" applyAlignment="1" applyProtection="1">
      <alignment horizontal="left"/>
    </xf>
    <xf numFmtId="44" fontId="0" fillId="19" borderId="52" xfId="2" applyFont="1" applyFill="1" applyBorder="1" applyAlignment="1" applyProtection="1">
      <alignment horizontal="center"/>
      <protection locked="0"/>
    </xf>
    <xf numFmtId="44" fontId="0" fillId="19" borderId="53" xfId="2" applyFont="1" applyFill="1" applyBorder="1" applyAlignment="1" applyProtection="1">
      <alignment horizontal="center"/>
      <protection locked="0"/>
    </xf>
    <xf numFmtId="8" fontId="66" fillId="11" borderId="57" xfId="0" applyNumberFormat="1" applyFont="1" applyFill="1" applyBorder="1" applyAlignment="1" applyProtection="1">
      <alignment horizontal="center"/>
      <protection locked="0"/>
    </xf>
    <xf numFmtId="44" fontId="66" fillId="11" borderId="59" xfId="0" applyNumberFormat="1" applyFont="1" applyFill="1" applyBorder="1" applyAlignment="1" applyProtection="1">
      <alignment horizontal="center"/>
      <protection locked="0"/>
    </xf>
    <xf numFmtId="8" fontId="3" fillId="3" borderId="34" xfId="0" applyNumberFormat="1" applyFont="1" applyFill="1" applyBorder="1" applyAlignment="1" applyProtection="1">
      <alignment horizontal="center"/>
    </xf>
    <xf numFmtId="164" fontId="3" fillId="3" borderId="34" xfId="0" applyNumberFormat="1" applyFont="1" applyFill="1" applyBorder="1" applyAlignment="1" applyProtection="1">
      <alignment horizontal="center"/>
    </xf>
    <xf numFmtId="0" fontId="68" fillId="3" borderId="0" xfId="0" applyFont="1" applyFill="1"/>
    <xf numFmtId="0" fontId="69" fillId="10" borderId="0" xfId="0" applyFont="1" applyFill="1" applyProtection="1">
      <protection locked="0"/>
    </xf>
    <xf numFmtId="0" fontId="68" fillId="3" borderId="0" xfId="0" applyFont="1" applyFill="1" applyProtection="1"/>
    <xf numFmtId="0" fontId="27" fillId="5" borderId="0" xfId="0" applyFont="1" applyFill="1" applyAlignment="1" applyProtection="1">
      <alignment horizontal="center" vertical="center"/>
    </xf>
    <xf numFmtId="0" fontId="3" fillId="2" borderId="1" xfId="0" applyFont="1" applyFill="1" applyBorder="1" applyAlignment="1" applyProtection="1">
      <alignment horizontal="center"/>
      <protection locked="0"/>
    </xf>
    <xf numFmtId="0" fontId="3" fillId="2" borderId="2" xfId="0" applyFont="1" applyFill="1" applyBorder="1" applyAlignment="1" applyProtection="1">
      <alignment horizontal="center"/>
      <protection locked="0"/>
    </xf>
    <xf numFmtId="0" fontId="7" fillId="3" borderId="0" xfId="0" applyFont="1" applyFill="1" applyBorder="1" applyAlignment="1" applyProtection="1">
      <alignment horizontal="center" vertical="center"/>
    </xf>
    <xf numFmtId="0" fontId="3" fillId="3" borderId="0" xfId="0" applyFont="1" applyFill="1" applyAlignment="1" applyProtection="1">
      <alignment horizontal="right" wrapText="1"/>
    </xf>
    <xf numFmtId="0" fontId="11" fillId="3" borderId="0" xfId="0" applyFont="1" applyFill="1" applyBorder="1" applyAlignment="1" applyProtection="1">
      <alignment horizontal="left" vertical="top" wrapText="1"/>
    </xf>
    <xf numFmtId="0" fontId="16" fillId="3" borderId="4" xfId="0" applyFont="1" applyFill="1" applyBorder="1" applyAlignment="1" applyProtection="1">
      <alignment horizontal="left" vertical="top" wrapText="1" indent="1"/>
    </xf>
    <xf numFmtId="0" fontId="16" fillId="3" borderId="5" xfId="0" applyFont="1" applyFill="1" applyBorder="1" applyAlignment="1" applyProtection="1">
      <alignment horizontal="left" vertical="top" wrapText="1" indent="1"/>
    </xf>
    <xf numFmtId="0" fontId="16" fillId="3" borderId="6" xfId="0" applyFont="1" applyFill="1" applyBorder="1" applyAlignment="1" applyProtection="1">
      <alignment horizontal="left" vertical="top" wrapText="1" indent="1"/>
    </xf>
    <xf numFmtId="0" fontId="16" fillId="3" borderId="8" xfId="0" applyFont="1" applyFill="1" applyBorder="1" applyAlignment="1" applyProtection="1">
      <alignment horizontal="left" vertical="top" wrapText="1" indent="1"/>
    </xf>
    <xf numFmtId="0" fontId="16" fillId="3" borderId="9" xfId="0" applyFont="1" applyFill="1" applyBorder="1" applyAlignment="1" applyProtection="1">
      <alignment horizontal="left" vertical="top" wrapText="1" indent="1"/>
    </xf>
    <xf numFmtId="0" fontId="16" fillId="3" borderId="10" xfId="0" applyFont="1" applyFill="1" applyBorder="1" applyAlignment="1" applyProtection="1">
      <alignment horizontal="left" vertical="top" wrapText="1" indent="1"/>
    </xf>
    <xf numFmtId="0" fontId="18" fillId="6" borderId="7" xfId="0" applyFont="1" applyFill="1" applyBorder="1" applyAlignment="1">
      <alignment horizontal="center" vertical="center"/>
    </xf>
    <xf numFmtId="0" fontId="22" fillId="7" borderId="0" xfId="0" applyFont="1" applyFill="1" applyBorder="1" applyAlignment="1">
      <alignment horizontal="center" vertical="center"/>
    </xf>
    <xf numFmtId="0" fontId="16" fillId="3" borderId="12" xfId="0" applyFont="1" applyFill="1" applyBorder="1" applyAlignment="1" applyProtection="1">
      <alignment horizontal="left" vertical="top" wrapText="1" indent="1"/>
    </xf>
    <xf numFmtId="0" fontId="16" fillId="3" borderId="0" xfId="0" applyFont="1" applyFill="1" applyBorder="1" applyAlignment="1" applyProtection="1">
      <alignment horizontal="left" vertical="top" wrapText="1" indent="1"/>
    </xf>
    <xf numFmtId="0" fontId="16" fillId="3" borderId="13" xfId="0" applyFont="1" applyFill="1" applyBorder="1" applyAlignment="1" applyProtection="1">
      <alignment horizontal="left" vertical="top" wrapText="1" indent="1"/>
    </xf>
    <xf numFmtId="0" fontId="35" fillId="3" borderId="29" xfId="0" applyFont="1" applyFill="1" applyBorder="1" applyAlignment="1" applyProtection="1">
      <alignment horizontal="center" vertical="center"/>
    </xf>
    <xf numFmtId="0" fontId="37" fillId="3" borderId="30" xfId="0" applyFont="1" applyFill="1" applyBorder="1" applyAlignment="1" applyProtection="1">
      <alignment horizontal="center" vertical="top"/>
    </xf>
    <xf numFmtId="0" fontId="0" fillId="3" borderId="0" xfId="0" applyFill="1" applyAlignment="1" applyProtection="1">
      <alignment vertical="top" wrapText="1"/>
    </xf>
    <xf numFmtId="0" fontId="0" fillId="3" borderId="0" xfId="0" applyFill="1" applyBorder="1" applyAlignment="1" applyProtection="1">
      <alignment vertical="top" wrapText="1"/>
    </xf>
    <xf numFmtId="0" fontId="32" fillId="3" borderId="18" xfId="0" applyFont="1" applyFill="1" applyBorder="1" applyAlignment="1" applyProtection="1">
      <alignment horizontal="center" vertical="center" wrapText="1"/>
      <protection locked="0"/>
    </xf>
    <xf numFmtId="0" fontId="32" fillId="3" borderId="19" xfId="0" applyFont="1" applyFill="1" applyBorder="1" applyAlignment="1" applyProtection="1">
      <alignment horizontal="center" vertical="center" wrapText="1"/>
      <protection locked="0"/>
    </xf>
    <xf numFmtId="0" fontId="32" fillId="3" borderId="20" xfId="0" applyFont="1" applyFill="1" applyBorder="1" applyAlignment="1" applyProtection="1">
      <alignment horizontal="center" vertical="center" wrapText="1"/>
      <protection locked="0"/>
    </xf>
    <xf numFmtId="0" fontId="32" fillId="3" borderId="21" xfId="0" applyFont="1" applyFill="1" applyBorder="1" applyAlignment="1" applyProtection="1">
      <alignment horizontal="center" vertical="center" wrapText="1"/>
      <protection locked="0"/>
    </xf>
    <xf numFmtId="0" fontId="32" fillId="3" borderId="0" xfId="0" applyFont="1" applyFill="1" applyBorder="1" applyAlignment="1" applyProtection="1">
      <alignment horizontal="center" vertical="center" wrapText="1"/>
      <protection locked="0"/>
    </xf>
    <xf numFmtId="0" fontId="32" fillId="3" borderId="22" xfId="0" applyFont="1" applyFill="1" applyBorder="1" applyAlignment="1" applyProtection="1">
      <alignment horizontal="center" vertical="center" wrapText="1"/>
      <protection locked="0"/>
    </xf>
    <xf numFmtId="0" fontId="32" fillId="3" borderId="26" xfId="0" applyFont="1" applyFill="1" applyBorder="1" applyAlignment="1" applyProtection="1">
      <alignment horizontal="center" vertical="center" wrapText="1"/>
      <protection locked="0"/>
    </xf>
    <xf numFmtId="0" fontId="32" fillId="3" borderId="27" xfId="0" applyFont="1" applyFill="1" applyBorder="1" applyAlignment="1" applyProtection="1">
      <alignment horizontal="center" vertical="center" wrapText="1"/>
      <protection locked="0"/>
    </xf>
    <xf numFmtId="0" fontId="32" fillId="3" borderId="28" xfId="0" applyFont="1" applyFill="1" applyBorder="1" applyAlignment="1" applyProtection="1">
      <alignment horizontal="center" vertical="center" wrapText="1"/>
      <protection locked="0"/>
    </xf>
    <xf numFmtId="0" fontId="0" fillId="3" borderId="0" xfId="0" applyFill="1" applyAlignment="1" applyProtection="1">
      <alignment horizontal="left" vertical="top" wrapText="1" indent="1"/>
    </xf>
    <xf numFmtId="0" fontId="0" fillId="3" borderId="0" xfId="0" applyFill="1" applyBorder="1" applyAlignment="1" applyProtection="1">
      <alignment horizontal="left" vertical="top" wrapText="1" indent="1"/>
    </xf>
    <xf numFmtId="0" fontId="24" fillId="3" borderId="0" xfId="0" applyFont="1" applyFill="1" applyAlignment="1" applyProtection="1">
      <alignment horizontal="center" vertical="center"/>
    </xf>
    <xf numFmtId="0" fontId="16" fillId="3" borderId="4" xfId="0" applyFont="1" applyFill="1" applyBorder="1" applyAlignment="1" applyProtection="1">
      <alignment horizontal="left" vertical="center" wrapText="1" indent="1"/>
    </xf>
    <xf numFmtId="0" fontId="16" fillId="3" borderId="5" xfId="0" applyFont="1" applyFill="1" applyBorder="1" applyAlignment="1" applyProtection="1">
      <alignment horizontal="left" vertical="center" wrapText="1" indent="1"/>
    </xf>
    <xf numFmtId="0" fontId="16" fillId="3" borderId="6" xfId="0" applyFont="1" applyFill="1" applyBorder="1" applyAlignment="1" applyProtection="1">
      <alignment horizontal="left" vertical="center" wrapText="1" indent="1"/>
    </xf>
    <xf numFmtId="0" fontId="16" fillId="3" borderId="12" xfId="0" applyFont="1" applyFill="1" applyBorder="1" applyAlignment="1" applyProtection="1">
      <alignment horizontal="left" vertical="center" wrapText="1" indent="1"/>
    </xf>
    <xf numFmtId="0" fontId="16" fillId="3" borderId="0" xfId="0" applyFont="1" applyFill="1" applyBorder="1" applyAlignment="1" applyProtection="1">
      <alignment horizontal="left" vertical="center" wrapText="1" indent="1"/>
    </xf>
    <xf numFmtId="0" fontId="16" fillId="3" borderId="13" xfId="0" applyFont="1" applyFill="1" applyBorder="1" applyAlignment="1" applyProtection="1">
      <alignment horizontal="left" vertical="center" wrapText="1" indent="1"/>
    </xf>
    <xf numFmtId="0" fontId="16" fillId="3" borderId="8" xfId="0" applyFont="1" applyFill="1" applyBorder="1" applyAlignment="1" applyProtection="1">
      <alignment horizontal="left" vertical="center" wrapText="1" indent="1"/>
    </xf>
    <xf numFmtId="0" fontId="16" fillId="3" borderId="9" xfId="0" applyFont="1" applyFill="1" applyBorder="1" applyAlignment="1" applyProtection="1">
      <alignment horizontal="left" vertical="center" wrapText="1" indent="1"/>
    </xf>
    <xf numFmtId="0" fontId="16" fillId="3" borderId="10" xfId="0" applyFont="1" applyFill="1" applyBorder="1" applyAlignment="1" applyProtection="1">
      <alignment horizontal="left" vertical="center" wrapText="1" indent="1"/>
    </xf>
    <xf numFmtId="0" fontId="40" fillId="8" borderId="31" xfId="0" applyFont="1" applyFill="1" applyBorder="1" applyAlignment="1" applyProtection="1">
      <alignment horizontal="right"/>
    </xf>
    <xf numFmtId="0" fontId="40" fillId="8" borderId="33" xfId="0" applyFont="1" applyFill="1" applyBorder="1" applyAlignment="1" applyProtection="1">
      <alignment horizontal="right"/>
    </xf>
    <xf numFmtId="0" fontId="38" fillId="8" borderId="31" xfId="0" applyFont="1" applyFill="1" applyBorder="1" applyAlignment="1" applyProtection="1">
      <alignment horizontal="center" vertical="center"/>
    </xf>
    <xf numFmtId="0" fontId="38" fillId="8" borderId="32" xfId="0" applyFont="1" applyFill="1" applyBorder="1" applyAlignment="1" applyProtection="1">
      <alignment horizontal="center" vertical="center"/>
    </xf>
    <xf numFmtId="0" fontId="38" fillId="8" borderId="33" xfId="0" applyFont="1" applyFill="1" applyBorder="1" applyAlignment="1" applyProtection="1">
      <alignment horizontal="center" vertical="center"/>
    </xf>
    <xf numFmtId="0" fontId="40" fillId="8" borderId="47" xfId="0" applyFont="1" applyFill="1" applyBorder="1" applyAlignment="1" applyProtection="1">
      <alignment horizontal="right"/>
    </xf>
    <xf numFmtId="0" fontId="40" fillId="8" borderId="48" xfId="0" applyFont="1" applyFill="1" applyBorder="1" applyAlignment="1" applyProtection="1">
      <alignment horizontal="right"/>
    </xf>
    <xf numFmtId="0" fontId="26" fillId="7" borderId="11" xfId="0" applyFont="1" applyFill="1" applyBorder="1" applyAlignment="1">
      <alignment horizontal="right"/>
    </xf>
    <xf numFmtId="0" fontId="26" fillId="7" borderId="0" xfId="0" applyFont="1" applyFill="1" applyBorder="1" applyAlignment="1">
      <alignment horizontal="right"/>
    </xf>
    <xf numFmtId="0" fontId="26" fillId="7" borderId="38" xfId="0" applyFont="1" applyFill="1" applyBorder="1" applyAlignment="1">
      <alignment horizontal="right"/>
    </xf>
    <xf numFmtId="44" fontId="3" fillId="2" borderId="1" xfId="2" applyFont="1" applyFill="1" applyBorder="1" applyAlignment="1" applyProtection="1">
      <alignment horizontal="center"/>
      <protection locked="0"/>
    </xf>
    <xf numFmtId="44" fontId="3" fillId="2" borderId="2" xfId="2" applyFont="1" applyFill="1" applyBorder="1" applyAlignment="1" applyProtection="1">
      <alignment horizontal="center"/>
      <protection locked="0"/>
    </xf>
    <xf numFmtId="0" fontId="40" fillId="8" borderId="39" xfId="0" applyFont="1" applyFill="1" applyBorder="1" applyAlignment="1" applyProtection="1">
      <alignment horizontal="right"/>
    </xf>
    <xf numFmtId="0" fontId="40" fillId="8" borderId="40" xfId="0" applyFont="1" applyFill="1" applyBorder="1" applyAlignment="1" applyProtection="1">
      <alignment horizontal="right"/>
    </xf>
    <xf numFmtId="164" fontId="3" fillId="2" borderId="1" xfId="2" applyNumberFormat="1" applyFont="1" applyFill="1" applyBorder="1" applyAlignment="1" applyProtection="1">
      <alignment horizontal="center"/>
      <protection locked="0"/>
    </xf>
    <xf numFmtId="164" fontId="3" fillId="2" borderId="2" xfId="2" applyNumberFormat="1" applyFont="1" applyFill="1" applyBorder="1" applyAlignment="1" applyProtection="1">
      <alignment horizontal="center"/>
      <protection locked="0"/>
    </xf>
    <xf numFmtId="0" fontId="41" fillId="7" borderId="37" xfId="0" applyFont="1" applyFill="1" applyBorder="1" applyAlignment="1">
      <alignment horizontal="center" vertical="center"/>
    </xf>
    <xf numFmtId="0" fontId="0" fillId="3" borderId="39" xfId="0" applyFont="1" applyFill="1" applyBorder="1" applyAlignment="1" applyProtection="1">
      <alignment horizontal="left" vertical="top" wrapText="1" indent="1"/>
    </xf>
    <xf numFmtId="0" fontId="0" fillId="3" borderId="41" xfId="0" applyFont="1" applyFill="1" applyBorder="1" applyAlignment="1" applyProtection="1">
      <alignment horizontal="left" vertical="top" wrapText="1" indent="1"/>
    </xf>
    <xf numFmtId="0" fontId="0" fillId="3" borderId="40" xfId="0" applyFont="1" applyFill="1" applyBorder="1" applyAlignment="1" applyProtection="1">
      <alignment horizontal="left" vertical="top" wrapText="1" indent="1"/>
    </xf>
    <xf numFmtId="0" fontId="0" fillId="3" borderId="42" xfId="0" applyFont="1" applyFill="1" applyBorder="1" applyAlignment="1" applyProtection="1">
      <alignment horizontal="left" vertical="top" wrapText="1" indent="1"/>
    </xf>
    <xf numFmtId="0" fontId="0" fillId="3" borderId="0" xfId="0" applyFont="1" applyFill="1" applyBorder="1" applyAlignment="1" applyProtection="1">
      <alignment horizontal="left" vertical="top" wrapText="1" indent="1"/>
    </xf>
    <xf numFmtId="0" fontId="0" fillId="3" borderId="43" xfId="0" applyFont="1" applyFill="1" applyBorder="1" applyAlignment="1" applyProtection="1">
      <alignment horizontal="left" vertical="top" wrapText="1" indent="1"/>
    </xf>
    <xf numFmtId="0" fontId="0" fillId="3" borderId="47" xfId="0" applyFont="1" applyFill="1" applyBorder="1" applyAlignment="1" applyProtection="1">
      <alignment horizontal="left" vertical="top" wrapText="1" indent="1"/>
    </xf>
    <xf numFmtId="0" fontId="0" fillId="3" borderId="30" xfId="0" applyFont="1" applyFill="1" applyBorder="1" applyAlignment="1" applyProtection="1">
      <alignment horizontal="left" vertical="top" wrapText="1" indent="1"/>
    </xf>
    <xf numFmtId="0" fontId="0" fillId="3" borderId="48" xfId="0" applyFont="1" applyFill="1" applyBorder="1" applyAlignment="1" applyProtection="1">
      <alignment horizontal="left" vertical="top" wrapText="1" indent="1"/>
    </xf>
    <xf numFmtId="165" fontId="3" fillId="2" borderId="1" xfId="1" applyNumberFormat="1" applyFont="1" applyFill="1" applyBorder="1" applyAlignment="1" applyProtection="1">
      <alignment horizontal="center" vertical="center"/>
      <protection locked="0"/>
    </xf>
    <xf numFmtId="165" fontId="3" fillId="2" borderId="2" xfId="1" applyNumberFormat="1" applyFont="1" applyFill="1" applyBorder="1" applyAlignment="1" applyProtection="1">
      <alignment horizontal="center" vertical="center"/>
      <protection locked="0"/>
    </xf>
    <xf numFmtId="166" fontId="3" fillId="2" borderId="1" xfId="3" applyNumberFormat="1" applyFont="1" applyFill="1" applyBorder="1" applyAlignment="1" applyProtection="1">
      <alignment horizontal="center"/>
      <protection locked="0"/>
    </xf>
    <xf numFmtId="166" fontId="3" fillId="2" borderId="2" xfId="3" applyNumberFormat="1" applyFont="1" applyFill="1" applyBorder="1" applyAlignment="1" applyProtection="1">
      <alignment horizontal="center"/>
      <protection locked="0"/>
    </xf>
    <xf numFmtId="0" fontId="19" fillId="7" borderId="44" xfId="0" applyFont="1" applyFill="1" applyBorder="1" applyAlignment="1">
      <alignment horizontal="center"/>
    </xf>
    <xf numFmtId="0" fontId="19" fillId="7" borderId="45" xfId="0" applyFont="1" applyFill="1" applyBorder="1" applyAlignment="1">
      <alignment horizontal="center"/>
    </xf>
    <xf numFmtId="0" fontId="19" fillId="7" borderId="46" xfId="0" applyFont="1" applyFill="1" applyBorder="1" applyAlignment="1">
      <alignment horizontal="center"/>
    </xf>
    <xf numFmtId="10" fontId="3" fillId="2" borderId="1" xfId="2" applyNumberFormat="1" applyFont="1" applyFill="1" applyBorder="1" applyAlignment="1" applyProtection="1">
      <alignment horizontal="center"/>
      <protection locked="0"/>
    </xf>
    <xf numFmtId="165" fontId="3" fillId="2" borderId="1" xfId="2" applyNumberFormat="1" applyFont="1" applyFill="1" applyBorder="1" applyAlignment="1" applyProtection="1">
      <alignment horizontal="center"/>
      <protection locked="0"/>
    </xf>
    <xf numFmtId="165" fontId="3" fillId="2" borderId="2" xfId="2" applyNumberFormat="1" applyFont="1" applyFill="1" applyBorder="1" applyAlignment="1" applyProtection="1">
      <alignment horizontal="center"/>
      <protection locked="0"/>
    </xf>
    <xf numFmtId="0" fontId="47" fillId="11" borderId="0" xfId="0" applyFont="1" applyFill="1" applyBorder="1" applyAlignment="1" applyProtection="1">
      <alignment horizontal="center" vertical="center"/>
    </xf>
    <xf numFmtId="0" fontId="48" fillId="11" borderId="0" xfId="0" applyFont="1" applyFill="1" applyBorder="1" applyAlignment="1" applyProtection="1">
      <alignment horizontal="left" vertical="top" wrapText="1"/>
    </xf>
    <xf numFmtId="0" fontId="16" fillId="11" borderId="4" xfId="0" applyFont="1" applyFill="1" applyBorder="1" applyAlignment="1" applyProtection="1">
      <alignment horizontal="left" vertical="top" wrapText="1" indent="1"/>
    </xf>
    <xf numFmtId="0" fontId="16" fillId="11" borderId="5" xfId="0" applyFont="1" applyFill="1" applyBorder="1" applyAlignment="1" applyProtection="1">
      <alignment horizontal="left" vertical="top" wrapText="1" indent="1"/>
    </xf>
    <xf numFmtId="0" fontId="16" fillId="11" borderId="6" xfId="0" applyFont="1" applyFill="1" applyBorder="1" applyAlignment="1" applyProtection="1">
      <alignment horizontal="left" vertical="top" wrapText="1" indent="1"/>
    </xf>
    <xf numFmtId="0" fontId="16" fillId="11" borderId="8" xfId="0" applyFont="1" applyFill="1" applyBorder="1" applyAlignment="1" applyProtection="1">
      <alignment horizontal="left" vertical="top" wrapText="1" indent="1"/>
    </xf>
    <xf numFmtId="0" fontId="16" fillId="11" borderId="9" xfId="0" applyFont="1" applyFill="1" applyBorder="1" applyAlignment="1" applyProtection="1">
      <alignment horizontal="left" vertical="top" wrapText="1" indent="1"/>
    </xf>
    <xf numFmtId="0" fontId="16" fillId="11" borderId="10" xfId="0" applyFont="1" applyFill="1" applyBorder="1" applyAlignment="1" applyProtection="1">
      <alignment horizontal="left" vertical="top" wrapText="1" indent="1"/>
    </xf>
    <xf numFmtId="0" fontId="52" fillId="18" borderId="0" xfId="0" applyFont="1" applyFill="1" applyBorder="1" applyAlignment="1">
      <alignment horizontal="center" vertical="center"/>
    </xf>
    <xf numFmtId="0" fontId="53" fillId="14" borderId="0" xfId="0" applyFont="1" applyFill="1" applyBorder="1" applyAlignment="1">
      <alignment horizontal="center" vertical="center"/>
    </xf>
    <xf numFmtId="0" fontId="50" fillId="9" borderId="0" xfId="0" applyFont="1" applyFill="1" applyAlignment="1" applyProtection="1">
      <alignment horizontal="center" vertical="center"/>
    </xf>
    <xf numFmtId="0" fontId="51" fillId="12" borderId="0" xfId="0" applyFont="1" applyFill="1" applyAlignment="1" applyProtection="1">
      <alignment horizontal="center" vertical="center"/>
    </xf>
    <xf numFmtId="0" fontId="67" fillId="12" borderId="0" xfId="0" applyFont="1" applyFill="1" applyAlignment="1" applyProtection="1">
      <alignment horizontal="center" vertical="center"/>
    </xf>
    <xf numFmtId="0" fontId="16" fillId="11" borderId="12" xfId="0" applyFont="1" applyFill="1" applyBorder="1" applyAlignment="1" applyProtection="1">
      <alignment horizontal="left" vertical="top" wrapText="1" indent="1"/>
    </xf>
    <xf numFmtId="0" fontId="16" fillId="11" borderId="0" xfId="0" applyFont="1" applyFill="1" applyBorder="1" applyAlignment="1" applyProtection="1">
      <alignment horizontal="left" vertical="top" wrapText="1" indent="1"/>
    </xf>
    <xf numFmtId="0" fontId="16" fillId="11" borderId="13" xfId="0" applyFont="1" applyFill="1" applyBorder="1" applyAlignment="1" applyProtection="1">
      <alignment horizontal="left" vertical="top" wrapText="1" indent="1"/>
    </xf>
    <xf numFmtId="0" fontId="24" fillId="11" borderId="0" xfId="0" applyFont="1" applyFill="1" applyAlignment="1" applyProtection="1">
      <alignment horizontal="center" vertical="center"/>
    </xf>
    <xf numFmtId="44" fontId="3" fillId="2" borderId="0" xfId="2" applyFont="1" applyFill="1" applyBorder="1" applyAlignment="1" applyProtection="1">
      <alignment horizontal="center"/>
      <protection locked="0"/>
    </xf>
    <xf numFmtId="0" fontId="55" fillId="17" borderId="0" xfId="0" applyFont="1" applyFill="1" applyAlignment="1" applyProtection="1">
      <alignment horizontal="center" vertical="center"/>
    </xf>
    <xf numFmtId="0" fontId="0" fillId="11" borderId="0" xfId="0" applyFill="1" applyAlignment="1" applyProtection="1">
      <alignment vertical="top" wrapText="1"/>
    </xf>
    <xf numFmtId="0" fontId="0" fillId="11" borderId="0" xfId="0" applyFill="1" applyBorder="1" applyAlignment="1" applyProtection="1">
      <alignment vertical="top" wrapText="1"/>
    </xf>
    <xf numFmtId="0" fontId="57" fillId="3" borderId="0" xfId="0" applyFont="1" applyFill="1" applyBorder="1" applyAlignment="1" applyProtection="1">
      <alignment horizontal="center" vertical="center" wrapText="1"/>
      <protection locked="0"/>
    </xf>
    <xf numFmtId="0" fontId="0" fillId="11" borderId="0" xfId="0" applyFill="1" applyBorder="1" applyAlignment="1" applyProtection="1">
      <alignment horizontal="left" vertical="top" wrapText="1" indent="1"/>
    </xf>
    <xf numFmtId="0" fontId="55" fillId="17" borderId="0" xfId="0" applyFont="1" applyFill="1" applyBorder="1" applyAlignment="1" applyProtection="1">
      <alignment horizontal="center" vertical="center"/>
    </xf>
    <xf numFmtId="0" fontId="60" fillId="11" borderId="0" xfId="0" applyFont="1" applyFill="1" applyBorder="1" applyAlignment="1" applyProtection="1">
      <alignment horizontal="center" vertical="top"/>
    </xf>
    <xf numFmtId="0" fontId="40" fillId="15" borderId="55" xfId="0" applyFont="1" applyFill="1" applyBorder="1" applyAlignment="1" applyProtection="1">
      <alignment horizontal="right"/>
    </xf>
    <xf numFmtId="0" fontId="64" fillId="14" borderId="37" xfId="0" applyFont="1" applyFill="1" applyBorder="1" applyAlignment="1">
      <alignment horizontal="center" vertical="center"/>
    </xf>
    <xf numFmtId="0" fontId="64" fillId="14" borderId="0" xfId="0" applyFont="1" applyFill="1" applyBorder="1" applyAlignment="1">
      <alignment horizontal="center" vertical="center"/>
    </xf>
    <xf numFmtId="0" fontId="54" fillId="14" borderId="0" xfId="0" applyFont="1" applyFill="1" applyBorder="1" applyAlignment="1">
      <alignment horizontal="right"/>
    </xf>
    <xf numFmtId="44" fontId="3" fillId="20" borderId="0" xfId="2" applyFont="1" applyFill="1" applyBorder="1" applyAlignment="1" applyProtection="1">
      <alignment horizontal="center"/>
      <protection locked="0"/>
    </xf>
    <xf numFmtId="0" fontId="0" fillId="11" borderId="55" xfId="0" applyFont="1" applyFill="1" applyBorder="1" applyAlignment="1" applyProtection="1">
      <alignment horizontal="left" vertical="top" wrapText="1" indent="1"/>
    </xf>
    <xf numFmtId="0" fontId="19" fillId="14" borderId="0" xfId="0" applyFont="1" applyFill="1" applyBorder="1" applyAlignment="1">
      <alignment horizontal="center"/>
    </xf>
    <xf numFmtId="0" fontId="35" fillId="11" borderId="0" xfId="0" applyFont="1" applyFill="1" applyBorder="1" applyAlignment="1" applyProtection="1">
      <alignment horizontal="center"/>
    </xf>
    <xf numFmtId="0" fontId="38" fillId="15" borderId="55" xfId="0" applyFont="1" applyFill="1" applyBorder="1" applyAlignment="1" applyProtection="1">
      <alignment horizontal="center" vertical="center"/>
    </xf>
  </cellXfs>
  <cellStyles count="4">
    <cellStyle name="Comma" xfId="1" builtinId="3"/>
    <cellStyle name="Currency" xfId="2" builtinId="4"/>
    <cellStyle name="Normal" xfId="0" builtinId="0"/>
    <cellStyle name="Percent" xfId="3" builtinId="5"/>
  </cellStyles>
  <dxfs count="2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zillow.com/" TargetMode="External"/><Relationship Id="rId2" Type="http://schemas.openxmlformats.org/officeDocument/2006/relationships/image" Target="../media/image1.gif"/><Relationship Id="rId1" Type="http://schemas.openxmlformats.org/officeDocument/2006/relationships/hyperlink" Target="http://www.usamls.net/snakeriver/default.asp?content=results&amp;menu_id=19719&amp;this_format=1&amp;query_id=0&amp;sortby=2"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zillow.com/" TargetMode="External"/><Relationship Id="rId2" Type="http://schemas.openxmlformats.org/officeDocument/2006/relationships/image" Target="../media/image1.gif"/><Relationship Id="rId1" Type="http://schemas.openxmlformats.org/officeDocument/2006/relationships/hyperlink" Target="http://www.usamls.net/snakeriver/default.asp?content=results&amp;menu_id=19719&amp;this_format=1&amp;query_id=0&amp;sortby=2"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0</xdr:colOff>
      <xdr:row>34</xdr:row>
      <xdr:rowOff>12700</xdr:rowOff>
    </xdr:from>
    <xdr:to>
      <xdr:col>8</xdr:col>
      <xdr:colOff>863600</xdr:colOff>
      <xdr:row>108</xdr:row>
      <xdr:rowOff>114300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74700" y="8661400"/>
          <a:ext cx="5245100" cy="15138400"/>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solidFill>
            </a:rPr>
            <a:t>Summarize your discussion with your friend</a:t>
          </a:r>
          <a:r>
            <a:rPr lang="en-US" sz="1400" baseline="0">
              <a:solidFill>
                <a:schemeClr val="accent2"/>
              </a:solidFill>
            </a:rPr>
            <a:t> or family member here... be sure to write about all three points listed above.</a:t>
          </a:r>
        </a:p>
        <a:p>
          <a:endParaRPr lang="en-US" sz="1400" baseline="0">
            <a:solidFill>
              <a:schemeClr val="accent2"/>
            </a:solidFill>
          </a:endParaRPr>
        </a:p>
        <a:p>
          <a:r>
            <a:rPr lang="en-US" sz="1400" baseline="0">
              <a:solidFill>
                <a:schemeClr val="bg1">
                  <a:lumMod val="65000"/>
                </a:schemeClr>
              </a:solidFill>
            </a:rPr>
            <a:t>1. Explain which loan term (15-year or 30-year) you think is better for you and why. Include any insights from your friend or family member.</a:t>
          </a:r>
        </a:p>
        <a:p>
          <a:endParaRPr lang="en-US" sz="1400" baseline="0">
            <a:solidFill>
              <a:schemeClr val="accent2"/>
            </a:solidFill>
          </a:endParaRPr>
        </a:p>
        <a:p>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2. Describe any lessons you have learned in understanding debt and savings plans.</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3. How might you apply or teach others about these ideas in your future?</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xdr:txBody>
    </xdr:sp>
    <xdr:clientData/>
  </xdr:twoCellAnchor>
  <xdr:twoCellAnchor editAs="oneCell">
    <xdr:from>
      <xdr:col>26</xdr:col>
      <xdr:colOff>0</xdr:colOff>
      <xdr:row>2</xdr:row>
      <xdr:rowOff>0</xdr:rowOff>
    </xdr:from>
    <xdr:to>
      <xdr:col>26</xdr:col>
      <xdr:colOff>304800</xdr:colOff>
      <xdr:row>2</xdr:row>
      <xdr:rowOff>304800</xdr:rowOff>
    </xdr:to>
    <xdr:sp macro="" textlink="">
      <xdr:nvSpPr>
        <xdr:cNvPr id="3" name="AutoShape 61" descr="mgres.jpg">
          <a:extLst>
            <a:ext uri="{FF2B5EF4-FFF2-40B4-BE49-F238E27FC236}">
              <a16:creationId xmlns:a16="http://schemas.microsoft.com/office/drawing/2014/main" id="{00000000-0008-0000-0000-000003000000}"/>
            </a:ext>
          </a:extLst>
        </xdr:cNvPr>
        <xdr:cNvSpPr>
          <a:spLocks noChangeAspect="1" noChangeArrowheads="1"/>
        </xdr:cNvSpPr>
      </xdr:nvSpPr>
      <xdr:spPr bwMode="auto">
        <a:xfrm>
          <a:off x="219075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30</xdr:col>
      <xdr:colOff>0</xdr:colOff>
      <xdr:row>3</xdr:row>
      <xdr:rowOff>0</xdr:rowOff>
    </xdr:from>
    <xdr:to>
      <xdr:col>30</xdr:col>
      <xdr:colOff>304800</xdr:colOff>
      <xdr:row>4</xdr:row>
      <xdr:rowOff>38100</xdr:rowOff>
    </xdr:to>
    <xdr:sp macro="" textlink="">
      <xdr:nvSpPr>
        <xdr:cNvPr id="4" name="AutoShape 62" descr="mgres.jpg">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239903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24</xdr:col>
      <xdr:colOff>381000</xdr:colOff>
      <xdr:row>1</xdr:row>
      <xdr:rowOff>180975</xdr:rowOff>
    </xdr:from>
    <xdr:to>
      <xdr:col>26</xdr:col>
      <xdr:colOff>124531</xdr:colOff>
      <xdr:row>3</xdr:row>
      <xdr:rowOff>15875</xdr:rowOff>
    </xdr:to>
    <xdr:pic>
      <xdr:nvPicPr>
        <xdr:cNvPr id="5" name="Picture 4" descr="http://www.usamls.net/snakeriver/images/logo.gif">
          <a:hlinkClick xmlns:r="http://schemas.openxmlformats.org/officeDocument/2006/relationships" r:id="rId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120100" y="384175"/>
          <a:ext cx="911931" cy="66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256033</xdr:colOff>
      <xdr:row>1</xdr:row>
      <xdr:rowOff>218428</xdr:rowOff>
    </xdr:from>
    <xdr:to>
      <xdr:col>24</xdr:col>
      <xdr:colOff>257176</xdr:colOff>
      <xdr:row>2</xdr:row>
      <xdr:rowOff>375973</xdr:rowOff>
    </xdr:to>
    <xdr:pic>
      <xdr:nvPicPr>
        <xdr:cNvPr id="6" name="Picture 5">
          <a:hlinkClick xmlns:r="http://schemas.openxmlformats.org/officeDocument/2006/relationships" r:id="rId3"/>
          <a:extLst>
            <a:ext uri="{FF2B5EF4-FFF2-40B4-BE49-F238E27FC236}">
              <a16:creationId xmlns:a16="http://schemas.microsoft.com/office/drawing/2014/main" id="{00000000-0008-0000-0000-000006000000}"/>
            </a:ext>
          </a:extLst>
        </xdr:cNvPr>
        <xdr:cNvPicPr>
          <a:picLocks noChangeAspect="1"/>
        </xdr:cNvPicPr>
      </xdr:nvPicPr>
      <xdr:blipFill rotWithShape="1">
        <a:blip xmlns:r="http://schemas.openxmlformats.org/officeDocument/2006/relationships" r:embed="rId4"/>
        <a:srcRect l="23930" r="1057"/>
        <a:stretch/>
      </xdr:blipFill>
      <xdr:spPr>
        <a:xfrm>
          <a:off x="20334733" y="421628"/>
          <a:ext cx="661543" cy="576645"/>
        </a:xfrm>
        <a:prstGeom prst="rect">
          <a:avLst/>
        </a:prstGeom>
        <a:ln w="25400">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22224</xdr:colOff>
      <xdr:row>25</xdr:row>
      <xdr:rowOff>19050</xdr:rowOff>
    </xdr:from>
    <xdr:to>
      <xdr:col>8</xdr:col>
      <xdr:colOff>771524</xdr:colOff>
      <xdr:row>52</xdr:row>
      <xdr:rowOff>190500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96924" y="6838950"/>
          <a:ext cx="5130800" cy="5657850"/>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2"/>
              </a:solidFill>
            </a:rPr>
            <a:t>Summarize your discussion with your friend</a:t>
          </a:r>
          <a:r>
            <a:rPr lang="en-US" sz="2000" baseline="0">
              <a:solidFill>
                <a:schemeClr val="accent2"/>
              </a:solidFill>
            </a:rPr>
            <a:t> here...</a:t>
          </a:r>
          <a:endParaRPr lang="en-US" sz="2000">
            <a:solidFill>
              <a:schemeClr val="accent2"/>
            </a:solidFill>
          </a:endParaRPr>
        </a:p>
      </xdr:txBody>
    </xdr:sp>
    <xdr:clientData/>
  </xdr:twoCellAnchor>
  <xdr:twoCellAnchor editAs="oneCell">
    <xdr:from>
      <xdr:col>26</xdr:col>
      <xdr:colOff>0</xdr:colOff>
      <xdr:row>2</xdr:row>
      <xdr:rowOff>0</xdr:rowOff>
    </xdr:from>
    <xdr:to>
      <xdr:col>26</xdr:col>
      <xdr:colOff>304800</xdr:colOff>
      <xdr:row>2</xdr:row>
      <xdr:rowOff>304800</xdr:rowOff>
    </xdr:to>
    <xdr:sp macro="" textlink="">
      <xdr:nvSpPr>
        <xdr:cNvPr id="3" name="AutoShape 61" descr="mgres.jpg">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21920200" y="6223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24</xdr:col>
      <xdr:colOff>381000</xdr:colOff>
      <xdr:row>1</xdr:row>
      <xdr:rowOff>180975</xdr:rowOff>
    </xdr:from>
    <xdr:to>
      <xdr:col>26</xdr:col>
      <xdr:colOff>124531</xdr:colOff>
      <xdr:row>3</xdr:row>
      <xdr:rowOff>15875</xdr:rowOff>
    </xdr:to>
    <xdr:pic>
      <xdr:nvPicPr>
        <xdr:cNvPr id="5" name="Picture 4" descr="http://www.usamls.net/snakeriver/images/logo.gif">
          <a:hlinkClick xmlns:r="http://schemas.openxmlformats.org/officeDocument/2006/relationships" r:id="rId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132800" y="384175"/>
          <a:ext cx="911931" cy="66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256033</xdr:colOff>
      <xdr:row>1</xdr:row>
      <xdr:rowOff>218428</xdr:rowOff>
    </xdr:from>
    <xdr:to>
      <xdr:col>24</xdr:col>
      <xdr:colOff>257176</xdr:colOff>
      <xdr:row>2</xdr:row>
      <xdr:rowOff>375973</xdr:rowOff>
    </xdr:to>
    <xdr:pic>
      <xdr:nvPicPr>
        <xdr:cNvPr id="6" name="Picture 5">
          <a:hlinkClick xmlns:r="http://schemas.openxmlformats.org/officeDocument/2006/relationships" r:id="rId3"/>
          <a:extLst>
            <a:ext uri="{FF2B5EF4-FFF2-40B4-BE49-F238E27FC236}">
              <a16:creationId xmlns:a16="http://schemas.microsoft.com/office/drawing/2014/main" id="{00000000-0008-0000-0100-000006000000}"/>
            </a:ext>
          </a:extLst>
        </xdr:cNvPr>
        <xdr:cNvPicPr>
          <a:picLocks noChangeAspect="1"/>
        </xdr:cNvPicPr>
      </xdr:nvPicPr>
      <xdr:blipFill rotWithShape="1">
        <a:blip xmlns:r="http://schemas.openxmlformats.org/officeDocument/2006/relationships" r:embed="rId4"/>
        <a:srcRect l="23930" r="1057"/>
        <a:stretch/>
      </xdr:blipFill>
      <xdr:spPr>
        <a:xfrm>
          <a:off x="20347433" y="421628"/>
          <a:ext cx="661543" cy="576645"/>
        </a:xfrm>
        <a:prstGeom prst="rect">
          <a:avLst/>
        </a:prstGeom>
        <a:ln w="25400">
          <a:solidFill>
            <a:schemeClr val="accent1"/>
          </a:solidFill>
        </a:ln>
      </xdr:spPr>
    </xdr:pic>
    <xdr:clientData/>
  </xdr:twoCellAnchor>
  <xdr:twoCellAnchor editAs="oneCell">
    <xdr:from>
      <xdr:col>25</xdr:col>
      <xdr:colOff>0</xdr:colOff>
      <xdr:row>3</xdr:row>
      <xdr:rowOff>0</xdr:rowOff>
    </xdr:from>
    <xdr:to>
      <xdr:col>25</xdr:col>
      <xdr:colOff>304800</xdr:colOff>
      <xdr:row>4</xdr:row>
      <xdr:rowOff>38100</xdr:rowOff>
    </xdr:to>
    <xdr:sp macro="" textlink="">
      <xdr:nvSpPr>
        <xdr:cNvPr id="11" name="AutoShape 60" descr="ww.autotrader.com.png">
          <a:extLst>
            <a:ext uri="{FF2B5EF4-FFF2-40B4-BE49-F238E27FC236}">
              <a16:creationId xmlns:a16="http://schemas.microsoft.com/office/drawing/2014/main" id="{00000000-0008-0000-0100-00000B000000}"/>
            </a:ext>
          </a:extLst>
        </xdr:cNvPr>
        <xdr:cNvSpPr>
          <a:spLocks noChangeAspect="1" noChangeArrowheads="1"/>
        </xdr:cNvSpPr>
      </xdr:nvSpPr>
      <xdr:spPr bwMode="auto">
        <a:xfrm>
          <a:off x="212217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26</xdr:col>
      <xdr:colOff>0</xdr:colOff>
      <xdr:row>2</xdr:row>
      <xdr:rowOff>0</xdr:rowOff>
    </xdr:from>
    <xdr:to>
      <xdr:col>26</xdr:col>
      <xdr:colOff>304800</xdr:colOff>
      <xdr:row>2</xdr:row>
      <xdr:rowOff>304800</xdr:rowOff>
    </xdr:to>
    <xdr:sp macro="" textlink="">
      <xdr:nvSpPr>
        <xdr:cNvPr id="12" name="AutoShape 61" descr="mgres.jpg">
          <a:extLst>
            <a:ext uri="{FF2B5EF4-FFF2-40B4-BE49-F238E27FC236}">
              <a16:creationId xmlns:a16="http://schemas.microsoft.com/office/drawing/2014/main" id="{00000000-0008-0000-0100-00000C000000}"/>
            </a:ext>
          </a:extLst>
        </xdr:cNvPr>
        <xdr:cNvSpPr>
          <a:spLocks noChangeAspect="1" noChangeArrowheads="1"/>
        </xdr:cNvSpPr>
      </xdr:nvSpPr>
      <xdr:spPr bwMode="auto">
        <a:xfrm>
          <a:off x="219964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xdr:from>
      <xdr:col>3</xdr:col>
      <xdr:colOff>22224</xdr:colOff>
      <xdr:row>25</xdr:row>
      <xdr:rowOff>19050</xdr:rowOff>
    </xdr:from>
    <xdr:to>
      <xdr:col>8</xdr:col>
      <xdr:colOff>771524</xdr:colOff>
      <xdr:row>52</xdr:row>
      <xdr:rowOff>190500</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784224" y="7016750"/>
          <a:ext cx="5130800" cy="5645150"/>
        </a:xfrm>
        <a:prstGeom prst="rect">
          <a:avLst/>
        </a:prstGeom>
        <a:solidFill>
          <a:schemeClr val="accent4">
            <a:lumMod val="20000"/>
            <a:lumOff val="80000"/>
          </a:schemeClr>
        </a:solidFill>
        <a:ln w="38100"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2"/>
              </a:solidFill>
            </a:rPr>
            <a:t>Did you summarize your discussion with your friend, making</a:t>
          </a:r>
          <a:r>
            <a:rPr lang="en-US" sz="2000" baseline="0">
              <a:solidFill>
                <a:schemeClr val="accent2"/>
              </a:solidFill>
            </a:rPr>
            <a:t> sure to respond to all three points ... ?</a:t>
          </a:r>
          <a:endParaRPr lang="en-US" sz="2000">
            <a:solidFill>
              <a:schemeClr val="accent2"/>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437"/>
  <sheetViews>
    <sheetView tabSelected="1" zoomScale="90" zoomScaleNormal="90" zoomScalePageLayoutView="50" workbookViewId="0"/>
  </sheetViews>
  <sheetFormatPr defaultColWidth="10.75" defaultRowHeight="15.75"/>
  <cols>
    <col min="1" max="2" width="1.75" style="1" customWidth="1"/>
    <col min="3" max="3" width="6.5" style="1" customWidth="1"/>
    <col min="4" max="9" width="11.5" style="1" customWidth="1"/>
    <col min="10" max="11" width="8.75" style="1" customWidth="1"/>
    <col min="12" max="12" width="32.5" style="1" customWidth="1"/>
    <col min="13" max="13" width="20.25" style="1" customWidth="1"/>
    <col min="14" max="15" width="8.75" style="1" customWidth="1"/>
    <col min="16" max="16" width="7" style="1" customWidth="1"/>
    <col min="17" max="17" width="21" style="1" customWidth="1"/>
    <col min="18" max="19" width="16.75" style="1" customWidth="1"/>
    <col min="20" max="20" width="21" style="1" customWidth="1"/>
    <col min="21" max="22" width="2.5" style="1" customWidth="1"/>
    <col min="23" max="24" width="8.75" style="1" customWidth="1"/>
    <col min="25" max="25" width="6.5" style="1" customWidth="1"/>
    <col min="26" max="26" width="8.75" style="1" customWidth="1"/>
    <col min="27" max="28" width="9" style="1" customWidth="1"/>
    <col min="29" max="29" width="2.25" style="1" customWidth="1"/>
    <col min="30" max="30" width="7" style="1" customWidth="1"/>
    <col min="31" max="31" width="21" style="1" customWidth="1"/>
    <col min="32" max="33" width="16.75" style="1" customWidth="1"/>
    <col min="34" max="34" width="21" style="1" customWidth="1"/>
    <col min="35" max="35" width="7" style="1" customWidth="1"/>
    <col min="36" max="37" width="8.75" style="1" customWidth="1"/>
    <col min="38" max="16384" width="10.75" style="1"/>
  </cols>
  <sheetData>
    <row r="1" spans="1:109">
      <c r="A1" s="2"/>
      <c r="B1" s="3"/>
      <c r="C1" s="3"/>
      <c r="D1" s="3"/>
      <c r="E1" s="3"/>
      <c r="F1" s="3"/>
      <c r="G1" s="3"/>
      <c r="H1" s="3"/>
      <c r="I1" s="3"/>
      <c r="J1" s="3"/>
      <c r="K1" s="3"/>
      <c r="L1" s="3"/>
      <c r="M1" s="3"/>
      <c r="N1" s="3"/>
      <c r="O1" s="2"/>
      <c r="P1" s="4"/>
      <c r="Q1" s="4"/>
      <c r="R1" s="4"/>
      <c r="S1" s="4"/>
      <c r="T1" s="4"/>
      <c r="U1" s="4"/>
      <c r="V1" s="4"/>
      <c r="W1" s="4"/>
      <c r="X1" s="4"/>
      <c r="Y1" s="4"/>
      <c r="Z1" s="4"/>
      <c r="AA1" s="4"/>
      <c r="AB1" s="4"/>
      <c r="AC1" s="4"/>
      <c r="AD1" s="4"/>
      <c r="AE1" s="4"/>
      <c r="AF1" s="4"/>
      <c r="AG1" s="4"/>
      <c r="AH1" s="4"/>
      <c r="AI1" s="4"/>
      <c r="AJ1" s="2"/>
      <c r="AK1" s="2"/>
      <c r="AL1" s="2"/>
      <c r="DE1" s="183">
        <v>1</v>
      </c>
    </row>
    <row r="2" spans="1:109" ht="30.75">
      <c r="A2" s="2"/>
      <c r="B2" s="5"/>
      <c r="C2" s="189" t="s">
        <v>76</v>
      </c>
      <c r="D2" s="189"/>
      <c r="E2" s="189"/>
      <c r="F2" s="189"/>
      <c r="G2" s="189"/>
      <c r="H2" s="189"/>
      <c r="I2" s="189"/>
      <c r="J2" s="189"/>
      <c r="K2" s="189"/>
      <c r="L2" s="189"/>
      <c r="M2" s="189"/>
      <c r="N2" s="189"/>
      <c r="O2" s="189"/>
      <c r="P2" s="6"/>
      <c r="Q2" s="7"/>
      <c r="R2" s="190" t="s">
        <v>0</v>
      </c>
      <c r="S2" s="190"/>
      <c r="T2" s="190"/>
      <c r="U2" s="190"/>
      <c r="V2" s="190"/>
      <c r="W2" s="190"/>
      <c r="X2" s="8"/>
      <c r="Y2" s="9"/>
      <c r="Z2" s="9"/>
      <c r="AA2" s="9"/>
      <c r="AB2" s="9"/>
      <c r="AC2" s="9"/>
      <c r="AD2" s="9"/>
      <c r="AE2" s="9"/>
      <c r="AF2" s="9"/>
      <c r="AG2" s="9"/>
      <c r="AH2" s="9"/>
      <c r="AI2" s="9"/>
      <c r="AJ2" s="9"/>
      <c r="AK2" s="9"/>
      <c r="AL2" s="2"/>
      <c r="AM2" s="9"/>
      <c r="AN2" s="9"/>
      <c r="AO2" s="9"/>
      <c r="AP2" s="9"/>
      <c r="AQ2" s="9"/>
      <c r="AR2" s="9"/>
      <c r="AS2" s="9"/>
      <c r="AT2" s="9"/>
    </row>
    <row r="3" spans="1:109" ht="30">
      <c r="A3" s="2"/>
      <c r="B3" s="5"/>
      <c r="C3" s="10"/>
      <c r="D3" s="191" t="s">
        <v>1</v>
      </c>
      <c r="E3" s="191"/>
      <c r="F3" s="191"/>
      <c r="G3" s="191"/>
      <c r="H3" s="191"/>
      <c r="I3" s="191"/>
      <c r="J3" s="10"/>
      <c r="K3" s="10"/>
      <c r="L3" s="10"/>
      <c r="M3" s="10"/>
      <c r="N3" s="10"/>
      <c r="O3" s="9"/>
      <c r="P3" s="9"/>
      <c r="Q3" s="9"/>
      <c r="R3" s="11"/>
      <c r="S3" s="9"/>
      <c r="T3" s="9"/>
      <c r="U3" s="9"/>
      <c r="V3" s="9"/>
      <c r="W3" s="12"/>
      <c r="X3" s="13"/>
      <c r="Y3" s="13"/>
      <c r="Z3" s="13"/>
      <c r="AA3" s="14"/>
      <c r="AB3" s="9"/>
      <c r="AC3" s="9"/>
      <c r="AD3" s="9"/>
      <c r="AE3" s="9"/>
      <c r="AF3" s="9"/>
      <c r="AG3" s="9"/>
      <c r="AH3" s="9"/>
      <c r="AI3" s="9"/>
      <c r="AJ3" s="9"/>
      <c r="AK3" s="9"/>
      <c r="AL3" s="2"/>
      <c r="AM3" s="9"/>
      <c r="AN3" s="9"/>
      <c r="AO3" s="9"/>
      <c r="AP3" s="9"/>
      <c r="AQ3" s="9"/>
      <c r="AR3" s="9"/>
      <c r="AS3" s="9"/>
      <c r="AT3" s="9"/>
    </row>
    <row r="4" spans="1:109" ht="20.25">
      <c r="A4" s="2"/>
      <c r="B4" s="5"/>
      <c r="C4" s="15" t="s">
        <v>2</v>
      </c>
      <c r="D4" s="192" t="s">
        <v>72</v>
      </c>
      <c r="E4" s="193"/>
      <c r="F4" s="193"/>
      <c r="G4" s="193"/>
      <c r="H4" s="193"/>
      <c r="I4" s="194"/>
      <c r="J4" s="5"/>
      <c r="K4" s="5"/>
      <c r="L4" s="5"/>
      <c r="M4" s="5"/>
      <c r="N4" s="5"/>
      <c r="O4" s="9"/>
      <c r="P4" s="16"/>
      <c r="Q4" s="16"/>
      <c r="R4" s="16"/>
      <c r="S4" s="16"/>
      <c r="T4" s="16"/>
      <c r="U4" s="16"/>
      <c r="V4" s="16"/>
      <c r="W4" s="198" t="s">
        <v>2</v>
      </c>
      <c r="X4" s="17"/>
      <c r="Y4" s="17"/>
      <c r="Z4" s="14"/>
      <c r="AA4" s="17"/>
      <c r="AB4" s="17"/>
      <c r="AC4" s="16"/>
      <c r="AD4" s="16"/>
      <c r="AE4" s="14"/>
      <c r="AF4" s="16"/>
      <c r="AG4" s="16"/>
      <c r="AH4" s="16"/>
      <c r="AI4" s="16"/>
      <c r="AJ4" s="18"/>
      <c r="AK4" s="18"/>
      <c r="AL4" s="2"/>
      <c r="AM4" s="18"/>
      <c r="AN4" s="18"/>
      <c r="AO4" s="18"/>
      <c r="AP4" s="18"/>
      <c r="AQ4" s="18"/>
      <c r="AR4" s="18"/>
      <c r="AS4" s="18"/>
      <c r="AT4" s="18"/>
    </row>
    <row r="5" spans="1:109" ht="20.25">
      <c r="A5" s="2"/>
      <c r="B5" s="5"/>
      <c r="C5" s="19"/>
      <c r="D5" s="195"/>
      <c r="E5" s="196"/>
      <c r="F5" s="196"/>
      <c r="G5" s="196"/>
      <c r="H5" s="196"/>
      <c r="I5" s="197"/>
      <c r="J5" s="5"/>
      <c r="K5" s="5"/>
      <c r="L5" s="5"/>
      <c r="M5" s="5"/>
      <c r="N5" s="5"/>
      <c r="O5" s="9"/>
      <c r="P5" s="18"/>
      <c r="Q5" s="18"/>
      <c r="R5" s="20"/>
      <c r="S5" s="18"/>
      <c r="T5" s="18"/>
      <c r="U5" s="18"/>
      <c r="V5" s="18"/>
      <c r="W5" s="198"/>
      <c r="X5" s="17"/>
      <c r="Y5" s="17"/>
      <c r="Z5" s="17"/>
      <c r="AA5" s="17"/>
      <c r="AB5" s="17"/>
      <c r="AC5" s="18"/>
      <c r="AD5" s="18"/>
      <c r="AE5" s="18"/>
      <c r="AF5" s="18"/>
      <c r="AG5" s="18"/>
      <c r="AH5" s="18"/>
      <c r="AI5" s="18"/>
      <c r="AJ5" s="18"/>
      <c r="AK5" s="18"/>
      <c r="AL5" s="2"/>
      <c r="AM5" s="18"/>
      <c r="AN5" s="18"/>
      <c r="AO5" s="18"/>
      <c r="AP5" s="18"/>
      <c r="AQ5" s="18"/>
      <c r="AR5" s="18"/>
      <c r="AS5" s="18"/>
      <c r="AT5" s="18"/>
    </row>
    <row r="6" spans="1:109" ht="20.25">
      <c r="A6" s="2"/>
      <c r="B6" s="5"/>
      <c r="C6" s="19"/>
      <c r="D6" s="21"/>
      <c r="E6" s="21"/>
      <c r="F6" s="21"/>
      <c r="G6" s="21"/>
      <c r="H6" s="21"/>
      <c r="I6" s="21"/>
      <c r="J6" s="5"/>
      <c r="K6" s="5"/>
      <c r="L6" s="5"/>
      <c r="M6" s="5"/>
      <c r="N6" s="5"/>
      <c r="O6" s="9"/>
      <c r="P6" s="18"/>
      <c r="Q6" s="18"/>
      <c r="R6" s="20"/>
      <c r="S6" s="18"/>
      <c r="T6" s="18"/>
      <c r="U6" s="18"/>
      <c r="V6" s="18"/>
      <c r="W6" s="199" t="s">
        <v>4</v>
      </c>
      <c r="X6" s="199"/>
      <c r="Y6" s="199"/>
      <c r="Z6" s="199"/>
      <c r="AA6" s="199"/>
      <c r="AB6" s="199"/>
      <c r="AC6" s="199"/>
      <c r="AD6" s="18"/>
      <c r="AE6" s="18"/>
      <c r="AF6" s="18"/>
      <c r="AG6" s="18"/>
      <c r="AH6" s="18"/>
      <c r="AI6" s="18"/>
      <c r="AJ6" s="18"/>
      <c r="AK6" s="18"/>
      <c r="AL6" s="2"/>
      <c r="AM6" s="18"/>
      <c r="AN6" s="18"/>
      <c r="AO6" s="18"/>
      <c r="AP6" s="18"/>
      <c r="AQ6" s="18"/>
      <c r="AR6" s="18"/>
      <c r="AS6" s="18"/>
      <c r="AT6" s="18"/>
    </row>
    <row r="7" spans="1:109" ht="27" thickBot="1">
      <c r="A7" s="2"/>
      <c r="B7" s="5"/>
      <c r="C7" s="22" t="s">
        <v>5</v>
      </c>
      <c r="D7" s="192" t="s">
        <v>73</v>
      </c>
      <c r="E7" s="193"/>
      <c r="F7" s="193"/>
      <c r="G7" s="193"/>
      <c r="H7" s="193"/>
      <c r="I7" s="194"/>
      <c r="J7" s="5"/>
      <c r="K7" s="5"/>
      <c r="L7" s="5"/>
      <c r="M7" s="5"/>
      <c r="N7" s="5"/>
      <c r="O7" s="9"/>
      <c r="P7" s="18"/>
      <c r="Q7" s="218" t="s">
        <v>7</v>
      </c>
      <c r="R7" s="218"/>
      <c r="S7" s="23"/>
      <c r="T7" s="18"/>
      <c r="U7" s="18"/>
      <c r="V7" s="18"/>
      <c r="W7" s="24" t="s">
        <v>8</v>
      </c>
      <c r="X7" s="187"/>
      <c r="Y7" s="188"/>
      <c r="Z7" s="25" t="s">
        <v>9</v>
      </c>
      <c r="AA7" s="187"/>
      <c r="AB7" s="188"/>
      <c r="AC7" s="26"/>
      <c r="AD7" s="18"/>
      <c r="AE7" s="18"/>
      <c r="AF7" s="18"/>
      <c r="AG7" s="218" t="s">
        <v>10</v>
      </c>
      <c r="AH7" s="218"/>
      <c r="AI7" s="27"/>
      <c r="AJ7" s="18"/>
      <c r="AK7" s="18"/>
      <c r="AL7" s="2"/>
      <c r="AM7" s="18"/>
      <c r="AN7" s="18"/>
      <c r="AO7" s="18"/>
      <c r="AP7" s="18"/>
      <c r="AQ7" s="18"/>
      <c r="AR7" s="18"/>
      <c r="AS7" s="18"/>
      <c r="AT7" s="18"/>
    </row>
    <row r="8" spans="1:109" ht="27" thickTop="1">
      <c r="A8" s="2"/>
      <c r="B8" s="5"/>
      <c r="C8" s="28"/>
      <c r="D8" s="200"/>
      <c r="E8" s="201"/>
      <c r="F8" s="201"/>
      <c r="G8" s="201"/>
      <c r="H8" s="201"/>
      <c r="I8" s="202"/>
      <c r="J8" s="5"/>
      <c r="K8" s="5"/>
      <c r="L8" s="5"/>
      <c r="M8" s="5"/>
      <c r="N8" s="5"/>
      <c r="O8" s="186" t="s">
        <v>11</v>
      </c>
      <c r="P8" s="18"/>
      <c r="Q8" s="218"/>
      <c r="R8" s="218"/>
      <c r="S8" s="29" t="s">
        <v>12</v>
      </c>
      <c r="T8" s="30"/>
      <c r="U8" s="18"/>
      <c r="V8" s="18"/>
      <c r="W8" s="24" t="s">
        <v>13</v>
      </c>
      <c r="X8" s="187"/>
      <c r="Y8" s="188"/>
      <c r="Z8" s="25" t="s">
        <v>14</v>
      </c>
      <c r="AA8" s="187"/>
      <c r="AB8" s="188"/>
      <c r="AC8" s="31"/>
      <c r="AD8" s="32"/>
      <c r="AE8" s="30"/>
      <c r="AF8" s="174" t="s">
        <v>12</v>
      </c>
      <c r="AG8" s="218"/>
      <c r="AH8" s="218"/>
      <c r="AI8" s="27"/>
      <c r="AJ8" s="186" t="s">
        <v>15</v>
      </c>
      <c r="AK8" s="18"/>
      <c r="AL8" s="2"/>
      <c r="AM8" s="18"/>
      <c r="AN8" s="18"/>
      <c r="AO8" s="18"/>
      <c r="AP8" s="18"/>
      <c r="AQ8" s="18"/>
      <c r="AR8" s="18"/>
      <c r="AS8" s="18"/>
      <c r="AT8" s="18"/>
    </row>
    <row r="9" spans="1:109" ht="26.25">
      <c r="A9" s="2"/>
      <c r="B9" s="33"/>
      <c r="C9" s="28"/>
      <c r="D9" s="195"/>
      <c r="E9" s="196"/>
      <c r="F9" s="196"/>
      <c r="G9" s="196"/>
      <c r="H9" s="196"/>
      <c r="I9" s="197"/>
      <c r="J9" s="33"/>
      <c r="K9" s="33"/>
      <c r="L9" s="33"/>
      <c r="M9" s="33"/>
      <c r="N9" s="33"/>
      <c r="O9" s="186"/>
      <c r="P9" s="18"/>
      <c r="Q9" s="218"/>
      <c r="R9" s="218"/>
      <c r="S9" s="34" t="s">
        <v>20</v>
      </c>
      <c r="T9" s="35"/>
      <c r="U9" s="18"/>
      <c r="V9" s="18"/>
      <c r="W9" s="24" t="s">
        <v>17</v>
      </c>
      <c r="X9" s="187"/>
      <c r="Y9" s="188"/>
      <c r="Z9" s="25" t="s">
        <v>18</v>
      </c>
      <c r="AA9" s="187"/>
      <c r="AB9" s="188"/>
      <c r="AC9" s="31"/>
      <c r="AD9" s="32"/>
      <c r="AE9" s="35"/>
      <c r="AF9" s="175" t="s">
        <v>20</v>
      </c>
      <c r="AG9" s="218"/>
      <c r="AH9" s="218"/>
      <c r="AI9" s="27"/>
      <c r="AJ9" s="186"/>
      <c r="AK9" s="18"/>
      <c r="AL9" s="2"/>
      <c r="AM9" s="18"/>
      <c r="AN9" s="18"/>
      <c r="AO9" s="18"/>
      <c r="AP9" s="18"/>
      <c r="AQ9" s="18"/>
      <c r="AR9" s="18"/>
      <c r="AS9" s="18"/>
      <c r="AT9" s="18"/>
    </row>
    <row r="10" spans="1:109" ht="20.25">
      <c r="A10" s="2"/>
      <c r="B10" s="33"/>
      <c r="C10" s="28"/>
      <c r="D10" s="36"/>
      <c r="E10" s="36"/>
      <c r="F10" s="36"/>
      <c r="G10" s="36"/>
      <c r="H10" s="36"/>
      <c r="I10" s="36"/>
      <c r="J10" s="33"/>
      <c r="K10" s="33"/>
      <c r="L10" s="33"/>
      <c r="M10" s="33"/>
      <c r="N10" s="33"/>
      <c r="O10" s="37"/>
      <c r="P10" s="18"/>
      <c r="Q10" s="205" t="s">
        <v>19</v>
      </c>
      <c r="R10" s="206"/>
      <c r="S10" s="34" t="s">
        <v>16</v>
      </c>
      <c r="T10" s="35"/>
      <c r="U10" s="18"/>
      <c r="V10" s="18"/>
      <c r="W10" s="207" t="s">
        <v>21</v>
      </c>
      <c r="X10" s="208"/>
      <c r="Y10" s="208"/>
      <c r="Z10" s="208"/>
      <c r="AA10" s="208"/>
      <c r="AB10" s="208"/>
      <c r="AC10" s="209"/>
      <c r="AD10" s="32"/>
      <c r="AE10" s="35"/>
      <c r="AF10" s="175" t="s">
        <v>16</v>
      </c>
      <c r="AG10" s="216" t="s">
        <v>22</v>
      </c>
      <c r="AH10" s="217"/>
      <c r="AI10" s="38"/>
      <c r="AJ10" s="18"/>
      <c r="AK10" s="18"/>
      <c r="AL10" s="2"/>
      <c r="AM10" s="18"/>
      <c r="AN10" s="18"/>
      <c r="AO10" s="18"/>
      <c r="AP10" s="18"/>
      <c r="AQ10" s="18"/>
      <c r="AR10" s="18"/>
      <c r="AS10" s="18"/>
      <c r="AT10" s="18"/>
    </row>
    <row r="11" spans="1:109" ht="20.25">
      <c r="A11" s="2"/>
      <c r="B11" s="33"/>
      <c r="C11" s="22" t="s">
        <v>11</v>
      </c>
      <c r="D11" s="192" t="s">
        <v>23</v>
      </c>
      <c r="E11" s="193"/>
      <c r="F11" s="193"/>
      <c r="G11" s="193"/>
      <c r="H11" s="193"/>
      <c r="I11" s="194"/>
      <c r="J11" s="33"/>
      <c r="K11" s="33"/>
      <c r="L11" s="33"/>
      <c r="M11" s="33"/>
      <c r="N11" s="33"/>
      <c r="O11" s="37"/>
      <c r="P11" s="39"/>
      <c r="Q11" s="205"/>
      <c r="R11" s="206"/>
      <c r="S11" s="34" t="s">
        <v>70</v>
      </c>
      <c r="T11" s="35"/>
      <c r="U11" s="18"/>
      <c r="V11" s="18"/>
      <c r="W11" s="210"/>
      <c r="X11" s="211"/>
      <c r="Y11" s="211"/>
      <c r="Z11" s="211"/>
      <c r="AA11" s="211"/>
      <c r="AB11" s="211"/>
      <c r="AC11" s="212"/>
      <c r="AD11" s="32"/>
      <c r="AE11" s="35"/>
      <c r="AF11" s="175" t="s">
        <v>70</v>
      </c>
      <c r="AG11" s="216"/>
      <c r="AH11" s="217"/>
      <c r="AI11" s="38"/>
      <c r="AJ11" s="18"/>
      <c r="AK11" s="18"/>
      <c r="AL11" s="2"/>
      <c r="AM11" s="18"/>
      <c r="AN11" s="18"/>
      <c r="AO11" s="18"/>
      <c r="AP11" s="18"/>
      <c r="AQ11" s="18"/>
      <c r="AR11" s="18"/>
      <c r="AS11" s="18"/>
      <c r="AT11" s="18"/>
    </row>
    <row r="12" spans="1:109" ht="20.25">
      <c r="A12" s="2"/>
      <c r="B12" s="33"/>
      <c r="C12" s="40"/>
      <c r="D12" s="195"/>
      <c r="E12" s="196"/>
      <c r="F12" s="196"/>
      <c r="G12" s="196"/>
      <c r="H12" s="196"/>
      <c r="I12" s="197"/>
      <c r="J12" s="33"/>
      <c r="K12" s="33"/>
      <c r="L12" s="33"/>
      <c r="M12" s="33"/>
      <c r="N12" s="33"/>
      <c r="O12" s="37"/>
      <c r="P12" s="39"/>
      <c r="Q12" s="205"/>
      <c r="R12" s="206"/>
      <c r="S12" s="34" t="s">
        <v>25</v>
      </c>
      <c r="T12" s="41"/>
      <c r="U12" s="18"/>
      <c r="V12" s="18"/>
      <c r="W12" s="210"/>
      <c r="X12" s="211"/>
      <c r="Y12" s="211"/>
      <c r="Z12" s="211"/>
      <c r="AA12" s="211"/>
      <c r="AB12" s="211"/>
      <c r="AC12" s="212"/>
      <c r="AD12" s="32"/>
      <c r="AE12" s="41"/>
      <c r="AF12" s="175" t="s">
        <v>25</v>
      </c>
      <c r="AG12" s="216"/>
      <c r="AH12" s="217"/>
      <c r="AI12" s="38"/>
      <c r="AJ12" s="18"/>
      <c r="AK12" s="18"/>
      <c r="AL12" s="2"/>
      <c r="AM12" s="18"/>
      <c r="AN12" s="18"/>
      <c r="AO12" s="18"/>
      <c r="AP12" s="18"/>
      <c r="AQ12" s="18"/>
      <c r="AR12" s="18"/>
      <c r="AS12" s="18"/>
      <c r="AT12" s="18"/>
    </row>
    <row r="13" spans="1:109" ht="20.25">
      <c r="A13" s="2"/>
      <c r="B13" s="33"/>
      <c r="C13" s="28"/>
      <c r="D13" s="42"/>
      <c r="E13" s="42"/>
      <c r="F13" s="42"/>
      <c r="G13" s="42"/>
      <c r="H13" s="42"/>
      <c r="I13" s="42"/>
      <c r="J13" s="33"/>
      <c r="K13" s="33"/>
      <c r="L13" s="33"/>
      <c r="M13" s="33"/>
      <c r="N13" s="33"/>
      <c r="O13" s="37"/>
      <c r="P13" s="39"/>
      <c r="Q13" s="43"/>
      <c r="R13" s="44"/>
      <c r="S13" s="34" t="s">
        <v>26</v>
      </c>
      <c r="T13" s="45"/>
      <c r="U13" s="18"/>
      <c r="V13" s="18"/>
      <c r="W13" s="210"/>
      <c r="X13" s="211"/>
      <c r="Y13" s="211"/>
      <c r="Z13" s="211"/>
      <c r="AA13" s="211"/>
      <c r="AB13" s="211"/>
      <c r="AC13" s="212"/>
      <c r="AD13" s="32"/>
      <c r="AE13" s="45"/>
      <c r="AF13" s="175" t="s">
        <v>26</v>
      </c>
      <c r="AG13" s="46"/>
      <c r="AH13" s="46"/>
      <c r="AI13" s="46"/>
      <c r="AJ13" s="18"/>
      <c r="AK13" s="18"/>
      <c r="AL13" s="2"/>
      <c r="AM13" s="18"/>
      <c r="AN13" s="18"/>
      <c r="AO13" s="18"/>
      <c r="AP13" s="18"/>
      <c r="AQ13" s="18"/>
      <c r="AR13" s="18"/>
      <c r="AS13" s="18"/>
      <c r="AT13" s="18"/>
    </row>
    <row r="14" spans="1:109" ht="20.25">
      <c r="A14" s="2"/>
      <c r="B14" s="33"/>
      <c r="C14" s="22" t="s">
        <v>15</v>
      </c>
      <c r="D14" s="192" t="s">
        <v>27</v>
      </c>
      <c r="E14" s="193"/>
      <c r="F14" s="193"/>
      <c r="G14" s="193"/>
      <c r="H14" s="193"/>
      <c r="I14" s="194"/>
      <c r="J14" s="33"/>
      <c r="K14" s="33"/>
      <c r="L14" s="33"/>
      <c r="M14" s="33"/>
      <c r="N14" s="33"/>
      <c r="O14" s="37"/>
      <c r="P14" s="39"/>
      <c r="Q14" s="43"/>
      <c r="R14" s="44"/>
      <c r="S14" s="34" t="s">
        <v>28</v>
      </c>
      <c r="T14" s="47"/>
      <c r="U14" s="48"/>
      <c r="V14" s="48"/>
      <c r="W14" s="210"/>
      <c r="X14" s="211"/>
      <c r="Y14" s="211"/>
      <c r="Z14" s="211"/>
      <c r="AA14" s="211"/>
      <c r="AB14" s="211"/>
      <c r="AC14" s="212"/>
      <c r="AD14" s="32"/>
      <c r="AE14" s="47"/>
      <c r="AF14" s="175" t="s">
        <v>28</v>
      </c>
      <c r="AG14" s="46"/>
      <c r="AH14" s="46"/>
      <c r="AI14" s="46"/>
      <c r="AJ14" s="18"/>
      <c r="AK14" s="18"/>
      <c r="AL14" s="2"/>
      <c r="AM14" s="18"/>
      <c r="AN14" s="18"/>
      <c r="AO14" s="18"/>
      <c r="AP14" s="18"/>
      <c r="AQ14" s="18"/>
      <c r="AR14" s="18"/>
      <c r="AS14" s="18"/>
      <c r="AT14" s="18"/>
    </row>
    <row r="15" spans="1:109" ht="20.25">
      <c r="A15" s="2"/>
      <c r="B15" s="33"/>
      <c r="C15" s="49"/>
      <c r="D15" s="195"/>
      <c r="E15" s="196"/>
      <c r="F15" s="196"/>
      <c r="G15" s="196"/>
      <c r="H15" s="196"/>
      <c r="I15" s="197"/>
      <c r="J15" s="33"/>
      <c r="K15" s="33"/>
      <c r="L15" s="33"/>
      <c r="M15" s="33"/>
      <c r="N15" s="33"/>
      <c r="O15" s="18"/>
      <c r="P15" s="39"/>
      <c r="Q15" s="43"/>
      <c r="R15" s="44"/>
      <c r="S15" s="34" t="s">
        <v>29</v>
      </c>
      <c r="T15" s="35"/>
      <c r="U15" s="48"/>
      <c r="V15" s="48"/>
      <c r="W15" s="210"/>
      <c r="X15" s="211"/>
      <c r="Y15" s="211"/>
      <c r="Z15" s="211"/>
      <c r="AA15" s="211"/>
      <c r="AB15" s="211"/>
      <c r="AC15" s="212"/>
      <c r="AD15" s="32"/>
      <c r="AE15" s="35"/>
      <c r="AF15" s="175" t="s">
        <v>29</v>
      </c>
      <c r="AG15" s="46"/>
      <c r="AH15" s="46"/>
      <c r="AI15" s="46"/>
      <c r="AJ15" s="18"/>
      <c r="AK15" s="18"/>
      <c r="AL15" s="2"/>
      <c r="AM15" s="18"/>
      <c r="AN15" s="18"/>
      <c r="AO15" s="18"/>
      <c r="AP15" s="18"/>
      <c r="AQ15" s="18"/>
      <c r="AR15" s="18"/>
      <c r="AS15" s="18"/>
      <c r="AT15" s="18"/>
    </row>
    <row r="16" spans="1:109" ht="21" thickBot="1">
      <c r="A16" s="2"/>
      <c r="B16" s="33"/>
      <c r="C16" s="49"/>
      <c r="D16" s="50"/>
      <c r="E16" s="50"/>
      <c r="F16" s="50"/>
      <c r="G16" s="50"/>
      <c r="H16" s="50"/>
      <c r="I16" s="50"/>
      <c r="J16" s="33"/>
      <c r="K16" s="33"/>
      <c r="L16" s="33"/>
      <c r="M16" s="33"/>
      <c r="N16" s="33"/>
      <c r="O16" s="18"/>
      <c r="P16" s="46"/>
      <c r="Q16" s="44"/>
      <c r="R16" s="51"/>
      <c r="S16" s="52" t="s">
        <v>30</v>
      </c>
      <c r="T16" s="53"/>
      <c r="U16" s="18"/>
      <c r="V16" s="18"/>
      <c r="W16" s="213"/>
      <c r="X16" s="214"/>
      <c r="Y16" s="214"/>
      <c r="Z16" s="214"/>
      <c r="AA16" s="214"/>
      <c r="AB16" s="214"/>
      <c r="AC16" s="215"/>
      <c r="AD16" s="32"/>
      <c r="AE16" s="53"/>
      <c r="AF16" s="176" t="s">
        <v>30</v>
      </c>
      <c r="AG16" s="46"/>
      <c r="AH16" s="46"/>
      <c r="AI16" s="46"/>
      <c r="AJ16" s="18"/>
      <c r="AK16" s="18"/>
      <c r="AL16" s="2"/>
      <c r="AM16" s="18"/>
      <c r="AN16" s="18"/>
      <c r="AO16" s="18"/>
      <c r="AP16" s="18"/>
      <c r="AQ16" s="18"/>
      <c r="AR16" s="18"/>
      <c r="AS16" s="18"/>
      <c r="AT16" s="18"/>
    </row>
    <row r="17" spans="1:46" ht="21" thickTop="1">
      <c r="A17" s="2"/>
      <c r="B17" s="33"/>
      <c r="C17" s="22" t="s">
        <v>31</v>
      </c>
      <c r="D17" s="192" t="s">
        <v>32</v>
      </c>
      <c r="E17" s="193"/>
      <c r="F17" s="193"/>
      <c r="G17" s="193"/>
      <c r="H17" s="193"/>
      <c r="I17" s="194"/>
      <c r="J17" s="33"/>
      <c r="K17" s="186" t="s">
        <v>31</v>
      </c>
      <c r="L17" s="33"/>
      <c r="M17" s="33"/>
      <c r="N17" s="33"/>
      <c r="O17" s="18"/>
      <c r="P17" s="54"/>
      <c r="Q17" s="54"/>
      <c r="R17" s="55"/>
      <c r="S17" s="203" t="s">
        <v>33</v>
      </c>
      <c r="T17" s="203"/>
      <c r="U17" s="18"/>
      <c r="V17" s="18"/>
      <c r="W17" s="18"/>
      <c r="X17" s="18"/>
      <c r="Y17" s="18"/>
      <c r="Z17" s="18"/>
      <c r="AA17" s="18"/>
      <c r="AB17" s="18"/>
      <c r="AC17" s="32"/>
      <c r="AD17" s="32"/>
      <c r="AE17" s="203" t="s">
        <v>33</v>
      </c>
      <c r="AF17" s="203"/>
      <c r="AG17" s="56"/>
      <c r="AH17" s="56"/>
      <c r="AI17" s="46"/>
      <c r="AJ17" s="18"/>
      <c r="AK17" s="18"/>
      <c r="AL17" s="2"/>
      <c r="AM17" s="18"/>
      <c r="AN17" s="18"/>
      <c r="AO17" s="18"/>
      <c r="AP17" s="18"/>
      <c r="AQ17" s="18"/>
      <c r="AR17" s="18"/>
      <c r="AS17" s="18"/>
      <c r="AT17" s="18"/>
    </row>
    <row r="18" spans="1:46" ht="20.25">
      <c r="A18" s="2"/>
      <c r="B18" s="33"/>
      <c r="C18" s="49"/>
      <c r="D18" s="195"/>
      <c r="E18" s="196"/>
      <c r="F18" s="196"/>
      <c r="G18" s="196"/>
      <c r="H18" s="196"/>
      <c r="I18" s="197"/>
      <c r="J18" s="33"/>
      <c r="K18" s="186"/>
      <c r="L18" s="33"/>
      <c r="M18" s="33"/>
      <c r="N18" s="33"/>
      <c r="O18" s="18"/>
      <c r="P18" s="204" t="s">
        <v>34</v>
      </c>
      <c r="Q18" s="204"/>
      <c r="R18" s="57" t="s">
        <v>35</v>
      </c>
      <c r="S18" s="58">
        <f>T14</f>
        <v>0</v>
      </c>
      <c r="T18" s="18"/>
      <c r="U18" s="59"/>
      <c r="V18" s="59"/>
      <c r="W18" s="18"/>
      <c r="X18" s="60"/>
      <c r="Y18" s="60"/>
      <c r="Z18" s="60"/>
      <c r="AA18" s="60"/>
      <c r="AB18" s="60"/>
      <c r="AC18" s="18"/>
      <c r="AD18" s="204" t="s">
        <v>34</v>
      </c>
      <c r="AE18" s="204"/>
      <c r="AF18" s="57" t="s">
        <v>35</v>
      </c>
      <c r="AG18" s="58">
        <f>AE14</f>
        <v>0</v>
      </c>
      <c r="AH18" s="18"/>
      <c r="AI18" s="46"/>
      <c r="AJ18" s="18"/>
      <c r="AK18" s="18"/>
      <c r="AL18" s="2"/>
      <c r="AM18" s="18"/>
      <c r="AN18" s="18"/>
      <c r="AO18" s="18"/>
      <c r="AP18" s="18"/>
      <c r="AQ18" s="18"/>
      <c r="AR18" s="18"/>
      <c r="AS18" s="18"/>
      <c r="AT18" s="18"/>
    </row>
    <row r="19" spans="1:46" ht="20.25">
      <c r="A19" s="2"/>
      <c r="B19" s="33"/>
      <c r="C19" s="49"/>
      <c r="D19" s="61"/>
      <c r="E19" s="61"/>
      <c r="F19" s="61"/>
      <c r="G19" s="61"/>
      <c r="H19" s="61"/>
      <c r="I19" s="61"/>
      <c r="J19" s="33"/>
      <c r="K19" s="230" t="s">
        <v>36</v>
      </c>
      <c r="L19" s="231"/>
      <c r="M19" s="232"/>
      <c r="N19" s="33"/>
      <c r="O19" s="59"/>
      <c r="P19" s="62" t="s">
        <v>37</v>
      </c>
      <c r="Q19" s="63" t="s">
        <v>38</v>
      </c>
      <c r="R19" s="64" t="s">
        <v>39</v>
      </c>
      <c r="S19" s="65" t="s">
        <v>40</v>
      </c>
      <c r="T19" s="66" t="s">
        <v>41</v>
      </c>
      <c r="U19" s="18"/>
      <c r="V19" s="18"/>
      <c r="W19" s="67"/>
      <c r="X19" s="60"/>
      <c r="Y19" s="60"/>
      <c r="Z19" s="60"/>
      <c r="AA19" s="60"/>
      <c r="AB19" s="60"/>
      <c r="AC19" s="67"/>
      <c r="AD19" s="62" t="s">
        <v>37</v>
      </c>
      <c r="AE19" s="63" t="s">
        <v>38</v>
      </c>
      <c r="AF19" s="64" t="s">
        <v>39</v>
      </c>
      <c r="AG19" s="65" t="s">
        <v>40</v>
      </c>
      <c r="AH19" s="66" t="s">
        <v>41</v>
      </c>
      <c r="AI19" s="46"/>
      <c r="AJ19" s="18"/>
      <c r="AK19" s="18"/>
      <c r="AL19" s="2"/>
      <c r="AM19" s="18"/>
      <c r="AN19" s="18"/>
      <c r="AO19" s="18"/>
      <c r="AP19" s="18"/>
      <c r="AQ19" s="18"/>
      <c r="AR19" s="18"/>
      <c r="AS19" s="18"/>
      <c r="AT19" s="18"/>
    </row>
    <row r="20" spans="1:46" ht="21" customHeight="1">
      <c r="A20" s="2"/>
      <c r="B20" s="33"/>
      <c r="C20" s="22" t="s">
        <v>42</v>
      </c>
      <c r="D20" s="219" t="s">
        <v>74</v>
      </c>
      <c r="E20" s="220"/>
      <c r="F20" s="220"/>
      <c r="G20" s="220"/>
      <c r="H20" s="220"/>
      <c r="I20" s="221"/>
      <c r="J20" s="33"/>
      <c r="K20" s="68"/>
      <c r="L20" s="69"/>
      <c r="M20" s="70"/>
      <c r="N20" s="33"/>
      <c r="O20" s="18"/>
      <c r="P20" s="71">
        <v>1</v>
      </c>
      <c r="Q20" s="72"/>
      <c r="R20" s="73"/>
      <c r="S20" s="74"/>
      <c r="T20" s="73"/>
      <c r="U20" s="18"/>
      <c r="V20" s="18"/>
      <c r="W20" s="198" t="s">
        <v>5</v>
      </c>
      <c r="X20" s="60"/>
      <c r="Y20" s="60"/>
      <c r="Z20" s="60"/>
      <c r="AA20" s="60"/>
      <c r="AB20" s="60"/>
      <c r="AC20" s="67"/>
      <c r="AD20" s="71">
        <v>1</v>
      </c>
      <c r="AE20" s="73"/>
      <c r="AF20" s="73"/>
      <c r="AG20" s="74"/>
      <c r="AH20" s="73"/>
      <c r="AI20" s="75"/>
      <c r="AJ20" s="18"/>
      <c r="AK20" s="18"/>
      <c r="AL20" s="2"/>
      <c r="AM20" s="18"/>
      <c r="AN20" s="18"/>
      <c r="AO20" s="18"/>
      <c r="AP20" s="18"/>
      <c r="AQ20" s="18"/>
      <c r="AR20" s="18"/>
      <c r="AS20" s="18"/>
      <c r="AT20" s="18"/>
    </row>
    <row r="21" spans="1:46">
      <c r="A21" s="2"/>
      <c r="B21" s="33"/>
      <c r="C21" s="42"/>
      <c r="D21" s="222"/>
      <c r="E21" s="223"/>
      <c r="F21" s="223"/>
      <c r="G21" s="223"/>
      <c r="H21" s="223"/>
      <c r="I21" s="224"/>
      <c r="J21" s="33"/>
      <c r="K21" s="228" t="s">
        <v>43</v>
      </c>
      <c r="L21" s="229"/>
      <c r="M21" s="72"/>
      <c r="N21" s="33"/>
      <c r="O21" s="18"/>
      <c r="P21" s="71">
        <v>2</v>
      </c>
      <c r="Q21" s="72"/>
      <c r="R21" s="73"/>
      <c r="S21" s="74"/>
      <c r="T21" s="73"/>
      <c r="U21" s="18"/>
      <c r="V21" s="18"/>
      <c r="W21" s="198"/>
      <c r="X21" s="60"/>
      <c r="Y21" s="60"/>
      <c r="Z21" s="60"/>
      <c r="AA21" s="60"/>
      <c r="AB21" s="60"/>
      <c r="AC21" s="67"/>
      <c r="AD21" s="71">
        <v>2</v>
      </c>
      <c r="AE21" s="73"/>
      <c r="AF21" s="73"/>
      <c r="AG21" s="74"/>
      <c r="AH21" s="73"/>
      <c r="AI21" s="75"/>
      <c r="AJ21" s="18"/>
      <c r="AK21" s="18"/>
      <c r="AL21" s="2"/>
      <c r="AM21" s="18"/>
      <c r="AN21" s="18"/>
      <c r="AO21" s="18"/>
      <c r="AP21" s="18"/>
      <c r="AQ21" s="18"/>
      <c r="AR21" s="18"/>
      <c r="AS21" s="18"/>
      <c r="AT21" s="18"/>
    </row>
    <row r="22" spans="1:46">
      <c r="A22" s="2"/>
      <c r="B22" s="33"/>
      <c r="C22" s="33"/>
      <c r="D22" s="222"/>
      <c r="E22" s="223"/>
      <c r="F22" s="223"/>
      <c r="G22" s="223"/>
      <c r="H22" s="223"/>
      <c r="I22" s="224"/>
      <c r="J22" s="33"/>
      <c r="K22" s="228" t="s">
        <v>44</v>
      </c>
      <c r="L22" s="229"/>
      <c r="M22" s="181"/>
      <c r="N22" s="33"/>
      <c r="O22" s="18"/>
      <c r="P22" s="71">
        <v>3</v>
      </c>
      <c r="Q22" s="72"/>
      <c r="R22" s="73"/>
      <c r="S22" s="74"/>
      <c r="T22" s="73"/>
      <c r="U22" s="18"/>
      <c r="V22" s="18"/>
      <c r="W22" s="244" t="s">
        <v>45</v>
      </c>
      <c r="X22" s="244"/>
      <c r="Y22" s="244"/>
      <c r="Z22" s="244"/>
      <c r="AA22" s="244"/>
      <c r="AB22" s="244"/>
      <c r="AC22" s="67"/>
      <c r="AD22" s="71">
        <v>3</v>
      </c>
      <c r="AE22" s="73"/>
      <c r="AF22" s="73"/>
      <c r="AG22" s="74"/>
      <c r="AH22" s="73"/>
      <c r="AI22" s="75"/>
      <c r="AJ22" s="18"/>
      <c r="AK22" s="18"/>
      <c r="AL22" s="2"/>
      <c r="AM22" s="18"/>
      <c r="AN22" s="18"/>
      <c r="AO22" s="18"/>
      <c r="AP22" s="18"/>
      <c r="AQ22" s="18"/>
      <c r="AR22" s="18"/>
      <c r="AS22" s="18"/>
      <c r="AT22" s="18"/>
    </row>
    <row r="23" spans="1:46">
      <c r="A23" s="2"/>
      <c r="B23" s="33"/>
      <c r="C23" s="33"/>
      <c r="D23" s="222"/>
      <c r="E23" s="223"/>
      <c r="F23" s="223"/>
      <c r="G23" s="223"/>
      <c r="H23" s="223"/>
      <c r="I23" s="224"/>
      <c r="J23" s="33"/>
      <c r="K23" s="228" t="s">
        <v>46</v>
      </c>
      <c r="L23" s="229"/>
      <c r="M23" s="72"/>
      <c r="N23" s="33"/>
      <c r="O23" s="18"/>
      <c r="P23" s="71">
        <v>4</v>
      </c>
      <c r="Q23" s="72"/>
      <c r="R23" s="73"/>
      <c r="S23" s="74"/>
      <c r="T23" s="73"/>
      <c r="U23" s="18"/>
      <c r="V23" s="18"/>
      <c r="W23" s="244"/>
      <c r="X23" s="244"/>
      <c r="Y23" s="244"/>
      <c r="Z23" s="244"/>
      <c r="AA23" s="244"/>
      <c r="AB23" s="244"/>
      <c r="AC23" s="67"/>
      <c r="AD23" s="71">
        <v>4</v>
      </c>
      <c r="AE23" s="73"/>
      <c r="AF23" s="73"/>
      <c r="AG23" s="74"/>
      <c r="AH23" s="73"/>
      <c r="AI23" s="75"/>
      <c r="AJ23" s="18"/>
      <c r="AK23" s="18"/>
      <c r="AL23" s="2"/>
      <c r="AM23" s="18"/>
      <c r="AN23" s="18"/>
      <c r="AO23" s="18"/>
      <c r="AP23" s="18"/>
      <c r="AQ23" s="18"/>
      <c r="AR23" s="18"/>
      <c r="AS23" s="18"/>
      <c r="AT23" s="18"/>
    </row>
    <row r="24" spans="1:46">
      <c r="A24" s="2"/>
      <c r="B24" s="33"/>
      <c r="C24" s="33"/>
      <c r="D24" s="222"/>
      <c r="E24" s="223"/>
      <c r="F24" s="223"/>
      <c r="G24" s="223"/>
      <c r="H24" s="223"/>
      <c r="I24" s="224"/>
      <c r="J24" s="33"/>
      <c r="K24" s="228" t="s">
        <v>47</v>
      </c>
      <c r="L24" s="229"/>
      <c r="M24" s="182"/>
      <c r="N24" s="33"/>
      <c r="O24" s="18"/>
      <c r="P24" s="71">
        <v>5</v>
      </c>
      <c r="Q24" s="72"/>
      <c r="R24" s="73"/>
      <c r="S24" s="74"/>
      <c r="T24" s="73"/>
      <c r="U24" s="18"/>
      <c r="V24" s="18"/>
      <c r="W24" s="235" t="s">
        <v>48</v>
      </c>
      <c r="X24" s="236"/>
      <c r="Y24" s="236"/>
      <c r="Z24" s="237"/>
      <c r="AA24" s="238"/>
      <c r="AB24" s="239"/>
      <c r="AC24" s="67"/>
      <c r="AD24" s="71">
        <v>5</v>
      </c>
      <c r="AE24" s="73"/>
      <c r="AF24" s="73"/>
      <c r="AG24" s="74"/>
      <c r="AH24" s="73"/>
      <c r="AI24" s="75"/>
      <c r="AJ24" s="76"/>
      <c r="AK24" s="76"/>
      <c r="AL24" s="2"/>
      <c r="AM24" s="18"/>
      <c r="AN24" s="18"/>
      <c r="AO24" s="18"/>
      <c r="AP24" s="18"/>
      <c r="AQ24" s="18"/>
      <c r="AR24" s="18"/>
      <c r="AS24" s="18"/>
      <c r="AT24" s="18"/>
    </row>
    <row r="25" spans="1:46">
      <c r="A25" s="2"/>
      <c r="B25" s="33"/>
      <c r="C25" s="33"/>
      <c r="D25" s="222"/>
      <c r="E25" s="223"/>
      <c r="F25" s="223"/>
      <c r="G25" s="223"/>
      <c r="H25" s="223"/>
      <c r="I25" s="224"/>
      <c r="J25" s="33"/>
      <c r="K25" s="240"/>
      <c r="L25" s="241"/>
      <c r="M25" s="77"/>
      <c r="N25" s="33"/>
      <c r="O25" s="78" t="s">
        <v>50</v>
      </c>
      <c r="P25" s="18"/>
      <c r="Q25" s="18"/>
      <c r="R25" s="20"/>
      <c r="S25" s="82"/>
      <c r="T25" s="82"/>
      <c r="U25" s="18"/>
      <c r="V25" s="18"/>
      <c r="W25" s="235" t="s">
        <v>51</v>
      </c>
      <c r="X25" s="236"/>
      <c r="Y25" s="236"/>
      <c r="Z25" s="237"/>
      <c r="AA25" s="242"/>
      <c r="AB25" s="243"/>
      <c r="AC25" s="67"/>
      <c r="AD25" s="18"/>
      <c r="AE25" s="18"/>
      <c r="AF25" s="18"/>
      <c r="AG25" s="18"/>
      <c r="AH25" s="18"/>
      <c r="AI25" s="78" t="s">
        <v>50</v>
      </c>
      <c r="AJ25" s="18"/>
      <c r="AK25" s="76"/>
      <c r="AL25" s="2"/>
      <c r="AM25" s="18"/>
      <c r="AN25" s="18"/>
      <c r="AO25" s="18"/>
      <c r="AP25" s="238"/>
      <c r="AQ25" s="239"/>
      <c r="AR25" s="18" t="s">
        <v>52</v>
      </c>
      <c r="AS25" s="18"/>
      <c r="AT25" s="18"/>
    </row>
    <row r="26" spans="1:46">
      <c r="A26" s="2"/>
      <c r="B26" s="5"/>
      <c r="C26" s="33"/>
      <c r="D26" s="222"/>
      <c r="E26" s="223"/>
      <c r="F26" s="223"/>
      <c r="G26" s="223"/>
      <c r="H26" s="223"/>
      <c r="I26" s="224"/>
      <c r="J26" s="5"/>
      <c r="K26" s="245" t="str">
        <f>IF(T8&gt;0,CONCATENATE("Suppose you sell your home at year 10 for $",ROUND(1.2*T8,0),". After you repay the remaining balance of your home, any money you have left over is called equity. The following questions help you compare the equity in your home after 10 years."),"Suppose you sell your home at year 10 for... (complete parts #3 and #4 before the remainder of this question will show up.)")</f>
        <v>Suppose you sell your home at year 10 for... (complete parts #3 and #4 before the remainder of this question will show up.)</v>
      </c>
      <c r="L26" s="246"/>
      <c r="M26" s="247"/>
      <c r="N26" s="33"/>
      <c r="O26" s="18"/>
      <c r="P26" s="18"/>
      <c r="Q26" s="18"/>
      <c r="R26" s="20"/>
      <c r="S26" s="82"/>
      <c r="T26" s="82"/>
      <c r="U26" s="18"/>
      <c r="V26" s="18"/>
      <c r="W26" s="235" t="s">
        <v>54</v>
      </c>
      <c r="X26" s="236"/>
      <c r="Y26" s="236"/>
      <c r="Z26" s="237"/>
      <c r="AA26" s="254"/>
      <c r="AB26" s="255"/>
      <c r="AC26" s="67"/>
      <c r="AD26" s="18"/>
      <c r="AE26" s="18"/>
      <c r="AF26" s="18"/>
      <c r="AG26" s="18"/>
      <c r="AH26" s="18"/>
      <c r="AI26" s="80"/>
      <c r="AJ26" s="76"/>
      <c r="AK26" s="76"/>
      <c r="AL26" s="2"/>
      <c r="AM26" s="18"/>
      <c r="AN26" s="18"/>
      <c r="AO26" s="18"/>
      <c r="AP26" s="18"/>
      <c r="AQ26" s="18"/>
      <c r="AR26" s="18" t="s">
        <v>55</v>
      </c>
      <c r="AS26" s="18"/>
      <c r="AT26" s="18"/>
    </row>
    <row r="27" spans="1:46">
      <c r="A27" s="2"/>
      <c r="B27" s="5"/>
      <c r="C27" s="33"/>
      <c r="D27" s="222"/>
      <c r="E27" s="223"/>
      <c r="F27" s="223"/>
      <c r="G27" s="223"/>
      <c r="H27" s="223"/>
      <c r="I27" s="224"/>
      <c r="J27" s="5"/>
      <c r="K27" s="248"/>
      <c r="L27" s="249"/>
      <c r="M27" s="250"/>
      <c r="N27" s="33"/>
      <c r="O27" s="18"/>
      <c r="P27" s="18"/>
      <c r="Q27" s="18"/>
      <c r="R27" s="20"/>
      <c r="S27" s="82"/>
      <c r="T27" s="82"/>
      <c r="U27" s="18"/>
      <c r="V27" s="18"/>
      <c r="W27" s="235" t="s">
        <v>56</v>
      </c>
      <c r="X27" s="236"/>
      <c r="Y27" s="236"/>
      <c r="Z27" s="237"/>
      <c r="AA27" s="256"/>
      <c r="AB27" s="257"/>
      <c r="AC27" s="67"/>
      <c r="AD27" s="18"/>
      <c r="AE27" s="18"/>
      <c r="AF27" s="18"/>
      <c r="AG27" s="18"/>
      <c r="AH27" s="18"/>
      <c r="AI27" s="80"/>
      <c r="AJ27" s="18"/>
      <c r="AK27" s="18"/>
      <c r="AL27" s="2"/>
      <c r="AM27" s="18"/>
      <c r="AN27" s="18"/>
      <c r="AO27" s="18"/>
      <c r="AP27" s="18" t="s">
        <v>57</v>
      </c>
      <c r="AQ27" s="18"/>
      <c r="AR27" s="18" t="s">
        <v>58</v>
      </c>
      <c r="AS27" s="18"/>
      <c r="AT27" s="18"/>
    </row>
    <row r="28" spans="1:46">
      <c r="A28" s="2"/>
      <c r="B28" s="5"/>
      <c r="C28" s="33"/>
      <c r="D28" s="222"/>
      <c r="E28" s="223"/>
      <c r="F28" s="223"/>
      <c r="G28" s="223"/>
      <c r="H28" s="223"/>
      <c r="I28" s="224"/>
      <c r="J28" s="5"/>
      <c r="K28" s="248"/>
      <c r="L28" s="249"/>
      <c r="M28" s="250"/>
      <c r="N28" s="33"/>
      <c r="O28" s="18"/>
      <c r="P28" s="18"/>
      <c r="Q28" s="18"/>
      <c r="R28" s="20"/>
      <c r="S28" s="82"/>
      <c r="T28" s="82"/>
      <c r="U28" s="18"/>
      <c r="V28" s="18"/>
      <c r="W28" s="258"/>
      <c r="X28" s="259"/>
      <c r="Y28" s="259"/>
      <c r="Z28" s="259"/>
      <c r="AA28" s="259"/>
      <c r="AB28" s="260"/>
      <c r="AC28" s="67"/>
      <c r="AD28" s="18"/>
      <c r="AE28" s="18"/>
      <c r="AF28" s="18"/>
      <c r="AG28" s="18"/>
      <c r="AH28" s="18"/>
      <c r="AI28" s="80"/>
      <c r="AJ28" s="18"/>
      <c r="AK28" s="18"/>
      <c r="AL28" s="2"/>
      <c r="AM28" s="18"/>
      <c r="AN28" s="18"/>
      <c r="AO28" s="18"/>
      <c r="AP28" s="18" t="s">
        <v>59</v>
      </c>
      <c r="AQ28" s="18"/>
      <c r="AR28" s="18"/>
      <c r="AS28" s="18"/>
      <c r="AT28" s="18"/>
    </row>
    <row r="29" spans="1:46">
      <c r="A29" s="2"/>
      <c r="B29" s="5"/>
      <c r="C29" s="33"/>
      <c r="D29" s="222"/>
      <c r="E29" s="223"/>
      <c r="F29" s="223"/>
      <c r="G29" s="223"/>
      <c r="H29" s="223"/>
      <c r="I29" s="224"/>
      <c r="J29" s="5"/>
      <c r="K29" s="251"/>
      <c r="L29" s="252"/>
      <c r="M29" s="253"/>
      <c r="N29" s="5"/>
      <c r="O29" s="18"/>
      <c r="P29" s="18"/>
      <c r="Q29" s="18"/>
      <c r="R29" s="20"/>
      <c r="S29" s="82"/>
      <c r="T29" s="82"/>
      <c r="U29" s="18"/>
      <c r="V29" s="18"/>
      <c r="W29" s="18"/>
      <c r="X29" s="18"/>
      <c r="Y29" s="18"/>
      <c r="Z29" s="18"/>
      <c r="AA29" s="18"/>
      <c r="AB29" s="18"/>
      <c r="AC29" s="67"/>
      <c r="AD29" s="18"/>
      <c r="AE29" s="18"/>
      <c r="AF29" s="18"/>
      <c r="AG29" s="18"/>
      <c r="AH29" s="18"/>
      <c r="AI29" s="80"/>
      <c r="AJ29" s="18"/>
      <c r="AK29" s="18"/>
      <c r="AL29" s="2"/>
      <c r="AM29" s="18"/>
      <c r="AN29" s="18"/>
      <c r="AO29" s="18"/>
      <c r="AP29" s="18" t="s">
        <v>49</v>
      </c>
      <c r="AQ29" s="18"/>
      <c r="AR29" s="18"/>
      <c r="AS29" s="18"/>
      <c r="AT29" s="18"/>
    </row>
    <row r="30" spans="1:46">
      <c r="A30" s="2"/>
      <c r="B30" s="33"/>
      <c r="C30" s="5"/>
      <c r="D30" s="222"/>
      <c r="E30" s="223"/>
      <c r="F30" s="223"/>
      <c r="G30" s="223"/>
      <c r="H30" s="223"/>
      <c r="I30" s="224"/>
      <c r="J30" s="33"/>
      <c r="K30" s="233" t="s">
        <v>60</v>
      </c>
      <c r="L30" s="234"/>
      <c r="M30" s="72"/>
      <c r="N30" s="33"/>
      <c r="O30" s="18"/>
      <c r="P30" s="18"/>
      <c r="Q30" s="18"/>
      <c r="R30" s="20"/>
      <c r="S30" s="82"/>
      <c r="T30" s="82"/>
      <c r="U30" s="18"/>
      <c r="V30" s="18"/>
      <c r="W30" s="244" t="s">
        <v>61</v>
      </c>
      <c r="X30" s="244"/>
      <c r="Y30" s="244"/>
      <c r="Z30" s="244"/>
      <c r="AA30" s="244"/>
      <c r="AB30" s="244"/>
      <c r="AC30" s="67"/>
      <c r="AD30" s="18"/>
      <c r="AE30" s="18"/>
      <c r="AF30" s="18"/>
      <c r="AG30" s="18"/>
      <c r="AH30" s="18"/>
      <c r="AI30" s="80"/>
      <c r="AJ30" s="18"/>
      <c r="AK30" s="18"/>
      <c r="AL30" s="2"/>
      <c r="AM30" s="18"/>
      <c r="AN30" s="18"/>
      <c r="AO30" s="18"/>
      <c r="AP30" s="18" t="s">
        <v>62</v>
      </c>
      <c r="AQ30" s="18"/>
      <c r="AR30" s="18"/>
      <c r="AS30" s="18"/>
      <c r="AT30" s="18"/>
    </row>
    <row r="31" spans="1:46">
      <c r="A31" s="2"/>
      <c r="B31" s="33"/>
      <c r="C31" s="5"/>
      <c r="D31" s="222"/>
      <c r="E31" s="223"/>
      <c r="F31" s="223"/>
      <c r="G31" s="223"/>
      <c r="H31" s="223"/>
      <c r="I31" s="224"/>
      <c r="J31" s="33"/>
      <c r="K31" s="228" t="s">
        <v>63</v>
      </c>
      <c r="L31" s="229"/>
      <c r="M31" s="72"/>
      <c r="N31" s="33"/>
      <c r="O31" s="18"/>
      <c r="P31" s="18"/>
      <c r="Q31" s="18"/>
      <c r="R31" s="20"/>
      <c r="S31" s="82"/>
      <c r="T31" s="82"/>
      <c r="U31" s="18"/>
      <c r="V31" s="18"/>
      <c r="W31" s="244"/>
      <c r="X31" s="244"/>
      <c r="Y31" s="244"/>
      <c r="Z31" s="244"/>
      <c r="AA31" s="244"/>
      <c r="AB31" s="244"/>
      <c r="AC31" s="67"/>
      <c r="AD31" s="18"/>
      <c r="AE31" s="18"/>
      <c r="AF31" s="18"/>
      <c r="AG31" s="18"/>
      <c r="AH31" s="18"/>
      <c r="AI31" s="80"/>
      <c r="AJ31" s="18"/>
      <c r="AK31" s="18"/>
      <c r="AL31" s="2"/>
      <c r="AM31" s="18"/>
      <c r="AN31" s="18"/>
      <c r="AO31" s="18"/>
      <c r="AP31" s="18"/>
      <c r="AQ31" s="18"/>
      <c r="AR31" s="18"/>
      <c r="AS31" s="18"/>
      <c r="AT31" s="18"/>
    </row>
    <row r="32" spans="1:46">
      <c r="A32" s="2"/>
      <c r="B32" s="33"/>
      <c r="C32" s="5"/>
      <c r="D32" s="222"/>
      <c r="E32" s="223"/>
      <c r="F32" s="223"/>
      <c r="G32" s="223"/>
      <c r="H32" s="223"/>
      <c r="I32" s="224"/>
      <c r="J32" s="33"/>
      <c r="K32" s="228" t="s">
        <v>64</v>
      </c>
      <c r="L32" s="229"/>
      <c r="M32" s="72"/>
      <c r="N32" s="33"/>
      <c r="O32" s="18"/>
      <c r="P32" s="18"/>
      <c r="Q32" s="18"/>
      <c r="R32" s="20"/>
      <c r="S32" s="82"/>
      <c r="T32" s="82"/>
      <c r="U32" s="18"/>
      <c r="V32" s="18"/>
      <c r="W32" s="235" t="s">
        <v>48</v>
      </c>
      <c r="X32" s="236"/>
      <c r="Y32" s="236"/>
      <c r="Z32" s="237"/>
      <c r="AA32" s="238"/>
      <c r="AB32" s="239"/>
      <c r="AC32" s="18"/>
      <c r="AD32" s="18"/>
      <c r="AE32" s="18"/>
      <c r="AF32" s="18"/>
      <c r="AG32" s="18"/>
      <c r="AH32" s="18"/>
      <c r="AI32" s="80"/>
      <c r="AJ32" s="18"/>
      <c r="AK32" s="18"/>
      <c r="AL32" s="2"/>
      <c r="AM32" s="18"/>
      <c r="AN32" s="18"/>
      <c r="AO32" s="18"/>
      <c r="AP32" s="18"/>
      <c r="AQ32" s="18"/>
      <c r="AR32" s="18"/>
      <c r="AS32" s="18"/>
      <c r="AT32" s="18"/>
    </row>
    <row r="33" spans="1:46">
      <c r="A33" s="2"/>
      <c r="B33" s="33"/>
      <c r="C33" s="5"/>
      <c r="D33" s="222"/>
      <c r="E33" s="223"/>
      <c r="F33" s="223"/>
      <c r="G33" s="223"/>
      <c r="H33" s="223"/>
      <c r="I33" s="224"/>
      <c r="J33" s="33"/>
      <c r="K33" s="228" t="s">
        <v>65</v>
      </c>
      <c r="L33" s="229"/>
      <c r="M33" s="72"/>
      <c r="N33" s="33"/>
      <c r="O33" s="18"/>
      <c r="P33" s="18"/>
      <c r="Q33" s="18"/>
      <c r="R33" s="20"/>
      <c r="S33" s="82"/>
      <c r="T33" s="82"/>
      <c r="U33" s="18"/>
      <c r="V33" s="18"/>
      <c r="W33" s="235" t="s">
        <v>51</v>
      </c>
      <c r="X33" s="236"/>
      <c r="Y33" s="236"/>
      <c r="Z33" s="237"/>
      <c r="AA33" s="242"/>
      <c r="AB33" s="243"/>
      <c r="AC33" s="18"/>
      <c r="AD33" s="18"/>
      <c r="AE33" s="18"/>
      <c r="AF33" s="18"/>
      <c r="AG33" s="18"/>
      <c r="AH33" s="18"/>
      <c r="AI33" s="80"/>
      <c r="AJ33" s="18"/>
      <c r="AK33" s="18"/>
      <c r="AL33" s="2"/>
      <c r="AM33" s="18"/>
      <c r="AN33" s="18"/>
      <c r="AO33" s="18"/>
      <c r="AP33" s="18"/>
      <c r="AQ33" s="18"/>
      <c r="AR33" s="18"/>
      <c r="AS33" s="18"/>
      <c r="AT33" s="18"/>
    </row>
    <row r="34" spans="1:46">
      <c r="A34" s="2"/>
      <c r="B34" s="33"/>
      <c r="C34" s="33"/>
      <c r="D34" s="225"/>
      <c r="E34" s="226"/>
      <c r="F34" s="226"/>
      <c r="G34" s="226"/>
      <c r="H34" s="226"/>
      <c r="I34" s="227"/>
      <c r="J34" s="33"/>
      <c r="K34" s="240"/>
      <c r="L34" s="241"/>
      <c r="M34" s="77"/>
      <c r="N34" s="33"/>
      <c r="O34" s="18"/>
      <c r="P34" s="18"/>
      <c r="Q34" s="18"/>
      <c r="R34" s="20"/>
      <c r="S34" s="82"/>
      <c r="T34" s="82"/>
      <c r="U34" s="18"/>
      <c r="V34" s="18"/>
      <c r="W34" s="235" t="s">
        <v>54</v>
      </c>
      <c r="X34" s="236"/>
      <c r="Y34" s="236"/>
      <c r="Z34" s="237"/>
      <c r="AA34" s="262"/>
      <c r="AB34" s="263"/>
      <c r="AC34" s="18"/>
      <c r="AD34" s="18"/>
      <c r="AE34" s="18"/>
      <c r="AF34" s="18"/>
      <c r="AG34" s="18"/>
      <c r="AH34" s="18"/>
      <c r="AI34" s="80"/>
      <c r="AJ34" s="18"/>
      <c r="AK34" s="18"/>
      <c r="AL34" s="2"/>
      <c r="AM34" s="18"/>
      <c r="AN34" s="18"/>
      <c r="AO34" s="18"/>
      <c r="AP34" s="18"/>
      <c r="AQ34" s="18"/>
      <c r="AR34" s="18"/>
      <c r="AS34" s="18"/>
      <c r="AT34" s="18"/>
    </row>
    <row r="35" spans="1:46">
      <c r="A35" s="2"/>
      <c r="B35" s="33"/>
      <c r="C35" s="33"/>
      <c r="D35" s="79"/>
      <c r="E35" s="79"/>
      <c r="F35" s="79"/>
      <c r="G35" s="79"/>
      <c r="H35" s="79"/>
      <c r="I35" s="79"/>
      <c r="J35" s="33"/>
      <c r="K35" s="33"/>
      <c r="L35" s="33"/>
      <c r="M35" s="33"/>
      <c r="N35" s="33"/>
      <c r="O35" s="18"/>
      <c r="P35" s="18"/>
      <c r="Q35" s="18"/>
      <c r="R35" s="20"/>
      <c r="S35" s="82"/>
      <c r="T35" s="82"/>
      <c r="U35" s="18"/>
      <c r="V35" s="18"/>
      <c r="W35" s="235" t="s">
        <v>56</v>
      </c>
      <c r="X35" s="236"/>
      <c r="Y35" s="236"/>
      <c r="Z35" s="237"/>
      <c r="AA35" s="261"/>
      <c r="AB35" s="239"/>
      <c r="AC35" s="18"/>
      <c r="AD35" s="18"/>
      <c r="AE35" s="18"/>
      <c r="AF35" s="18"/>
      <c r="AG35" s="18"/>
      <c r="AH35" s="18"/>
      <c r="AI35" s="80"/>
      <c r="AJ35" s="18"/>
      <c r="AK35" s="18"/>
      <c r="AL35" s="2"/>
      <c r="AM35" s="18"/>
      <c r="AN35" s="18"/>
      <c r="AO35" s="18"/>
      <c r="AP35" s="18"/>
      <c r="AQ35" s="18"/>
      <c r="AR35" s="18"/>
      <c r="AS35" s="18"/>
      <c r="AT35" s="18"/>
    </row>
    <row r="36" spans="1:46">
      <c r="A36" s="2"/>
      <c r="B36" s="33"/>
      <c r="C36" s="33"/>
      <c r="D36" s="79"/>
      <c r="E36" s="79"/>
      <c r="F36" s="79"/>
      <c r="G36" s="79"/>
      <c r="H36" s="79"/>
      <c r="I36" s="79"/>
      <c r="J36" s="33"/>
      <c r="K36" s="33"/>
      <c r="L36" s="33"/>
      <c r="M36" s="33"/>
      <c r="N36" s="33"/>
      <c r="O36" s="18"/>
      <c r="P36" s="18"/>
      <c r="Q36" s="18"/>
      <c r="R36" s="20"/>
      <c r="S36" s="82"/>
      <c r="T36" s="82"/>
      <c r="U36" s="18"/>
      <c r="V36" s="18"/>
      <c r="W36" s="258"/>
      <c r="X36" s="259"/>
      <c r="Y36" s="259"/>
      <c r="Z36" s="259"/>
      <c r="AA36" s="259"/>
      <c r="AB36" s="260"/>
      <c r="AC36" s="18"/>
      <c r="AD36" s="18"/>
      <c r="AE36" s="18"/>
      <c r="AF36" s="18"/>
      <c r="AG36" s="18"/>
      <c r="AH36" s="18"/>
      <c r="AI36" s="80"/>
      <c r="AJ36" s="18"/>
      <c r="AK36" s="18"/>
      <c r="AL36" s="2"/>
      <c r="AM36" s="18"/>
      <c r="AN36" s="18"/>
      <c r="AO36" s="18"/>
      <c r="AP36" s="18"/>
      <c r="AQ36" s="18"/>
      <c r="AR36" s="18"/>
      <c r="AS36" s="18"/>
      <c r="AT36" s="18"/>
    </row>
    <row r="37" spans="1:46">
      <c r="A37" s="2"/>
      <c r="B37" s="33"/>
      <c r="C37" s="33"/>
      <c r="D37" s="79"/>
      <c r="E37" s="79"/>
      <c r="F37" s="79"/>
      <c r="G37" s="79"/>
      <c r="H37" s="79"/>
      <c r="I37" s="79"/>
      <c r="J37" s="33"/>
      <c r="K37" s="33"/>
      <c r="L37" s="33"/>
      <c r="M37" s="33"/>
      <c r="N37" s="33"/>
      <c r="O37" s="18"/>
      <c r="P37" s="18"/>
      <c r="Q37" s="18"/>
      <c r="R37" s="20"/>
      <c r="S37" s="82"/>
      <c r="T37" s="82"/>
      <c r="U37" s="18"/>
      <c r="V37" s="18"/>
      <c r="W37" s="81"/>
      <c r="X37" s="81"/>
      <c r="Y37" s="81"/>
      <c r="Z37" s="81"/>
      <c r="AA37" s="81"/>
      <c r="AB37" s="81"/>
      <c r="AC37" s="18"/>
      <c r="AD37" s="18"/>
      <c r="AE37" s="18"/>
      <c r="AF37" s="18"/>
      <c r="AG37" s="18"/>
      <c r="AH37" s="18"/>
      <c r="AI37" s="80"/>
      <c r="AJ37" s="18"/>
      <c r="AK37" s="18"/>
      <c r="AL37" s="2"/>
      <c r="AM37" s="18"/>
      <c r="AN37" s="18"/>
      <c r="AO37" s="18"/>
      <c r="AP37" s="18"/>
      <c r="AQ37" s="18"/>
      <c r="AR37" s="18"/>
      <c r="AS37" s="18"/>
      <c r="AT37" s="18"/>
    </row>
    <row r="38" spans="1:46">
      <c r="A38" s="2"/>
      <c r="B38" s="33"/>
      <c r="C38" s="33"/>
      <c r="D38" s="79"/>
      <c r="E38" s="79"/>
      <c r="F38" s="79"/>
      <c r="G38" s="79"/>
      <c r="H38" s="79"/>
      <c r="I38" s="79"/>
      <c r="J38" s="33"/>
      <c r="K38" s="33"/>
      <c r="L38" s="33"/>
      <c r="M38" s="33"/>
      <c r="N38" s="33"/>
      <c r="O38" s="18"/>
      <c r="P38" s="18"/>
      <c r="Q38" s="18"/>
      <c r="R38" s="20"/>
      <c r="S38" s="82"/>
      <c r="T38" s="82"/>
      <c r="U38" s="18"/>
      <c r="V38" s="18"/>
      <c r="W38" s="81"/>
      <c r="X38" s="81"/>
      <c r="Y38" s="81"/>
      <c r="Z38" s="81"/>
      <c r="AA38" s="81"/>
      <c r="AB38" s="81"/>
      <c r="AC38" s="18"/>
      <c r="AD38" s="18"/>
      <c r="AE38" s="18"/>
      <c r="AF38" s="18"/>
      <c r="AG38" s="18"/>
      <c r="AH38" s="18"/>
      <c r="AI38" s="80"/>
      <c r="AJ38" s="18"/>
      <c r="AK38" s="18"/>
      <c r="AL38" s="2"/>
      <c r="AM38" s="18"/>
      <c r="AN38" s="18"/>
      <c r="AO38" s="18"/>
      <c r="AP38" s="18"/>
      <c r="AQ38" s="18"/>
      <c r="AR38" s="18"/>
      <c r="AS38" s="18"/>
      <c r="AT38" s="18"/>
    </row>
    <row r="39" spans="1:46">
      <c r="A39" s="2"/>
      <c r="B39" s="33"/>
      <c r="C39" s="33"/>
      <c r="D39" s="79"/>
      <c r="E39" s="79"/>
      <c r="F39" s="79"/>
      <c r="G39" s="79"/>
      <c r="H39" s="79"/>
      <c r="I39" s="79"/>
      <c r="J39" s="33"/>
      <c r="K39" s="33"/>
      <c r="L39" s="33"/>
      <c r="M39" s="33"/>
      <c r="N39" s="33"/>
      <c r="O39" s="18"/>
      <c r="P39" s="18"/>
      <c r="Q39" s="18"/>
      <c r="R39" s="20"/>
      <c r="S39" s="82"/>
      <c r="T39" s="82"/>
      <c r="U39" s="18"/>
      <c r="V39" s="18"/>
      <c r="W39" s="81"/>
      <c r="X39" s="81"/>
      <c r="Y39" s="81"/>
      <c r="Z39" s="81"/>
      <c r="AA39" s="81"/>
      <c r="AB39" s="81"/>
      <c r="AC39" s="18"/>
      <c r="AD39" s="18"/>
      <c r="AE39" s="18"/>
      <c r="AF39" s="18"/>
      <c r="AG39" s="18"/>
      <c r="AH39" s="18"/>
      <c r="AI39" s="80"/>
      <c r="AJ39" s="18"/>
      <c r="AK39" s="18"/>
      <c r="AL39" s="2"/>
      <c r="AM39" s="18"/>
      <c r="AN39" s="18"/>
      <c r="AO39" s="18"/>
      <c r="AP39" s="18"/>
      <c r="AQ39" s="18"/>
      <c r="AR39" s="18"/>
      <c r="AS39" s="18"/>
      <c r="AT39" s="18"/>
    </row>
    <row r="40" spans="1:46">
      <c r="A40" s="2"/>
      <c r="B40" s="33"/>
      <c r="C40" s="33"/>
      <c r="D40" s="79"/>
      <c r="E40" s="79"/>
      <c r="F40" s="79"/>
      <c r="G40" s="79"/>
      <c r="H40" s="79"/>
      <c r="I40" s="79"/>
      <c r="J40" s="33"/>
      <c r="K40" s="33"/>
      <c r="L40" s="33"/>
      <c r="M40" s="33"/>
      <c r="N40" s="33"/>
      <c r="O40" s="18"/>
      <c r="P40" s="18"/>
      <c r="Q40" s="18"/>
      <c r="R40" s="20"/>
      <c r="S40" s="82"/>
      <c r="T40" s="82"/>
      <c r="U40" s="18"/>
      <c r="V40" s="18"/>
      <c r="W40" s="81"/>
      <c r="X40" s="81"/>
      <c r="Y40" s="81"/>
      <c r="Z40" s="81"/>
      <c r="AA40" s="81"/>
      <c r="AB40" s="81"/>
      <c r="AC40" s="18"/>
      <c r="AD40" s="18"/>
      <c r="AE40" s="18"/>
      <c r="AF40" s="18"/>
      <c r="AG40" s="18"/>
      <c r="AH40" s="18"/>
      <c r="AI40" s="80"/>
      <c r="AJ40" s="18"/>
      <c r="AK40" s="18"/>
      <c r="AL40" s="2"/>
      <c r="AM40" s="18"/>
      <c r="AN40" s="18"/>
      <c r="AO40" s="18"/>
      <c r="AP40" s="18"/>
      <c r="AQ40" s="18"/>
      <c r="AR40" s="18"/>
      <c r="AS40" s="18"/>
      <c r="AT40" s="18"/>
    </row>
    <row r="41" spans="1:46">
      <c r="A41" s="2"/>
      <c r="B41" s="33"/>
      <c r="C41" s="33"/>
      <c r="D41" s="79"/>
      <c r="E41" s="79"/>
      <c r="F41" s="79"/>
      <c r="G41" s="79"/>
      <c r="H41" s="79"/>
      <c r="I41" s="79"/>
      <c r="J41" s="33"/>
      <c r="K41" s="33"/>
      <c r="L41" s="33"/>
      <c r="M41" s="33"/>
      <c r="N41" s="33"/>
      <c r="O41" s="18"/>
      <c r="P41" s="18"/>
      <c r="Q41" s="18"/>
      <c r="R41" s="20"/>
      <c r="S41" s="82"/>
      <c r="T41" s="82"/>
      <c r="U41" s="18"/>
      <c r="V41" s="18"/>
      <c r="W41" s="81"/>
      <c r="X41" s="81"/>
      <c r="Y41" s="81"/>
      <c r="Z41" s="81"/>
      <c r="AA41" s="81"/>
      <c r="AB41" s="81"/>
      <c r="AC41" s="18"/>
      <c r="AD41" s="18"/>
      <c r="AE41" s="18"/>
      <c r="AF41" s="18"/>
      <c r="AG41" s="18"/>
      <c r="AH41" s="18"/>
      <c r="AI41" s="80"/>
      <c r="AJ41" s="18"/>
      <c r="AK41" s="18"/>
      <c r="AL41" s="2"/>
      <c r="AM41" s="18"/>
      <c r="AN41" s="18"/>
      <c r="AO41" s="18"/>
      <c r="AP41" s="18"/>
      <c r="AQ41" s="18"/>
      <c r="AR41" s="18"/>
      <c r="AS41" s="18"/>
      <c r="AT41" s="18"/>
    </row>
    <row r="42" spans="1:46">
      <c r="A42" s="2"/>
      <c r="B42" s="33"/>
      <c r="C42" s="33"/>
      <c r="D42" s="79"/>
      <c r="E42" s="79"/>
      <c r="F42" s="79"/>
      <c r="G42" s="79"/>
      <c r="H42" s="79"/>
      <c r="I42" s="79"/>
      <c r="J42" s="33"/>
      <c r="K42" s="33"/>
      <c r="L42" s="33"/>
      <c r="M42" s="33"/>
      <c r="N42" s="33"/>
      <c r="O42" s="18"/>
      <c r="P42" s="18"/>
      <c r="Q42" s="18"/>
      <c r="R42" s="20"/>
      <c r="S42" s="82"/>
      <c r="T42" s="82"/>
      <c r="U42" s="18"/>
      <c r="V42" s="18"/>
      <c r="W42" s="81"/>
      <c r="X42" s="81"/>
      <c r="Y42" s="81"/>
      <c r="Z42" s="81"/>
      <c r="AA42" s="81"/>
      <c r="AB42" s="81"/>
      <c r="AC42" s="18"/>
      <c r="AD42" s="18"/>
      <c r="AE42" s="18"/>
      <c r="AF42" s="18"/>
      <c r="AG42" s="18"/>
      <c r="AH42" s="18"/>
      <c r="AI42" s="80"/>
      <c r="AJ42" s="18"/>
      <c r="AK42" s="18"/>
      <c r="AL42" s="2"/>
      <c r="AM42" s="18"/>
      <c r="AN42" s="18"/>
      <c r="AO42" s="18"/>
      <c r="AP42" s="18"/>
      <c r="AQ42" s="18"/>
      <c r="AR42" s="18"/>
      <c r="AS42" s="18"/>
      <c r="AT42" s="18"/>
    </row>
    <row r="43" spans="1:46">
      <c r="A43" s="2"/>
      <c r="B43" s="33"/>
      <c r="C43" s="33"/>
      <c r="D43" s="79"/>
      <c r="E43" s="79"/>
      <c r="F43" s="79"/>
      <c r="G43" s="79"/>
      <c r="H43" s="79"/>
      <c r="I43" s="79"/>
      <c r="J43" s="33"/>
      <c r="K43" s="33"/>
      <c r="L43" s="33"/>
      <c r="M43" s="33"/>
      <c r="N43" s="33"/>
      <c r="O43" s="18"/>
      <c r="P43" s="18"/>
      <c r="Q43" s="18"/>
      <c r="R43" s="20"/>
      <c r="S43" s="82"/>
      <c r="T43" s="82"/>
      <c r="U43" s="18"/>
      <c r="V43" s="18"/>
      <c r="W43" s="81"/>
      <c r="X43" s="81"/>
      <c r="Y43" s="81"/>
      <c r="Z43" s="81"/>
      <c r="AA43" s="81"/>
      <c r="AB43" s="81"/>
      <c r="AC43" s="18"/>
      <c r="AD43" s="18"/>
      <c r="AE43" s="18"/>
      <c r="AF43" s="18"/>
      <c r="AG43" s="18"/>
      <c r="AH43" s="18"/>
      <c r="AI43" s="80"/>
      <c r="AJ43" s="18"/>
      <c r="AK43" s="18"/>
      <c r="AL43" s="2"/>
      <c r="AM43" s="18"/>
      <c r="AN43" s="18"/>
      <c r="AO43" s="18"/>
      <c r="AP43" s="18"/>
      <c r="AQ43" s="18"/>
      <c r="AR43" s="18"/>
      <c r="AS43" s="18"/>
      <c r="AT43" s="18"/>
    </row>
    <row r="44" spans="1:46">
      <c r="A44" s="2"/>
      <c r="B44" s="33"/>
      <c r="C44" s="33"/>
      <c r="D44" s="79"/>
      <c r="E44" s="79"/>
      <c r="F44" s="79"/>
      <c r="G44" s="79"/>
      <c r="H44" s="79"/>
      <c r="I44" s="79"/>
      <c r="J44" s="33"/>
      <c r="K44" s="33"/>
      <c r="L44" s="33"/>
      <c r="M44" s="33"/>
      <c r="N44" s="33"/>
      <c r="O44" s="18"/>
      <c r="P44" s="18"/>
      <c r="Q44" s="18"/>
      <c r="R44" s="20"/>
      <c r="S44" s="82"/>
      <c r="T44" s="82"/>
      <c r="U44" s="18"/>
      <c r="V44" s="18"/>
      <c r="W44" s="81"/>
      <c r="X44" s="81"/>
      <c r="Y44" s="81"/>
      <c r="Z44" s="81"/>
      <c r="AA44" s="81"/>
      <c r="AB44" s="81"/>
      <c r="AC44" s="18"/>
      <c r="AD44" s="18"/>
      <c r="AE44" s="18"/>
      <c r="AF44" s="18"/>
      <c r="AG44" s="18"/>
      <c r="AH44" s="18"/>
      <c r="AI44" s="80"/>
      <c r="AJ44" s="18"/>
      <c r="AK44" s="18"/>
      <c r="AL44" s="2"/>
      <c r="AM44" s="18"/>
      <c r="AN44" s="18"/>
      <c r="AO44" s="18"/>
      <c r="AP44" s="18"/>
      <c r="AQ44" s="18"/>
      <c r="AR44" s="18"/>
      <c r="AS44" s="18"/>
      <c r="AT44" s="18"/>
    </row>
    <row r="45" spans="1:46">
      <c r="A45" s="2"/>
      <c r="B45" s="33"/>
      <c r="C45" s="33"/>
      <c r="D45" s="79"/>
      <c r="E45" s="79"/>
      <c r="F45" s="79"/>
      <c r="G45" s="79"/>
      <c r="H45" s="79"/>
      <c r="I45" s="79"/>
      <c r="J45" s="33"/>
      <c r="K45" s="33"/>
      <c r="L45" s="33"/>
      <c r="M45" s="33"/>
      <c r="N45" s="33"/>
      <c r="O45" s="18"/>
      <c r="P45" s="18"/>
      <c r="Q45" s="18"/>
      <c r="R45" s="20"/>
      <c r="S45" s="82"/>
      <c r="T45" s="82"/>
      <c r="U45" s="18"/>
      <c r="V45" s="18"/>
      <c r="W45" s="81"/>
      <c r="X45" s="81"/>
      <c r="Y45" s="81"/>
      <c r="Z45" s="81"/>
      <c r="AA45" s="81"/>
      <c r="AB45" s="81"/>
      <c r="AC45" s="18"/>
      <c r="AD45" s="18"/>
      <c r="AE45" s="18"/>
      <c r="AF45" s="18"/>
      <c r="AG45" s="18"/>
      <c r="AH45" s="18"/>
      <c r="AI45" s="80"/>
      <c r="AJ45" s="18"/>
      <c r="AK45" s="18"/>
      <c r="AL45" s="2"/>
      <c r="AM45" s="18"/>
      <c r="AN45" s="18"/>
      <c r="AO45" s="18"/>
      <c r="AP45" s="18"/>
      <c r="AQ45" s="18"/>
      <c r="AR45" s="18"/>
      <c r="AS45" s="18"/>
      <c r="AT45" s="18"/>
    </row>
    <row r="46" spans="1:46">
      <c r="A46" s="2"/>
      <c r="B46" s="33"/>
      <c r="C46" s="33"/>
      <c r="D46" s="79"/>
      <c r="E46" s="79"/>
      <c r="F46" s="79"/>
      <c r="G46" s="79"/>
      <c r="H46" s="79"/>
      <c r="I46" s="79"/>
      <c r="J46" s="33"/>
      <c r="K46" s="33"/>
      <c r="L46" s="33"/>
      <c r="M46" s="33"/>
      <c r="N46" s="33"/>
      <c r="O46" s="18"/>
      <c r="P46" s="18"/>
      <c r="Q46" s="18"/>
      <c r="R46" s="20"/>
      <c r="S46" s="82"/>
      <c r="T46" s="82"/>
      <c r="U46" s="18"/>
      <c r="V46" s="18"/>
      <c r="W46" s="81"/>
      <c r="X46" s="81"/>
      <c r="Y46" s="81"/>
      <c r="Z46" s="81"/>
      <c r="AA46" s="81"/>
      <c r="AB46" s="81"/>
      <c r="AC46" s="18"/>
      <c r="AD46" s="18"/>
      <c r="AE46" s="18"/>
      <c r="AF46" s="18"/>
      <c r="AG46" s="18"/>
      <c r="AH46" s="18"/>
      <c r="AI46" s="80"/>
      <c r="AJ46" s="18"/>
      <c r="AK46" s="18"/>
      <c r="AL46" s="2"/>
      <c r="AM46" s="18"/>
      <c r="AN46" s="18"/>
      <c r="AO46" s="18"/>
      <c r="AP46" s="18"/>
      <c r="AQ46" s="18"/>
      <c r="AR46" s="18"/>
      <c r="AS46" s="18"/>
      <c r="AT46" s="18"/>
    </row>
    <row r="47" spans="1:46">
      <c r="A47" s="2"/>
      <c r="B47" s="33"/>
      <c r="C47" s="33"/>
      <c r="D47" s="79"/>
      <c r="E47" s="79"/>
      <c r="F47" s="79"/>
      <c r="G47" s="79"/>
      <c r="H47" s="79"/>
      <c r="I47" s="79"/>
      <c r="J47" s="33"/>
      <c r="K47" s="33"/>
      <c r="L47" s="33"/>
      <c r="M47" s="33"/>
      <c r="N47" s="33"/>
      <c r="O47" s="18"/>
      <c r="P47" s="18"/>
      <c r="Q47" s="18"/>
      <c r="R47" s="20"/>
      <c r="S47" s="82"/>
      <c r="T47" s="82"/>
      <c r="U47" s="18"/>
      <c r="V47" s="18"/>
      <c r="W47" s="81"/>
      <c r="X47" s="81"/>
      <c r="Y47" s="81"/>
      <c r="Z47" s="81"/>
      <c r="AA47" s="81"/>
      <c r="AB47" s="81"/>
      <c r="AC47" s="18"/>
      <c r="AD47" s="18"/>
      <c r="AE47" s="18"/>
      <c r="AF47" s="18"/>
      <c r="AG47" s="18"/>
      <c r="AH47" s="18"/>
      <c r="AI47" s="80"/>
      <c r="AJ47" s="18"/>
      <c r="AK47" s="18"/>
      <c r="AL47" s="2"/>
      <c r="AM47" s="18"/>
      <c r="AN47" s="18"/>
      <c r="AO47" s="18"/>
      <c r="AP47" s="18"/>
      <c r="AQ47" s="18"/>
      <c r="AR47" s="18"/>
      <c r="AS47" s="18"/>
      <c r="AT47" s="18"/>
    </row>
    <row r="48" spans="1:46">
      <c r="A48" s="2"/>
      <c r="B48" s="33"/>
      <c r="C48" s="33"/>
      <c r="D48" s="79"/>
      <c r="E48" s="79"/>
      <c r="F48" s="79"/>
      <c r="G48" s="79"/>
      <c r="H48" s="79"/>
      <c r="I48" s="79"/>
      <c r="J48" s="33"/>
      <c r="K48" s="33"/>
      <c r="L48" s="33"/>
      <c r="M48" s="33"/>
      <c r="N48" s="33"/>
      <c r="O48" s="18"/>
      <c r="P48" s="18"/>
      <c r="Q48" s="18"/>
      <c r="R48" s="20"/>
      <c r="S48" s="82"/>
      <c r="T48" s="82"/>
      <c r="U48" s="18"/>
      <c r="V48" s="18"/>
      <c r="W48" s="81"/>
      <c r="X48" s="81"/>
      <c r="Y48" s="81"/>
      <c r="Z48" s="81"/>
      <c r="AA48" s="81"/>
      <c r="AB48" s="81"/>
      <c r="AC48" s="18"/>
      <c r="AD48" s="18"/>
      <c r="AE48" s="18"/>
      <c r="AF48" s="18"/>
      <c r="AG48" s="18"/>
      <c r="AH48" s="18"/>
      <c r="AI48" s="80"/>
      <c r="AJ48" s="18"/>
      <c r="AK48" s="18"/>
      <c r="AL48" s="2"/>
      <c r="AM48" s="18"/>
      <c r="AN48" s="18"/>
      <c r="AO48" s="18"/>
      <c r="AP48" s="18"/>
      <c r="AQ48" s="18"/>
      <c r="AR48" s="18"/>
      <c r="AS48" s="18"/>
      <c r="AT48" s="18"/>
    </row>
    <row r="49" spans="1:46">
      <c r="A49" s="2"/>
      <c r="B49" s="33"/>
      <c r="C49" s="33"/>
      <c r="D49" s="79"/>
      <c r="E49" s="79"/>
      <c r="F49" s="79"/>
      <c r="G49" s="79"/>
      <c r="H49" s="79"/>
      <c r="I49" s="79"/>
      <c r="J49" s="33"/>
      <c r="K49" s="33"/>
      <c r="L49" s="33"/>
      <c r="M49" s="33"/>
      <c r="N49" s="33"/>
      <c r="O49" s="18"/>
      <c r="P49" s="18"/>
      <c r="Q49" s="18"/>
      <c r="R49" s="20"/>
      <c r="S49" s="82"/>
      <c r="T49" s="82"/>
      <c r="U49" s="18"/>
      <c r="V49" s="18"/>
      <c r="W49" s="81"/>
      <c r="X49" s="81"/>
      <c r="Y49" s="81"/>
      <c r="Z49" s="81"/>
      <c r="AA49" s="81"/>
      <c r="AB49" s="81"/>
      <c r="AC49" s="18"/>
      <c r="AD49" s="18"/>
      <c r="AE49" s="18"/>
      <c r="AF49" s="18"/>
      <c r="AG49" s="18"/>
      <c r="AH49" s="18"/>
      <c r="AI49" s="80"/>
      <c r="AJ49" s="18"/>
      <c r="AK49" s="18"/>
      <c r="AL49" s="2"/>
      <c r="AM49" s="18"/>
      <c r="AN49" s="18"/>
      <c r="AO49" s="18"/>
      <c r="AP49" s="18"/>
      <c r="AQ49" s="18"/>
      <c r="AR49" s="18"/>
      <c r="AS49" s="18"/>
      <c r="AT49" s="18"/>
    </row>
    <row r="50" spans="1:46">
      <c r="A50" s="2"/>
      <c r="B50" s="33"/>
      <c r="C50" s="33"/>
      <c r="D50" s="79"/>
      <c r="E50" s="79"/>
      <c r="F50" s="79"/>
      <c r="G50" s="79"/>
      <c r="H50" s="79"/>
      <c r="I50" s="79"/>
      <c r="J50" s="33"/>
      <c r="K50" s="33"/>
      <c r="L50" s="33"/>
      <c r="M50" s="33"/>
      <c r="N50" s="33"/>
      <c r="O50" s="18"/>
      <c r="P50" s="18"/>
      <c r="Q50" s="18"/>
      <c r="R50" s="20"/>
      <c r="S50" s="82"/>
      <c r="T50" s="82"/>
      <c r="U50" s="18"/>
      <c r="V50" s="18"/>
      <c r="W50" s="81"/>
      <c r="X50" s="81"/>
      <c r="Y50" s="81"/>
      <c r="Z50" s="81"/>
      <c r="AA50" s="81"/>
      <c r="AB50" s="81"/>
      <c r="AC50" s="18"/>
      <c r="AD50" s="18"/>
      <c r="AE50" s="18"/>
      <c r="AF50" s="18"/>
      <c r="AG50" s="18"/>
      <c r="AH50" s="18"/>
      <c r="AI50" s="80"/>
      <c r="AJ50" s="18"/>
      <c r="AK50" s="18"/>
      <c r="AL50" s="2"/>
      <c r="AM50" s="18"/>
      <c r="AN50" s="18"/>
      <c r="AO50" s="18"/>
      <c r="AP50" s="18"/>
      <c r="AQ50" s="18"/>
      <c r="AR50" s="18"/>
      <c r="AS50" s="18"/>
      <c r="AT50" s="18"/>
    </row>
    <row r="51" spans="1:46">
      <c r="A51" s="2"/>
      <c r="B51" s="18"/>
      <c r="C51" s="33"/>
      <c r="D51" s="79"/>
      <c r="E51" s="18"/>
      <c r="F51" s="18"/>
      <c r="G51" s="18"/>
      <c r="H51" s="18"/>
      <c r="I51" s="18"/>
      <c r="J51" s="18"/>
      <c r="K51" s="33"/>
      <c r="L51" s="33"/>
      <c r="M51" s="33"/>
      <c r="N51" s="18"/>
      <c r="O51" s="18"/>
      <c r="P51" s="18"/>
      <c r="Q51" s="18"/>
      <c r="R51" s="20"/>
      <c r="S51" s="82"/>
      <c r="T51" s="82"/>
      <c r="U51" s="18"/>
      <c r="V51" s="18"/>
      <c r="W51" s="81"/>
      <c r="X51" s="81"/>
      <c r="Y51" s="81"/>
      <c r="Z51" s="81"/>
      <c r="AA51" s="81"/>
      <c r="AB51" s="81"/>
      <c r="AC51" s="18"/>
      <c r="AD51" s="18"/>
      <c r="AE51" s="18"/>
      <c r="AF51" s="18"/>
      <c r="AG51" s="18"/>
      <c r="AH51" s="18"/>
      <c r="AI51" s="80"/>
      <c r="AJ51" s="18"/>
      <c r="AK51" s="18"/>
      <c r="AL51" s="2"/>
      <c r="AM51" s="18"/>
      <c r="AN51" s="18"/>
      <c r="AO51" s="18"/>
      <c r="AP51" s="18"/>
      <c r="AQ51" s="18"/>
      <c r="AR51" s="18"/>
      <c r="AS51" s="18"/>
      <c r="AT51" s="18"/>
    </row>
    <row r="52" spans="1:46">
      <c r="A52" s="2"/>
      <c r="B52" s="18"/>
      <c r="C52" s="33"/>
      <c r="D52" s="79"/>
      <c r="E52" s="18"/>
      <c r="F52" s="18"/>
      <c r="G52" s="18"/>
      <c r="H52" s="18"/>
      <c r="I52" s="18"/>
      <c r="J52" s="18"/>
      <c r="K52" s="33"/>
      <c r="L52" s="33"/>
      <c r="M52" s="33"/>
      <c r="N52" s="18"/>
      <c r="O52" s="18"/>
      <c r="P52" s="18"/>
      <c r="Q52" s="18"/>
      <c r="R52" s="20"/>
      <c r="S52" s="82"/>
      <c r="T52" s="82"/>
      <c r="U52" s="18"/>
      <c r="V52" s="18"/>
      <c r="W52" s="81"/>
      <c r="X52" s="81"/>
      <c r="Y52" s="81"/>
      <c r="Z52" s="81"/>
      <c r="AA52" s="81"/>
      <c r="AB52" s="81"/>
      <c r="AC52" s="18"/>
      <c r="AD52" s="18"/>
      <c r="AE52" s="18"/>
      <c r="AF52" s="18"/>
      <c r="AG52" s="18"/>
      <c r="AH52" s="18"/>
      <c r="AI52" s="80"/>
      <c r="AJ52" s="18"/>
      <c r="AK52" s="18"/>
      <c r="AL52" s="2"/>
      <c r="AM52" s="18"/>
      <c r="AN52" s="18"/>
      <c r="AO52" s="18"/>
      <c r="AP52" s="18"/>
      <c r="AQ52" s="18"/>
      <c r="AR52" s="18"/>
      <c r="AS52" s="18"/>
      <c r="AT52" s="18"/>
    </row>
    <row r="53" spans="1:46">
      <c r="A53" s="2"/>
      <c r="B53" s="18"/>
      <c r="C53" s="33"/>
      <c r="D53" s="79"/>
      <c r="E53" s="18"/>
      <c r="F53" s="18"/>
      <c r="G53" s="18"/>
      <c r="H53" s="18"/>
      <c r="I53" s="18"/>
      <c r="J53" s="18"/>
      <c r="K53" s="33"/>
      <c r="L53" s="33"/>
      <c r="M53" s="33"/>
      <c r="N53" s="18"/>
      <c r="O53" s="18"/>
      <c r="P53" s="18"/>
      <c r="Q53" s="18"/>
      <c r="R53" s="20"/>
      <c r="S53" s="82"/>
      <c r="T53" s="82"/>
      <c r="U53" s="18"/>
      <c r="V53" s="18"/>
      <c r="W53" s="81"/>
      <c r="X53" s="81"/>
      <c r="Y53" s="81"/>
      <c r="Z53" s="81"/>
      <c r="AA53" s="81"/>
      <c r="AB53" s="81"/>
      <c r="AC53" s="18"/>
      <c r="AD53" s="18"/>
      <c r="AE53" s="18"/>
      <c r="AF53" s="18"/>
      <c r="AG53" s="18"/>
      <c r="AH53" s="18"/>
      <c r="AI53" s="80"/>
      <c r="AJ53" s="18"/>
      <c r="AK53" s="18"/>
      <c r="AL53" s="2"/>
      <c r="AM53" s="18"/>
      <c r="AN53" s="18"/>
      <c r="AO53" s="18"/>
      <c r="AP53" s="18"/>
      <c r="AQ53" s="18"/>
      <c r="AR53" s="18"/>
      <c r="AS53" s="18"/>
      <c r="AT53" s="18"/>
    </row>
    <row r="54" spans="1:46">
      <c r="A54" s="2"/>
      <c r="B54" s="18"/>
      <c r="C54" s="18"/>
      <c r="D54" s="18"/>
      <c r="E54" s="18"/>
      <c r="F54" s="18"/>
      <c r="G54" s="18"/>
      <c r="H54" s="18"/>
      <c r="I54" s="18"/>
      <c r="J54" s="18"/>
      <c r="K54" s="18"/>
      <c r="L54" s="18"/>
      <c r="M54" s="18"/>
      <c r="N54" s="18"/>
      <c r="O54" s="18"/>
      <c r="P54" s="18"/>
      <c r="Q54" s="18"/>
      <c r="R54" s="20"/>
      <c r="S54" s="82"/>
      <c r="T54" s="82"/>
      <c r="U54" s="18"/>
      <c r="V54" s="18"/>
      <c r="W54" s="81"/>
      <c r="X54" s="81"/>
      <c r="Y54" s="81"/>
      <c r="Z54" s="81"/>
      <c r="AA54" s="81"/>
      <c r="AB54" s="81"/>
      <c r="AC54" s="18"/>
      <c r="AD54" s="18"/>
      <c r="AE54" s="18"/>
      <c r="AF54" s="18"/>
      <c r="AG54" s="18"/>
      <c r="AH54" s="18"/>
      <c r="AI54" s="80"/>
      <c r="AJ54" s="18"/>
      <c r="AK54" s="18"/>
      <c r="AL54" s="2"/>
      <c r="AM54" s="18"/>
      <c r="AN54" s="18"/>
      <c r="AO54" s="18"/>
      <c r="AP54" s="18"/>
      <c r="AQ54" s="18"/>
      <c r="AR54" s="18"/>
      <c r="AS54" s="18"/>
      <c r="AT54" s="18"/>
    </row>
    <row r="55" spans="1:46">
      <c r="A55" s="2"/>
      <c r="B55" s="18"/>
      <c r="C55" s="18"/>
      <c r="D55" s="18"/>
      <c r="E55" s="18"/>
      <c r="F55" s="18"/>
      <c r="G55" s="18"/>
      <c r="H55" s="18"/>
      <c r="I55" s="18"/>
      <c r="J55" s="18"/>
      <c r="K55" s="18"/>
      <c r="L55" s="18"/>
      <c r="M55" s="18"/>
      <c r="N55" s="18"/>
      <c r="O55" s="18"/>
      <c r="P55" s="18"/>
      <c r="Q55" s="18"/>
      <c r="R55" s="20"/>
      <c r="S55" s="82"/>
      <c r="T55" s="82"/>
      <c r="U55" s="18"/>
      <c r="V55" s="18"/>
      <c r="W55" s="81"/>
      <c r="X55" s="81"/>
      <c r="Y55" s="81"/>
      <c r="Z55" s="81"/>
      <c r="AA55" s="81"/>
      <c r="AB55" s="81"/>
      <c r="AC55" s="18"/>
      <c r="AD55" s="18"/>
      <c r="AE55" s="18"/>
      <c r="AF55" s="18"/>
      <c r="AG55" s="18"/>
      <c r="AH55" s="18"/>
      <c r="AI55" s="80"/>
      <c r="AJ55" s="18"/>
      <c r="AK55" s="18"/>
      <c r="AL55" s="2"/>
      <c r="AM55" s="18"/>
      <c r="AN55" s="18"/>
      <c r="AO55" s="18"/>
      <c r="AP55" s="18"/>
      <c r="AQ55" s="18"/>
      <c r="AR55" s="18"/>
      <c r="AS55" s="18"/>
      <c r="AT55" s="18"/>
    </row>
    <row r="56" spans="1:46">
      <c r="A56" s="2"/>
      <c r="B56" s="5"/>
      <c r="C56" s="18"/>
      <c r="D56" s="18"/>
      <c r="E56" s="5"/>
      <c r="F56" s="5"/>
      <c r="G56" s="5"/>
      <c r="H56" s="5"/>
      <c r="I56" s="5"/>
      <c r="J56" s="5"/>
      <c r="K56" s="18"/>
      <c r="L56" s="18"/>
      <c r="M56" s="18"/>
      <c r="N56" s="5"/>
      <c r="O56" s="18"/>
      <c r="P56" s="18"/>
      <c r="Q56" s="18"/>
      <c r="R56" s="20"/>
      <c r="S56" s="82"/>
      <c r="T56" s="82"/>
      <c r="U56" s="18"/>
      <c r="V56" s="18"/>
      <c r="W56" s="81"/>
      <c r="X56" s="81"/>
      <c r="Y56" s="81"/>
      <c r="Z56" s="81"/>
      <c r="AA56" s="81"/>
      <c r="AB56" s="81"/>
      <c r="AC56" s="18"/>
      <c r="AD56" s="18"/>
      <c r="AE56" s="18"/>
      <c r="AF56" s="18"/>
      <c r="AG56" s="18"/>
      <c r="AH56" s="18"/>
      <c r="AI56" s="80"/>
      <c r="AJ56" s="18"/>
      <c r="AK56" s="18"/>
      <c r="AL56" s="2"/>
      <c r="AM56" s="18"/>
      <c r="AN56" s="18"/>
      <c r="AO56" s="18"/>
      <c r="AP56" s="18"/>
      <c r="AQ56" s="18"/>
      <c r="AR56" s="18"/>
      <c r="AS56" s="18"/>
      <c r="AT56" s="18"/>
    </row>
    <row r="57" spans="1:46">
      <c r="A57" s="2"/>
      <c r="B57" s="5"/>
      <c r="C57" s="18"/>
      <c r="D57" s="18"/>
      <c r="E57" s="5"/>
      <c r="F57" s="5"/>
      <c r="G57" s="5"/>
      <c r="H57" s="5"/>
      <c r="I57" s="5"/>
      <c r="J57" s="5"/>
      <c r="K57" s="18"/>
      <c r="L57" s="18"/>
      <c r="M57" s="18"/>
      <c r="N57" s="5"/>
      <c r="O57" s="18"/>
      <c r="P57" s="18"/>
      <c r="Q57" s="18"/>
      <c r="R57" s="20"/>
      <c r="S57" s="82"/>
      <c r="T57" s="82"/>
      <c r="U57" s="18"/>
      <c r="V57" s="18"/>
      <c r="W57" s="81"/>
      <c r="X57" s="81"/>
      <c r="Y57" s="81"/>
      <c r="Z57" s="81"/>
      <c r="AA57" s="81"/>
      <c r="AB57" s="81"/>
      <c r="AC57" s="18"/>
      <c r="AD57" s="18"/>
      <c r="AE57" s="18"/>
      <c r="AF57" s="18"/>
      <c r="AG57" s="18"/>
      <c r="AH57" s="18"/>
      <c r="AI57" s="80"/>
      <c r="AJ57" s="18"/>
      <c r="AK57" s="18"/>
      <c r="AL57" s="2"/>
      <c r="AM57" s="18"/>
      <c r="AN57" s="18"/>
      <c r="AO57" s="18"/>
      <c r="AP57" s="18"/>
      <c r="AQ57" s="18"/>
      <c r="AR57" s="18"/>
      <c r="AS57" s="18"/>
      <c r="AT57" s="18"/>
    </row>
    <row r="58" spans="1:46">
      <c r="A58" s="2"/>
      <c r="B58" s="5"/>
      <c r="C58" s="18"/>
      <c r="D58" s="18"/>
      <c r="E58" s="5"/>
      <c r="F58" s="5"/>
      <c r="G58" s="5"/>
      <c r="H58" s="5"/>
      <c r="I58" s="5"/>
      <c r="J58" s="5"/>
      <c r="K58" s="18"/>
      <c r="L58" s="18"/>
      <c r="M58" s="18"/>
      <c r="N58" s="5"/>
      <c r="O58" s="18"/>
      <c r="P58" s="18"/>
      <c r="Q58" s="18"/>
      <c r="R58" s="20"/>
      <c r="S58" s="82"/>
      <c r="T58" s="82"/>
      <c r="U58" s="18"/>
      <c r="V58" s="18"/>
      <c r="W58" s="81"/>
      <c r="X58" s="81"/>
      <c r="Y58" s="81"/>
      <c r="Z58" s="81"/>
      <c r="AA58" s="81"/>
      <c r="AB58" s="81"/>
      <c r="AC58" s="18"/>
      <c r="AD58" s="18"/>
      <c r="AE58" s="18"/>
      <c r="AF58" s="18"/>
      <c r="AG58" s="18"/>
      <c r="AH58" s="18"/>
      <c r="AI58" s="80"/>
      <c r="AJ58" s="18"/>
      <c r="AK58" s="18"/>
      <c r="AL58" s="2"/>
      <c r="AM58" s="18"/>
      <c r="AN58" s="18"/>
      <c r="AO58" s="18"/>
      <c r="AP58" s="18"/>
      <c r="AQ58" s="18"/>
      <c r="AR58" s="18"/>
      <c r="AS58" s="18"/>
      <c r="AT58" s="18"/>
    </row>
    <row r="59" spans="1:46">
      <c r="A59" s="2"/>
      <c r="B59" s="5"/>
      <c r="C59" s="5"/>
      <c r="D59" s="5"/>
      <c r="E59" s="5"/>
      <c r="F59" s="5"/>
      <c r="G59" s="5"/>
      <c r="H59" s="5"/>
      <c r="I59" s="5"/>
      <c r="J59" s="5"/>
      <c r="K59" s="5"/>
      <c r="L59" s="5"/>
      <c r="M59" s="5"/>
      <c r="N59" s="5"/>
      <c r="O59" s="18"/>
      <c r="P59" s="18"/>
      <c r="Q59" s="18"/>
      <c r="R59" s="20"/>
      <c r="S59" s="82"/>
      <c r="T59" s="82"/>
      <c r="U59" s="18"/>
      <c r="V59" s="18"/>
      <c r="W59" s="81"/>
      <c r="X59" s="81"/>
      <c r="Y59" s="81"/>
      <c r="Z59" s="81"/>
      <c r="AA59" s="81"/>
      <c r="AB59" s="81"/>
      <c r="AC59" s="18"/>
      <c r="AD59" s="18"/>
      <c r="AE59" s="18"/>
      <c r="AF59" s="18"/>
      <c r="AG59" s="18"/>
      <c r="AH59" s="18"/>
      <c r="AI59" s="80"/>
      <c r="AJ59" s="18"/>
      <c r="AK59" s="18"/>
      <c r="AL59" s="2"/>
      <c r="AM59" s="18"/>
      <c r="AN59" s="18"/>
      <c r="AO59" s="18"/>
      <c r="AP59" s="18"/>
      <c r="AQ59" s="18"/>
      <c r="AR59" s="18"/>
      <c r="AS59" s="18"/>
      <c r="AT59" s="18"/>
    </row>
    <row r="60" spans="1:46">
      <c r="A60" s="2"/>
      <c r="B60" s="5"/>
      <c r="C60" s="5"/>
      <c r="D60" s="5"/>
      <c r="E60" s="5"/>
      <c r="F60" s="5"/>
      <c r="G60" s="5"/>
      <c r="H60" s="5"/>
      <c r="I60" s="5"/>
      <c r="J60" s="5"/>
      <c r="K60" s="5"/>
      <c r="L60" s="5"/>
      <c r="M60" s="5"/>
      <c r="N60" s="5"/>
      <c r="O60" s="18"/>
      <c r="P60" s="18"/>
      <c r="Q60" s="18"/>
      <c r="R60" s="20"/>
      <c r="S60" s="82"/>
      <c r="T60" s="82"/>
      <c r="U60" s="18"/>
      <c r="V60" s="18"/>
      <c r="W60" s="81"/>
      <c r="X60" s="81"/>
      <c r="Y60" s="81"/>
      <c r="Z60" s="81"/>
      <c r="AA60" s="81"/>
      <c r="AB60" s="81"/>
      <c r="AC60" s="18"/>
      <c r="AD60" s="18"/>
      <c r="AE60" s="18"/>
      <c r="AF60" s="18"/>
      <c r="AG60" s="18"/>
      <c r="AH60" s="18"/>
      <c r="AI60" s="80"/>
      <c r="AJ60" s="18"/>
      <c r="AK60" s="18"/>
      <c r="AL60" s="2"/>
      <c r="AM60" s="18"/>
      <c r="AN60" s="18"/>
      <c r="AO60" s="18"/>
      <c r="AP60" s="18"/>
      <c r="AQ60" s="18"/>
      <c r="AR60" s="18"/>
      <c r="AS60" s="18"/>
      <c r="AT60" s="18"/>
    </row>
    <row r="61" spans="1:46">
      <c r="A61" s="2"/>
      <c r="B61" s="5"/>
      <c r="C61" s="5"/>
      <c r="D61" s="5"/>
      <c r="E61" s="5"/>
      <c r="F61" s="5"/>
      <c r="G61" s="5"/>
      <c r="H61" s="5"/>
      <c r="I61" s="5"/>
      <c r="J61" s="5"/>
      <c r="K61" s="5"/>
      <c r="L61" s="5"/>
      <c r="M61" s="5"/>
      <c r="N61" s="5"/>
      <c r="O61" s="18"/>
      <c r="P61" s="18"/>
      <c r="Q61" s="18"/>
      <c r="R61" s="20"/>
      <c r="S61" s="82"/>
      <c r="T61" s="82"/>
      <c r="U61" s="18"/>
      <c r="V61" s="18"/>
      <c r="W61" s="81"/>
      <c r="X61" s="81"/>
      <c r="Y61" s="81"/>
      <c r="Z61" s="81"/>
      <c r="AA61" s="81"/>
      <c r="AB61" s="81"/>
      <c r="AC61" s="18"/>
      <c r="AD61" s="18"/>
      <c r="AE61" s="18"/>
      <c r="AF61" s="18"/>
      <c r="AG61" s="18"/>
      <c r="AH61" s="18"/>
      <c r="AI61" s="80"/>
      <c r="AJ61" s="18"/>
      <c r="AK61" s="18"/>
      <c r="AL61" s="2"/>
      <c r="AM61" s="18"/>
      <c r="AN61" s="18"/>
      <c r="AO61" s="18"/>
      <c r="AP61" s="18"/>
      <c r="AQ61" s="18"/>
      <c r="AR61" s="18"/>
      <c r="AS61" s="18"/>
      <c r="AT61" s="18"/>
    </row>
    <row r="62" spans="1:46">
      <c r="A62" s="2"/>
      <c r="B62" s="5"/>
      <c r="C62" s="5"/>
      <c r="D62" s="5"/>
      <c r="E62" s="5"/>
      <c r="F62" s="5"/>
      <c r="G62" s="5"/>
      <c r="H62" s="5"/>
      <c r="I62" s="5"/>
      <c r="J62" s="5"/>
      <c r="K62" s="5"/>
      <c r="L62" s="5"/>
      <c r="M62" s="5"/>
      <c r="N62" s="5"/>
      <c r="O62" s="18"/>
      <c r="P62" s="18"/>
      <c r="Q62" s="18"/>
      <c r="R62" s="20"/>
      <c r="S62" s="82"/>
      <c r="T62" s="82"/>
      <c r="U62" s="18"/>
      <c r="V62" s="18"/>
      <c r="W62" s="81"/>
      <c r="X62" s="81"/>
      <c r="Y62" s="81"/>
      <c r="Z62" s="81"/>
      <c r="AA62" s="81"/>
      <c r="AB62" s="81"/>
      <c r="AC62" s="18"/>
      <c r="AD62" s="18"/>
      <c r="AE62" s="18"/>
      <c r="AF62" s="18"/>
      <c r="AG62" s="18"/>
      <c r="AH62" s="18"/>
      <c r="AI62" s="80"/>
      <c r="AJ62" s="18"/>
      <c r="AK62" s="18"/>
      <c r="AL62" s="2"/>
      <c r="AM62" s="18"/>
      <c r="AN62" s="18"/>
      <c r="AO62" s="18"/>
      <c r="AP62" s="18"/>
      <c r="AQ62" s="18"/>
      <c r="AR62" s="18"/>
      <c r="AS62" s="18"/>
      <c r="AT62" s="18"/>
    </row>
    <row r="63" spans="1:46">
      <c r="A63" s="2"/>
      <c r="B63" s="5"/>
      <c r="C63" s="5"/>
      <c r="D63" s="5"/>
      <c r="E63" s="5"/>
      <c r="F63" s="5"/>
      <c r="G63" s="5"/>
      <c r="H63" s="5"/>
      <c r="I63" s="5"/>
      <c r="J63" s="5"/>
      <c r="K63" s="5"/>
      <c r="L63" s="5"/>
      <c r="M63" s="5"/>
      <c r="N63" s="5"/>
      <c r="O63" s="18"/>
      <c r="P63" s="18"/>
      <c r="Q63" s="18"/>
      <c r="R63" s="20"/>
      <c r="S63" s="82"/>
      <c r="T63" s="82"/>
      <c r="U63" s="18"/>
      <c r="V63" s="18"/>
      <c r="W63" s="81"/>
      <c r="X63" s="81"/>
      <c r="Y63" s="81"/>
      <c r="Z63" s="81"/>
      <c r="AA63" s="81"/>
      <c r="AB63" s="81"/>
      <c r="AC63" s="18"/>
      <c r="AD63" s="18"/>
      <c r="AE63" s="18"/>
      <c r="AF63" s="18"/>
      <c r="AG63" s="18"/>
      <c r="AH63" s="18"/>
      <c r="AI63" s="80"/>
      <c r="AJ63" s="18"/>
      <c r="AK63" s="18"/>
      <c r="AL63" s="2"/>
      <c r="AM63" s="18"/>
      <c r="AN63" s="18"/>
      <c r="AO63" s="18"/>
      <c r="AP63" s="18"/>
      <c r="AQ63" s="18"/>
      <c r="AR63" s="18"/>
      <c r="AS63" s="18"/>
      <c r="AT63" s="18"/>
    </row>
    <row r="64" spans="1:46">
      <c r="A64" s="2"/>
      <c r="B64" s="5"/>
      <c r="C64" s="5"/>
      <c r="D64" s="5"/>
      <c r="E64" s="5"/>
      <c r="F64" s="5"/>
      <c r="G64" s="5"/>
      <c r="H64" s="5"/>
      <c r="I64" s="5"/>
      <c r="J64" s="5"/>
      <c r="K64" s="5"/>
      <c r="L64" s="5"/>
      <c r="M64" s="5"/>
      <c r="N64" s="5"/>
      <c r="O64" s="18"/>
      <c r="P64" s="18"/>
      <c r="Q64" s="18"/>
      <c r="R64" s="20"/>
      <c r="S64" s="82"/>
      <c r="T64" s="82"/>
      <c r="U64" s="18"/>
      <c r="V64" s="18"/>
      <c r="W64" s="81"/>
      <c r="X64" s="81"/>
      <c r="Y64" s="81"/>
      <c r="Z64" s="81"/>
      <c r="AA64" s="81"/>
      <c r="AB64" s="81"/>
      <c r="AC64" s="18"/>
      <c r="AD64" s="18"/>
      <c r="AE64" s="18"/>
      <c r="AF64" s="18"/>
      <c r="AG64" s="18"/>
      <c r="AH64" s="18"/>
      <c r="AI64" s="80"/>
      <c r="AJ64" s="18"/>
      <c r="AK64" s="18"/>
      <c r="AL64" s="2"/>
      <c r="AM64" s="18"/>
      <c r="AN64" s="18"/>
      <c r="AO64" s="18"/>
      <c r="AP64" s="18"/>
      <c r="AQ64" s="18"/>
      <c r="AR64" s="18"/>
      <c r="AS64" s="18"/>
      <c r="AT64" s="18"/>
    </row>
    <row r="65" spans="1:46">
      <c r="A65" s="2"/>
      <c r="B65" s="5"/>
      <c r="C65" s="5"/>
      <c r="D65" s="5"/>
      <c r="E65" s="5"/>
      <c r="F65" s="5"/>
      <c r="G65" s="5"/>
      <c r="H65" s="5"/>
      <c r="I65" s="5"/>
      <c r="J65" s="5"/>
      <c r="K65" s="5"/>
      <c r="L65" s="5"/>
      <c r="M65" s="5"/>
      <c r="N65" s="5"/>
      <c r="O65" s="18"/>
      <c r="P65" s="18"/>
      <c r="Q65" s="18"/>
      <c r="R65" s="20"/>
      <c r="S65" s="82"/>
      <c r="T65" s="82"/>
      <c r="U65" s="18"/>
      <c r="V65" s="18"/>
      <c r="W65" s="81"/>
      <c r="X65" s="81"/>
      <c r="Y65" s="81"/>
      <c r="Z65" s="81"/>
      <c r="AA65" s="81"/>
      <c r="AB65" s="81"/>
      <c r="AC65" s="18"/>
      <c r="AD65" s="18"/>
      <c r="AE65" s="18"/>
      <c r="AF65" s="18"/>
      <c r="AG65" s="18"/>
      <c r="AH65" s="18"/>
      <c r="AI65" s="80"/>
      <c r="AJ65" s="18"/>
      <c r="AK65" s="18"/>
      <c r="AL65" s="2"/>
      <c r="AM65" s="18"/>
      <c r="AN65" s="18"/>
      <c r="AO65" s="18"/>
      <c r="AP65" s="18"/>
      <c r="AQ65" s="18"/>
      <c r="AR65" s="18"/>
      <c r="AS65" s="18"/>
      <c r="AT65" s="18"/>
    </row>
    <row r="66" spans="1:46">
      <c r="A66" s="2"/>
      <c r="B66" s="5"/>
      <c r="C66" s="5"/>
      <c r="D66" s="5"/>
      <c r="E66" s="5"/>
      <c r="F66" s="5"/>
      <c r="G66" s="5"/>
      <c r="H66" s="5"/>
      <c r="I66" s="5"/>
      <c r="J66" s="5"/>
      <c r="K66" s="5"/>
      <c r="L66" s="5"/>
      <c r="M66" s="5"/>
      <c r="N66" s="5"/>
      <c r="O66" s="18"/>
      <c r="P66" s="18"/>
      <c r="Q66" s="18"/>
      <c r="R66" s="20"/>
      <c r="S66" s="82"/>
      <c r="T66" s="82"/>
      <c r="U66" s="18"/>
      <c r="V66" s="18"/>
      <c r="W66" s="81"/>
      <c r="X66" s="81"/>
      <c r="Y66" s="81"/>
      <c r="Z66" s="81"/>
      <c r="AA66" s="81"/>
      <c r="AB66" s="81"/>
      <c r="AC66" s="18"/>
      <c r="AD66" s="18"/>
      <c r="AE66" s="18"/>
      <c r="AF66" s="18"/>
      <c r="AG66" s="18"/>
      <c r="AH66" s="18"/>
      <c r="AI66" s="80"/>
      <c r="AJ66" s="18"/>
      <c r="AK66" s="18"/>
      <c r="AL66" s="2"/>
      <c r="AM66" s="18"/>
      <c r="AN66" s="18"/>
      <c r="AO66" s="18"/>
      <c r="AP66" s="18"/>
      <c r="AQ66" s="18"/>
      <c r="AR66" s="18"/>
      <c r="AS66" s="18"/>
      <c r="AT66" s="18"/>
    </row>
    <row r="67" spans="1:46">
      <c r="A67" s="2"/>
      <c r="B67" s="5"/>
      <c r="C67" s="5"/>
      <c r="D67" s="5"/>
      <c r="E67" s="5"/>
      <c r="F67" s="5"/>
      <c r="G67" s="5"/>
      <c r="H67" s="5"/>
      <c r="I67" s="5"/>
      <c r="J67" s="5"/>
      <c r="K67" s="5"/>
      <c r="L67" s="5"/>
      <c r="M67" s="5"/>
      <c r="N67" s="5"/>
      <c r="O67" s="18"/>
      <c r="P67" s="18"/>
      <c r="Q67" s="18"/>
      <c r="R67" s="20"/>
      <c r="S67" s="82"/>
      <c r="T67" s="82"/>
      <c r="U67" s="18"/>
      <c r="V67" s="18"/>
      <c r="W67" s="81"/>
      <c r="X67" s="81"/>
      <c r="Y67" s="81"/>
      <c r="Z67" s="81"/>
      <c r="AA67" s="81"/>
      <c r="AB67" s="81"/>
      <c r="AC67" s="18"/>
      <c r="AD67" s="18"/>
      <c r="AE67" s="18"/>
      <c r="AF67" s="18"/>
      <c r="AG67" s="18"/>
      <c r="AH67" s="18"/>
      <c r="AI67" s="80"/>
      <c r="AJ67" s="18"/>
      <c r="AK67" s="18"/>
      <c r="AL67" s="2"/>
      <c r="AM67" s="18"/>
      <c r="AN67" s="18"/>
      <c r="AO67" s="18"/>
      <c r="AP67" s="18"/>
      <c r="AQ67" s="18"/>
      <c r="AR67" s="18"/>
      <c r="AS67" s="18"/>
      <c r="AT67" s="18"/>
    </row>
    <row r="68" spans="1:46">
      <c r="A68" s="2"/>
      <c r="B68" s="5"/>
      <c r="C68" s="5"/>
      <c r="D68" s="5"/>
      <c r="E68" s="5"/>
      <c r="F68" s="5"/>
      <c r="G68" s="5"/>
      <c r="H68" s="5"/>
      <c r="I68" s="5"/>
      <c r="J68" s="5"/>
      <c r="K68" s="5"/>
      <c r="L68" s="5"/>
      <c r="M68" s="5"/>
      <c r="N68" s="5"/>
      <c r="O68" s="18"/>
      <c r="P68" s="18"/>
      <c r="Q68" s="18"/>
      <c r="R68" s="20"/>
      <c r="S68" s="82"/>
      <c r="T68" s="82"/>
      <c r="U68" s="18"/>
      <c r="V68" s="18"/>
      <c r="W68" s="81"/>
      <c r="X68" s="81"/>
      <c r="Y68" s="81"/>
      <c r="Z68" s="81"/>
      <c r="AA68" s="81"/>
      <c r="AB68" s="81"/>
      <c r="AC68" s="18"/>
      <c r="AD68" s="18"/>
      <c r="AE68" s="18"/>
      <c r="AF68" s="18"/>
      <c r="AG68" s="18"/>
      <c r="AH68" s="18"/>
      <c r="AI68" s="80"/>
      <c r="AJ68" s="18"/>
      <c r="AK68" s="18"/>
      <c r="AL68" s="2"/>
      <c r="AM68" s="18"/>
      <c r="AN68" s="18"/>
      <c r="AO68" s="18"/>
      <c r="AP68" s="18"/>
      <c r="AQ68" s="18"/>
      <c r="AR68" s="18"/>
      <c r="AS68" s="18"/>
      <c r="AT68" s="18"/>
    </row>
    <row r="69" spans="1:46">
      <c r="A69" s="2"/>
      <c r="B69" s="5"/>
      <c r="C69" s="5"/>
      <c r="D69" s="5"/>
      <c r="E69" s="5"/>
      <c r="F69" s="5"/>
      <c r="G69" s="5"/>
      <c r="H69" s="5"/>
      <c r="I69" s="5"/>
      <c r="J69" s="5"/>
      <c r="K69" s="5"/>
      <c r="L69" s="5"/>
      <c r="M69" s="5"/>
      <c r="N69" s="5"/>
      <c r="O69" s="18"/>
      <c r="P69" s="18"/>
      <c r="Q69" s="18"/>
      <c r="R69" s="20"/>
      <c r="S69" s="82"/>
      <c r="T69" s="82"/>
      <c r="U69" s="18"/>
      <c r="V69" s="18"/>
      <c r="W69" s="81"/>
      <c r="X69" s="81"/>
      <c r="Y69" s="81"/>
      <c r="Z69" s="81"/>
      <c r="AA69" s="81"/>
      <c r="AB69" s="81"/>
      <c r="AC69" s="18"/>
      <c r="AD69" s="18"/>
      <c r="AE69" s="18"/>
      <c r="AF69" s="18"/>
      <c r="AG69" s="18"/>
      <c r="AH69" s="18"/>
      <c r="AI69" s="80"/>
      <c r="AJ69" s="18"/>
      <c r="AK69" s="18"/>
      <c r="AL69" s="2"/>
      <c r="AM69" s="18"/>
      <c r="AN69" s="18"/>
      <c r="AO69" s="18"/>
      <c r="AP69" s="18"/>
      <c r="AQ69" s="18"/>
      <c r="AR69" s="18"/>
      <c r="AS69" s="18"/>
      <c r="AT69" s="18"/>
    </row>
    <row r="70" spans="1:46">
      <c r="A70" s="2"/>
      <c r="B70" s="5"/>
      <c r="C70" s="5"/>
      <c r="D70" s="5"/>
      <c r="E70" s="5"/>
      <c r="F70" s="5"/>
      <c r="G70" s="5"/>
      <c r="H70" s="5"/>
      <c r="I70" s="5"/>
      <c r="J70" s="5"/>
      <c r="K70" s="5"/>
      <c r="L70" s="5"/>
      <c r="M70" s="5"/>
      <c r="N70" s="5"/>
      <c r="O70" s="18"/>
      <c r="P70" s="18"/>
      <c r="Q70" s="18"/>
      <c r="R70" s="20"/>
      <c r="S70" s="82"/>
      <c r="T70" s="82"/>
      <c r="U70" s="82"/>
      <c r="V70" s="82"/>
      <c r="W70" s="81"/>
      <c r="X70" s="81"/>
      <c r="Y70" s="81"/>
      <c r="Z70" s="81"/>
      <c r="AA70" s="81"/>
      <c r="AB70" s="81"/>
      <c r="AC70" s="18"/>
      <c r="AD70" s="18"/>
      <c r="AE70" s="18"/>
      <c r="AF70" s="18"/>
      <c r="AG70" s="18"/>
      <c r="AH70" s="18"/>
      <c r="AI70" s="80"/>
      <c r="AJ70" s="18"/>
      <c r="AK70" s="18"/>
      <c r="AL70" s="2"/>
      <c r="AM70" s="18"/>
      <c r="AN70" s="18"/>
      <c r="AO70" s="18"/>
      <c r="AP70" s="18"/>
      <c r="AQ70" s="18"/>
      <c r="AR70" s="18"/>
      <c r="AS70" s="18"/>
      <c r="AT70" s="18"/>
    </row>
    <row r="71" spans="1:46">
      <c r="A71" s="2"/>
      <c r="B71" s="5"/>
      <c r="C71" s="5"/>
      <c r="D71" s="5"/>
      <c r="E71" s="5"/>
      <c r="F71" s="5"/>
      <c r="G71" s="5"/>
      <c r="H71" s="5"/>
      <c r="I71" s="5"/>
      <c r="J71" s="5"/>
      <c r="K71" s="5"/>
      <c r="L71" s="5"/>
      <c r="M71" s="5"/>
      <c r="N71" s="5"/>
      <c r="O71" s="18"/>
      <c r="P71" s="18"/>
      <c r="Q71" s="18"/>
      <c r="R71" s="20"/>
      <c r="S71" s="82"/>
      <c r="T71" s="82"/>
      <c r="U71" s="82"/>
      <c r="V71" s="82"/>
      <c r="W71" s="81"/>
      <c r="X71" s="81"/>
      <c r="Y71" s="81"/>
      <c r="Z71" s="81"/>
      <c r="AA71" s="81"/>
      <c r="AB71" s="81"/>
      <c r="AC71" s="18"/>
      <c r="AD71" s="18"/>
      <c r="AE71" s="18"/>
      <c r="AF71" s="18"/>
      <c r="AG71" s="18"/>
      <c r="AH71" s="18"/>
      <c r="AI71" s="80"/>
      <c r="AJ71" s="18"/>
      <c r="AK71" s="18"/>
      <c r="AL71" s="2"/>
      <c r="AM71" s="18"/>
      <c r="AN71" s="18"/>
      <c r="AO71" s="18"/>
      <c r="AP71" s="18"/>
      <c r="AQ71" s="18"/>
      <c r="AR71" s="18"/>
      <c r="AS71" s="18"/>
      <c r="AT71" s="18"/>
    </row>
    <row r="72" spans="1:46">
      <c r="A72" s="2"/>
      <c r="B72" s="5"/>
      <c r="C72" s="5"/>
      <c r="D72" s="5"/>
      <c r="E72" s="5"/>
      <c r="F72" s="5"/>
      <c r="G72" s="5"/>
      <c r="H72" s="5"/>
      <c r="I72" s="5"/>
      <c r="J72" s="5"/>
      <c r="K72" s="5"/>
      <c r="L72" s="5"/>
      <c r="M72" s="5"/>
      <c r="N72" s="5"/>
      <c r="O72" s="18"/>
      <c r="P72" s="18"/>
      <c r="Q72" s="18"/>
      <c r="R72" s="20"/>
      <c r="S72" s="82"/>
      <c r="T72" s="82"/>
      <c r="U72" s="82"/>
      <c r="V72" s="82"/>
      <c r="W72" s="81"/>
      <c r="X72" s="81"/>
      <c r="Y72" s="81"/>
      <c r="Z72" s="81"/>
      <c r="AA72" s="81"/>
      <c r="AB72" s="81"/>
      <c r="AC72" s="18"/>
      <c r="AD72" s="18"/>
      <c r="AE72" s="18"/>
      <c r="AF72" s="18"/>
      <c r="AG72" s="18"/>
      <c r="AH72" s="18"/>
      <c r="AI72" s="80"/>
      <c r="AJ72" s="18"/>
      <c r="AK72" s="18"/>
      <c r="AL72" s="2"/>
      <c r="AM72" s="18"/>
      <c r="AN72" s="18"/>
      <c r="AO72" s="18"/>
      <c r="AP72" s="18"/>
      <c r="AQ72" s="18"/>
      <c r="AR72" s="18"/>
      <c r="AS72" s="18"/>
      <c r="AT72" s="18"/>
    </row>
    <row r="73" spans="1:46">
      <c r="A73" s="2"/>
      <c r="B73" s="5"/>
      <c r="C73" s="5"/>
      <c r="D73" s="5"/>
      <c r="E73" s="5"/>
      <c r="F73" s="5"/>
      <c r="G73" s="5"/>
      <c r="H73" s="5"/>
      <c r="I73" s="5"/>
      <c r="J73" s="5"/>
      <c r="K73" s="5"/>
      <c r="L73" s="5"/>
      <c r="M73" s="5"/>
      <c r="N73" s="5"/>
      <c r="O73" s="18"/>
      <c r="P73" s="18"/>
      <c r="Q73" s="18"/>
      <c r="R73" s="20"/>
      <c r="S73" s="82"/>
      <c r="T73" s="82"/>
      <c r="U73" s="82"/>
      <c r="V73" s="82"/>
      <c r="W73" s="81"/>
      <c r="X73" s="81"/>
      <c r="Y73" s="81"/>
      <c r="Z73" s="81"/>
      <c r="AA73" s="81"/>
      <c r="AB73" s="81"/>
      <c r="AC73" s="18"/>
      <c r="AD73" s="18"/>
      <c r="AE73" s="18"/>
      <c r="AF73" s="18"/>
      <c r="AG73" s="18"/>
      <c r="AH73" s="18"/>
      <c r="AI73" s="80"/>
      <c r="AJ73" s="18"/>
      <c r="AK73" s="18"/>
      <c r="AL73" s="2"/>
      <c r="AM73" s="18"/>
      <c r="AN73" s="18"/>
      <c r="AO73" s="18"/>
      <c r="AP73" s="18"/>
      <c r="AQ73" s="18"/>
      <c r="AR73" s="18"/>
      <c r="AS73" s="18"/>
      <c r="AT73" s="18"/>
    </row>
    <row r="74" spans="1:46">
      <c r="A74" s="2"/>
      <c r="B74" s="5"/>
      <c r="C74" s="5"/>
      <c r="D74" s="5"/>
      <c r="E74" s="5"/>
      <c r="F74" s="5"/>
      <c r="G74" s="5"/>
      <c r="H74" s="5"/>
      <c r="I74" s="5"/>
      <c r="J74" s="5"/>
      <c r="K74" s="5"/>
      <c r="L74" s="5"/>
      <c r="M74" s="5"/>
      <c r="N74" s="5"/>
      <c r="O74" s="18"/>
      <c r="P74" s="18"/>
      <c r="Q74" s="18"/>
      <c r="R74" s="20"/>
      <c r="S74" s="82"/>
      <c r="T74" s="82"/>
      <c r="U74" s="82"/>
      <c r="V74" s="82"/>
      <c r="W74" s="81"/>
      <c r="X74" s="81"/>
      <c r="Y74" s="81"/>
      <c r="Z74" s="81"/>
      <c r="AA74" s="81"/>
      <c r="AB74" s="81"/>
      <c r="AC74" s="18"/>
      <c r="AD74" s="18"/>
      <c r="AE74" s="18"/>
      <c r="AF74" s="18"/>
      <c r="AG74" s="18"/>
      <c r="AH74" s="18"/>
      <c r="AI74" s="80"/>
      <c r="AJ74" s="18"/>
      <c r="AK74" s="18"/>
      <c r="AL74" s="2"/>
      <c r="AM74" s="18"/>
      <c r="AN74" s="18"/>
      <c r="AO74" s="18"/>
      <c r="AP74" s="18"/>
      <c r="AQ74" s="18"/>
      <c r="AR74" s="18"/>
      <c r="AS74" s="18"/>
      <c r="AT74" s="18"/>
    </row>
    <row r="75" spans="1:46">
      <c r="A75" s="2"/>
      <c r="B75" s="5"/>
      <c r="C75" s="5"/>
      <c r="D75" s="5"/>
      <c r="E75" s="5"/>
      <c r="F75" s="5"/>
      <c r="G75" s="5"/>
      <c r="H75" s="5"/>
      <c r="I75" s="5"/>
      <c r="J75" s="5"/>
      <c r="K75" s="5"/>
      <c r="L75" s="5"/>
      <c r="M75" s="5"/>
      <c r="N75" s="5"/>
      <c r="O75" s="18"/>
      <c r="P75" s="18"/>
      <c r="Q75" s="18"/>
      <c r="R75" s="20"/>
      <c r="S75" s="82"/>
      <c r="T75" s="82"/>
      <c r="U75" s="82"/>
      <c r="V75" s="82"/>
      <c r="W75" s="81"/>
      <c r="X75" s="81"/>
      <c r="Y75" s="81"/>
      <c r="Z75" s="81"/>
      <c r="AA75" s="81"/>
      <c r="AB75" s="81"/>
      <c r="AC75" s="18"/>
      <c r="AD75" s="18"/>
      <c r="AE75" s="18"/>
      <c r="AF75" s="18"/>
      <c r="AG75" s="18"/>
      <c r="AH75" s="18"/>
      <c r="AI75" s="80"/>
      <c r="AJ75" s="18"/>
      <c r="AK75" s="18"/>
      <c r="AL75" s="2"/>
      <c r="AM75" s="18"/>
      <c r="AN75" s="18"/>
      <c r="AO75" s="18"/>
      <c r="AP75" s="18"/>
      <c r="AQ75" s="18"/>
      <c r="AR75" s="18"/>
      <c r="AS75" s="18"/>
      <c r="AT75" s="18"/>
    </row>
    <row r="76" spans="1:46">
      <c r="A76" s="2"/>
      <c r="B76" s="5"/>
      <c r="C76" s="5"/>
      <c r="D76" s="5"/>
      <c r="E76" s="5"/>
      <c r="F76" s="5"/>
      <c r="G76" s="5"/>
      <c r="H76" s="5"/>
      <c r="I76" s="5"/>
      <c r="J76" s="5"/>
      <c r="K76" s="5"/>
      <c r="L76" s="5"/>
      <c r="M76" s="5"/>
      <c r="N76" s="5"/>
      <c r="O76" s="18"/>
      <c r="P76" s="18"/>
      <c r="Q76" s="18"/>
      <c r="R76" s="20"/>
      <c r="S76" s="82"/>
      <c r="T76" s="82"/>
      <c r="U76" s="82"/>
      <c r="V76" s="82"/>
      <c r="W76" s="81"/>
      <c r="X76" s="81"/>
      <c r="Y76" s="81"/>
      <c r="Z76" s="81"/>
      <c r="AA76" s="81"/>
      <c r="AB76" s="81"/>
      <c r="AC76" s="18"/>
      <c r="AD76" s="18"/>
      <c r="AE76" s="18"/>
      <c r="AF76" s="18"/>
      <c r="AG76" s="18"/>
      <c r="AH76" s="18"/>
      <c r="AI76" s="80"/>
      <c r="AJ76" s="18"/>
      <c r="AK76" s="18"/>
      <c r="AL76" s="2"/>
      <c r="AM76" s="18"/>
      <c r="AN76" s="18"/>
      <c r="AO76" s="18"/>
      <c r="AP76" s="18"/>
      <c r="AQ76" s="18"/>
      <c r="AR76" s="18"/>
      <c r="AS76" s="18"/>
      <c r="AT76" s="18"/>
    </row>
    <row r="77" spans="1:46">
      <c r="A77" s="2"/>
      <c r="B77" s="5"/>
      <c r="C77" s="5"/>
      <c r="D77" s="5"/>
      <c r="E77" s="5"/>
      <c r="F77" s="5"/>
      <c r="G77" s="5"/>
      <c r="H77" s="5"/>
      <c r="I77" s="5"/>
      <c r="J77" s="5"/>
      <c r="K77" s="5"/>
      <c r="L77" s="5"/>
      <c r="M77" s="5"/>
      <c r="N77" s="5"/>
      <c r="O77" s="18"/>
      <c r="P77" s="18"/>
      <c r="Q77" s="18"/>
      <c r="R77" s="20"/>
      <c r="S77" s="82"/>
      <c r="T77" s="82"/>
      <c r="U77" s="82"/>
      <c r="V77" s="82"/>
      <c r="W77" s="81"/>
      <c r="X77" s="81"/>
      <c r="Y77" s="81"/>
      <c r="Z77" s="81"/>
      <c r="AA77" s="81"/>
      <c r="AB77" s="81"/>
      <c r="AC77" s="18"/>
      <c r="AD77" s="18"/>
      <c r="AE77" s="18"/>
      <c r="AF77" s="18"/>
      <c r="AG77" s="18"/>
      <c r="AH77" s="18"/>
      <c r="AI77" s="80"/>
      <c r="AJ77" s="18"/>
      <c r="AK77" s="18"/>
      <c r="AL77" s="2"/>
      <c r="AM77" s="18"/>
      <c r="AN77" s="18"/>
      <c r="AO77" s="18"/>
      <c r="AP77" s="18"/>
      <c r="AQ77" s="18"/>
      <c r="AR77" s="18"/>
      <c r="AS77" s="18"/>
      <c r="AT77" s="18"/>
    </row>
    <row r="78" spans="1:46">
      <c r="A78" s="2"/>
      <c r="B78" s="5"/>
      <c r="C78" s="5"/>
      <c r="D78" s="5"/>
      <c r="E78" s="5"/>
      <c r="F78" s="5"/>
      <c r="G78" s="5"/>
      <c r="H78" s="5"/>
      <c r="I78" s="5"/>
      <c r="J78" s="5"/>
      <c r="K78" s="5"/>
      <c r="L78" s="5"/>
      <c r="M78" s="5"/>
      <c r="N78" s="5"/>
      <c r="O78" s="18"/>
      <c r="P78" s="18"/>
      <c r="Q78" s="18"/>
      <c r="R78" s="20"/>
      <c r="S78" s="82"/>
      <c r="T78" s="82"/>
      <c r="U78" s="82"/>
      <c r="V78" s="82"/>
      <c r="W78" s="81"/>
      <c r="X78" s="81"/>
      <c r="Y78" s="81"/>
      <c r="Z78" s="81"/>
      <c r="AA78" s="81"/>
      <c r="AB78" s="81"/>
      <c r="AC78" s="18"/>
      <c r="AD78" s="18"/>
      <c r="AE78" s="18"/>
      <c r="AF78" s="18"/>
      <c r="AG78" s="18"/>
      <c r="AH78" s="18"/>
      <c r="AI78" s="80"/>
      <c r="AJ78" s="18"/>
      <c r="AK78" s="18"/>
      <c r="AL78" s="2"/>
      <c r="AM78" s="18"/>
      <c r="AN78" s="18"/>
      <c r="AO78" s="18"/>
      <c r="AP78" s="18"/>
      <c r="AQ78" s="18"/>
      <c r="AR78" s="18"/>
      <c r="AS78" s="18"/>
      <c r="AT78" s="18"/>
    </row>
    <row r="79" spans="1:46">
      <c r="A79" s="2"/>
      <c r="B79" s="5"/>
      <c r="C79" s="5"/>
      <c r="D79" s="5"/>
      <c r="E79" s="5"/>
      <c r="F79" s="5"/>
      <c r="G79" s="5"/>
      <c r="H79" s="5"/>
      <c r="I79" s="5"/>
      <c r="J79" s="5"/>
      <c r="K79" s="5"/>
      <c r="L79" s="5"/>
      <c r="M79" s="5"/>
      <c r="N79" s="5"/>
      <c r="O79" s="18"/>
      <c r="P79" s="18"/>
      <c r="Q79" s="18"/>
      <c r="R79" s="20"/>
      <c r="S79" s="82"/>
      <c r="T79" s="82"/>
      <c r="U79" s="82"/>
      <c r="V79" s="82"/>
      <c r="W79" s="81"/>
      <c r="X79" s="81"/>
      <c r="Y79" s="81"/>
      <c r="Z79" s="81"/>
      <c r="AA79" s="81"/>
      <c r="AB79" s="81"/>
      <c r="AC79" s="18"/>
      <c r="AD79" s="18"/>
      <c r="AE79" s="18"/>
      <c r="AF79" s="18"/>
      <c r="AG79" s="18"/>
      <c r="AH79" s="18"/>
      <c r="AI79" s="80"/>
      <c r="AJ79" s="18"/>
      <c r="AK79" s="18"/>
      <c r="AL79" s="2"/>
      <c r="AM79" s="18"/>
      <c r="AN79" s="18"/>
      <c r="AO79" s="18"/>
      <c r="AP79" s="18"/>
      <c r="AQ79" s="18"/>
      <c r="AR79" s="18"/>
      <c r="AS79" s="18"/>
      <c r="AT79" s="18"/>
    </row>
    <row r="80" spans="1:46">
      <c r="A80" s="2"/>
      <c r="B80" s="5"/>
      <c r="C80" s="5"/>
      <c r="D80" s="5"/>
      <c r="E80" s="5"/>
      <c r="F80" s="5"/>
      <c r="G80" s="5"/>
      <c r="H80" s="5"/>
      <c r="I80" s="5"/>
      <c r="J80" s="5"/>
      <c r="K80" s="5"/>
      <c r="L80" s="5"/>
      <c r="M80" s="5"/>
      <c r="N80" s="5"/>
      <c r="O80" s="18"/>
      <c r="P80" s="18"/>
      <c r="Q80" s="18"/>
      <c r="R80" s="20"/>
      <c r="S80" s="82"/>
      <c r="T80" s="82"/>
      <c r="U80" s="82"/>
      <c r="V80" s="82"/>
      <c r="W80" s="81"/>
      <c r="X80" s="81"/>
      <c r="Y80" s="81"/>
      <c r="Z80" s="81"/>
      <c r="AA80" s="81"/>
      <c r="AB80" s="81"/>
      <c r="AC80" s="18"/>
      <c r="AD80" s="18"/>
      <c r="AE80" s="18"/>
      <c r="AF80" s="18"/>
      <c r="AG80" s="18"/>
      <c r="AH80" s="18"/>
      <c r="AI80" s="80"/>
      <c r="AJ80" s="18"/>
      <c r="AK80" s="18"/>
      <c r="AL80" s="2"/>
      <c r="AM80" s="18"/>
      <c r="AN80" s="18"/>
      <c r="AO80" s="18"/>
      <c r="AP80" s="18"/>
      <c r="AQ80" s="18"/>
      <c r="AR80" s="18"/>
      <c r="AS80" s="18"/>
      <c r="AT80" s="18"/>
    </row>
    <row r="81" spans="1:46">
      <c r="A81" s="2"/>
      <c r="B81" s="5"/>
      <c r="C81" s="5"/>
      <c r="D81" s="5"/>
      <c r="E81" s="5"/>
      <c r="F81" s="5"/>
      <c r="G81" s="5"/>
      <c r="H81" s="5"/>
      <c r="I81" s="5"/>
      <c r="J81" s="5"/>
      <c r="K81" s="5"/>
      <c r="L81" s="5"/>
      <c r="M81" s="5"/>
      <c r="N81" s="5"/>
      <c r="O81" s="18"/>
      <c r="P81" s="18"/>
      <c r="Q81" s="18"/>
      <c r="R81" s="20"/>
      <c r="S81" s="82"/>
      <c r="T81" s="82"/>
      <c r="U81" s="82"/>
      <c r="V81" s="82"/>
      <c r="W81" s="81"/>
      <c r="X81" s="81"/>
      <c r="Y81" s="81"/>
      <c r="Z81" s="81"/>
      <c r="AA81" s="81"/>
      <c r="AB81" s="81"/>
      <c r="AC81" s="18"/>
      <c r="AD81" s="18"/>
      <c r="AE81" s="18"/>
      <c r="AF81" s="18"/>
      <c r="AG81" s="18"/>
      <c r="AH81" s="18"/>
      <c r="AI81" s="80"/>
      <c r="AJ81" s="18"/>
      <c r="AK81" s="18"/>
      <c r="AL81" s="2"/>
      <c r="AM81" s="18"/>
      <c r="AN81" s="18"/>
      <c r="AO81" s="18"/>
      <c r="AP81" s="18"/>
      <c r="AQ81" s="18"/>
      <c r="AR81" s="18"/>
      <c r="AS81" s="18"/>
      <c r="AT81" s="18"/>
    </row>
    <row r="82" spans="1:46">
      <c r="A82" s="2"/>
      <c r="B82" s="5"/>
      <c r="C82" s="5"/>
      <c r="D82" s="5"/>
      <c r="E82" s="5"/>
      <c r="F82" s="5"/>
      <c r="G82" s="5"/>
      <c r="H82" s="5"/>
      <c r="I82" s="5"/>
      <c r="J82" s="5"/>
      <c r="K82" s="5"/>
      <c r="L82" s="5"/>
      <c r="M82" s="5"/>
      <c r="N82" s="5"/>
      <c r="O82" s="18"/>
      <c r="P82" s="18"/>
      <c r="Q82" s="18"/>
      <c r="R82" s="20"/>
      <c r="S82" s="82"/>
      <c r="T82" s="82"/>
      <c r="U82" s="82"/>
      <c r="V82" s="82"/>
      <c r="W82" s="81"/>
      <c r="X82" s="81"/>
      <c r="Y82" s="81"/>
      <c r="Z82" s="81"/>
      <c r="AA82" s="81"/>
      <c r="AB82" s="81"/>
      <c r="AC82" s="18"/>
      <c r="AD82" s="18"/>
      <c r="AE82" s="18"/>
      <c r="AF82" s="18"/>
      <c r="AG82" s="18"/>
      <c r="AH82" s="18"/>
      <c r="AI82" s="18"/>
      <c r="AJ82" s="18"/>
      <c r="AK82" s="18"/>
      <c r="AL82" s="2"/>
      <c r="AM82" s="18"/>
      <c r="AN82" s="18"/>
      <c r="AO82" s="18"/>
      <c r="AP82" s="18"/>
      <c r="AQ82" s="18"/>
      <c r="AR82" s="18"/>
      <c r="AS82" s="18"/>
      <c r="AT82" s="18"/>
    </row>
    <row r="83" spans="1:46">
      <c r="A83" s="2"/>
      <c r="B83" s="5"/>
      <c r="C83" s="5"/>
      <c r="D83" s="5"/>
      <c r="E83" s="5"/>
      <c r="F83" s="5"/>
      <c r="G83" s="5"/>
      <c r="H83" s="5"/>
      <c r="I83" s="5"/>
      <c r="J83" s="5"/>
      <c r="K83" s="5"/>
      <c r="L83" s="5"/>
      <c r="M83" s="5"/>
      <c r="N83" s="5"/>
      <c r="O83" s="18"/>
      <c r="P83" s="18"/>
      <c r="Q83" s="18"/>
      <c r="R83" s="20"/>
      <c r="S83" s="82"/>
      <c r="T83" s="82"/>
      <c r="U83" s="82"/>
      <c r="V83" s="82"/>
      <c r="W83" s="81"/>
      <c r="X83" s="81"/>
      <c r="Y83" s="81"/>
      <c r="Z83" s="81"/>
      <c r="AA83" s="81"/>
      <c r="AB83" s="81"/>
      <c r="AC83" s="18"/>
      <c r="AD83" s="18"/>
      <c r="AE83" s="18"/>
      <c r="AF83" s="18"/>
      <c r="AG83" s="18"/>
      <c r="AH83" s="18"/>
      <c r="AI83" s="18"/>
      <c r="AJ83" s="18"/>
      <c r="AK83" s="18"/>
      <c r="AL83" s="2"/>
      <c r="AM83" s="18"/>
      <c r="AN83" s="18"/>
      <c r="AO83" s="18"/>
      <c r="AP83" s="18"/>
      <c r="AQ83" s="18"/>
      <c r="AR83" s="18"/>
      <c r="AS83" s="18"/>
      <c r="AT83" s="18"/>
    </row>
    <row r="84" spans="1:46">
      <c r="A84" s="2"/>
      <c r="B84" s="5"/>
      <c r="C84" s="5"/>
      <c r="D84" s="5"/>
      <c r="E84" s="5"/>
      <c r="F84" s="5"/>
      <c r="G84" s="5"/>
      <c r="H84" s="5"/>
      <c r="I84" s="5"/>
      <c r="J84" s="5"/>
      <c r="K84" s="5"/>
      <c r="L84" s="5"/>
      <c r="M84" s="5"/>
      <c r="N84" s="5"/>
      <c r="O84" s="18"/>
      <c r="P84" s="18"/>
      <c r="Q84" s="18"/>
      <c r="R84" s="20"/>
      <c r="S84" s="82"/>
      <c r="T84" s="82"/>
      <c r="U84" s="82"/>
      <c r="V84" s="82"/>
      <c r="W84" s="81"/>
      <c r="X84" s="81"/>
      <c r="Y84" s="81"/>
      <c r="Z84" s="81"/>
      <c r="AA84" s="81"/>
      <c r="AB84" s="81"/>
      <c r="AC84" s="18"/>
      <c r="AD84" s="18"/>
      <c r="AE84" s="18"/>
      <c r="AF84" s="18"/>
      <c r="AG84" s="18"/>
      <c r="AH84" s="18"/>
      <c r="AI84" s="18"/>
      <c r="AJ84" s="18"/>
      <c r="AK84" s="18"/>
      <c r="AL84" s="2"/>
      <c r="AM84" s="18"/>
      <c r="AN84" s="18"/>
      <c r="AO84" s="18"/>
      <c r="AP84" s="18"/>
      <c r="AQ84" s="18"/>
      <c r="AR84" s="18"/>
      <c r="AS84" s="18"/>
      <c r="AT84" s="18"/>
    </row>
    <row r="85" spans="1:46">
      <c r="A85" s="2"/>
      <c r="B85" s="5"/>
      <c r="C85" s="5"/>
      <c r="D85" s="5"/>
      <c r="E85" s="5"/>
      <c r="F85" s="5"/>
      <c r="G85" s="5"/>
      <c r="H85" s="5"/>
      <c r="I85" s="5"/>
      <c r="J85" s="5"/>
      <c r="K85" s="5"/>
      <c r="L85" s="5"/>
      <c r="M85" s="5"/>
      <c r="N85" s="5"/>
      <c r="O85" s="18"/>
      <c r="P85" s="18"/>
      <c r="Q85" s="18"/>
      <c r="R85" s="20"/>
      <c r="S85" s="82"/>
      <c r="T85" s="82"/>
      <c r="U85" s="82"/>
      <c r="V85" s="82"/>
      <c r="W85" s="81"/>
      <c r="X85" s="81"/>
      <c r="Y85" s="81"/>
      <c r="Z85" s="81"/>
      <c r="AA85" s="81"/>
      <c r="AB85" s="81"/>
      <c r="AC85" s="18"/>
      <c r="AD85" s="18"/>
      <c r="AE85" s="18"/>
      <c r="AF85" s="18"/>
      <c r="AG85" s="18"/>
      <c r="AH85" s="18"/>
      <c r="AI85" s="18"/>
      <c r="AJ85" s="18"/>
      <c r="AK85" s="18"/>
      <c r="AL85" s="2"/>
      <c r="AM85" s="18"/>
      <c r="AN85" s="18"/>
      <c r="AO85" s="18"/>
      <c r="AP85" s="18"/>
      <c r="AQ85" s="18"/>
      <c r="AR85" s="18"/>
      <c r="AS85" s="18"/>
      <c r="AT85" s="18"/>
    </row>
    <row r="86" spans="1:46">
      <c r="A86" s="2"/>
      <c r="B86" s="5"/>
      <c r="C86" s="5"/>
      <c r="D86" s="5"/>
      <c r="E86" s="5"/>
      <c r="F86" s="5"/>
      <c r="G86" s="5"/>
      <c r="H86" s="5"/>
      <c r="I86" s="5"/>
      <c r="J86" s="5"/>
      <c r="K86" s="5"/>
      <c r="L86" s="5"/>
      <c r="M86" s="5"/>
      <c r="N86" s="5"/>
      <c r="O86" s="18"/>
      <c r="P86" s="18"/>
      <c r="Q86" s="18"/>
      <c r="R86" s="20"/>
      <c r="S86" s="82"/>
      <c r="T86" s="82"/>
      <c r="U86" s="82"/>
      <c r="V86" s="82"/>
      <c r="W86" s="81"/>
      <c r="X86" s="81"/>
      <c r="Y86" s="81"/>
      <c r="Z86" s="81"/>
      <c r="AA86" s="81"/>
      <c r="AB86" s="81"/>
      <c r="AC86" s="18"/>
      <c r="AD86" s="18"/>
      <c r="AE86" s="18"/>
      <c r="AF86" s="18"/>
      <c r="AG86" s="18"/>
      <c r="AH86" s="18"/>
      <c r="AI86" s="18"/>
      <c r="AJ86" s="18"/>
      <c r="AK86" s="18"/>
      <c r="AL86" s="2"/>
      <c r="AM86" s="18"/>
      <c r="AN86" s="18"/>
      <c r="AO86" s="18"/>
      <c r="AP86" s="18"/>
      <c r="AQ86" s="18"/>
      <c r="AR86" s="18"/>
      <c r="AS86" s="18"/>
      <c r="AT86" s="18"/>
    </row>
    <row r="87" spans="1:46">
      <c r="A87" s="2"/>
      <c r="B87" s="5"/>
      <c r="C87" s="5"/>
      <c r="D87" s="5"/>
      <c r="E87" s="5"/>
      <c r="F87" s="5"/>
      <c r="G87" s="5"/>
      <c r="H87" s="5"/>
      <c r="I87" s="5"/>
      <c r="J87" s="5"/>
      <c r="K87" s="5"/>
      <c r="L87" s="5"/>
      <c r="M87" s="5"/>
      <c r="N87" s="5"/>
      <c r="O87" s="18"/>
      <c r="P87" s="18"/>
      <c r="Q87" s="18"/>
      <c r="R87" s="20"/>
      <c r="S87" s="82"/>
      <c r="T87" s="82"/>
      <c r="U87" s="82"/>
      <c r="V87" s="82"/>
      <c r="W87" s="81"/>
      <c r="X87" s="81"/>
      <c r="Y87" s="81"/>
      <c r="Z87" s="81"/>
      <c r="AA87" s="81"/>
      <c r="AB87" s="81"/>
      <c r="AC87" s="18"/>
      <c r="AD87" s="18"/>
      <c r="AE87" s="18"/>
      <c r="AF87" s="18"/>
      <c r="AG87" s="18"/>
      <c r="AH87" s="18"/>
      <c r="AI87" s="18"/>
      <c r="AJ87" s="18"/>
      <c r="AK87" s="18"/>
      <c r="AL87" s="2"/>
      <c r="AM87" s="18"/>
      <c r="AN87" s="18"/>
      <c r="AO87" s="18"/>
      <c r="AP87" s="18"/>
      <c r="AQ87" s="18"/>
      <c r="AR87" s="18"/>
      <c r="AS87" s="18"/>
      <c r="AT87" s="18"/>
    </row>
    <row r="88" spans="1:46">
      <c r="A88" s="2"/>
      <c r="B88" s="5"/>
      <c r="C88" s="5"/>
      <c r="D88" s="5"/>
      <c r="E88" s="5"/>
      <c r="F88" s="5"/>
      <c r="G88" s="5"/>
      <c r="H88" s="5"/>
      <c r="I88" s="5"/>
      <c r="J88" s="5"/>
      <c r="K88" s="5"/>
      <c r="L88" s="5"/>
      <c r="M88" s="5"/>
      <c r="N88" s="5"/>
      <c r="O88" s="18"/>
      <c r="P88" s="18"/>
      <c r="Q88" s="18"/>
      <c r="R88" s="20"/>
      <c r="S88" s="82"/>
      <c r="T88" s="82"/>
      <c r="U88" s="82"/>
      <c r="V88" s="82"/>
      <c r="W88" s="81"/>
      <c r="X88" s="81"/>
      <c r="Y88" s="81"/>
      <c r="Z88" s="81"/>
      <c r="AA88" s="81"/>
      <c r="AB88" s="81"/>
      <c r="AC88" s="18"/>
      <c r="AD88" s="18"/>
      <c r="AE88" s="18"/>
      <c r="AF88" s="18"/>
      <c r="AG88" s="18"/>
      <c r="AH88" s="18"/>
      <c r="AI88" s="18"/>
      <c r="AJ88" s="18"/>
      <c r="AK88" s="18"/>
      <c r="AL88" s="2"/>
      <c r="AM88" s="18"/>
      <c r="AN88" s="18"/>
      <c r="AO88" s="18"/>
      <c r="AP88" s="18"/>
      <c r="AQ88" s="18"/>
      <c r="AR88" s="18"/>
      <c r="AS88" s="18"/>
      <c r="AT88" s="18"/>
    </row>
    <row r="89" spans="1:46">
      <c r="A89" s="2"/>
      <c r="B89" s="5"/>
      <c r="C89" s="5"/>
      <c r="D89" s="5"/>
      <c r="E89" s="5"/>
      <c r="F89" s="5"/>
      <c r="G89" s="5"/>
      <c r="H89" s="5"/>
      <c r="I89" s="5"/>
      <c r="J89" s="5"/>
      <c r="K89" s="5"/>
      <c r="L89" s="5"/>
      <c r="M89" s="5"/>
      <c r="N89" s="5"/>
      <c r="O89" s="18"/>
      <c r="P89" s="18"/>
      <c r="Q89" s="18"/>
      <c r="R89" s="20"/>
      <c r="S89" s="82"/>
      <c r="T89" s="82"/>
      <c r="U89" s="82"/>
      <c r="V89" s="82"/>
      <c r="W89" s="81"/>
      <c r="X89" s="81"/>
      <c r="Y89" s="81"/>
      <c r="Z89" s="81"/>
      <c r="AA89" s="81"/>
      <c r="AB89" s="81"/>
      <c r="AC89" s="18"/>
      <c r="AD89" s="18"/>
      <c r="AE89" s="18"/>
      <c r="AF89" s="18"/>
      <c r="AG89" s="18"/>
      <c r="AH89" s="18"/>
      <c r="AI89" s="18"/>
      <c r="AJ89" s="18"/>
      <c r="AK89" s="18"/>
      <c r="AL89" s="2"/>
      <c r="AM89" s="18"/>
      <c r="AN89" s="18"/>
      <c r="AO89" s="18"/>
      <c r="AP89" s="18"/>
      <c r="AQ89" s="18"/>
      <c r="AR89" s="18"/>
      <c r="AS89" s="18"/>
      <c r="AT89" s="18"/>
    </row>
    <row r="90" spans="1:46">
      <c r="A90" s="2"/>
      <c r="B90" s="5"/>
      <c r="C90" s="5"/>
      <c r="D90" s="5"/>
      <c r="E90" s="5"/>
      <c r="F90" s="5"/>
      <c r="G90" s="5"/>
      <c r="H90" s="5"/>
      <c r="I90" s="5"/>
      <c r="J90" s="5"/>
      <c r="K90" s="5"/>
      <c r="L90" s="5"/>
      <c r="M90" s="5"/>
      <c r="N90" s="5"/>
      <c r="O90" s="18"/>
      <c r="P90" s="18"/>
      <c r="Q90" s="18"/>
      <c r="R90" s="20"/>
      <c r="S90" s="82"/>
      <c r="T90" s="82"/>
      <c r="U90" s="82"/>
      <c r="V90" s="82"/>
      <c r="W90" s="81"/>
      <c r="X90" s="81"/>
      <c r="Y90" s="81"/>
      <c r="Z90" s="81"/>
      <c r="AA90" s="81"/>
      <c r="AB90" s="81"/>
      <c r="AC90" s="18"/>
      <c r="AD90" s="18"/>
      <c r="AE90" s="18"/>
      <c r="AF90" s="18"/>
      <c r="AG90" s="18"/>
      <c r="AH90" s="18"/>
      <c r="AI90" s="18"/>
      <c r="AJ90" s="18"/>
      <c r="AK90" s="18"/>
      <c r="AL90" s="2"/>
      <c r="AM90" s="18"/>
      <c r="AN90" s="18"/>
      <c r="AO90" s="18"/>
      <c r="AP90" s="18"/>
      <c r="AQ90" s="18"/>
      <c r="AR90" s="18"/>
      <c r="AS90" s="18"/>
      <c r="AT90" s="18"/>
    </row>
    <row r="91" spans="1:46">
      <c r="A91" s="2"/>
      <c r="B91" s="5"/>
      <c r="C91" s="5"/>
      <c r="D91" s="5"/>
      <c r="E91" s="5"/>
      <c r="F91" s="5"/>
      <c r="G91" s="5"/>
      <c r="H91" s="5"/>
      <c r="I91" s="5"/>
      <c r="J91" s="5"/>
      <c r="K91" s="5"/>
      <c r="L91" s="5"/>
      <c r="M91" s="5"/>
      <c r="N91" s="5"/>
      <c r="O91" s="18"/>
      <c r="P91" s="18"/>
      <c r="Q91" s="18"/>
      <c r="R91" s="20"/>
      <c r="S91" s="82"/>
      <c r="T91" s="82"/>
      <c r="U91" s="82"/>
      <c r="V91" s="82"/>
      <c r="W91" s="81"/>
      <c r="X91" s="81"/>
      <c r="Y91" s="81"/>
      <c r="Z91" s="81"/>
      <c r="AA91" s="81"/>
      <c r="AB91" s="81"/>
      <c r="AC91" s="18"/>
      <c r="AD91" s="18"/>
      <c r="AE91" s="18"/>
      <c r="AF91" s="18"/>
      <c r="AG91" s="18"/>
      <c r="AH91" s="18"/>
      <c r="AI91" s="18"/>
      <c r="AJ91" s="18"/>
      <c r="AK91" s="18"/>
      <c r="AL91" s="2"/>
      <c r="AM91" s="18"/>
      <c r="AN91" s="18"/>
      <c r="AO91" s="18"/>
      <c r="AP91" s="18"/>
      <c r="AQ91" s="18"/>
      <c r="AR91" s="18"/>
      <c r="AS91" s="18"/>
      <c r="AT91" s="18"/>
    </row>
    <row r="92" spans="1:46">
      <c r="A92" s="2"/>
      <c r="B92" s="5"/>
      <c r="C92" s="5"/>
      <c r="D92" s="5"/>
      <c r="E92" s="5"/>
      <c r="F92" s="5"/>
      <c r="G92" s="5"/>
      <c r="H92" s="5"/>
      <c r="I92" s="5"/>
      <c r="J92" s="5"/>
      <c r="K92" s="5"/>
      <c r="L92" s="5"/>
      <c r="M92" s="5"/>
      <c r="N92" s="5"/>
      <c r="O92" s="18"/>
      <c r="P92" s="18"/>
      <c r="Q92" s="18"/>
      <c r="R92" s="20"/>
      <c r="S92" s="82"/>
      <c r="T92" s="82"/>
      <c r="U92" s="82"/>
      <c r="V92" s="82"/>
      <c r="W92" s="81"/>
      <c r="X92" s="81"/>
      <c r="Y92" s="81"/>
      <c r="Z92" s="81"/>
      <c r="AA92" s="81"/>
      <c r="AB92" s="81"/>
      <c r="AC92" s="18"/>
      <c r="AD92" s="18"/>
      <c r="AE92" s="18"/>
      <c r="AF92" s="18"/>
      <c r="AG92" s="18"/>
      <c r="AH92" s="18"/>
      <c r="AI92" s="18"/>
      <c r="AJ92" s="18"/>
      <c r="AK92" s="18"/>
      <c r="AL92" s="2"/>
      <c r="AM92" s="18"/>
      <c r="AN92" s="18"/>
      <c r="AO92" s="18"/>
      <c r="AP92" s="18"/>
      <c r="AQ92" s="18"/>
      <c r="AR92" s="18"/>
      <c r="AS92" s="18"/>
      <c r="AT92" s="18"/>
    </row>
    <row r="93" spans="1:46">
      <c r="A93" s="2"/>
      <c r="B93" s="5"/>
      <c r="C93" s="5"/>
      <c r="D93" s="5"/>
      <c r="E93" s="5"/>
      <c r="F93" s="5"/>
      <c r="G93" s="5"/>
      <c r="H93" s="5"/>
      <c r="I93" s="5"/>
      <c r="J93" s="5"/>
      <c r="K93" s="5"/>
      <c r="L93" s="5"/>
      <c r="M93" s="5"/>
      <c r="N93" s="5"/>
      <c r="O93" s="18"/>
      <c r="P93" s="18"/>
      <c r="Q93" s="18"/>
      <c r="R93" s="20"/>
      <c r="S93" s="82"/>
      <c r="T93" s="82"/>
      <c r="U93" s="82"/>
      <c r="V93" s="82"/>
      <c r="W93" s="81"/>
      <c r="X93" s="81"/>
      <c r="Y93" s="81"/>
      <c r="Z93" s="81"/>
      <c r="AA93" s="81"/>
      <c r="AB93" s="81"/>
      <c r="AC93" s="18"/>
      <c r="AD93" s="18"/>
      <c r="AE93" s="18"/>
      <c r="AF93" s="18"/>
      <c r="AG93" s="18"/>
      <c r="AH93" s="18"/>
      <c r="AI93" s="18"/>
      <c r="AJ93" s="18"/>
      <c r="AK93" s="18"/>
      <c r="AL93" s="2"/>
      <c r="AM93" s="18"/>
      <c r="AN93" s="18"/>
      <c r="AO93" s="18"/>
      <c r="AP93" s="18"/>
      <c r="AQ93" s="18"/>
      <c r="AR93" s="18"/>
      <c r="AS93" s="18"/>
      <c r="AT93" s="18"/>
    </row>
    <row r="94" spans="1:46">
      <c r="A94" s="2"/>
      <c r="B94" s="5"/>
      <c r="C94" s="5"/>
      <c r="D94" s="5"/>
      <c r="E94" s="5"/>
      <c r="F94" s="5"/>
      <c r="G94" s="5"/>
      <c r="H94" s="5"/>
      <c r="I94" s="5"/>
      <c r="J94" s="5"/>
      <c r="K94" s="5"/>
      <c r="L94" s="5"/>
      <c r="M94" s="5"/>
      <c r="N94" s="5"/>
      <c r="O94" s="18"/>
      <c r="P94" s="18"/>
      <c r="Q94" s="18"/>
      <c r="R94" s="20"/>
      <c r="S94" s="82"/>
      <c r="T94" s="82"/>
      <c r="U94" s="82"/>
      <c r="V94" s="82"/>
      <c r="W94" s="81"/>
      <c r="X94" s="81"/>
      <c r="Y94" s="81"/>
      <c r="Z94" s="81"/>
      <c r="AA94" s="81"/>
      <c r="AB94" s="81"/>
      <c r="AC94" s="18"/>
      <c r="AD94" s="18"/>
      <c r="AE94" s="18"/>
      <c r="AF94" s="18"/>
      <c r="AG94" s="18"/>
      <c r="AH94" s="18"/>
      <c r="AI94" s="18"/>
      <c r="AJ94" s="18"/>
      <c r="AK94" s="18"/>
      <c r="AL94" s="2"/>
      <c r="AM94" s="18"/>
      <c r="AN94" s="18"/>
      <c r="AO94" s="18"/>
      <c r="AP94" s="18"/>
      <c r="AQ94" s="18"/>
      <c r="AR94" s="18"/>
      <c r="AS94" s="18"/>
      <c r="AT94" s="18"/>
    </row>
    <row r="95" spans="1:46">
      <c r="A95" s="2"/>
      <c r="B95" s="5"/>
      <c r="C95" s="5"/>
      <c r="D95" s="5"/>
      <c r="E95" s="5"/>
      <c r="F95" s="5"/>
      <c r="G95" s="5"/>
      <c r="H95" s="5"/>
      <c r="I95" s="5"/>
      <c r="J95" s="5"/>
      <c r="K95" s="5"/>
      <c r="L95" s="5"/>
      <c r="M95" s="5"/>
      <c r="N95" s="5"/>
      <c r="O95" s="18"/>
      <c r="P95" s="18"/>
      <c r="Q95" s="18"/>
      <c r="R95" s="20"/>
      <c r="S95" s="82"/>
      <c r="T95" s="82"/>
      <c r="U95" s="82"/>
      <c r="V95" s="82"/>
      <c r="W95" s="81"/>
      <c r="X95" s="81"/>
      <c r="Y95" s="81"/>
      <c r="Z95" s="81"/>
      <c r="AA95" s="81"/>
      <c r="AB95" s="81"/>
      <c r="AC95" s="18"/>
      <c r="AD95" s="18"/>
      <c r="AE95" s="18"/>
      <c r="AF95" s="18"/>
      <c r="AG95" s="18"/>
      <c r="AH95" s="18"/>
      <c r="AI95" s="18"/>
      <c r="AJ95" s="18"/>
      <c r="AK95" s="18"/>
      <c r="AL95" s="2"/>
      <c r="AM95" s="18"/>
      <c r="AN95" s="18"/>
      <c r="AO95" s="18"/>
      <c r="AP95" s="18"/>
      <c r="AQ95" s="18"/>
      <c r="AR95" s="18"/>
      <c r="AS95" s="18"/>
      <c r="AT95" s="18"/>
    </row>
    <row r="96" spans="1:46">
      <c r="A96" s="2"/>
      <c r="B96" s="5"/>
      <c r="C96" s="5"/>
      <c r="D96" s="5"/>
      <c r="E96" s="5"/>
      <c r="F96" s="5"/>
      <c r="G96" s="5"/>
      <c r="H96" s="5"/>
      <c r="I96" s="5"/>
      <c r="J96" s="5"/>
      <c r="K96" s="5"/>
      <c r="L96" s="5"/>
      <c r="M96" s="5"/>
      <c r="N96" s="5"/>
      <c r="O96" s="18"/>
      <c r="P96" s="18"/>
      <c r="Q96" s="18"/>
      <c r="R96" s="20"/>
      <c r="S96" s="82"/>
      <c r="T96" s="82"/>
      <c r="U96" s="82"/>
      <c r="V96" s="82"/>
      <c r="W96" s="81"/>
      <c r="X96" s="81"/>
      <c r="Y96" s="81"/>
      <c r="Z96" s="81"/>
      <c r="AA96" s="81"/>
      <c r="AB96" s="81"/>
      <c r="AC96" s="18"/>
      <c r="AD96" s="18"/>
      <c r="AE96" s="18"/>
      <c r="AF96" s="18"/>
      <c r="AG96" s="18"/>
      <c r="AH96" s="18"/>
      <c r="AI96" s="18"/>
      <c r="AJ96" s="18"/>
      <c r="AK96" s="18"/>
      <c r="AL96" s="2"/>
      <c r="AM96" s="18"/>
      <c r="AN96" s="18"/>
      <c r="AO96" s="18"/>
      <c r="AP96" s="18"/>
      <c r="AQ96" s="18"/>
      <c r="AR96" s="18"/>
      <c r="AS96" s="18"/>
      <c r="AT96" s="18"/>
    </row>
    <row r="97" spans="1:46">
      <c r="A97" s="2"/>
      <c r="B97" s="5"/>
      <c r="C97" s="5"/>
      <c r="D97" s="5"/>
      <c r="E97" s="5"/>
      <c r="F97" s="5"/>
      <c r="G97" s="5"/>
      <c r="H97" s="5"/>
      <c r="I97" s="5"/>
      <c r="J97" s="5"/>
      <c r="K97" s="5"/>
      <c r="L97" s="5"/>
      <c r="M97" s="5"/>
      <c r="N97" s="5"/>
      <c r="O97" s="18"/>
      <c r="P97" s="18"/>
      <c r="Q97" s="18"/>
      <c r="R97" s="20"/>
      <c r="S97" s="82"/>
      <c r="T97" s="82"/>
      <c r="U97" s="82"/>
      <c r="V97" s="82"/>
      <c r="W97" s="18"/>
      <c r="X97" s="18"/>
      <c r="Y97" s="18"/>
      <c r="Z97" s="18"/>
      <c r="AA97" s="18"/>
      <c r="AB97" s="18"/>
      <c r="AC97" s="18"/>
      <c r="AD97" s="18"/>
      <c r="AE97" s="18"/>
      <c r="AF97" s="18"/>
      <c r="AG97" s="18"/>
      <c r="AH97" s="18"/>
      <c r="AI97" s="18"/>
      <c r="AJ97" s="18"/>
      <c r="AK97" s="18"/>
      <c r="AL97" s="2"/>
      <c r="AM97" s="18"/>
      <c r="AN97" s="18"/>
      <c r="AO97" s="18"/>
      <c r="AP97" s="18"/>
      <c r="AQ97" s="18"/>
      <c r="AR97" s="18"/>
      <c r="AS97" s="18"/>
      <c r="AT97" s="18"/>
    </row>
    <row r="98" spans="1:46">
      <c r="A98" s="2"/>
      <c r="B98" s="5"/>
      <c r="C98" s="5"/>
      <c r="D98" s="5"/>
      <c r="E98" s="5"/>
      <c r="F98" s="5"/>
      <c r="G98" s="5"/>
      <c r="H98" s="5"/>
      <c r="I98" s="5"/>
      <c r="J98" s="5"/>
      <c r="K98" s="5"/>
      <c r="L98" s="5"/>
      <c r="M98" s="5"/>
      <c r="N98" s="5"/>
      <c r="O98" s="18"/>
      <c r="P98" s="18"/>
      <c r="Q98" s="18"/>
      <c r="R98" s="20"/>
      <c r="S98" s="82"/>
      <c r="T98" s="82"/>
      <c r="U98" s="82"/>
      <c r="V98" s="82"/>
      <c r="W98" s="18"/>
      <c r="X98" s="18"/>
      <c r="Y98" s="18"/>
      <c r="Z98" s="18"/>
      <c r="AA98" s="18"/>
      <c r="AB98" s="18"/>
      <c r="AC98" s="18"/>
      <c r="AD98" s="18"/>
      <c r="AE98" s="18"/>
      <c r="AF98" s="18"/>
      <c r="AG98" s="18"/>
      <c r="AH98" s="18"/>
      <c r="AI98" s="18"/>
      <c r="AJ98" s="18"/>
      <c r="AK98" s="18"/>
      <c r="AL98" s="2"/>
      <c r="AM98" s="18"/>
      <c r="AN98" s="18"/>
      <c r="AO98" s="18"/>
      <c r="AP98" s="18"/>
      <c r="AQ98" s="18"/>
      <c r="AR98" s="18"/>
      <c r="AS98" s="18"/>
      <c r="AT98" s="18"/>
    </row>
    <row r="99" spans="1:46">
      <c r="A99" s="2"/>
      <c r="B99" s="5"/>
      <c r="C99" s="5"/>
      <c r="D99" s="5"/>
      <c r="E99" s="5"/>
      <c r="F99" s="5"/>
      <c r="G99" s="5"/>
      <c r="H99" s="5"/>
      <c r="I99" s="5"/>
      <c r="J99" s="5"/>
      <c r="K99" s="5"/>
      <c r="L99" s="5"/>
      <c r="M99" s="5"/>
      <c r="N99" s="5"/>
      <c r="O99" s="18"/>
      <c r="P99" s="18"/>
      <c r="Q99" s="18"/>
      <c r="R99" s="20"/>
      <c r="S99" s="82"/>
      <c r="T99" s="82"/>
      <c r="U99" s="82"/>
      <c r="V99" s="82"/>
      <c r="W99" s="18"/>
      <c r="X99" s="18"/>
      <c r="Y99" s="18"/>
      <c r="Z99" s="18"/>
      <c r="AA99" s="18"/>
      <c r="AB99" s="18"/>
      <c r="AC99" s="18"/>
      <c r="AD99" s="18"/>
      <c r="AE99" s="18"/>
      <c r="AF99" s="18"/>
      <c r="AG99" s="18"/>
      <c r="AH99" s="18"/>
      <c r="AI99" s="18"/>
      <c r="AJ99" s="18"/>
      <c r="AK99" s="18"/>
      <c r="AL99" s="2"/>
      <c r="AM99" s="18"/>
      <c r="AN99" s="18"/>
      <c r="AO99" s="18"/>
      <c r="AP99" s="18"/>
      <c r="AQ99" s="18"/>
      <c r="AR99" s="18"/>
      <c r="AS99" s="18"/>
      <c r="AT99" s="18"/>
    </row>
    <row r="100" spans="1:46">
      <c r="A100" s="2"/>
      <c r="B100" s="5"/>
      <c r="C100" s="5"/>
      <c r="D100" s="5"/>
      <c r="E100" s="5"/>
      <c r="F100" s="5"/>
      <c r="G100" s="5"/>
      <c r="H100" s="5"/>
      <c r="I100" s="5"/>
      <c r="J100" s="5"/>
      <c r="K100" s="5"/>
      <c r="L100" s="5"/>
      <c r="M100" s="5"/>
      <c r="N100" s="5"/>
      <c r="O100" s="18"/>
      <c r="P100" s="18"/>
      <c r="Q100" s="18"/>
      <c r="R100" s="20"/>
      <c r="S100" s="82"/>
      <c r="T100" s="82"/>
      <c r="U100" s="82"/>
      <c r="V100" s="82"/>
      <c r="W100" s="18"/>
      <c r="X100" s="18"/>
      <c r="Y100" s="18"/>
      <c r="Z100" s="185" t="s">
        <v>77</v>
      </c>
      <c r="AA100" s="18"/>
      <c r="AB100" s="18"/>
      <c r="AC100" s="18"/>
      <c r="AD100" s="18"/>
      <c r="AE100" s="18"/>
      <c r="AF100" s="18"/>
      <c r="AG100" s="18"/>
      <c r="AH100" s="18"/>
      <c r="AI100" s="18"/>
      <c r="AJ100" s="18"/>
      <c r="AK100" s="18"/>
      <c r="AL100" s="2"/>
      <c r="AM100" s="18"/>
      <c r="AN100" s="18"/>
      <c r="AO100" s="18"/>
      <c r="AP100" s="18"/>
      <c r="AQ100" s="18"/>
      <c r="AR100" s="18"/>
      <c r="AS100" s="18"/>
      <c r="AT100" s="18"/>
    </row>
    <row r="101" spans="1:46">
      <c r="A101" s="2"/>
      <c r="B101" s="5"/>
      <c r="C101" s="5"/>
      <c r="D101" s="5"/>
      <c r="E101" s="5"/>
      <c r="F101" s="5"/>
      <c r="G101" s="5"/>
      <c r="H101" s="5"/>
      <c r="I101" s="5"/>
      <c r="J101" s="5"/>
      <c r="K101" s="5"/>
      <c r="L101" s="5"/>
      <c r="M101" s="5"/>
      <c r="N101" s="5"/>
      <c r="O101" s="18"/>
      <c r="P101" s="18"/>
      <c r="Q101" s="18"/>
      <c r="R101" s="20"/>
      <c r="S101" s="82"/>
      <c r="T101" s="82"/>
      <c r="U101" s="82"/>
      <c r="V101" s="82"/>
      <c r="W101" s="18"/>
      <c r="X101" s="18"/>
      <c r="Y101" s="18"/>
      <c r="Z101" s="18"/>
      <c r="AA101" s="18"/>
      <c r="AB101" s="18"/>
      <c r="AC101" s="18"/>
      <c r="AD101" s="18"/>
      <c r="AE101" s="18"/>
      <c r="AF101" s="18"/>
      <c r="AG101" s="18"/>
      <c r="AH101" s="18"/>
      <c r="AI101" s="18"/>
      <c r="AJ101" s="18"/>
      <c r="AK101" s="18"/>
      <c r="AL101" s="2"/>
      <c r="AM101" s="18"/>
      <c r="AN101" s="18"/>
      <c r="AO101" s="18"/>
      <c r="AP101" s="18"/>
      <c r="AQ101" s="18"/>
      <c r="AR101" s="18"/>
      <c r="AS101" s="18"/>
      <c r="AT101" s="18"/>
    </row>
    <row r="102" spans="1:46">
      <c r="A102" s="2"/>
      <c r="B102" s="5"/>
      <c r="C102" s="5"/>
      <c r="D102" s="5"/>
      <c r="E102" s="5"/>
      <c r="F102" s="5"/>
      <c r="G102" s="5"/>
      <c r="H102" s="5"/>
      <c r="I102" s="5"/>
      <c r="J102" s="5"/>
      <c r="K102" s="5"/>
      <c r="L102" s="5"/>
      <c r="M102" s="5"/>
      <c r="N102" s="5"/>
      <c r="O102" s="18"/>
      <c r="P102" s="18"/>
      <c r="Q102" s="18"/>
      <c r="R102" s="20"/>
      <c r="S102" s="82"/>
      <c r="T102" s="82"/>
      <c r="U102" s="82"/>
      <c r="V102" s="82"/>
      <c r="W102" s="18"/>
      <c r="X102" s="18"/>
      <c r="Y102" s="18"/>
      <c r="Z102" s="18"/>
      <c r="AA102" s="18"/>
      <c r="AB102" s="18"/>
      <c r="AC102" s="18"/>
      <c r="AD102" s="18"/>
      <c r="AE102" s="18"/>
      <c r="AF102" s="18"/>
      <c r="AG102" s="18"/>
      <c r="AH102" s="18"/>
      <c r="AI102" s="18"/>
      <c r="AJ102" s="18"/>
      <c r="AK102" s="18"/>
      <c r="AL102" s="2"/>
      <c r="AM102" s="18"/>
      <c r="AN102" s="18"/>
      <c r="AO102" s="18"/>
      <c r="AP102" s="18"/>
      <c r="AQ102" s="18"/>
      <c r="AR102" s="18"/>
      <c r="AS102" s="18"/>
      <c r="AT102" s="18"/>
    </row>
    <row r="103" spans="1:46">
      <c r="A103" s="2"/>
      <c r="B103" s="5"/>
      <c r="C103" s="5"/>
      <c r="D103" s="5"/>
      <c r="E103" s="5"/>
      <c r="F103" s="5"/>
      <c r="G103" s="5"/>
      <c r="H103" s="5"/>
      <c r="I103" s="5"/>
      <c r="J103" s="5"/>
      <c r="K103" s="5"/>
      <c r="L103" s="5"/>
      <c r="M103" s="5"/>
      <c r="N103" s="5"/>
      <c r="O103" s="18"/>
      <c r="P103" s="18"/>
      <c r="Q103" s="18"/>
      <c r="R103" s="20"/>
      <c r="S103" s="82"/>
      <c r="T103" s="82"/>
      <c r="U103" s="82"/>
      <c r="V103" s="82"/>
      <c r="W103" s="18"/>
      <c r="X103" s="18"/>
      <c r="Y103" s="18"/>
      <c r="Z103" s="18"/>
      <c r="AA103" s="18"/>
      <c r="AB103" s="18"/>
      <c r="AC103" s="18"/>
      <c r="AD103" s="18"/>
      <c r="AE103" s="18"/>
      <c r="AF103" s="18"/>
      <c r="AG103" s="18"/>
      <c r="AH103" s="18"/>
      <c r="AI103" s="18"/>
      <c r="AJ103" s="18"/>
      <c r="AK103" s="18"/>
      <c r="AL103" s="2"/>
      <c r="AM103" s="18"/>
      <c r="AN103" s="18"/>
      <c r="AO103" s="18"/>
      <c r="AP103" s="18"/>
      <c r="AQ103" s="18"/>
      <c r="AR103" s="18"/>
      <c r="AS103" s="18"/>
      <c r="AT103" s="18"/>
    </row>
    <row r="104" spans="1:46">
      <c r="A104" s="2"/>
      <c r="B104" s="5"/>
      <c r="C104" s="5"/>
      <c r="D104" s="5"/>
      <c r="E104" s="5"/>
      <c r="F104" s="5"/>
      <c r="G104" s="5"/>
      <c r="H104" s="5"/>
      <c r="I104" s="5"/>
      <c r="J104" s="5"/>
      <c r="K104" s="5"/>
      <c r="L104" s="5"/>
      <c r="M104" s="5"/>
      <c r="N104" s="5"/>
      <c r="O104" s="18"/>
      <c r="P104" s="18"/>
      <c r="Q104" s="18"/>
      <c r="R104" s="20"/>
      <c r="S104" s="82"/>
      <c r="T104" s="82"/>
      <c r="U104" s="82"/>
      <c r="V104" s="82"/>
      <c r="W104" s="18"/>
      <c r="X104" s="18"/>
      <c r="Y104" s="18"/>
      <c r="Z104" s="18"/>
      <c r="AA104" s="18"/>
      <c r="AB104" s="18"/>
      <c r="AC104" s="18"/>
      <c r="AD104" s="18"/>
      <c r="AE104" s="18"/>
      <c r="AF104" s="18"/>
      <c r="AG104" s="18"/>
      <c r="AH104" s="18"/>
      <c r="AI104" s="18"/>
      <c r="AJ104" s="18"/>
      <c r="AK104" s="18"/>
      <c r="AL104" s="2"/>
      <c r="AM104" s="18"/>
      <c r="AN104" s="18"/>
      <c r="AO104" s="18"/>
      <c r="AP104" s="18"/>
      <c r="AQ104" s="18"/>
      <c r="AR104" s="18"/>
      <c r="AS104" s="18"/>
      <c r="AT104" s="18"/>
    </row>
    <row r="105" spans="1:46">
      <c r="A105" s="2"/>
      <c r="B105" s="5"/>
      <c r="C105" s="5"/>
      <c r="D105" s="5"/>
      <c r="E105" s="5"/>
      <c r="F105" s="5"/>
      <c r="G105" s="5"/>
      <c r="H105" s="5"/>
      <c r="I105" s="5"/>
      <c r="J105" s="5"/>
      <c r="K105" s="5"/>
      <c r="L105" s="5"/>
      <c r="M105" s="5"/>
      <c r="N105" s="5"/>
      <c r="O105" s="18"/>
      <c r="P105" s="18"/>
      <c r="Q105" s="18"/>
      <c r="R105" s="20"/>
      <c r="S105" s="82"/>
      <c r="T105" s="82"/>
      <c r="U105" s="82"/>
      <c r="V105" s="82"/>
      <c r="W105" s="18"/>
      <c r="X105" s="18"/>
      <c r="Y105" s="18"/>
      <c r="Z105" s="18"/>
      <c r="AA105" s="18"/>
      <c r="AB105" s="18"/>
      <c r="AC105" s="18"/>
      <c r="AD105" s="18"/>
      <c r="AE105" s="18"/>
      <c r="AF105" s="18"/>
      <c r="AG105" s="18"/>
      <c r="AH105" s="18"/>
      <c r="AI105" s="18"/>
      <c r="AJ105" s="18"/>
      <c r="AK105" s="18"/>
      <c r="AL105" s="2"/>
      <c r="AM105" s="18"/>
      <c r="AN105" s="18"/>
      <c r="AO105" s="18"/>
      <c r="AP105" s="18"/>
      <c r="AQ105" s="18"/>
      <c r="AR105" s="18"/>
      <c r="AS105" s="18"/>
      <c r="AT105" s="18"/>
    </row>
    <row r="106" spans="1:46">
      <c r="A106" s="2"/>
      <c r="B106" s="5"/>
      <c r="C106" s="5"/>
      <c r="D106" s="5"/>
      <c r="E106" s="5"/>
      <c r="F106" s="5"/>
      <c r="G106" s="5"/>
      <c r="H106" s="5"/>
      <c r="I106" s="5"/>
      <c r="J106" s="5"/>
      <c r="K106" s="5"/>
      <c r="L106" s="5"/>
      <c r="M106" s="5"/>
      <c r="N106" s="5"/>
      <c r="O106" s="18"/>
      <c r="P106" s="18"/>
      <c r="Q106" s="18"/>
      <c r="R106" s="20"/>
      <c r="S106" s="82"/>
      <c r="T106" s="82"/>
      <c r="U106" s="82"/>
      <c r="V106" s="82"/>
      <c r="W106" s="18"/>
      <c r="X106" s="18"/>
      <c r="Y106" s="18"/>
      <c r="Z106" s="18"/>
      <c r="AA106" s="18"/>
      <c r="AB106" s="18"/>
      <c r="AC106" s="18"/>
      <c r="AD106" s="18"/>
      <c r="AE106" s="18"/>
      <c r="AF106" s="18"/>
      <c r="AG106" s="18"/>
      <c r="AH106" s="18"/>
      <c r="AI106" s="18"/>
      <c r="AJ106" s="18"/>
      <c r="AK106" s="18"/>
      <c r="AL106" s="2"/>
      <c r="AM106" s="18"/>
      <c r="AN106" s="18"/>
      <c r="AO106" s="18"/>
      <c r="AP106" s="18"/>
      <c r="AQ106" s="18"/>
      <c r="AR106" s="18"/>
      <c r="AS106" s="18"/>
      <c r="AT106" s="18"/>
    </row>
    <row r="107" spans="1:46">
      <c r="A107" s="2"/>
      <c r="B107" s="5"/>
      <c r="C107" s="5"/>
      <c r="D107" s="5"/>
      <c r="E107" s="5"/>
      <c r="F107" s="5"/>
      <c r="G107" s="5"/>
      <c r="H107" s="5"/>
      <c r="I107" s="5"/>
      <c r="J107" s="5"/>
      <c r="K107" s="5"/>
      <c r="L107" s="5"/>
      <c r="M107" s="5"/>
      <c r="N107" s="5"/>
      <c r="O107" s="18"/>
      <c r="P107" s="18"/>
      <c r="Q107" s="18"/>
      <c r="R107" s="20"/>
      <c r="S107" s="82"/>
      <c r="T107" s="82"/>
      <c r="U107" s="82"/>
      <c r="V107" s="82"/>
      <c r="W107" s="18"/>
      <c r="X107" s="18"/>
      <c r="Y107" s="18"/>
      <c r="Z107" s="18"/>
      <c r="AA107" s="18"/>
      <c r="AB107" s="18"/>
      <c r="AC107" s="18"/>
      <c r="AD107" s="18"/>
      <c r="AE107" s="18"/>
      <c r="AF107" s="18"/>
      <c r="AG107" s="18"/>
      <c r="AH107" s="18"/>
      <c r="AI107" s="18"/>
      <c r="AJ107" s="18"/>
      <c r="AK107" s="18"/>
      <c r="AL107" s="2"/>
      <c r="AM107" s="18"/>
      <c r="AN107" s="18"/>
      <c r="AO107" s="18"/>
      <c r="AP107" s="18"/>
      <c r="AQ107" s="18"/>
      <c r="AR107" s="18"/>
      <c r="AS107" s="18"/>
      <c r="AT107" s="18"/>
    </row>
    <row r="108" spans="1:46">
      <c r="A108" s="2"/>
      <c r="B108" s="5"/>
      <c r="C108" s="5"/>
      <c r="D108" s="5"/>
      <c r="E108" s="5"/>
      <c r="F108" s="5"/>
      <c r="G108" s="5"/>
      <c r="H108" s="5"/>
      <c r="I108" s="5"/>
      <c r="J108" s="5"/>
      <c r="K108" s="5"/>
      <c r="L108" s="5"/>
      <c r="M108" s="5"/>
      <c r="N108" s="5"/>
      <c r="O108" s="18"/>
      <c r="P108" s="18"/>
      <c r="Q108" s="18"/>
      <c r="R108" s="20"/>
      <c r="S108" s="82"/>
      <c r="T108" s="82"/>
      <c r="U108" s="82"/>
      <c r="V108" s="82"/>
      <c r="W108" s="18"/>
      <c r="X108" s="18"/>
      <c r="Y108" s="18"/>
      <c r="Z108" s="18"/>
      <c r="AA108" s="18"/>
      <c r="AB108" s="18"/>
      <c r="AC108" s="18"/>
      <c r="AD108" s="18"/>
      <c r="AE108" s="18"/>
      <c r="AF108" s="18"/>
      <c r="AG108" s="18"/>
      <c r="AH108" s="18"/>
      <c r="AI108" s="18"/>
      <c r="AJ108" s="18"/>
      <c r="AK108" s="18"/>
      <c r="AL108" s="2"/>
      <c r="AM108" s="18"/>
      <c r="AN108" s="18"/>
      <c r="AO108" s="18"/>
      <c r="AP108" s="18"/>
      <c r="AQ108" s="18"/>
      <c r="AR108" s="18"/>
      <c r="AS108" s="18"/>
      <c r="AT108" s="18"/>
    </row>
    <row r="109" spans="1:46">
      <c r="A109" s="2"/>
      <c r="B109" s="5"/>
      <c r="C109" s="5"/>
      <c r="D109" s="5"/>
      <c r="E109" s="5"/>
      <c r="F109" s="5"/>
      <c r="G109" s="5"/>
      <c r="H109" s="5"/>
      <c r="I109" s="5"/>
      <c r="J109" s="5"/>
      <c r="K109" s="5"/>
      <c r="L109" s="5"/>
      <c r="M109" s="5"/>
      <c r="N109" s="5"/>
      <c r="O109" s="18"/>
      <c r="P109" s="18"/>
      <c r="Q109" s="18"/>
      <c r="R109" s="20"/>
      <c r="S109" s="82"/>
      <c r="T109" s="82"/>
      <c r="U109" s="82"/>
      <c r="V109" s="82"/>
      <c r="W109" s="18"/>
      <c r="X109" s="18"/>
      <c r="Y109" s="18"/>
      <c r="Z109" s="18"/>
      <c r="AA109" s="18"/>
      <c r="AB109" s="18"/>
      <c r="AC109" s="18"/>
      <c r="AD109" s="18"/>
      <c r="AE109" s="18"/>
      <c r="AF109" s="18"/>
      <c r="AG109" s="18"/>
      <c r="AH109" s="18"/>
      <c r="AI109" s="18"/>
      <c r="AJ109" s="18"/>
      <c r="AK109" s="18"/>
      <c r="AL109" s="2"/>
      <c r="AM109" s="18"/>
      <c r="AN109" s="18"/>
      <c r="AO109" s="18"/>
      <c r="AP109" s="18"/>
      <c r="AQ109" s="18"/>
      <c r="AR109" s="18"/>
      <c r="AS109" s="18"/>
      <c r="AT109" s="18"/>
    </row>
    <row r="110" spans="1:46">
      <c r="A110" s="2"/>
      <c r="B110" s="5"/>
      <c r="C110" s="5"/>
      <c r="D110" s="5"/>
      <c r="E110" s="5"/>
      <c r="F110" s="5"/>
      <c r="G110" s="5"/>
      <c r="H110" s="5"/>
      <c r="I110" s="5"/>
      <c r="J110" s="5"/>
      <c r="K110" s="5"/>
      <c r="L110" s="5"/>
      <c r="M110" s="5"/>
      <c r="N110" s="5"/>
      <c r="O110" s="18"/>
      <c r="P110" s="18"/>
      <c r="Q110" s="18"/>
      <c r="R110" s="20"/>
      <c r="S110" s="82"/>
      <c r="T110" s="82"/>
      <c r="U110" s="82"/>
      <c r="V110" s="82"/>
      <c r="W110" s="18"/>
      <c r="X110" s="18"/>
      <c r="Y110" s="18"/>
      <c r="Z110" s="18"/>
      <c r="AA110" s="18"/>
      <c r="AB110" s="18"/>
      <c r="AC110" s="18"/>
      <c r="AD110" s="18"/>
      <c r="AE110" s="18"/>
      <c r="AF110" s="18"/>
      <c r="AG110" s="18"/>
      <c r="AH110" s="18"/>
      <c r="AI110" s="18"/>
      <c r="AJ110" s="18"/>
      <c r="AK110" s="18"/>
      <c r="AL110" s="2"/>
      <c r="AM110" s="18"/>
      <c r="AN110" s="18"/>
      <c r="AO110" s="18"/>
      <c r="AP110" s="18"/>
      <c r="AQ110" s="18"/>
      <c r="AR110" s="18"/>
      <c r="AS110" s="18"/>
      <c r="AT110" s="18"/>
    </row>
    <row r="111" spans="1:46">
      <c r="A111" s="2"/>
      <c r="B111" s="5"/>
      <c r="C111" s="5"/>
      <c r="D111" s="5"/>
      <c r="E111" s="5"/>
      <c r="F111" s="5"/>
      <c r="G111" s="5"/>
      <c r="H111" s="5"/>
      <c r="I111" s="5"/>
      <c r="J111" s="5"/>
      <c r="K111" s="5"/>
      <c r="L111" s="5"/>
      <c r="M111" s="5"/>
      <c r="N111" s="5"/>
      <c r="O111" s="18"/>
      <c r="P111" s="18"/>
      <c r="Q111" s="18"/>
      <c r="R111" s="20"/>
      <c r="S111" s="82"/>
      <c r="T111" s="82"/>
      <c r="U111" s="82"/>
      <c r="V111" s="82"/>
      <c r="W111" s="18"/>
      <c r="X111" s="18"/>
      <c r="Y111" s="18"/>
      <c r="Z111" s="18"/>
      <c r="AA111" s="18"/>
      <c r="AB111" s="18"/>
      <c r="AC111" s="18"/>
      <c r="AD111" s="18"/>
      <c r="AE111" s="18"/>
      <c r="AF111" s="18"/>
      <c r="AG111" s="18"/>
      <c r="AH111" s="18"/>
      <c r="AI111" s="18"/>
      <c r="AJ111" s="18"/>
      <c r="AK111" s="18"/>
      <c r="AL111" s="2"/>
      <c r="AM111" s="18"/>
      <c r="AN111" s="18"/>
      <c r="AO111" s="18"/>
      <c r="AP111" s="18"/>
      <c r="AQ111" s="18"/>
      <c r="AR111" s="18"/>
      <c r="AS111" s="18"/>
      <c r="AT111" s="18"/>
    </row>
    <row r="112" spans="1:46">
      <c r="A112" s="2"/>
      <c r="B112" s="5"/>
      <c r="C112" s="5"/>
      <c r="D112" s="5"/>
      <c r="E112" s="5"/>
      <c r="F112" s="5"/>
      <c r="G112" s="5"/>
      <c r="H112" s="5"/>
      <c r="I112" s="5"/>
      <c r="J112" s="5"/>
      <c r="K112" s="5"/>
      <c r="L112" s="5"/>
      <c r="M112" s="5"/>
      <c r="N112" s="5"/>
      <c r="O112" s="18"/>
      <c r="P112" s="18"/>
      <c r="Q112" s="18"/>
      <c r="R112" s="20"/>
      <c r="S112" s="82"/>
      <c r="T112" s="82"/>
      <c r="U112" s="82"/>
      <c r="V112" s="82"/>
      <c r="W112" s="18"/>
      <c r="X112" s="18"/>
      <c r="Y112" s="18"/>
      <c r="Z112" s="18"/>
      <c r="AA112" s="18"/>
      <c r="AB112" s="18"/>
      <c r="AC112" s="18"/>
      <c r="AD112" s="18"/>
      <c r="AE112" s="18"/>
      <c r="AF112" s="18"/>
      <c r="AG112" s="18"/>
      <c r="AH112" s="18"/>
      <c r="AI112" s="18"/>
      <c r="AJ112" s="18"/>
      <c r="AK112" s="18"/>
      <c r="AL112" s="2"/>
      <c r="AM112" s="18"/>
      <c r="AN112" s="18"/>
      <c r="AO112" s="18"/>
      <c r="AP112" s="18"/>
      <c r="AQ112" s="18"/>
      <c r="AR112" s="18"/>
      <c r="AS112" s="18"/>
      <c r="AT112" s="18"/>
    </row>
    <row r="113" spans="1:46">
      <c r="A113" s="2"/>
      <c r="B113" s="5"/>
      <c r="C113" s="5"/>
      <c r="D113" s="5"/>
      <c r="E113" s="5"/>
      <c r="F113" s="5"/>
      <c r="G113" s="5"/>
      <c r="H113" s="5"/>
      <c r="I113" s="5"/>
      <c r="J113" s="5"/>
      <c r="K113" s="5"/>
      <c r="L113" s="5"/>
      <c r="M113" s="5"/>
      <c r="N113" s="5"/>
      <c r="O113" s="18"/>
      <c r="P113" s="18"/>
      <c r="Q113" s="18"/>
      <c r="R113" s="20"/>
      <c r="S113" s="82"/>
      <c r="T113" s="82"/>
      <c r="U113" s="82"/>
      <c r="V113" s="82"/>
      <c r="W113" s="18"/>
      <c r="X113" s="18"/>
      <c r="Y113" s="18"/>
      <c r="Z113" s="18"/>
      <c r="AA113" s="18"/>
      <c r="AB113" s="18"/>
      <c r="AC113" s="18"/>
      <c r="AD113" s="18"/>
      <c r="AE113" s="18"/>
      <c r="AF113" s="18"/>
      <c r="AG113" s="18"/>
      <c r="AH113" s="18"/>
      <c r="AI113" s="18"/>
      <c r="AJ113" s="18"/>
      <c r="AK113" s="18"/>
      <c r="AL113" s="2"/>
      <c r="AM113" s="18"/>
      <c r="AN113" s="18"/>
      <c r="AO113" s="18"/>
      <c r="AP113" s="18"/>
      <c r="AQ113" s="18"/>
      <c r="AR113" s="18"/>
      <c r="AS113" s="18"/>
      <c r="AT113" s="18"/>
    </row>
    <row r="114" spans="1:46">
      <c r="A114" s="2"/>
      <c r="B114" s="5"/>
      <c r="C114" s="5"/>
      <c r="D114" s="5"/>
      <c r="E114" s="5"/>
      <c r="F114" s="5"/>
      <c r="G114" s="5"/>
      <c r="H114" s="5"/>
      <c r="I114" s="5"/>
      <c r="J114" s="5"/>
      <c r="K114" s="5"/>
      <c r="L114" s="5"/>
      <c r="M114" s="5"/>
      <c r="N114" s="5"/>
      <c r="O114" s="18"/>
      <c r="P114" s="18"/>
      <c r="Q114" s="18"/>
      <c r="R114" s="20"/>
      <c r="S114" s="82"/>
      <c r="T114" s="82"/>
      <c r="U114" s="82"/>
      <c r="V114" s="82"/>
      <c r="W114" s="18"/>
      <c r="X114" s="18"/>
      <c r="Y114" s="18"/>
      <c r="Z114" s="18"/>
      <c r="AA114" s="18"/>
      <c r="AB114" s="18"/>
      <c r="AC114" s="18"/>
      <c r="AD114" s="18"/>
      <c r="AE114" s="18"/>
      <c r="AF114" s="18"/>
      <c r="AG114" s="18"/>
      <c r="AH114" s="18"/>
      <c r="AI114" s="18"/>
      <c r="AJ114" s="18"/>
      <c r="AK114" s="18"/>
      <c r="AL114" s="2"/>
      <c r="AM114" s="18"/>
      <c r="AN114" s="18"/>
      <c r="AO114" s="18"/>
      <c r="AP114" s="18"/>
      <c r="AQ114" s="18"/>
      <c r="AR114" s="18"/>
      <c r="AS114" s="18"/>
      <c r="AT114" s="18"/>
    </row>
    <row r="115" spans="1:46">
      <c r="A115" s="2"/>
      <c r="B115" s="5"/>
      <c r="C115" s="5"/>
      <c r="D115" s="5"/>
      <c r="E115" s="5"/>
      <c r="F115" s="5"/>
      <c r="G115" s="5"/>
      <c r="H115" s="5"/>
      <c r="I115" s="5"/>
      <c r="J115" s="5"/>
      <c r="K115" s="5"/>
      <c r="L115" s="5"/>
      <c r="M115" s="5"/>
      <c r="N115" s="5"/>
      <c r="O115" s="18"/>
      <c r="P115" s="18"/>
      <c r="Q115" s="18"/>
      <c r="R115" s="20"/>
      <c r="S115" s="82"/>
      <c r="T115" s="82"/>
      <c r="U115" s="82"/>
      <c r="V115" s="82"/>
      <c r="W115" s="18"/>
      <c r="X115" s="18"/>
      <c r="Y115" s="18"/>
      <c r="Z115" s="18"/>
      <c r="AA115" s="18"/>
      <c r="AB115" s="18"/>
      <c r="AC115" s="18"/>
      <c r="AD115" s="18"/>
      <c r="AE115" s="18"/>
      <c r="AF115" s="18"/>
      <c r="AG115" s="18"/>
      <c r="AH115" s="18"/>
      <c r="AI115" s="18"/>
      <c r="AJ115" s="18"/>
      <c r="AK115" s="18"/>
      <c r="AL115" s="2"/>
      <c r="AM115" s="18"/>
      <c r="AN115" s="18"/>
      <c r="AO115" s="18"/>
      <c r="AP115" s="18"/>
      <c r="AQ115" s="18"/>
      <c r="AR115" s="18"/>
      <c r="AS115" s="18"/>
      <c r="AT115" s="18"/>
    </row>
    <row r="116" spans="1:46">
      <c r="A116" s="2"/>
      <c r="B116" s="5"/>
      <c r="C116" s="5"/>
      <c r="D116" s="5"/>
      <c r="E116" s="5"/>
      <c r="F116" s="5"/>
      <c r="G116" s="5"/>
      <c r="H116" s="5"/>
      <c r="I116" s="5"/>
      <c r="J116" s="5"/>
      <c r="K116" s="5"/>
      <c r="L116" s="5"/>
      <c r="M116" s="5"/>
      <c r="N116" s="5"/>
      <c r="O116" s="18"/>
      <c r="P116" s="18"/>
      <c r="Q116" s="18"/>
      <c r="R116" s="20"/>
      <c r="S116" s="82"/>
      <c r="T116" s="82"/>
      <c r="U116" s="82"/>
      <c r="V116" s="82"/>
      <c r="W116" s="18"/>
      <c r="X116" s="18"/>
      <c r="Y116" s="18"/>
      <c r="Z116" s="18"/>
      <c r="AA116" s="18"/>
      <c r="AB116" s="18"/>
      <c r="AC116" s="18"/>
      <c r="AD116" s="18"/>
      <c r="AE116" s="18"/>
      <c r="AF116" s="18"/>
      <c r="AG116" s="18"/>
      <c r="AH116" s="18"/>
      <c r="AI116" s="18"/>
      <c r="AJ116" s="18"/>
      <c r="AK116" s="18"/>
      <c r="AL116" s="2"/>
      <c r="AM116" s="18"/>
      <c r="AN116" s="18"/>
      <c r="AO116" s="18"/>
      <c r="AP116" s="18"/>
      <c r="AQ116" s="18"/>
      <c r="AR116" s="18"/>
      <c r="AS116" s="18"/>
      <c r="AT116" s="18"/>
    </row>
    <row r="117" spans="1:46">
      <c r="A117" s="2"/>
      <c r="B117" s="5"/>
      <c r="C117" s="5"/>
      <c r="D117" s="5"/>
      <c r="E117" s="5"/>
      <c r="F117" s="5"/>
      <c r="G117" s="5"/>
      <c r="H117" s="5"/>
      <c r="I117" s="5"/>
      <c r="J117" s="5"/>
      <c r="K117" s="5"/>
      <c r="L117" s="5"/>
      <c r="M117" s="5"/>
      <c r="N117" s="5"/>
      <c r="O117" s="18"/>
      <c r="P117" s="18"/>
      <c r="Q117" s="18"/>
      <c r="R117" s="20"/>
      <c r="S117" s="82"/>
      <c r="T117" s="82"/>
      <c r="U117" s="82"/>
      <c r="V117" s="82"/>
      <c r="W117" s="18"/>
      <c r="X117" s="18"/>
      <c r="Y117" s="18"/>
      <c r="Z117" s="18"/>
      <c r="AA117" s="18"/>
      <c r="AB117" s="18"/>
      <c r="AC117" s="18"/>
      <c r="AD117" s="18"/>
      <c r="AE117" s="18"/>
      <c r="AF117" s="18"/>
      <c r="AG117" s="18"/>
      <c r="AH117" s="18"/>
      <c r="AI117" s="18"/>
      <c r="AJ117" s="18"/>
      <c r="AK117" s="18"/>
      <c r="AL117" s="2"/>
      <c r="AM117" s="18"/>
      <c r="AN117" s="18"/>
      <c r="AO117" s="18"/>
      <c r="AP117" s="18"/>
      <c r="AQ117" s="18"/>
      <c r="AR117" s="18"/>
      <c r="AS117" s="18"/>
      <c r="AT117" s="18"/>
    </row>
    <row r="118" spans="1:46">
      <c r="A118" s="2"/>
      <c r="B118" s="5"/>
      <c r="C118" s="5"/>
      <c r="D118" s="5"/>
      <c r="E118" s="5"/>
      <c r="F118" s="5"/>
      <c r="G118" s="5"/>
      <c r="H118" s="5"/>
      <c r="I118" s="5"/>
      <c r="J118" s="5"/>
      <c r="K118" s="5"/>
      <c r="L118" s="5"/>
      <c r="M118" s="5"/>
      <c r="N118" s="5"/>
      <c r="O118" s="18"/>
      <c r="P118" s="18"/>
      <c r="Q118" s="18"/>
      <c r="R118" s="20"/>
      <c r="S118" s="82"/>
      <c r="T118" s="82"/>
      <c r="U118" s="82"/>
      <c r="V118" s="82"/>
      <c r="W118" s="18"/>
      <c r="X118" s="18"/>
      <c r="Y118" s="18"/>
      <c r="Z118" s="18"/>
      <c r="AA118" s="18"/>
      <c r="AB118" s="18"/>
      <c r="AC118" s="18"/>
      <c r="AD118" s="18"/>
      <c r="AE118" s="18"/>
      <c r="AF118" s="18"/>
      <c r="AG118" s="18"/>
      <c r="AH118" s="18"/>
      <c r="AI118" s="18"/>
      <c r="AJ118" s="18"/>
      <c r="AK118" s="18"/>
      <c r="AL118" s="2"/>
      <c r="AM118" s="18"/>
      <c r="AN118" s="18"/>
      <c r="AO118" s="18"/>
      <c r="AP118" s="18"/>
      <c r="AQ118" s="18"/>
      <c r="AR118" s="18"/>
      <c r="AS118" s="18"/>
      <c r="AT118" s="18"/>
    </row>
    <row r="119" spans="1:46">
      <c r="A119" s="2"/>
      <c r="B119" s="5"/>
      <c r="C119" s="5"/>
      <c r="D119" s="5"/>
      <c r="E119" s="5"/>
      <c r="F119" s="5"/>
      <c r="G119" s="5"/>
      <c r="H119" s="5"/>
      <c r="I119" s="5"/>
      <c r="J119" s="5"/>
      <c r="K119" s="5"/>
      <c r="L119" s="5"/>
      <c r="M119" s="5"/>
      <c r="N119" s="5"/>
      <c r="O119" s="18"/>
      <c r="P119" s="18"/>
      <c r="Q119" s="18"/>
      <c r="R119" s="20"/>
      <c r="S119" s="82"/>
      <c r="T119" s="82"/>
      <c r="U119" s="82"/>
      <c r="V119" s="82"/>
      <c r="W119" s="18"/>
      <c r="X119" s="18"/>
      <c r="Y119" s="18"/>
      <c r="Z119" s="18"/>
      <c r="AA119" s="18"/>
      <c r="AB119" s="18"/>
      <c r="AC119" s="18"/>
      <c r="AD119" s="18"/>
      <c r="AE119" s="18"/>
      <c r="AF119" s="18"/>
      <c r="AG119" s="18"/>
      <c r="AH119" s="18"/>
      <c r="AI119" s="18"/>
      <c r="AJ119" s="18"/>
      <c r="AK119" s="18"/>
      <c r="AL119" s="2"/>
      <c r="AM119" s="18"/>
      <c r="AN119" s="18"/>
      <c r="AO119" s="18"/>
      <c r="AP119" s="18"/>
      <c r="AQ119" s="18"/>
      <c r="AR119" s="18"/>
      <c r="AS119" s="18"/>
      <c r="AT119" s="18"/>
    </row>
    <row r="120" spans="1:46">
      <c r="A120" s="2"/>
      <c r="B120" s="5"/>
      <c r="C120" s="5"/>
      <c r="D120" s="5"/>
      <c r="E120" s="5"/>
      <c r="F120" s="5"/>
      <c r="G120" s="5"/>
      <c r="H120" s="5"/>
      <c r="I120" s="5"/>
      <c r="J120" s="5"/>
      <c r="K120" s="5"/>
      <c r="L120" s="5"/>
      <c r="M120" s="5"/>
      <c r="N120" s="5"/>
      <c r="O120" s="18"/>
      <c r="P120" s="18"/>
      <c r="Q120" s="18"/>
      <c r="R120" s="20"/>
      <c r="S120" s="82"/>
      <c r="T120" s="82"/>
      <c r="U120" s="82"/>
      <c r="V120" s="82"/>
      <c r="W120" s="18"/>
      <c r="X120" s="18"/>
      <c r="Y120" s="18"/>
      <c r="Z120" s="18"/>
      <c r="AA120" s="18"/>
      <c r="AB120" s="18"/>
      <c r="AC120" s="18"/>
      <c r="AD120" s="18"/>
      <c r="AE120" s="18"/>
      <c r="AF120" s="18"/>
      <c r="AG120" s="18"/>
      <c r="AH120" s="18"/>
      <c r="AI120" s="18"/>
      <c r="AJ120" s="18"/>
      <c r="AK120" s="18"/>
      <c r="AL120" s="2"/>
      <c r="AM120" s="18"/>
      <c r="AN120" s="18"/>
      <c r="AO120" s="18"/>
      <c r="AP120" s="18"/>
      <c r="AQ120" s="18"/>
      <c r="AR120" s="18"/>
      <c r="AS120" s="18"/>
      <c r="AT120" s="18"/>
    </row>
    <row r="121" spans="1:46">
      <c r="A121" s="2"/>
      <c r="B121" s="5"/>
      <c r="C121" s="5"/>
      <c r="D121" s="5"/>
      <c r="E121" s="5"/>
      <c r="F121" s="5"/>
      <c r="G121" s="5"/>
      <c r="H121" s="5"/>
      <c r="I121" s="5"/>
      <c r="J121" s="5"/>
      <c r="K121" s="5"/>
      <c r="L121" s="5"/>
      <c r="M121" s="5"/>
      <c r="N121" s="5"/>
      <c r="O121" s="18"/>
      <c r="P121" s="18"/>
      <c r="Q121" s="18"/>
      <c r="R121" s="20"/>
      <c r="S121" s="82"/>
      <c r="T121" s="82"/>
      <c r="U121" s="82"/>
      <c r="V121" s="82"/>
      <c r="W121" s="18"/>
      <c r="X121" s="18"/>
      <c r="Y121" s="18"/>
      <c r="Z121" s="18"/>
      <c r="AA121" s="18"/>
      <c r="AB121" s="18"/>
      <c r="AC121" s="18"/>
      <c r="AD121" s="18"/>
      <c r="AE121" s="18"/>
      <c r="AF121" s="18"/>
      <c r="AG121" s="18"/>
      <c r="AH121" s="18"/>
      <c r="AI121" s="18"/>
      <c r="AJ121" s="18"/>
      <c r="AK121" s="18"/>
      <c r="AL121" s="2"/>
      <c r="AM121" s="18"/>
      <c r="AN121" s="18"/>
      <c r="AO121" s="18"/>
      <c r="AP121" s="18"/>
      <c r="AQ121" s="18"/>
      <c r="AR121" s="18"/>
      <c r="AS121" s="18"/>
      <c r="AT121" s="18"/>
    </row>
    <row r="122" spans="1:46">
      <c r="A122" s="2"/>
      <c r="B122" s="5"/>
      <c r="C122" s="5"/>
      <c r="D122" s="5"/>
      <c r="E122" s="5"/>
      <c r="F122" s="5"/>
      <c r="G122" s="5"/>
      <c r="H122" s="5"/>
      <c r="I122" s="5"/>
      <c r="J122" s="5"/>
      <c r="K122" s="5"/>
      <c r="L122" s="5"/>
      <c r="M122" s="5"/>
      <c r="N122" s="5"/>
      <c r="O122" s="18"/>
      <c r="P122" s="18"/>
      <c r="Q122" s="18"/>
      <c r="R122" s="20"/>
      <c r="S122" s="82"/>
      <c r="T122" s="82"/>
      <c r="U122" s="82"/>
      <c r="V122" s="82"/>
      <c r="W122" s="18"/>
      <c r="X122" s="18"/>
      <c r="Y122" s="18"/>
      <c r="Z122" s="18"/>
      <c r="AA122" s="18"/>
      <c r="AB122" s="18"/>
      <c r="AC122" s="18"/>
      <c r="AD122" s="18"/>
      <c r="AE122" s="18"/>
      <c r="AF122" s="18"/>
      <c r="AG122" s="18"/>
      <c r="AH122" s="18"/>
      <c r="AI122" s="18"/>
      <c r="AJ122" s="18"/>
      <c r="AK122" s="18"/>
      <c r="AL122" s="2"/>
      <c r="AM122" s="18"/>
      <c r="AN122" s="18"/>
      <c r="AO122" s="18"/>
      <c r="AP122" s="18"/>
      <c r="AQ122" s="18"/>
      <c r="AR122" s="18"/>
      <c r="AS122" s="18"/>
      <c r="AT122" s="18"/>
    </row>
    <row r="123" spans="1:46">
      <c r="A123" s="2"/>
      <c r="B123" s="5"/>
      <c r="C123" s="5"/>
      <c r="D123" s="5"/>
      <c r="E123" s="5"/>
      <c r="F123" s="5"/>
      <c r="G123" s="5"/>
      <c r="H123" s="5"/>
      <c r="I123" s="5"/>
      <c r="J123" s="5"/>
      <c r="K123" s="5"/>
      <c r="L123" s="5"/>
      <c r="M123" s="5"/>
      <c r="N123" s="5"/>
      <c r="O123" s="18"/>
      <c r="P123" s="18"/>
      <c r="Q123" s="18"/>
      <c r="R123" s="20"/>
      <c r="S123" s="82"/>
      <c r="T123" s="82"/>
      <c r="U123" s="82"/>
      <c r="V123" s="82"/>
      <c r="W123" s="18"/>
      <c r="X123" s="18"/>
      <c r="Y123" s="18"/>
      <c r="Z123" s="18"/>
      <c r="AA123" s="18"/>
      <c r="AB123" s="18"/>
      <c r="AC123" s="18"/>
      <c r="AD123" s="18"/>
      <c r="AE123" s="18"/>
      <c r="AF123" s="18"/>
      <c r="AG123" s="18"/>
      <c r="AH123" s="18"/>
      <c r="AI123" s="18"/>
      <c r="AJ123" s="18"/>
      <c r="AK123" s="18"/>
      <c r="AL123" s="2"/>
      <c r="AM123" s="18"/>
      <c r="AN123" s="18"/>
      <c r="AO123" s="18"/>
      <c r="AP123" s="18"/>
      <c r="AQ123" s="18"/>
      <c r="AR123" s="18"/>
      <c r="AS123" s="18"/>
      <c r="AT123" s="18"/>
    </row>
    <row r="124" spans="1:46">
      <c r="A124" s="2"/>
      <c r="B124" s="5"/>
      <c r="C124" s="5"/>
      <c r="D124" s="5"/>
      <c r="E124" s="5"/>
      <c r="F124" s="5"/>
      <c r="G124" s="5"/>
      <c r="H124" s="5"/>
      <c r="I124" s="5"/>
      <c r="J124" s="5"/>
      <c r="K124" s="5"/>
      <c r="L124" s="5"/>
      <c r="M124" s="5"/>
      <c r="N124" s="5"/>
      <c r="O124" s="18"/>
      <c r="P124" s="18"/>
      <c r="Q124" s="18"/>
      <c r="R124" s="20"/>
      <c r="S124" s="82"/>
      <c r="T124" s="82"/>
      <c r="U124" s="82"/>
      <c r="V124" s="82"/>
      <c r="W124" s="18"/>
      <c r="X124" s="18"/>
      <c r="Y124" s="18"/>
      <c r="Z124" s="18"/>
      <c r="AA124" s="18"/>
      <c r="AB124" s="18"/>
      <c r="AC124" s="18"/>
      <c r="AD124" s="18"/>
      <c r="AE124" s="18"/>
      <c r="AF124" s="18"/>
      <c r="AG124" s="18"/>
      <c r="AH124" s="18"/>
      <c r="AI124" s="18"/>
      <c r="AJ124" s="18"/>
      <c r="AK124" s="18"/>
      <c r="AL124" s="2"/>
      <c r="AM124" s="18"/>
      <c r="AN124" s="18"/>
      <c r="AO124" s="18"/>
      <c r="AP124" s="18"/>
      <c r="AQ124" s="18"/>
      <c r="AR124" s="18"/>
      <c r="AS124" s="18"/>
      <c r="AT124" s="18"/>
    </row>
    <row r="125" spans="1:46">
      <c r="A125" s="2"/>
      <c r="B125" s="5"/>
      <c r="C125" s="5"/>
      <c r="D125" s="5"/>
      <c r="E125" s="5"/>
      <c r="F125" s="5"/>
      <c r="G125" s="5"/>
      <c r="H125" s="5"/>
      <c r="I125" s="5"/>
      <c r="J125" s="5"/>
      <c r="K125" s="5"/>
      <c r="L125" s="5"/>
      <c r="M125" s="5"/>
      <c r="N125" s="5"/>
      <c r="O125" s="18"/>
      <c r="P125" s="18"/>
      <c r="Q125" s="18"/>
      <c r="R125" s="20"/>
      <c r="S125" s="82"/>
      <c r="T125" s="82"/>
      <c r="U125" s="82"/>
      <c r="V125" s="82"/>
      <c r="W125" s="18"/>
      <c r="X125" s="18"/>
      <c r="Y125" s="18"/>
      <c r="Z125" s="18"/>
      <c r="AA125" s="18"/>
      <c r="AB125" s="18"/>
      <c r="AC125" s="18"/>
      <c r="AD125" s="18"/>
      <c r="AE125" s="18"/>
      <c r="AF125" s="18"/>
      <c r="AG125" s="18"/>
      <c r="AH125" s="18"/>
      <c r="AI125" s="18"/>
      <c r="AJ125" s="18"/>
      <c r="AK125" s="18"/>
      <c r="AL125" s="2"/>
      <c r="AM125" s="18"/>
      <c r="AN125" s="18"/>
      <c r="AO125" s="18"/>
      <c r="AP125" s="18"/>
      <c r="AQ125" s="18"/>
      <c r="AR125" s="18"/>
      <c r="AS125" s="18"/>
      <c r="AT125" s="18"/>
    </row>
    <row r="126" spans="1:46">
      <c r="A126" s="2"/>
      <c r="B126" s="5"/>
      <c r="C126" s="5"/>
      <c r="D126" s="5"/>
      <c r="E126" s="5"/>
      <c r="F126" s="5"/>
      <c r="G126" s="5"/>
      <c r="H126" s="5"/>
      <c r="I126" s="5"/>
      <c r="J126" s="5"/>
      <c r="K126" s="5"/>
      <c r="L126" s="5"/>
      <c r="M126" s="5"/>
      <c r="N126" s="5"/>
      <c r="O126" s="18"/>
      <c r="P126" s="18"/>
      <c r="Q126" s="18"/>
      <c r="R126" s="20"/>
      <c r="S126" s="82"/>
      <c r="T126" s="82"/>
      <c r="U126" s="82"/>
      <c r="V126" s="82"/>
      <c r="W126" s="18"/>
      <c r="X126" s="18"/>
      <c r="Y126" s="18"/>
      <c r="Z126" s="18"/>
      <c r="AA126" s="18"/>
      <c r="AB126" s="18"/>
      <c r="AC126" s="18"/>
      <c r="AD126" s="18"/>
      <c r="AE126" s="18"/>
      <c r="AF126" s="18"/>
      <c r="AG126" s="18"/>
      <c r="AH126" s="18"/>
      <c r="AI126" s="18"/>
      <c r="AJ126" s="18"/>
      <c r="AK126" s="18"/>
      <c r="AL126" s="2"/>
      <c r="AM126" s="18"/>
      <c r="AN126" s="18"/>
      <c r="AO126" s="18"/>
      <c r="AP126" s="18"/>
      <c r="AQ126" s="18"/>
      <c r="AR126" s="18"/>
      <c r="AS126" s="18"/>
      <c r="AT126" s="18"/>
    </row>
    <row r="127" spans="1:46">
      <c r="A127" s="2"/>
      <c r="B127" s="5"/>
      <c r="C127" s="5"/>
      <c r="D127" s="5"/>
      <c r="E127" s="5"/>
      <c r="F127" s="5"/>
      <c r="G127" s="5"/>
      <c r="H127" s="5"/>
      <c r="I127" s="5"/>
      <c r="J127" s="5"/>
      <c r="K127" s="5"/>
      <c r="L127" s="5"/>
      <c r="M127" s="5"/>
      <c r="N127" s="5"/>
      <c r="O127" s="18"/>
      <c r="P127" s="18"/>
      <c r="Q127" s="18"/>
      <c r="R127" s="20"/>
      <c r="S127" s="82"/>
      <c r="T127" s="82"/>
      <c r="U127" s="82"/>
      <c r="V127" s="82"/>
      <c r="W127" s="18"/>
      <c r="X127" s="18"/>
      <c r="Y127" s="18"/>
      <c r="Z127" s="18"/>
      <c r="AA127" s="18"/>
      <c r="AB127" s="18"/>
      <c r="AC127" s="18"/>
      <c r="AD127" s="18"/>
      <c r="AE127" s="18"/>
      <c r="AF127" s="18"/>
      <c r="AG127" s="18"/>
      <c r="AH127" s="18"/>
      <c r="AI127" s="18"/>
      <c r="AJ127" s="18"/>
      <c r="AK127" s="18"/>
      <c r="AL127" s="2"/>
      <c r="AM127" s="18"/>
      <c r="AN127" s="18"/>
      <c r="AO127" s="18"/>
      <c r="AP127" s="18"/>
      <c r="AQ127" s="18"/>
      <c r="AR127" s="18"/>
      <c r="AS127" s="18"/>
      <c r="AT127" s="18"/>
    </row>
    <row r="128" spans="1:46">
      <c r="A128" s="2"/>
      <c r="B128" s="5"/>
      <c r="C128" s="5"/>
      <c r="D128" s="5"/>
      <c r="E128" s="5"/>
      <c r="F128" s="5"/>
      <c r="G128" s="5"/>
      <c r="H128" s="5"/>
      <c r="I128" s="5"/>
      <c r="J128" s="5"/>
      <c r="K128" s="5"/>
      <c r="L128" s="5"/>
      <c r="M128" s="5"/>
      <c r="N128" s="5"/>
      <c r="O128" s="18"/>
      <c r="P128" s="18"/>
      <c r="Q128" s="18"/>
      <c r="R128" s="20"/>
      <c r="S128" s="82"/>
      <c r="T128" s="82"/>
      <c r="U128" s="82"/>
      <c r="V128" s="82"/>
      <c r="W128" s="18"/>
      <c r="X128" s="18"/>
      <c r="Y128" s="18"/>
      <c r="Z128" s="18"/>
      <c r="AA128" s="18"/>
      <c r="AB128" s="18"/>
      <c r="AC128" s="18"/>
      <c r="AD128" s="18"/>
      <c r="AE128" s="18"/>
      <c r="AF128" s="18"/>
      <c r="AG128" s="18"/>
      <c r="AH128" s="18"/>
      <c r="AI128" s="18"/>
      <c r="AJ128" s="18"/>
      <c r="AK128" s="18"/>
      <c r="AL128" s="2"/>
      <c r="AM128" s="18"/>
      <c r="AN128" s="18"/>
      <c r="AO128" s="18"/>
      <c r="AP128" s="18"/>
      <c r="AQ128" s="18"/>
      <c r="AR128" s="18"/>
      <c r="AS128" s="18"/>
      <c r="AT128" s="18"/>
    </row>
    <row r="129" spans="1:46">
      <c r="A129" s="2"/>
      <c r="B129" s="5"/>
      <c r="C129" s="5"/>
      <c r="D129" s="5"/>
      <c r="E129" s="5"/>
      <c r="F129" s="5"/>
      <c r="G129" s="5"/>
      <c r="H129" s="5"/>
      <c r="I129" s="5"/>
      <c r="J129" s="5"/>
      <c r="K129" s="5"/>
      <c r="L129" s="5"/>
      <c r="M129" s="5"/>
      <c r="N129" s="5"/>
      <c r="O129" s="18"/>
      <c r="P129" s="18"/>
      <c r="Q129" s="18"/>
      <c r="R129" s="20"/>
      <c r="S129" s="82"/>
      <c r="T129" s="82"/>
      <c r="U129" s="82"/>
      <c r="V129" s="82"/>
      <c r="W129" s="18"/>
      <c r="X129" s="18"/>
      <c r="Y129" s="18"/>
      <c r="Z129" s="18"/>
      <c r="AA129" s="18"/>
      <c r="AB129" s="18"/>
      <c r="AC129" s="18"/>
      <c r="AD129" s="18"/>
      <c r="AE129" s="18"/>
      <c r="AF129" s="18"/>
      <c r="AG129" s="18"/>
      <c r="AH129" s="18"/>
      <c r="AI129" s="18"/>
      <c r="AJ129" s="18"/>
      <c r="AK129" s="18"/>
      <c r="AL129" s="2"/>
      <c r="AM129" s="18"/>
      <c r="AN129" s="18"/>
      <c r="AO129" s="18"/>
      <c r="AP129" s="18"/>
      <c r="AQ129" s="18"/>
      <c r="AR129" s="18"/>
      <c r="AS129" s="18"/>
      <c r="AT129" s="18"/>
    </row>
    <row r="130" spans="1:46">
      <c r="A130" s="2"/>
      <c r="B130" s="5"/>
      <c r="C130" s="5"/>
      <c r="D130" s="5"/>
      <c r="E130" s="5"/>
      <c r="F130" s="5"/>
      <c r="G130" s="5"/>
      <c r="H130" s="5"/>
      <c r="I130" s="5"/>
      <c r="J130" s="5"/>
      <c r="K130" s="5"/>
      <c r="L130" s="5"/>
      <c r="M130" s="5"/>
      <c r="N130" s="5"/>
      <c r="O130" s="18"/>
      <c r="P130" s="18"/>
      <c r="Q130" s="18"/>
      <c r="R130" s="20"/>
      <c r="S130" s="82"/>
      <c r="T130" s="82"/>
      <c r="U130" s="82"/>
      <c r="V130" s="82"/>
      <c r="W130" s="18"/>
      <c r="X130" s="18"/>
      <c r="Y130" s="18"/>
      <c r="Z130" s="18"/>
      <c r="AA130" s="18"/>
      <c r="AB130" s="18"/>
      <c r="AC130" s="18"/>
      <c r="AD130" s="18"/>
      <c r="AE130" s="18"/>
      <c r="AF130" s="18"/>
      <c r="AG130" s="18"/>
      <c r="AH130" s="18"/>
      <c r="AI130" s="18"/>
      <c r="AJ130" s="18"/>
      <c r="AK130" s="18"/>
      <c r="AL130" s="2"/>
      <c r="AM130" s="18"/>
      <c r="AN130" s="18"/>
      <c r="AO130" s="18"/>
      <c r="AP130" s="18"/>
      <c r="AQ130" s="18"/>
      <c r="AR130" s="18"/>
      <c r="AS130" s="18"/>
      <c r="AT130" s="18"/>
    </row>
    <row r="131" spans="1:46">
      <c r="A131" s="2"/>
      <c r="B131" s="5"/>
      <c r="C131" s="5"/>
      <c r="D131" s="5"/>
      <c r="E131" s="5"/>
      <c r="F131" s="5"/>
      <c r="G131" s="5"/>
      <c r="H131" s="5"/>
      <c r="I131" s="5"/>
      <c r="J131" s="5"/>
      <c r="K131" s="5"/>
      <c r="L131" s="5"/>
      <c r="M131" s="5"/>
      <c r="N131" s="5"/>
      <c r="O131" s="18"/>
      <c r="P131" s="18"/>
      <c r="Q131" s="18"/>
      <c r="R131" s="20"/>
      <c r="S131" s="82"/>
      <c r="T131" s="82"/>
      <c r="U131" s="82"/>
      <c r="V131" s="82"/>
      <c r="W131" s="18"/>
      <c r="X131" s="18"/>
      <c r="Y131" s="18"/>
      <c r="Z131" s="18"/>
      <c r="AA131" s="18"/>
      <c r="AB131" s="18"/>
      <c r="AC131" s="18"/>
      <c r="AD131" s="18"/>
      <c r="AE131" s="18"/>
      <c r="AF131" s="18"/>
      <c r="AG131" s="18"/>
      <c r="AH131" s="18"/>
      <c r="AI131" s="18"/>
      <c r="AJ131" s="18"/>
      <c r="AK131" s="18"/>
      <c r="AL131" s="2"/>
      <c r="AM131" s="18"/>
      <c r="AN131" s="18"/>
      <c r="AO131" s="18"/>
      <c r="AP131" s="18"/>
      <c r="AQ131" s="18"/>
      <c r="AR131" s="18"/>
      <c r="AS131" s="18"/>
      <c r="AT131" s="18"/>
    </row>
    <row r="132" spans="1:46">
      <c r="A132" s="2"/>
      <c r="B132" s="5"/>
      <c r="C132" s="5"/>
      <c r="D132" s="5"/>
      <c r="E132" s="5"/>
      <c r="F132" s="5"/>
      <c r="G132" s="5"/>
      <c r="H132" s="5"/>
      <c r="I132" s="5"/>
      <c r="J132" s="5"/>
      <c r="K132" s="5"/>
      <c r="L132" s="5"/>
      <c r="M132" s="5"/>
      <c r="N132" s="5"/>
      <c r="O132" s="18"/>
      <c r="P132" s="18"/>
      <c r="Q132" s="18"/>
      <c r="R132" s="20"/>
      <c r="S132" s="82"/>
      <c r="T132" s="82"/>
      <c r="U132" s="82"/>
      <c r="V132" s="82"/>
      <c r="W132" s="18"/>
      <c r="X132" s="18"/>
      <c r="Y132" s="18"/>
      <c r="Z132" s="18"/>
      <c r="AA132" s="18"/>
      <c r="AB132" s="18"/>
      <c r="AC132" s="18"/>
      <c r="AD132" s="18"/>
      <c r="AE132" s="18"/>
      <c r="AF132" s="18"/>
      <c r="AG132" s="18"/>
      <c r="AH132" s="18"/>
      <c r="AI132" s="18"/>
      <c r="AJ132" s="18"/>
      <c r="AK132" s="18"/>
      <c r="AL132" s="2"/>
      <c r="AM132" s="18"/>
      <c r="AN132" s="18"/>
      <c r="AO132" s="18"/>
      <c r="AP132" s="18"/>
      <c r="AQ132" s="18"/>
      <c r="AR132" s="18"/>
      <c r="AS132" s="18"/>
      <c r="AT132" s="18"/>
    </row>
    <row r="133" spans="1:46">
      <c r="A133" s="2"/>
      <c r="B133" s="5"/>
      <c r="C133" s="5"/>
      <c r="D133" s="5"/>
      <c r="E133" s="5"/>
      <c r="F133" s="5"/>
      <c r="G133" s="5"/>
      <c r="H133" s="5"/>
      <c r="I133" s="5"/>
      <c r="J133" s="5"/>
      <c r="K133" s="5"/>
      <c r="L133" s="5"/>
      <c r="M133" s="5"/>
      <c r="N133" s="5"/>
      <c r="O133" s="18"/>
      <c r="P133" s="18"/>
      <c r="Q133" s="18"/>
      <c r="R133" s="20"/>
      <c r="S133" s="82"/>
      <c r="T133" s="82"/>
      <c r="U133" s="82"/>
      <c r="V133" s="82"/>
      <c r="W133" s="18"/>
      <c r="X133" s="18"/>
      <c r="Y133" s="18"/>
      <c r="Z133" s="18"/>
      <c r="AA133" s="18"/>
      <c r="AB133" s="18"/>
      <c r="AC133" s="18"/>
      <c r="AD133" s="18"/>
      <c r="AE133" s="18"/>
      <c r="AF133" s="18"/>
      <c r="AG133" s="18"/>
      <c r="AH133" s="18"/>
      <c r="AI133" s="18"/>
      <c r="AJ133" s="18"/>
      <c r="AK133" s="18"/>
      <c r="AL133" s="2"/>
      <c r="AM133" s="18"/>
      <c r="AN133" s="18"/>
      <c r="AO133" s="18"/>
      <c r="AP133" s="18"/>
      <c r="AQ133" s="18"/>
      <c r="AR133" s="18"/>
      <c r="AS133" s="18"/>
      <c r="AT133" s="18"/>
    </row>
    <row r="134" spans="1:46">
      <c r="A134" s="2"/>
      <c r="B134" s="5"/>
      <c r="C134" s="5"/>
      <c r="D134" s="5"/>
      <c r="E134" s="5"/>
      <c r="F134" s="5"/>
      <c r="G134" s="5"/>
      <c r="H134" s="5"/>
      <c r="I134" s="5"/>
      <c r="J134" s="5"/>
      <c r="K134" s="5"/>
      <c r="L134" s="5"/>
      <c r="M134" s="5"/>
      <c r="N134" s="5"/>
      <c r="O134" s="18"/>
      <c r="P134" s="18"/>
      <c r="Q134" s="18"/>
      <c r="R134" s="20"/>
      <c r="S134" s="82"/>
      <c r="T134" s="82"/>
      <c r="U134" s="82"/>
      <c r="V134" s="82"/>
      <c r="W134" s="18"/>
      <c r="X134" s="18"/>
      <c r="Y134" s="18"/>
      <c r="Z134" s="18"/>
      <c r="AA134" s="18"/>
      <c r="AB134" s="18"/>
      <c r="AC134" s="18"/>
      <c r="AD134" s="18"/>
      <c r="AE134" s="18"/>
      <c r="AF134" s="18"/>
      <c r="AG134" s="18"/>
      <c r="AH134" s="18"/>
      <c r="AI134" s="18"/>
      <c r="AJ134" s="18"/>
      <c r="AK134" s="18"/>
      <c r="AL134" s="2"/>
      <c r="AM134" s="18"/>
      <c r="AN134" s="18"/>
      <c r="AO134" s="18"/>
      <c r="AP134" s="18"/>
      <c r="AQ134" s="18"/>
      <c r="AR134" s="18"/>
      <c r="AS134" s="18"/>
      <c r="AT134" s="18"/>
    </row>
    <row r="135" spans="1:46">
      <c r="A135" s="2"/>
      <c r="B135" s="5"/>
      <c r="C135" s="5"/>
      <c r="D135" s="5"/>
      <c r="E135" s="5"/>
      <c r="F135" s="5"/>
      <c r="G135" s="5"/>
      <c r="H135" s="5"/>
      <c r="I135" s="5"/>
      <c r="J135" s="5"/>
      <c r="K135" s="5"/>
      <c r="L135" s="5"/>
      <c r="M135" s="5"/>
      <c r="N135" s="5"/>
      <c r="O135" s="18"/>
      <c r="P135" s="18"/>
      <c r="Q135" s="18"/>
      <c r="R135" s="20"/>
      <c r="S135" s="82"/>
      <c r="T135" s="82"/>
      <c r="U135" s="82"/>
      <c r="V135" s="82"/>
      <c r="W135" s="18"/>
      <c r="X135" s="18"/>
      <c r="Y135" s="18"/>
      <c r="Z135" s="18"/>
      <c r="AA135" s="18"/>
      <c r="AB135" s="18"/>
      <c r="AC135" s="18"/>
      <c r="AD135" s="18"/>
      <c r="AE135" s="18"/>
      <c r="AF135" s="18"/>
      <c r="AG135" s="18"/>
      <c r="AH135" s="18"/>
      <c r="AI135" s="18"/>
      <c r="AJ135" s="18"/>
      <c r="AK135" s="18"/>
      <c r="AL135" s="2"/>
      <c r="AM135" s="18"/>
      <c r="AN135" s="18"/>
      <c r="AO135" s="18"/>
      <c r="AP135" s="18"/>
      <c r="AQ135" s="18"/>
      <c r="AR135" s="18"/>
      <c r="AS135" s="18"/>
      <c r="AT135" s="18"/>
    </row>
    <row r="136" spans="1:46">
      <c r="A136" s="2"/>
      <c r="B136" s="5"/>
      <c r="C136" s="5"/>
      <c r="D136" s="5"/>
      <c r="E136" s="5"/>
      <c r="F136" s="5"/>
      <c r="G136" s="5"/>
      <c r="H136" s="5"/>
      <c r="I136" s="5"/>
      <c r="J136" s="5"/>
      <c r="K136" s="5"/>
      <c r="L136" s="5"/>
      <c r="M136" s="5"/>
      <c r="N136" s="5"/>
      <c r="O136" s="18"/>
      <c r="P136" s="18"/>
      <c r="Q136" s="18"/>
      <c r="R136" s="20"/>
      <c r="S136" s="82"/>
      <c r="T136" s="82"/>
      <c r="U136" s="82"/>
      <c r="V136" s="82"/>
      <c r="W136" s="18"/>
      <c r="X136" s="18"/>
      <c r="Y136" s="18"/>
      <c r="Z136" s="18"/>
      <c r="AA136" s="18"/>
      <c r="AB136" s="18"/>
      <c r="AC136" s="18"/>
      <c r="AD136" s="18"/>
      <c r="AE136" s="18"/>
      <c r="AF136" s="18"/>
      <c r="AG136" s="18"/>
      <c r="AH136" s="18"/>
      <c r="AI136" s="18"/>
      <c r="AJ136" s="18"/>
      <c r="AK136" s="18"/>
      <c r="AL136" s="2"/>
      <c r="AM136" s="18"/>
      <c r="AN136" s="18"/>
      <c r="AO136" s="18"/>
      <c r="AP136" s="18"/>
      <c r="AQ136" s="18"/>
      <c r="AR136" s="18"/>
      <c r="AS136" s="18"/>
      <c r="AT136" s="18"/>
    </row>
    <row r="137" spans="1:46">
      <c r="A137" s="2"/>
      <c r="B137" s="5"/>
      <c r="C137" s="5"/>
      <c r="D137" s="5"/>
      <c r="E137" s="5"/>
      <c r="F137" s="5"/>
      <c r="G137" s="5"/>
      <c r="H137" s="5"/>
      <c r="I137" s="5"/>
      <c r="J137" s="5"/>
      <c r="K137" s="5"/>
      <c r="L137" s="5"/>
      <c r="M137" s="5"/>
      <c r="N137" s="5"/>
      <c r="O137" s="18"/>
      <c r="P137" s="18"/>
      <c r="Q137" s="18"/>
      <c r="R137" s="20"/>
      <c r="S137" s="82"/>
      <c r="T137" s="82"/>
      <c r="U137" s="82"/>
      <c r="V137" s="82"/>
      <c r="W137" s="18"/>
      <c r="X137" s="18"/>
      <c r="Y137" s="18"/>
      <c r="Z137" s="18"/>
      <c r="AA137" s="18"/>
      <c r="AB137" s="18"/>
      <c r="AC137" s="18"/>
      <c r="AD137" s="18"/>
      <c r="AE137" s="18"/>
      <c r="AF137" s="18"/>
      <c r="AG137" s="18"/>
      <c r="AH137" s="18"/>
      <c r="AI137" s="18"/>
      <c r="AJ137" s="18"/>
      <c r="AK137" s="18"/>
      <c r="AL137" s="2"/>
      <c r="AM137" s="18"/>
      <c r="AN137" s="18"/>
      <c r="AO137" s="18"/>
      <c r="AP137" s="18"/>
      <c r="AQ137" s="18"/>
      <c r="AR137" s="18"/>
      <c r="AS137" s="18"/>
      <c r="AT137" s="18"/>
    </row>
    <row r="138" spans="1:46">
      <c r="A138" s="2"/>
      <c r="B138" s="5"/>
      <c r="C138" s="5"/>
      <c r="D138" s="5"/>
      <c r="E138" s="5"/>
      <c r="F138" s="5"/>
      <c r="G138" s="5"/>
      <c r="H138" s="5"/>
      <c r="I138" s="5"/>
      <c r="J138" s="5"/>
      <c r="K138" s="5"/>
      <c r="L138" s="5"/>
      <c r="M138" s="5"/>
      <c r="N138" s="5"/>
      <c r="O138" s="18"/>
      <c r="P138" s="18"/>
      <c r="Q138" s="18"/>
      <c r="R138" s="20"/>
      <c r="S138" s="82"/>
      <c r="T138" s="82"/>
      <c r="U138" s="82"/>
      <c r="V138" s="82"/>
      <c r="W138" s="18"/>
      <c r="X138" s="18"/>
      <c r="Y138" s="18"/>
      <c r="Z138" s="18"/>
      <c r="AA138" s="18"/>
      <c r="AB138" s="18"/>
      <c r="AC138" s="18"/>
      <c r="AD138" s="18"/>
      <c r="AE138" s="18"/>
      <c r="AF138" s="18"/>
      <c r="AG138" s="18"/>
      <c r="AH138" s="18"/>
      <c r="AI138" s="18"/>
      <c r="AJ138" s="18"/>
      <c r="AK138" s="18"/>
      <c r="AL138" s="2"/>
      <c r="AM138" s="18"/>
      <c r="AN138" s="18"/>
      <c r="AO138" s="18"/>
      <c r="AP138" s="18"/>
      <c r="AQ138" s="18"/>
      <c r="AR138" s="18"/>
      <c r="AS138" s="18"/>
      <c r="AT138" s="18"/>
    </row>
    <row r="139" spans="1:46">
      <c r="A139" s="2"/>
      <c r="B139" s="5"/>
      <c r="C139" s="5"/>
      <c r="D139" s="5"/>
      <c r="E139" s="5"/>
      <c r="F139" s="5"/>
      <c r="G139" s="5"/>
      <c r="H139" s="5"/>
      <c r="I139" s="5"/>
      <c r="J139" s="5"/>
      <c r="K139" s="5"/>
      <c r="L139" s="5"/>
      <c r="M139" s="5"/>
      <c r="N139" s="5"/>
      <c r="O139" s="18"/>
      <c r="P139" s="18"/>
      <c r="Q139" s="18"/>
      <c r="R139" s="20"/>
      <c r="S139" s="82"/>
      <c r="T139" s="82"/>
      <c r="U139" s="82"/>
      <c r="V139" s="82"/>
      <c r="W139" s="18"/>
      <c r="X139" s="18"/>
      <c r="Y139" s="18"/>
      <c r="Z139" s="18"/>
      <c r="AA139" s="18"/>
      <c r="AB139" s="18"/>
      <c r="AC139" s="18"/>
      <c r="AD139" s="18"/>
      <c r="AE139" s="18"/>
      <c r="AF139" s="18"/>
      <c r="AG139" s="18"/>
      <c r="AH139" s="18"/>
      <c r="AI139" s="18"/>
      <c r="AJ139" s="18"/>
      <c r="AK139" s="18"/>
      <c r="AL139" s="2"/>
      <c r="AM139" s="18"/>
      <c r="AN139" s="18"/>
      <c r="AO139" s="18"/>
      <c r="AP139" s="18"/>
      <c r="AQ139" s="18"/>
      <c r="AR139" s="18"/>
      <c r="AS139" s="18"/>
      <c r="AT139" s="18"/>
    </row>
    <row r="140" spans="1:46">
      <c r="A140" s="2"/>
      <c r="B140" s="5"/>
      <c r="C140" s="5"/>
      <c r="D140" s="5"/>
      <c r="E140" s="5"/>
      <c r="F140" s="5"/>
      <c r="G140" s="5"/>
      <c r="H140" s="5"/>
      <c r="I140" s="5"/>
      <c r="J140" s="5"/>
      <c r="K140" s="5"/>
      <c r="L140" s="5"/>
      <c r="M140" s="5"/>
      <c r="N140" s="5"/>
      <c r="O140" s="18"/>
      <c r="P140" s="18"/>
      <c r="Q140" s="18"/>
      <c r="R140" s="20"/>
      <c r="S140" s="82"/>
      <c r="T140" s="82"/>
      <c r="U140" s="82"/>
      <c r="V140" s="82"/>
      <c r="W140" s="18"/>
      <c r="X140" s="18"/>
      <c r="Y140" s="18"/>
      <c r="Z140" s="18"/>
      <c r="AA140" s="18"/>
      <c r="AB140" s="18"/>
      <c r="AC140" s="18"/>
      <c r="AD140" s="18"/>
      <c r="AE140" s="18"/>
      <c r="AF140" s="18"/>
      <c r="AG140" s="18"/>
      <c r="AH140" s="18"/>
      <c r="AI140" s="18"/>
      <c r="AJ140" s="18"/>
      <c r="AK140" s="18"/>
      <c r="AL140" s="2"/>
      <c r="AM140" s="18"/>
      <c r="AN140" s="18"/>
      <c r="AO140" s="18"/>
      <c r="AP140" s="18"/>
      <c r="AQ140" s="18"/>
      <c r="AR140" s="18"/>
      <c r="AS140" s="18"/>
      <c r="AT140" s="18"/>
    </row>
    <row r="141" spans="1:46">
      <c r="A141" s="2"/>
      <c r="B141" s="5"/>
      <c r="C141" s="5"/>
      <c r="D141" s="5"/>
      <c r="E141" s="5"/>
      <c r="F141" s="5"/>
      <c r="G141" s="5"/>
      <c r="H141" s="5"/>
      <c r="I141" s="5"/>
      <c r="J141" s="5"/>
      <c r="K141" s="5"/>
      <c r="L141" s="5"/>
      <c r="M141" s="5"/>
      <c r="N141" s="5"/>
      <c r="O141" s="18"/>
      <c r="P141" s="18"/>
      <c r="Q141" s="18"/>
      <c r="R141" s="20"/>
      <c r="S141" s="82"/>
      <c r="T141" s="82"/>
      <c r="U141" s="82"/>
      <c r="V141" s="82"/>
      <c r="W141" s="18"/>
      <c r="X141" s="18"/>
      <c r="Y141" s="18"/>
      <c r="Z141" s="18"/>
      <c r="AA141" s="18"/>
      <c r="AB141" s="18"/>
      <c r="AC141" s="18"/>
      <c r="AD141" s="18"/>
      <c r="AE141" s="18"/>
      <c r="AF141" s="18"/>
      <c r="AG141" s="18"/>
      <c r="AH141" s="18"/>
      <c r="AI141" s="18"/>
      <c r="AJ141" s="18"/>
      <c r="AK141" s="18"/>
      <c r="AL141" s="2"/>
      <c r="AM141" s="18"/>
      <c r="AN141" s="18"/>
      <c r="AO141" s="18"/>
      <c r="AP141" s="18"/>
      <c r="AQ141" s="18"/>
      <c r="AR141" s="18"/>
      <c r="AS141" s="18"/>
      <c r="AT141" s="18"/>
    </row>
    <row r="142" spans="1:46">
      <c r="A142" s="2"/>
      <c r="B142" s="5"/>
      <c r="C142" s="5"/>
      <c r="D142" s="5"/>
      <c r="E142" s="5"/>
      <c r="F142" s="5"/>
      <c r="G142" s="5"/>
      <c r="H142" s="5"/>
      <c r="I142" s="5"/>
      <c r="J142" s="5"/>
      <c r="K142" s="5"/>
      <c r="L142" s="5"/>
      <c r="M142" s="5"/>
      <c r="N142" s="5"/>
      <c r="O142" s="18"/>
      <c r="P142" s="18"/>
      <c r="Q142" s="18"/>
      <c r="R142" s="20"/>
      <c r="S142" s="82"/>
      <c r="T142" s="82"/>
      <c r="U142" s="82"/>
      <c r="V142" s="82"/>
      <c r="W142" s="18"/>
      <c r="X142" s="18"/>
      <c r="Y142" s="18"/>
      <c r="Z142" s="18"/>
      <c r="AA142" s="18"/>
      <c r="AB142" s="18"/>
      <c r="AC142" s="82"/>
      <c r="AD142" s="18"/>
      <c r="AE142" s="18"/>
      <c r="AF142" s="18"/>
      <c r="AG142" s="18"/>
      <c r="AH142" s="18"/>
      <c r="AI142" s="18"/>
      <c r="AJ142" s="18"/>
      <c r="AK142" s="18"/>
      <c r="AL142" s="2"/>
      <c r="AM142" s="18"/>
      <c r="AN142" s="18"/>
      <c r="AO142" s="18"/>
      <c r="AP142" s="18"/>
      <c r="AQ142" s="18"/>
      <c r="AR142" s="18"/>
      <c r="AS142" s="18"/>
      <c r="AT142" s="18"/>
    </row>
    <row r="143" spans="1:46">
      <c r="A143" s="2"/>
      <c r="B143" s="5"/>
      <c r="C143" s="5"/>
      <c r="D143" s="5"/>
      <c r="E143" s="5"/>
      <c r="F143" s="5"/>
      <c r="G143" s="5"/>
      <c r="H143" s="5"/>
      <c r="I143" s="5"/>
      <c r="J143" s="5"/>
      <c r="K143" s="5"/>
      <c r="L143" s="5"/>
      <c r="M143" s="5"/>
      <c r="N143" s="5"/>
      <c r="O143" s="18"/>
      <c r="P143" s="18"/>
      <c r="Q143" s="18"/>
      <c r="R143" s="20"/>
      <c r="S143" s="82"/>
      <c r="T143" s="82"/>
      <c r="U143" s="82"/>
      <c r="V143" s="82"/>
      <c r="W143" s="18"/>
      <c r="X143" s="18"/>
      <c r="Y143" s="18"/>
      <c r="Z143" s="18"/>
      <c r="AA143" s="18"/>
      <c r="AB143" s="18"/>
      <c r="AC143" s="82"/>
      <c r="AD143" s="18"/>
      <c r="AE143" s="18"/>
      <c r="AF143" s="18"/>
      <c r="AG143" s="18"/>
      <c r="AH143" s="18"/>
      <c r="AI143" s="18"/>
      <c r="AJ143" s="18"/>
      <c r="AK143" s="18"/>
      <c r="AL143" s="2"/>
      <c r="AM143" s="18"/>
      <c r="AN143" s="18"/>
      <c r="AO143" s="18"/>
      <c r="AP143" s="18"/>
      <c r="AQ143" s="18"/>
      <c r="AR143" s="18"/>
      <c r="AS143" s="18"/>
      <c r="AT143" s="18"/>
    </row>
    <row r="144" spans="1:46">
      <c r="A144" s="2"/>
      <c r="B144" s="5"/>
      <c r="C144" s="5"/>
      <c r="D144" s="5"/>
      <c r="E144" s="5"/>
      <c r="F144" s="5"/>
      <c r="G144" s="5"/>
      <c r="H144" s="5"/>
      <c r="I144" s="5"/>
      <c r="J144" s="5"/>
      <c r="K144" s="5"/>
      <c r="L144" s="5"/>
      <c r="M144" s="5"/>
      <c r="N144" s="5"/>
      <c r="O144" s="18"/>
      <c r="P144" s="18"/>
      <c r="Q144" s="18"/>
      <c r="R144" s="20"/>
      <c r="S144" s="82"/>
      <c r="T144" s="82"/>
      <c r="U144" s="82"/>
      <c r="V144" s="82"/>
      <c r="W144" s="18"/>
      <c r="X144" s="18"/>
      <c r="Y144" s="18"/>
      <c r="Z144" s="18"/>
      <c r="AA144" s="18"/>
      <c r="AB144" s="18"/>
      <c r="AC144" s="82"/>
      <c r="AD144" s="18"/>
      <c r="AE144" s="18"/>
      <c r="AF144" s="18"/>
      <c r="AG144" s="18"/>
      <c r="AH144" s="18"/>
      <c r="AI144" s="18"/>
      <c r="AJ144" s="18"/>
      <c r="AK144" s="18"/>
      <c r="AL144" s="2"/>
      <c r="AM144" s="18"/>
      <c r="AN144" s="18"/>
      <c r="AO144" s="18"/>
      <c r="AP144" s="18"/>
      <c r="AQ144" s="18"/>
      <c r="AR144" s="18"/>
      <c r="AS144" s="18"/>
      <c r="AT144" s="18"/>
    </row>
    <row r="145" spans="1:46">
      <c r="A145" s="2"/>
      <c r="B145" s="5"/>
      <c r="C145" s="5"/>
      <c r="D145" s="5"/>
      <c r="E145" s="5"/>
      <c r="F145" s="5"/>
      <c r="G145" s="5"/>
      <c r="H145" s="5"/>
      <c r="I145" s="5"/>
      <c r="J145" s="5"/>
      <c r="K145" s="5"/>
      <c r="L145" s="5"/>
      <c r="M145" s="5"/>
      <c r="N145" s="5"/>
      <c r="O145" s="18"/>
      <c r="P145" s="18"/>
      <c r="Q145" s="18"/>
      <c r="R145" s="20"/>
      <c r="S145" s="82"/>
      <c r="T145" s="82"/>
      <c r="U145" s="82"/>
      <c r="V145" s="82"/>
      <c r="W145" s="18"/>
      <c r="X145" s="18"/>
      <c r="Y145" s="18"/>
      <c r="Z145" s="18"/>
      <c r="AA145" s="18"/>
      <c r="AB145" s="18"/>
      <c r="AC145" s="82"/>
      <c r="AD145" s="18"/>
      <c r="AE145" s="18"/>
      <c r="AF145" s="18"/>
      <c r="AG145" s="18"/>
      <c r="AH145" s="18"/>
      <c r="AI145" s="18"/>
      <c r="AJ145" s="18"/>
      <c r="AK145" s="18"/>
      <c r="AL145" s="2"/>
      <c r="AM145" s="18"/>
      <c r="AN145" s="18"/>
      <c r="AO145" s="18"/>
      <c r="AP145" s="18"/>
      <c r="AQ145" s="18"/>
      <c r="AR145" s="18"/>
      <c r="AS145" s="18"/>
      <c r="AT145" s="18"/>
    </row>
    <row r="146" spans="1:46">
      <c r="A146" s="2"/>
      <c r="B146" s="5"/>
      <c r="C146" s="5"/>
      <c r="D146" s="5"/>
      <c r="E146" s="5"/>
      <c r="F146" s="5"/>
      <c r="G146" s="5"/>
      <c r="H146" s="5"/>
      <c r="I146" s="5"/>
      <c r="J146" s="5"/>
      <c r="K146" s="5"/>
      <c r="L146" s="5"/>
      <c r="M146" s="5"/>
      <c r="N146" s="5"/>
      <c r="O146" s="18"/>
      <c r="P146" s="18"/>
      <c r="Q146" s="18"/>
      <c r="R146" s="20"/>
      <c r="S146" s="82"/>
      <c r="T146" s="82"/>
      <c r="U146" s="82"/>
      <c r="V146" s="82"/>
      <c r="W146" s="18"/>
      <c r="X146" s="18"/>
      <c r="Y146" s="18"/>
      <c r="Z146" s="18"/>
      <c r="AA146" s="18"/>
      <c r="AB146" s="18"/>
      <c r="AC146" s="82"/>
      <c r="AD146" s="18"/>
      <c r="AE146" s="18"/>
      <c r="AF146" s="18"/>
      <c r="AG146" s="18"/>
      <c r="AH146" s="18"/>
      <c r="AI146" s="18"/>
      <c r="AJ146" s="18"/>
      <c r="AK146" s="18"/>
      <c r="AL146" s="2"/>
      <c r="AM146" s="18"/>
      <c r="AN146" s="18"/>
      <c r="AO146" s="18"/>
      <c r="AP146" s="18"/>
      <c r="AQ146" s="18"/>
      <c r="AR146" s="18"/>
      <c r="AS146" s="18"/>
      <c r="AT146" s="18"/>
    </row>
    <row r="147" spans="1:46">
      <c r="A147" s="2"/>
      <c r="B147" s="5"/>
      <c r="C147" s="5"/>
      <c r="D147" s="5"/>
      <c r="E147" s="5"/>
      <c r="F147" s="5"/>
      <c r="G147" s="5"/>
      <c r="H147" s="5"/>
      <c r="I147" s="5"/>
      <c r="J147" s="5"/>
      <c r="K147" s="5"/>
      <c r="L147" s="5"/>
      <c r="M147" s="5"/>
      <c r="N147" s="5"/>
      <c r="O147" s="18"/>
      <c r="P147" s="18"/>
      <c r="Q147" s="18"/>
      <c r="R147" s="20"/>
      <c r="S147" s="82"/>
      <c r="T147" s="82"/>
      <c r="U147" s="82"/>
      <c r="V147" s="82"/>
      <c r="W147" s="18"/>
      <c r="X147" s="18"/>
      <c r="Y147" s="18"/>
      <c r="Z147" s="18"/>
      <c r="AA147" s="18"/>
      <c r="AB147" s="18"/>
      <c r="AC147" s="82"/>
      <c r="AD147" s="18"/>
      <c r="AE147" s="18"/>
      <c r="AF147" s="18"/>
      <c r="AG147" s="18"/>
      <c r="AH147" s="18"/>
      <c r="AI147" s="18"/>
      <c r="AJ147" s="18"/>
      <c r="AK147" s="18"/>
      <c r="AL147" s="2"/>
      <c r="AM147" s="18"/>
      <c r="AN147" s="18"/>
      <c r="AO147" s="18"/>
      <c r="AP147" s="18"/>
      <c r="AQ147" s="18"/>
      <c r="AR147" s="18"/>
      <c r="AS147" s="18"/>
      <c r="AT147" s="18"/>
    </row>
    <row r="148" spans="1:46">
      <c r="A148" s="2"/>
      <c r="B148" s="5"/>
      <c r="C148" s="5"/>
      <c r="D148" s="5"/>
      <c r="E148" s="5"/>
      <c r="F148" s="5"/>
      <c r="G148" s="5"/>
      <c r="H148" s="5"/>
      <c r="I148" s="5"/>
      <c r="J148" s="5"/>
      <c r="K148" s="5"/>
      <c r="L148" s="5"/>
      <c r="M148" s="5"/>
      <c r="N148" s="5"/>
      <c r="O148" s="18"/>
      <c r="P148" s="18"/>
      <c r="Q148" s="18"/>
      <c r="R148" s="20"/>
      <c r="S148" s="82"/>
      <c r="T148" s="82"/>
      <c r="U148" s="82"/>
      <c r="V148" s="82"/>
      <c r="W148" s="18"/>
      <c r="X148" s="18"/>
      <c r="Y148" s="18"/>
      <c r="Z148" s="18"/>
      <c r="AA148" s="18"/>
      <c r="AB148" s="18"/>
      <c r="AC148" s="82"/>
      <c r="AD148" s="18"/>
      <c r="AE148" s="18"/>
      <c r="AF148" s="18"/>
      <c r="AG148" s="18"/>
      <c r="AH148" s="18"/>
      <c r="AI148" s="18"/>
      <c r="AJ148" s="18"/>
      <c r="AK148" s="18"/>
      <c r="AL148" s="2"/>
      <c r="AM148" s="18"/>
      <c r="AN148" s="18"/>
      <c r="AO148" s="18"/>
      <c r="AP148" s="18"/>
      <c r="AQ148" s="18"/>
      <c r="AR148" s="18"/>
      <c r="AS148" s="18"/>
      <c r="AT148" s="18"/>
    </row>
    <row r="149" spans="1:46">
      <c r="A149" s="2"/>
      <c r="B149" s="5"/>
      <c r="C149" s="5"/>
      <c r="D149" s="5"/>
      <c r="E149" s="5"/>
      <c r="F149" s="5"/>
      <c r="G149" s="5"/>
      <c r="H149" s="5"/>
      <c r="I149" s="5"/>
      <c r="J149" s="5"/>
      <c r="K149" s="5"/>
      <c r="L149" s="5"/>
      <c r="M149" s="5"/>
      <c r="N149" s="5"/>
      <c r="O149" s="18"/>
      <c r="P149" s="18"/>
      <c r="Q149" s="18"/>
      <c r="R149" s="20"/>
      <c r="S149" s="82"/>
      <c r="T149" s="82"/>
      <c r="U149" s="82"/>
      <c r="V149" s="82"/>
      <c r="W149" s="18"/>
      <c r="X149" s="18"/>
      <c r="Y149" s="18"/>
      <c r="Z149" s="18"/>
      <c r="AA149" s="18"/>
      <c r="AB149" s="18"/>
      <c r="AC149" s="82"/>
      <c r="AD149" s="18"/>
      <c r="AE149" s="18"/>
      <c r="AF149" s="18"/>
      <c r="AG149" s="18"/>
      <c r="AH149" s="18"/>
      <c r="AI149" s="18"/>
      <c r="AJ149" s="18"/>
      <c r="AK149" s="18"/>
      <c r="AL149" s="2"/>
      <c r="AM149" s="18"/>
      <c r="AN149" s="18"/>
      <c r="AO149" s="18"/>
      <c r="AP149" s="18"/>
      <c r="AQ149" s="18"/>
      <c r="AR149" s="18"/>
      <c r="AS149" s="18"/>
      <c r="AT149" s="18"/>
    </row>
    <row r="150" spans="1:46">
      <c r="A150" s="2"/>
      <c r="B150" s="5"/>
      <c r="C150" s="5"/>
      <c r="D150" s="5"/>
      <c r="E150" s="5"/>
      <c r="F150" s="5"/>
      <c r="G150" s="5"/>
      <c r="H150" s="5"/>
      <c r="I150" s="5"/>
      <c r="J150" s="5"/>
      <c r="K150" s="5"/>
      <c r="L150" s="5"/>
      <c r="M150" s="5"/>
      <c r="N150" s="5"/>
      <c r="O150" s="18"/>
      <c r="P150" s="18"/>
      <c r="Q150" s="18"/>
      <c r="R150" s="20"/>
      <c r="S150" s="82"/>
      <c r="T150" s="82"/>
      <c r="U150" s="82"/>
      <c r="V150" s="82"/>
      <c r="W150" s="18"/>
      <c r="X150" s="18"/>
      <c r="Y150" s="18"/>
      <c r="Z150" s="18"/>
      <c r="AA150" s="18"/>
      <c r="AB150" s="18"/>
      <c r="AC150" s="82"/>
      <c r="AD150" s="18"/>
      <c r="AE150" s="18"/>
      <c r="AF150" s="18"/>
      <c r="AG150" s="18"/>
      <c r="AH150" s="18"/>
      <c r="AI150" s="18"/>
      <c r="AJ150" s="18"/>
      <c r="AK150" s="18"/>
      <c r="AL150" s="2"/>
      <c r="AM150" s="18"/>
      <c r="AN150" s="18"/>
      <c r="AO150" s="18"/>
      <c r="AP150" s="18"/>
      <c r="AQ150" s="18"/>
      <c r="AR150" s="18"/>
      <c r="AS150" s="18"/>
      <c r="AT150" s="18"/>
    </row>
    <row r="151" spans="1:46">
      <c r="A151" s="2"/>
      <c r="B151" s="5"/>
      <c r="C151" s="5"/>
      <c r="D151" s="5"/>
      <c r="E151" s="5"/>
      <c r="F151" s="5"/>
      <c r="G151" s="5"/>
      <c r="H151" s="5"/>
      <c r="I151" s="5"/>
      <c r="J151" s="5"/>
      <c r="K151" s="5"/>
      <c r="L151" s="5"/>
      <c r="M151" s="5"/>
      <c r="N151" s="5"/>
      <c r="O151" s="18"/>
      <c r="P151" s="18"/>
      <c r="Q151" s="18"/>
      <c r="R151" s="20"/>
      <c r="S151" s="82"/>
      <c r="T151" s="82"/>
      <c r="U151" s="82"/>
      <c r="V151" s="82"/>
      <c r="W151" s="18"/>
      <c r="X151" s="18"/>
      <c r="Y151" s="18"/>
      <c r="Z151" s="18"/>
      <c r="AA151" s="18"/>
      <c r="AB151" s="18"/>
      <c r="AC151" s="82"/>
      <c r="AD151" s="18"/>
      <c r="AE151" s="18"/>
      <c r="AF151" s="18"/>
      <c r="AG151" s="18"/>
      <c r="AH151" s="18"/>
      <c r="AI151" s="18"/>
      <c r="AJ151" s="18"/>
      <c r="AK151" s="18"/>
      <c r="AL151" s="2"/>
      <c r="AM151" s="18"/>
      <c r="AN151" s="18"/>
      <c r="AO151" s="18"/>
      <c r="AP151" s="18"/>
      <c r="AQ151" s="18"/>
      <c r="AR151" s="18"/>
      <c r="AS151" s="18"/>
      <c r="AT151" s="18"/>
    </row>
    <row r="152" spans="1:46">
      <c r="A152" s="2"/>
      <c r="B152" s="5"/>
      <c r="C152" s="5"/>
      <c r="D152" s="5"/>
      <c r="E152" s="5"/>
      <c r="F152" s="5"/>
      <c r="G152" s="5"/>
      <c r="H152" s="5"/>
      <c r="I152" s="5"/>
      <c r="J152" s="5"/>
      <c r="K152" s="5"/>
      <c r="L152" s="5"/>
      <c r="M152" s="5"/>
      <c r="N152" s="5"/>
      <c r="O152" s="18"/>
      <c r="P152" s="18"/>
      <c r="Q152" s="18"/>
      <c r="R152" s="20"/>
      <c r="S152" s="82"/>
      <c r="T152" s="82"/>
      <c r="U152" s="82"/>
      <c r="V152" s="82"/>
      <c r="W152" s="18"/>
      <c r="X152" s="18"/>
      <c r="Y152" s="18"/>
      <c r="Z152" s="18"/>
      <c r="AA152" s="18"/>
      <c r="AB152" s="18"/>
      <c r="AC152" s="82"/>
      <c r="AD152" s="18"/>
      <c r="AE152" s="18"/>
      <c r="AF152" s="18"/>
      <c r="AG152" s="18"/>
      <c r="AH152" s="18"/>
      <c r="AI152" s="18"/>
      <c r="AJ152" s="18"/>
      <c r="AK152" s="18"/>
      <c r="AL152" s="2"/>
      <c r="AM152" s="18"/>
      <c r="AN152" s="18"/>
      <c r="AO152" s="18"/>
      <c r="AP152" s="18"/>
      <c r="AQ152" s="18"/>
      <c r="AR152" s="18"/>
      <c r="AS152" s="18"/>
      <c r="AT152" s="18"/>
    </row>
    <row r="153" spans="1:46">
      <c r="A153" s="2"/>
      <c r="B153" s="5"/>
      <c r="C153" s="5"/>
      <c r="D153" s="5"/>
      <c r="E153" s="5"/>
      <c r="F153" s="5"/>
      <c r="G153" s="5"/>
      <c r="H153" s="5"/>
      <c r="I153" s="5"/>
      <c r="J153" s="5"/>
      <c r="K153" s="5"/>
      <c r="L153" s="5"/>
      <c r="M153" s="5"/>
      <c r="N153" s="5"/>
      <c r="O153" s="18"/>
      <c r="P153" s="18"/>
      <c r="Q153" s="18"/>
      <c r="R153" s="20"/>
      <c r="S153" s="82"/>
      <c r="T153" s="82"/>
      <c r="U153" s="82"/>
      <c r="V153" s="82"/>
      <c r="W153" s="18"/>
      <c r="X153" s="18"/>
      <c r="Y153" s="18"/>
      <c r="Z153" s="18"/>
      <c r="AA153" s="18"/>
      <c r="AB153" s="18"/>
      <c r="AC153" s="82"/>
      <c r="AD153" s="18"/>
      <c r="AE153" s="18"/>
      <c r="AF153" s="18"/>
      <c r="AG153" s="18"/>
      <c r="AH153" s="18"/>
      <c r="AI153" s="18"/>
      <c r="AJ153" s="18"/>
      <c r="AK153" s="18"/>
      <c r="AL153" s="2"/>
      <c r="AM153" s="18"/>
      <c r="AN153" s="18"/>
      <c r="AO153" s="18"/>
      <c r="AP153" s="18"/>
      <c r="AQ153" s="18"/>
      <c r="AR153" s="18"/>
      <c r="AS153" s="18"/>
      <c r="AT153" s="18"/>
    </row>
    <row r="154" spans="1:46">
      <c r="A154" s="2"/>
      <c r="B154" s="5"/>
      <c r="C154" s="5"/>
      <c r="D154" s="5"/>
      <c r="E154" s="5"/>
      <c r="F154" s="5"/>
      <c r="G154" s="5"/>
      <c r="H154" s="5"/>
      <c r="I154" s="5"/>
      <c r="J154" s="5"/>
      <c r="K154" s="5"/>
      <c r="L154" s="5"/>
      <c r="M154" s="5"/>
      <c r="N154" s="5"/>
      <c r="O154" s="18"/>
      <c r="P154" s="18"/>
      <c r="Q154" s="18"/>
      <c r="R154" s="20"/>
      <c r="S154" s="82"/>
      <c r="T154" s="82"/>
      <c r="U154" s="82"/>
      <c r="V154" s="82"/>
      <c r="W154" s="18"/>
      <c r="X154" s="18"/>
      <c r="Y154" s="18"/>
      <c r="Z154" s="18"/>
      <c r="AA154" s="18"/>
      <c r="AB154" s="18"/>
      <c r="AC154" s="82"/>
      <c r="AD154" s="18"/>
      <c r="AE154" s="18"/>
      <c r="AF154" s="18"/>
      <c r="AG154" s="18"/>
      <c r="AH154" s="18"/>
      <c r="AI154" s="18"/>
      <c r="AJ154" s="18"/>
      <c r="AK154" s="18"/>
      <c r="AL154" s="2"/>
      <c r="AM154" s="18"/>
      <c r="AN154" s="18"/>
      <c r="AO154" s="18"/>
      <c r="AP154" s="18"/>
      <c r="AQ154" s="18"/>
      <c r="AR154" s="18"/>
      <c r="AS154" s="18"/>
      <c r="AT154" s="18"/>
    </row>
    <row r="155" spans="1:46">
      <c r="A155" s="2"/>
      <c r="B155" s="5"/>
      <c r="C155" s="5"/>
      <c r="D155" s="5"/>
      <c r="E155" s="5"/>
      <c r="F155" s="5"/>
      <c r="G155" s="5"/>
      <c r="H155" s="5"/>
      <c r="I155" s="5"/>
      <c r="J155" s="5"/>
      <c r="K155" s="5"/>
      <c r="L155" s="5"/>
      <c r="M155" s="5"/>
      <c r="N155" s="5"/>
      <c r="O155" s="18"/>
      <c r="P155" s="18"/>
      <c r="Q155" s="18"/>
      <c r="R155" s="20"/>
      <c r="S155" s="82"/>
      <c r="T155" s="82"/>
      <c r="U155" s="82"/>
      <c r="V155" s="82"/>
      <c r="W155" s="18"/>
      <c r="X155" s="18"/>
      <c r="Y155" s="18"/>
      <c r="Z155" s="18"/>
      <c r="AA155" s="18"/>
      <c r="AB155" s="18"/>
      <c r="AC155" s="82"/>
      <c r="AD155" s="18"/>
      <c r="AE155" s="18"/>
      <c r="AF155" s="18"/>
      <c r="AG155" s="18"/>
      <c r="AH155" s="18"/>
      <c r="AI155" s="18"/>
      <c r="AJ155" s="18"/>
      <c r="AK155" s="18"/>
      <c r="AL155" s="2"/>
      <c r="AM155" s="18"/>
      <c r="AN155" s="18"/>
      <c r="AO155" s="18"/>
      <c r="AP155" s="18"/>
      <c r="AQ155" s="18"/>
      <c r="AR155" s="18"/>
      <c r="AS155" s="18"/>
      <c r="AT155" s="18"/>
    </row>
    <row r="156" spans="1:46">
      <c r="A156" s="2"/>
      <c r="B156" s="5"/>
      <c r="C156" s="5"/>
      <c r="D156" s="5"/>
      <c r="E156" s="5"/>
      <c r="F156" s="5"/>
      <c r="G156" s="5"/>
      <c r="H156" s="5"/>
      <c r="I156" s="5"/>
      <c r="J156" s="5"/>
      <c r="K156" s="5"/>
      <c r="L156" s="5"/>
      <c r="M156" s="5"/>
      <c r="N156" s="5"/>
      <c r="O156" s="18"/>
      <c r="P156" s="18"/>
      <c r="Q156" s="18"/>
      <c r="R156" s="20"/>
      <c r="S156" s="82"/>
      <c r="T156" s="82"/>
      <c r="U156" s="82"/>
      <c r="V156" s="82"/>
      <c r="W156" s="18"/>
      <c r="X156" s="18"/>
      <c r="Y156" s="18"/>
      <c r="Z156" s="18"/>
      <c r="AA156" s="18"/>
      <c r="AB156" s="18"/>
      <c r="AC156" s="82"/>
      <c r="AD156" s="18"/>
      <c r="AE156" s="18"/>
      <c r="AF156" s="18"/>
      <c r="AG156" s="18"/>
      <c r="AH156" s="18"/>
      <c r="AI156" s="18"/>
      <c r="AJ156" s="18"/>
      <c r="AK156" s="18"/>
      <c r="AL156" s="2"/>
      <c r="AM156" s="18"/>
      <c r="AN156" s="18"/>
      <c r="AO156" s="18"/>
      <c r="AP156" s="18"/>
      <c r="AQ156" s="18"/>
      <c r="AR156" s="18"/>
      <c r="AS156" s="18"/>
      <c r="AT156" s="18"/>
    </row>
    <row r="157" spans="1:46">
      <c r="A157" s="2"/>
      <c r="B157" s="5"/>
      <c r="C157" s="5"/>
      <c r="D157" s="5"/>
      <c r="E157" s="5"/>
      <c r="F157" s="5"/>
      <c r="G157" s="5"/>
      <c r="H157" s="5"/>
      <c r="I157" s="5"/>
      <c r="J157" s="5"/>
      <c r="K157" s="5"/>
      <c r="L157" s="5"/>
      <c r="M157" s="5"/>
      <c r="N157" s="5"/>
      <c r="O157" s="18"/>
      <c r="P157" s="18"/>
      <c r="Q157" s="18"/>
      <c r="R157" s="20"/>
      <c r="S157" s="82"/>
      <c r="T157" s="82"/>
      <c r="U157" s="82"/>
      <c r="V157" s="82"/>
      <c r="W157" s="18"/>
      <c r="X157" s="18"/>
      <c r="Y157" s="18"/>
      <c r="Z157" s="18"/>
      <c r="AA157" s="18"/>
      <c r="AB157" s="18"/>
      <c r="AC157" s="82"/>
      <c r="AD157" s="18"/>
      <c r="AE157" s="18"/>
      <c r="AF157" s="18"/>
      <c r="AG157" s="18"/>
      <c r="AH157" s="18"/>
      <c r="AI157" s="18"/>
      <c r="AJ157" s="18"/>
      <c r="AK157" s="18"/>
      <c r="AL157" s="2"/>
      <c r="AM157" s="18"/>
      <c r="AN157" s="18"/>
      <c r="AO157" s="18"/>
      <c r="AP157" s="18"/>
      <c r="AQ157" s="18"/>
      <c r="AR157" s="18"/>
      <c r="AS157" s="18"/>
      <c r="AT157" s="18"/>
    </row>
    <row r="158" spans="1:46">
      <c r="A158" s="2"/>
      <c r="B158" s="5"/>
      <c r="C158" s="5"/>
      <c r="D158" s="5"/>
      <c r="E158" s="5"/>
      <c r="F158" s="5"/>
      <c r="G158" s="5"/>
      <c r="H158" s="5"/>
      <c r="I158" s="5"/>
      <c r="J158" s="5"/>
      <c r="K158" s="5"/>
      <c r="L158" s="5"/>
      <c r="M158" s="5"/>
      <c r="N158" s="5"/>
      <c r="O158" s="18"/>
      <c r="P158" s="18"/>
      <c r="Q158" s="18"/>
      <c r="R158" s="20"/>
      <c r="S158" s="82"/>
      <c r="T158" s="82"/>
      <c r="U158" s="82"/>
      <c r="V158" s="82"/>
      <c r="W158" s="18"/>
      <c r="X158" s="18"/>
      <c r="Y158" s="18"/>
      <c r="Z158" s="18"/>
      <c r="AA158" s="18"/>
      <c r="AB158" s="18"/>
      <c r="AC158" s="82"/>
      <c r="AD158" s="18"/>
      <c r="AE158" s="18"/>
      <c r="AF158" s="18"/>
      <c r="AG158" s="18"/>
      <c r="AH158" s="18"/>
      <c r="AI158" s="18"/>
      <c r="AJ158" s="18"/>
      <c r="AK158" s="18"/>
      <c r="AL158" s="2"/>
      <c r="AM158" s="18"/>
      <c r="AN158" s="18"/>
      <c r="AO158" s="18"/>
      <c r="AP158" s="18"/>
      <c r="AQ158" s="18"/>
      <c r="AR158" s="18"/>
      <c r="AS158" s="18"/>
      <c r="AT158" s="18"/>
    </row>
    <row r="159" spans="1:46">
      <c r="A159" s="2"/>
      <c r="B159" s="5"/>
      <c r="C159" s="5"/>
      <c r="D159" s="5"/>
      <c r="E159" s="5"/>
      <c r="F159" s="5"/>
      <c r="G159" s="5"/>
      <c r="H159" s="5"/>
      <c r="I159" s="5"/>
      <c r="J159" s="5"/>
      <c r="K159" s="5"/>
      <c r="L159" s="5"/>
      <c r="M159" s="5"/>
      <c r="N159" s="5"/>
      <c r="O159" s="18"/>
      <c r="P159" s="18"/>
      <c r="Q159" s="18"/>
      <c r="R159" s="20"/>
      <c r="S159" s="82"/>
      <c r="T159" s="82"/>
      <c r="U159" s="82"/>
      <c r="V159" s="82"/>
      <c r="W159" s="18"/>
      <c r="X159" s="18"/>
      <c r="Y159" s="18"/>
      <c r="Z159" s="18"/>
      <c r="AA159" s="18"/>
      <c r="AB159" s="18"/>
      <c r="AC159" s="82"/>
      <c r="AD159" s="18"/>
      <c r="AE159" s="18"/>
      <c r="AF159" s="18"/>
      <c r="AG159" s="18"/>
      <c r="AH159" s="18"/>
      <c r="AI159" s="18"/>
      <c r="AJ159" s="18"/>
      <c r="AK159" s="18"/>
      <c r="AL159" s="2"/>
      <c r="AM159" s="18"/>
      <c r="AN159" s="18"/>
      <c r="AO159" s="18"/>
      <c r="AP159" s="18"/>
      <c r="AQ159" s="18"/>
      <c r="AR159" s="18"/>
      <c r="AS159" s="18"/>
      <c r="AT159" s="18"/>
    </row>
    <row r="160" spans="1:46">
      <c r="A160" s="2"/>
      <c r="B160" s="5"/>
      <c r="C160" s="5"/>
      <c r="D160" s="5"/>
      <c r="E160" s="5"/>
      <c r="F160" s="5"/>
      <c r="G160" s="5"/>
      <c r="H160" s="5"/>
      <c r="I160" s="5"/>
      <c r="J160" s="5"/>
      <c r="K160" s="5"/>
      <c r="L160" s="5"/>
      <c r="M160" s="5"/>
      <c r="N160" s="5"/>
      <c r="O160" s="18"/>
      <c r="P160" s="18"/>
      <c r="Q160" s="18"/>
      <c r="R160" s="20"/>
      <c r="S160" s="82"/>
      <c r="T160" s="82"/>
      <c r="U160" s="82"/>
      <c r="V160" s="82"/>
      <c r="W160" s="18"/>
      <c r="X160" s="18"/>
      <c r="Y160" s="18"/>
      <c r="Z160" s="18"/>
      <c r="AA160" s="18"/>
      <c r="AB160" s="18"/>
      <c r="AC160" s="82"/>
      <c r="AD160" s="18"/>
      <c r="AE160" s="18"/>
      <c r="AF160" s="18"/>
      <c r="AG160" s="18"/>
      <c r="AH160" s="18"/>
      <c r="AI160" s="18"/>
      <c r="AJ160" s="18"/>
      <c r="AK160" s="18"/>
      <c r="AL160" s="2"/>
      <c r="AM160" s="18"/>
      <c r="AN160" s="18"/>
      <c r="AO160" s="18"/>
      <c r="AP160" s="18"/>
      <c r="AQ160" s="18"/>
      <c r="AR160" s="18"/>
      <c r="AS160" s="18"/>
      <c r="AT160" s="18"/>
    </row>
    <row r="161" spans="1:46">
      <c r="A161" s="2"/>
      <c r="B161" s="5"/>
      <c r="C161" s="5"/>
      <c r="D161" s="5"/>
      <c r="E161" s="5"/>
      <c r="F161" s="5"/>
      <c r="G161" s="5"/>
      <c r="H161" s="5"/>
      <c r="I161" s="5"/>
      <c r="J161" s="5"/>
      <c r="K161" s="5"/>
      <c r="L161" s="5"/>
      <c r="M161" s="5"/>
      <c r="N161" s="5"/>
      <c r="O161" s="18"/>
      <c r="P161" s="18"/>
      <c r="Q161" s="18"/>
      <c r="R161" s="20"/>
      <c r="S161" s="82"/>
      <c r="T161" s="82"/>
      <c r="U161" s="82"/>
      <c r="V161" s="82"/>
      <c r="W161" s="18"/>
      <c r="X161" s="18"/>
      <c r="Y161" s="18"/>
      <c r="Z161" s="18"/>
      <c r="AA161" s="18"/>
      <c r="AB161" s="18"/>
      <c r="AC161" s="82"/>
      <c r="AD161" s="18"/>
      <c r="AE161" s="18"/>
      <c r="AF161" s="18"/>
      <c r="AG161" s="18"/>
      <c r="AH161" s="18"/>
      <c r="AI161" s="18"/>
      <c r="AJ161" s="18"/>
      <c r="AK161" s="18"/>
      <c r="AL161" s="2"/>
      <c r="AM161" s="18"/>
      <c r="AN161" s="18"/>
      <c r="AO161" s="18"/>
      <c r="AP161" s="18"/>
      <c r="AQ161" s="18"/>
      <c r="AR161" s="18"/>
      <c r="AS161" s="18"/>
      <c r="AT161" s="18"/>
    </row>
    <row r="162" spans="1:46">
      <c r="A162" s="2"/>
      <c r="B162" s="5"/>
      <c r="C162" s="5"/>
      <c r="D162" s="5"/>
      <c r="E162" s="5"/>
      <c r="F162" s="5"/>
      <c r="G162" s="5"/>
      <c r="H162" s="5"/>
      <c r="I162" s="5"/>
      <c r="J162" s="5"/>
      <c r="K162" s="5"/>
      <c r="L162" s="5"/>
      <c r="M162" s="5"/>
      <c r="N162" s="5"/>
      <c r="O162" s="18"/>
      <c r="P162" s="18"/>
      <c r="Q162" s="18"/>
      <c r="R162" s="20"/>
      <c r="S162" s="82"/>
      <c r="T162" s="82"/>
      <c r="U162" s="82"/>
      <c r="V162" s="82"/>
      <c r="W162" s="18"/>
      <c r="X162" s="18"/>
      <c r="Y162" s="18"/>
      <c r="Z162" s="18"/>
      <c r="AA162" s="18"/>
      <c r="AB162" s="18"/>
      <c r="AC162" s="82"/>
      <c r="AD162" s="18"/>
      <c r="AE162" s="18"/>
      <c r="AF162" s="18"/>
      <c r="AG162" s="18"/>
      <c r="AH162" s="18"/>
      <c r="AI162" s="18"/>
      <c r="AJ162" s="18"/>
      <c r="AK162" s="18"/>
      <c r="AL162" s="2"/>
      <c r="AM162" s="18"/>
      <c r="AN162" s="18"/>
      <c r="AO162" s="18"/>
      <c r="AP162" s="18"/>
      <c r="AQ162" s="18"/>
      <c r="AR162" s="18"/>
      <c r="AS162" s="18"/>
      <c r="AT162" s="18"/>
    </row>
    <row r="163" spans="1:46">
      <c r="A163" s="2"/>
      <c r="B163" s="5"/>
      <c r="C163" s="5"/>
      <c r="D163" s="5"/>
      <c r="E163" s="5"/>
      <c r="F163" s="5"/>
      <c r="G163" s="5"/>
      <c r="H163" s="5"/>
      <c r="I163" s="5"/>
      <c r="J163" s="5"/>
      <c r="K163" s="5"/>
      <c r="L163" s="5"/>
      <c r="M163" s="5"/>
      <c r="N163" s="5"/>
      <c r="O163" s="18"/>
      <c r="P163" s="18"/>
      <c r="Q163" s="18"/>
      <c r="R163" s="20"/>
      <c r="S163" s="82"/>
      <c r="T163" s="82"/>
      <c r="U163" s="82"/>
      <c r="V163" s="82"/>
      <c r="W163" s="18"/>
      <c r="X163" s="18"/>
      <c r="Y163" s="18"/>
      <c r="Z163" s="18"/>
      <c r="AA163" s="18"/>
      <c r="AB163" s="18"/>
      <c r="AC163" s="82"/>
      <c r="AD163" s="18"/>
      <c r="AE163" s="18"/>
      <c r="AF163" s="18"/>
      <c r="AG163" s="18"/>
      <c r="AH163" s="18"/>
      <c r="AI163" s="18"/>
      <c r="AJ163" s="18"/>
      <c r="AK163" s="18"/>
      <c r="AL163" s="2"/>
      <c r="AM163" s="18"/>
      <c r="AN163" s="18"/>
      <c r="AO163" s="18"/>
      <c r="AP163" s="18"/>
      <c r="AQ163" s="18"/>
      <c r="AR163" s="18"/>
      <c r="AS163" s="18"/>
      <c r="AT163" s="18"/>
    </row>
    <row r="164" spans="1:46">
      <c r="A164" s="2"/>
      <c r="B164" s="5"/>
      <c r="C164" s="5"/>
      <c r="D164" s="5"/>
      <c r="E164" s="5"/>
      <c r="F164" s="5"/>
      <c r="G164" s="5"/>
      <c r="H164" s="5"/>
      <c r="I164" s="5"/>
      <c r="J164" s="5"/>
      <c r="K164" s="5"/>
      <c r="L164" s="5"/>
      <c r="M164" s="5"/>
      <c r="N164" s="5"/>
      <c r="O164" s="18"/>
      <c r="P164" s="18"/>
      <c r="Q164" s="18"/>
      <c r="R164" s="20"/>
      <c r="S164" s="82"/>
      <c r="T164" s="82"/>
      <c r="U164" s="82"/>
      <c r="V164" s="82"/>
      <c r="W164" s="18"/>
      <c r="X164" s="18"/>
      <c r="Y164" s="18"/>
      <c r="Z164" s="18"/>
      <c r="AA164" s="18"/>
      <c r="AB164" s="18"/>
      <c r="AC164" s="82"/>
      <c r="AD164" s="18"/>
      <c r="AE164" s="18"/>
      <c r="AF164" s="18"/>
      <c r="AG164" s="18"/>
      <c r="AH164" s="18"/>
      <c r="AI164" s="18"/>
      <c r="AJ164" s="18"/>
      <c r="AK164" s="18"/>
      <c r="AL164" s="2"/>
      <c r="AM164" s="18"/>
      <c r="AN164" s="18"/>
      <c r="AO164" s="18"/>
      <c r="AP164" s="18"/>
      <c r="AQ164" s="18"/>
      <c r="AR164" s="18"/>
      <c r="AS164" s="18"/>
      <c r="AT164" s="18"/>
    </row>
    <row r="165" spans="1:46">
      <c r="A165" s="2"/>
      <c r="B165" s="5"/>
      <c r="C165" s="5"/>
      <c r="D165" s="5"/>
      <c r="E165" s="5"/>
      <c r="F165" s="5"/>
      <c r="G165" s="5"/>
      <c r="H165" s="5"/>
      <c r="I165" s="5"/>
      <c r="J165" s="5"/>
      <c r="K165" s="5"/>
      <c r="L165" s="5"/>
      <c r="M165" s="5"/>
      <c r="N165" s="5"/>
      <c r="O165" s="18"/>
      <c r="P165" s="18"/>
      <c r="Q165" s="18"/>
      <c r="R165" s="20"/>
      <c r="S165" s="82"/>
      <c r="T165" s="82"/>
      <c r="U165" s="82"/>
      <c r="V165" s="82"/>
      <c r="W165" s="18"/>
      <c r="X165" s="18"/>
      <c r="Y165" s="18"/>
      <c r="Z165" s="18"/>
      <c r="AA165" s="18"/>
      <c r="AB165" s="18"/>
      <c r="AC165" s="82"/>
      <c r="AD165" s="18"/>
      <c r="AE165" s="18"/>
      <c r="AF165" s="18"/>
      <c r="AG165" s="18"/>
      <c r="AH165" s="18"/>
      <c r="AI165" s="18"/>
      <c r="AJ165" s="18"/>
      <c r="AK165" s="18"/>
      <c r="AL165" s="2"/>
      <c r="AM165" s="18"/>
      <c r="AN165" s="18"/>
      <c r="AO165" s="18"/>
      <c r="AP165" s="18"/>
      <c r="AQ165" s="18"/>
      <c r="AR165" s="18"/>
      <c r="AS165" s="18"/>
      <c r="AT165" s="18"/>
    </row>
    <row r="166" spans="1:46">
      <c r="A166" s="2"/>
      <c r="B166" s="5"/>
      <c r="C166" s="5"/>
      <c r="D166" s="5"/>
      <c r="E166" s="5"/>
      <c r="F166" s="5"/>
      <c r="G166" s="5"/>
      <c r="H166" s="5"/>
      <c r="I166" s="5"/>
      <c r="J166" s="5"/>
      <c r="K166" s="5"/>
      <c r="L166" s="5"/>
      <c r="M166" s="5"/>
      <c r="N166" s="5"/>
      <c r="O166" s="18"/>
      <c r="P166" s="18"/>
      <c r="Q166" s="18"/>
      <c r="R166" s="20"/>
      <c r="S166" s="82"/>
      <c r="T166" s="82"/>
      <c r="U166" s="82"/>
      <c r="V166" s="82"/>
      <c r="W166" s="18"/>
      <c r="X166" s="18"/>
      <c r="Y166" s="18"/>
      <c r="Z166" s="18"/>
      <c r="AA166" s="18"/>
      <c r="AB166" s="18"/>
      <c r="AC166" s="82"/>
      <c r="AD166" s="18"/>
      <c r="AE166" s="18"/>
      <c r="AF166" s="18"/>
      <c r="AG166" s="18"/>
      <c r="AH166" s="18"/>
      <c r="AI166" s="18"/>
      <c r="AJ166" s="18"/>
      <c r="AK166" s="18"/>
      <c r="AL166" s="2"/>
      <c r="AM166" s="18"/>
      <c r="AN166" s="18"/>
      <c r="AO166" s="18"/>
      <c r="AP166" s="18"/>
      <c r="AQ166" s="18"/>
      <c r="AR166" s="18"/>
      <c r="AS166" s="18"/>
      <c r="AT166" s="18"/>
    </row>
    <row r="167" spans="1:46">
      <c r="A167" s="2"/>
      <c r="B167" s="5"/>
      <c r="C167" s="5"/>
      <c r="D167" s="5"/>
      <c r="E167" s="5"/>
      <c r="F167" s="5"/>
      <c r="G167" s="5"/>
      <c r="H167" s="5"/>
      <c r="I167" s="5"/>
      <c r="J167" s="5"/>
      <c r="K167" s="5"/>
      <c r="L167" s="5"/>
      <c r="M167" s="5"/>
      <c r="N167" s="5"/>
      <c r="O167" s="18"/>
      <c r="P167" s="18"/>
      <c r="Q167" s="18"/>
      <c r="R167" s="20"/>
      <c r="S167" s="82"/>
      <c r="T167" s="82"/>
      <c r="U167" s="82"/>
      <c r="V167" s="82"/>
      <c r="W167" s="18"/>
      <c r="X167" s="18"/>
      <c r="Y167" s="18"/>
      <c r="Z167" s="18"/>
      <c r="AA167" s="18"/>
      <c r="AB167" s="18"/>
      <c r="AC167" s="82"/>
      <c r="AD167" s="18"/>
      <c r="AE167" s="18"/>
      <c r="AF167" s="18"/>
      <c r="AG167" s="18"/>
      <c r="AH167" s="18"/>
      <c r="AI167" s="18"/>
      <c r="AJ167" s="18"/>
      <c r="AK167" s="18"/>
      <c r="AL167" s="2"/>
      <c r="AM167" s="18"/>
      <c r="AN167" s="18"/>
      <c r="AO167" s="18"/>
      <c r="AP167" s="18"/>
      <c r="AQ167" s="18"/>
      <c r="AR167" s="18"/>
      <c r="AS167" s="18"/>
      <c r="AT167" s="18"/>
    </row>
    <row r="168" spans="1:46">
      <c r="A168" s="2"/>
      <c r="B168" s="5"/>
      <c r="C168" s="5"/>
      <c r="D168" s="5"/>
      <c r="E168" s="5"/>
      <c r="F168" s="5"/>
      <c r="G168" s="5"/>
      <c r="H168" s="5"/>
      <c r="I168" s="5"/>
      <c r="J168" s="5"/>
      <c r="K168" s="5"/>
      <c r="L168" s="5"/>
      <c r="M168" s="5"/>
      <c r="N168" s="5"/>
      <c r="O168" s="18"/>
      <c r="P168" s="18"/>
      <c r="Q168" s="18"/>
      <c r="R168" s="20"/>
      <c r="S168" s="82"/>
      <c r="T168" s="82"/>
      <c r="U168" s="82"/>
      <c r="V168" s="82"/>
      <c r="W168" s="18"/>
      <c r="X168" s="18"/>
      <c r="Y168" s="18"/>
      <c r="Z168" s="18"/>
      <c r="AA168" s="18"/>
      <c r="AB168" s="18"/>
      <c r="AC168" s="82"/>
      <c r="AD168" s="18"/>
      <c r="AE168" s="18"/>
      <c r="AF168" s="18"/>
      <c r="AG168" s="18"/>
      <c r="AH168" s="18"/>
      <c r="AI168" s="18"/>
      <c r="AJ168" s="18"/>
      <c r="AK168" s="18"/>
      <c r="AL168" s="2"/>
      <c r="AM168" s="18"/>
      <c r="AN168" s="18"/>
      <c r="AO168" s="18"/>
      <c r="AP168" s="18"/>
      <c r="AQ168" s="18"/>
      <c r="AR168" s="18"/>
      <c r="AS168" s="18"/>
      <c r="AT168" s="18"/>
    </row>
    <row r="169" spans="1:46">
      <c r="A169" s="2"/>
      <c r="B169" s="5"/>
      <c r="C169" s="5"/>
      <c r="D169" s="5"/>
      <c r="E169" s="5"/>
      <c r="F169" s="5"/>
      <c r="G169" s="5"/>
      <c r="H169" s="5"/>
      <c r="I169" s="5"/>
      <c r="J169" s="5"/>
      <c r="K169" s="5"/>
      <c r="L169" s="5"/>
      <c r="M169" s="5"/>
      <c r="N169" s="5"/>
      <c r="O169" s="18"/>
      <c r="P169" s="18"/>
      <c r="Q169" s="18"/>
      <c r="R169" s="20"/>
      <c r="S169" s="82"/>
      <c r="T169" s="82"/>
      <c r="U169" s="82"/>
      <c r="V169" s="82"/>
      <c r="W169" s="18"/>
      <c r="X169" s="18"/>
      <c r="Y169" s="18"/>
      <c r="Z169" s="18"/>
      <c r="AA169" s="18"/>
      <c r="AB169" s="18"/>
      <c r="AC169" s="82"/>
      <c r="AD169" s="18"/>
      <c r="AE169" s="18"/>
      <c r="AF169" s="18"/>
      <c r="AG169" s="18"/>
      <c r="AH169" s="18"/>
      <c r="AI169" s="18"/>
      <c r="AJ169" s="18"/>
      <c r="AK169" s="18"/>
      <c r="AL169" s="2"/>
      <c r="AM169" s="18"/>
      <c r="AN169" s="18"/>
      <c r="AO169" s="18"/>
      <c r="AP169" s="18"/>
      <c r="AQ169" s="18"/>
      <c r="AR169" s="18"/>
      <c r="AS169" s="18"/>
      <c r="AT169" s="18"/>
    </row>
    <row r="170" spans="1:46">
      <c r="A170" s="2"/>
      <c r="B170" s="5"/>
      <c r="C170" s="5"/>
      <c r="D170" s="5"/>
      <c r="E170" s="5"/>
      <c r="F170" s="5"/>
      <c r="G170" s="5"/>
      <c r="H170" s="5"/>
      <c r="I170" s="5"/>
      <c r="J170" s="5"/>
      <c r="K170" s="5"/>
      <c r="L170" s="5"/>
      <c r="M170" s="5"/>
      <c r="N170" s="5"/>
      <c r="O170" s="18"/>
      <c r="P170" s="18"/>
      <c r="Q170" s="18"/>
      <c r="R170" s="20"/>
      <c r="S170" s="82"/>
      <c r="T170" s="82"/>
      <c r="U170" s="82"/>
      <c r="V170" s="82"/>
      <c r="W170" s="18"/>
      <c r="X170" s="18"/>
      <c r="Y170" s="18"/>
      <c r="Z170" s="18"/>
      <c r="AA170" s="18"/>
      <c r="AB170" s="18"/>
      <c r="AC170" s="82"/>
      <c r="AD170" s="18"/>
      <c r="AE170" s="18"/>
      <c r="AF170" s="18"/>
      <c r="AG170" s="18"/>
      <c r="AH170" s="18"/>
      <c r="AI170" s="18"/>
      <c r="AJ170" s="18"/>
      <c r="AK170" s="18"/>
      <c r="AL170" s="2"/>
      <c r="AM170" s="18"/>
      <c r="AN170" s="18"/>
      <c r="AO170" s="18"/>
      <c r="AP170" s="18"/>
      <c r="AQ170" s="18"/>
      <c r="AR170" s="18"/>
      <c r="AS170" s="18"/>
      <c r="AT170" s="18"/>
    </row>
    <row r="171" spans="1:46">
      <c r="A171" s="2"/>
      <c r="B171" s="5"/>
      <c r="C171" s="5"/>
      <c r="D171" s="5"/>
      <c r="E171" s="5"/>
      <c r="F171" s="5"/>
      <c r="G171" s="5"/>
      <c r="H171" s="5"/>
      <c r="I171" s="5"/>
      <c r="J171" s="5"/>
      <c r="K171" s="5"/>
      <c r="L171" s="5"/>
      <c r="M171" s="5"/>
      <c r="N171" s="5"/>
      <c r="O171" s="18"/>
      <c r="P171" s="18"/>
      <c r="Q171" s="18"/>
      <c r="R171" s="20"/>
      <c r="S171" s="82"/>
      <c r="T171" s="82"/>
      <c r="U171" s="82"/>
      <c r="V171" s="82"/>
      <c r="W171" s="18"/>
      <c r="X171" s="18"/>
      <c r="Y171" s="18"/>
      <c r="Z171" s="18"/>
      <c r="AA171" s="18"/>
      <c r="AB171" s="18"/>
      <c r="AC171" s="82"/>
      <c r="AD171" s="18"/>
      <c r="AE171" s="18"/>
      <c r="AF171" s="18"/>
      <c r="AG171" s="18"/>
      <c r="AH171" s="18"/>
      <c r="AI171" s="18"/>
      <c r="AJ171" s="18"/>
      <c r="AK171" s="18"/>
      <c r="AL171" s="2"/>
      <c r="AM171" s="18"/>
      <c r="AN171" s="18"/>
      <c r="AO171" s="18"/>
      <c r="AP171" s="18"/>
      <c r="AQ171" s="18"/>
      <c r="AR171" s="18"/>
      <c r="AS171" s="18"/>
      <c r="AT171" s="18"/>
    </row>
    <row r="172" spans="1:46">
      <c r="A172" s="2"/>
      <c r="B172" s="5"/>
      <c r="C172" s="5"/>
      <c r="D172" s="5"/>
      <c r="E172" s="5"/>
      <c r="F172" s="5"/>
      <c r="G172" s="5"/>
      <c r="H172" s="5"/>
      <c r="I172" s="5"/>
      <c r="J172" s="5"/>
      <c r="K172" s="5"/>
      <c r="L172" s="5"/>
      <c r="M172" s="5"/>
      <c r="N172" s="5"/>
      <c r="O172" s="18"/>
      <c r="P172" s="18"/>
      <c r="Q172" s="18"/>
      <c r="R172" s="20"/>
      <c r="S172" s="82"/>
      <c r="T172" s="82"/>
      <c r="U172" s="82"/>
      <c r="V172" s="82"/>
      <c r="W172" s="18"/>
      <c r="X172" s="18"/>
      <c r="Y172" s="18"/>
      <c r="Z172" s="18"/>
      <c r="AA172" s="18"/>
      <c r="AB172" s="18"/>
      <c r="AC172" s="82"/>
      <c r="AD172" s="18"/>
      <c r="AE172" s="18"/>
      <c r="AF172" s="18"/>
      <c r="AG172" s="18"/>
      <c r="AH172" s="18"/>
      <c r="AI172" s="18"/>
      <c r="AJ172" s="18"/>
      <c r="AK172" s="18"/>
      <c r="AL172" s="2"/>
      <c r="AM172" s="18"/>
      <c r="AN172" s="18"/>
      <c r="AO172" s="18"/>
      <c r="AP172" s="18"/>
      <c r="AQ172" s="18"/>
      <c r="AR172" s="18"/>
      <c r="AS172" s="18"/>
      <c r="AT172" s="18"/>
    </row>
    <row r="173" spans="1:46">
      <c r="A173" s="2"/>
      <c r="B173" s="5"/>
      <c r="C173" s="5"/>
      <c r="D173" s="5"/>
      <c r="E173" s="5"/>
      <c r="F173" s="5"/>
      <c r="G173" s="5"/>
      <c r="H173" s="5"/>
      <c r="I173" s="5"/>
      <c r="J173" s="5"/>
      <c r="K173" s="5"/>
      <c r="L173" s="5"/>
      <c r="M173" s="5"/>
      <c r="N173" s="5"/>
      <c r="O173" s="18"/>
      <c r="P173" s="18"/>
      <c r="Q173" s="18"/>
      <c r="R173" s="20"/>
      <c r="S173" s="82"/>
      <c r="T173" s="82"/>
      <c r="U173" s="82"/>
      <c r="V173" s="82"/>
      <c r="W173" s="18"/>
      <c r="X173" s="18"/>
      <c r="Y173" s="18"/>
      <c r="Z173" s="18"/>
      <c r="AA173" s="18"/>
      <c r="AB173" s="18"/>
      <c r="AC173" s="82"/>
      <c r="AD173" s="18"/>
      <c r="AE173" s="18"/>
      <c r="AF173" s="18"/>
      <c r="AG173" s="18"/>
      <c r="AH173" s="18"/>
      <c r="AI173" s="18"/>
      <c r="AJ173" s="18"/>
      <c r="AK173" s="18"/>
      <c r="AL173" s="2"/>
      <c r="AM173" s="18"/>
      <c r="AN173" s="18"/>
      <c r="AO173" s="18"/>
      <c r="AP173" s="18"/>
      <c r="AQ173" s="18"/>
      <c r="AR173" s="18"/>
      <c r="AS173" s="18"/>
      <c r="AT173" s="18"/>
    </row>
    <row r="174" spans="1:46">
      <c r="A174" s="2"/>
      <c r="B174" s="5"/>
      <c r="C174" s="5"/>
      <c r="D174" s="5"/>
      <c r="E174" s="5"/>
      <c r="F174" s="5"/>
      <c r="G174" s="5"/>
      <c r="H174" s="5"/>
      <c r="I174" s="5"/>
      <c r="J174" s="5"/>
      <c r="K174" s="5"/>
      <c r="L174" s="5"/>
      <c r="M174" s="5"/>
      <c r="N174" s="5"/>
      <c r="O174" s="18"/>
      <c r="P174" s="18"/>
      <c r="Q174" s="18"/>
      <c r="R174" s="20"/>
      <c r="S174" s="82"/>
      <c r="T174" s="82"/>
      <c r="U174" s="82"/>
      <c r="V174" s="82"/>
      <c r="W174" s="18"/>
      <c r="X174" s="18"/>
      <c r="Y174" s="18"/>
      <c r="Z174" s="18"/>
      <c r="AA174" s="18"/>
      <c r="AB174" s="18"/>
      <c r="AC174" s="82"/>
      <c r="AD174" s="18"/>
      <c r="AE174" s="18"/>
      <c r="AF174" s="18"/>
      <c r="AG174" s="18"/>
      <c r="AH174" s="18"/>
      <c r="AI174" s="18"/>
      <c r="AJ174" s="18"/>
      <c r="AK174" s="18"/>
      <c r="AL174" s="2"/>
      <c r="AM174" s="18"/>
      <c r="AN174" s="18"/>
      <c r="AO174" s="18"/>
      <c r="AP174" s="18"/>
      <c r="AQ174" s="18"/>
      <c r="AR174" s="18"/>
      <c r="AS174" s="18"/>
      <c r="AT174" s="18"/>
    </row>
    <row r="175" spans="1:46">
      <c r="A175" s="2"/>
      <c r="B175" s="5"/>
      <c r="C175" s="5"/>
      <c r="D175" s="5"/>
      <c r="E175" s="5"/>
      <c r="F175" s="5"/>
      <c r="G175" s="5"/>
      <c r="H175" s="5"/>
      <c r="I175" s="5"/>
      <c r="J175" s="5"/>
      <c r="K175" s="5"/>
      <c r="L175" s="5"/>
      <c r="M175" s="5"/>
      <c r="N175" s="5"/>
      <c r="O175" s="18"/>
      <c r="P175" s="18"/>
      <c r="Q175" s="18"/>
      <c r="R175" s="20"/>
      <c r="S175" s="82"/>
      <c r="T175" s="82"/>
      <c r="U175" s="82"/>
      <c r="V175" s="82"/>
      <c r="W175" s="18"/>
      <c r="X175" s="18"/>
      <c r="Y175" s="18"/>
      <c r="Z175" s="18"/>
      <c r="AA175" s="18"/>
      <c r="AB175" s="18"/>
      <c r="AC175" s="82"/>
      <c r="AD175" s="18"/>
      <c r="AE175" s="18"/>
      <c r="AF175" s="18"/>
      <c r="AG175" s="18"/>
      <c r="AH175" s="18"/>
      <c r="AI175" s="18"/>
      <c r="AJ175" s="18"/>
      <c r="AK175" s="18"/>
      <c r="AL175" s="2"/>
      <c r="AM175" s="18"/>
      <c r="AN175" s="18"/>
      <c r="AO175" s="18"/>
      <c r="AP175" s="18"/>
      <c r="AQ175" s="18"/>
      <c r="AR175" s="18"/>
      <c r="AS175" s="18"/>
      <c r="AT175" s="18"/>
    </row>
    <row r="176" spans="1:46">
      <c r="A176" s="2"/>
      <c r="B176" s="5"/>
      <c r="C176" s="5"/>
      <c r="D176" s="5"/>
      <c r="E176" s="5"/>
      <c r="F176" s="5"/>
      <c r="G176" s="5"/>
      <c r="H176" s="5"/>
      <c r="I176" s="5"/>
      <c r="J176" s="5"/>
      <c r="K176" s="5"/>
      <c r="L176" s="5"/>
      <c r="M176" s="5"/>
      <c r="N176" s="5"/>
      <c r="O176" s="18"/>
      <c r="P176" s="18"/>
      <c r="Q176" s="18"/>
      <c r="R176" s="20"/>
      <c r="S176" s="82"/>
      <c r="T176" s="82"/>
      <c r="U176" s="82"/>
      <c r="V176" s="82"/>
      <c r="W176" s="18"/>
      <c r="X176" s="18"/>
      <c r="Y176" s="18"/>
      <c r="Z176" s="18"/>
      <c r="AA176" s="18"/>
      <c r="AB176" s="18"/>
      <c r="AC176" s="82"/>
      <c r="AD176" s="18"/>
      <c r="AE176" s="18"/>
      <c r="AF176" s="18"/>
      <c r="AG176" s="18"/>
      <c r="AH176" s="18"/>
      <c r="AI176" s="18"/>
      <c r="AJ176" s="18"/>
      <c r="AK176" s="18"/>
      <c r="AL176" s="2"/>
      <c r="AM176" s="18"/>
      <c r="AN176" s="18"/>
      <c r="AO176" s="18"/>
      <c r="AP176" s="18"/>
      <c r="AQ176" s="18"/>
      <c r="AR176" s="18"/>
      <c r="AS176" s="18"/>
      <c r="AT176" s="18"/>
    </row>
    <row r="177" spans="1:46">
      <c r="A177" s="2"/>
      <c r="B177" s="5"/>
      <c r="C177" s="5"/>
      <c r="D177" s="5"/>
      <c r="E177" s="5"/>
      <c r="F177" s="5"/>
      <c r="G177" s="5"/>
      <c r="H177" s="5"/>
      <c r="I177" s="5"/>
      <c r="J177" s="5"/>
      <c r="K177" s="5"/>
      <c r="L177" s="5"/>
      <c r="M177" s="5"/>
      <c r="N177" s="5"/>
      <c r="O177" s="18"/>
      <c r="P177" s="18"/>
      <c r="Q177" s="18"/>
      <c r="R177" s="20"/>
      <c r="S177" s="82"/>
      <c r="T177" s="82"/>
      <c r="U177" s="82"/>
      <c r="V177" s="82"/>
      <c r="W177" s="18"/>
      <c r="X177" s="18"/>
      <c r="Y177" s="18"/>
      <c r="Z177" s="18"/>
      <c r="AA177" s="18"/>
      <c r="AB177" s="18"/>
      <c r="AC177" s="82"/>
      <c r="AD177" s="18"/>
      <c r="AE177" s="18"/>
      <c r="AF177" s="18"/>
      <c r="AG177" s="18"/>
      <c r="AH177" s="18"/>
      <c r="AI177" s="18"/>
      <c r="AJ177" s="18"/>
      <c r="AK177" s="18"/>
      <c r="AL177" s="2"/>
      <c r="AM177" s="18"/>
      <c r="AN177" s="18"/>
      <c r="AO177" s="18"/>
      <c r="AP177" s="18"/>
      <c r="AQ177" s="18"/>
      <c r="AR177" s="18"/>
      <c r="AS177" s="18"/>
      <c r="AT177" s="18"/>
    </row>
    <row r="178" spans="1:46">
      <c r="A178" s="2"/>
      <c r="B178" s="5"/>
      <c r="C178" s="5"/>
      <c r="D178" s="5"/>
      <c r="E178" s="5"/>
      <c r="F178" s="5"/>
      <c r="G178" s="5"/>
      <c r="H178" s="5"/>
      <c r="I178" s="5"/>
      <c r="J178" s="5"/>
      <c r="K178" s="5"/>
      <c r="L178" s="5"/>
      <c r="M178" s="5"/>
      <c r="N178" s="5"/>
      <c r="O178" s="18"/>
      <c r="P178" s="18"/>
      <c r="Q178" s="18"/>
      <c r="R178" s="20"/>
      <c r="S178" s="82"/>
      <c r="T178" s="82"/>
      <c r="U178" s="82"/>
      <c r="V178" s="82"/>
      <c r="W178" s="18"/>
      <c r="X178" s="18"/>
      <c r="Y178" s="18"/>
      <c r="Z178" s="18"/>
      <c r="AA178" s="18"/>
      <c r="AB178" s="18"/>
      <c r="AC178" s="82"/>
      <c r="AD178" s="18"/>
      <c r="AE178" s="18"/>
      <c r="AF178" s="18"/>
      <c r="AG178" s="18"/>
      <c r="AH178" s="18"/>
      <c r="AI178" s="18"/>
      <c r="AJ178" s="18"/>
      <c r="AK178" s="18"/>
      <c r="AL178" s="2"/>
      <c r="AM178" s="18"/>
      <c r="AN178" s="18"/>
      <c r="AO178" s="18"/>
      <c r="AP178" s="18"/>
      <c r="AQ178" s="18"/>
      <c r="AR178" s="18"/>
      <c r="AS178" s="18"/>
      <c r="AT178" s="18"/>
    </row>
    <row r="179" spans="1:46">
      <c r="A179" s="2"/>
      <c r="B179" s="5"/>
      <c r="C179" s="5"/>
      <c r="D179" s="5"/>
      <c r="E179" s="5"/>
      <c r="F179" s="5"/>
      <c r="G179" s="5"/>
      <c r="H179" s="5"/>
      <c r="I179" s="5"/>
      <c r="J179" s="5"/>
      <c r="K179" s="5"/>
      <c r="L179" s="5"/>
      <c r="M179" s="5"/>
      <c r="N179" s="5"/>
      <c r="O179" s="18"/>
      <c r="P179" s="18"/>
      <c r="Q179" s="18"/>
      <c r="R179" s="20"/>
      <c r="S179" s="82"/>
      <c r="T179" s="82"/>
      <c r="U179" s="82"/>
      <c r="V179" s="82"/>
      <c r="W179" s="18"/>
      <c r="X179" s="18"/>
      <c r="Y179" s="18"/>
      <c r="Z179" s="18"/>
      <c r="AA179" s="18"/>
      <c r="AB179" s="18"/>
      <c r="AC179" s="82"/>
      <c r="AD179" s="18"/>
      <c r="AE179" s="18"/>
      <c r="AF179" s="18"/>
      <c r="AG179" s="18"/>
      <c r="AH179" s="18"/>
      <c r="AI179" s="18"/>
      <c r="AJ179" s="18"/>
      <c r="AK179" s="18"/>
      <c r="AL179" s="2"/>
      <c r="AM179" s="18"/>
      <c r="AN179" s="18"/>
      <c r="AO179" s="18"/>
      <c r="AP179" s="18"/>
      <c r="AQ179" s="18"/>
      <c r="AR179" s="18"/>
      <c r="AS179" s="18"/>
      <c r="AT179" s="18"/>
    </row>
    <row r="180" spans="1:46">
      <c r="A180" s="2"/>
      <c r="B180" s="5"/>
      <c r="C180" s="5"/>
      <c r="D180" s="5"/>
      <c r="E180" s="5"/>
      <c r="F180" s="5"/>
      <c r="G180" s="5"/>
      <c r="H180" s="5"/>
      <c r="I180" s="5"/>
      <c r="J180" s="5"/>
      <c r="K180" s="5"/>
      <c r="L180" s="5"/>
      <c r="M180" s="5"/>
      <c r="N180" s="5"/>
      <c r="O180" s="18"/>
      <c r="P180" s="18"/>
      <c r="Q180" s="18"/>
      <c r="R180" s="20"/>
      <c r="S180" s="82"/>
      <c r="T180" s="82"/>
      <c r="U180" s="82"/>
      <c r="V180" s="82"/>
      <c r="W180" s="18"/>
      <c r="X180" s="18"/>
      <c r="Y180" s="18"/>
      <c r="Z180" s="18"/>
      <c r="AA180" s="18"/>
      <c r="AB180" s="18"/>
      <c r="AC180" s="82"/>
      <c r="AD180" s="18"/>
      <c r="AE180" s="18"/>
      <c r="AF180" s="18"/>
      <c r="AG180" s="18"/>
      <c r="AH180" s="18"/>
      <c r="AI180" s="18"/>
      <c r="AJ180" s="18"/>
      <c r="AK180" s="18"/>
      <c r="AL180" s="2"/>
      <c r="AM180" s="18"/>
      <c r="AN180" s="18"/>
      <c r="AO180" s="18"/>
      <c r="AP180" s="18"/>
      <c r="AQ180" s="18"/>
      <c r="AR180" s="18"/>
      <c r="AS180" s="18"/>
      <c r="AT180" s="18"/>
    </row>
    <row r="181" spans="1:46">
      <c r="A181" s="2"/>
      <c r="B181" s="5"/>
      <c r="C181" s="5"/>
      <c r="D181" s="5"/>
      <c r="E181" s="5"/>
      <c r="F181" s="5"/>
      <c r="G181" s="5"/>
      <c r="H181" s="5"/>
      <c r="I181" s="5"/>
      <c r="J181" s="5"/>
      <c r="K181" s="5"/>
      <c r="L181" s="5"/>
      <c r="M181" s="5"/>
      <c r="N181" s="5"/>
      <c r="O181" s="18"/>
      <c r="P181" s="18"/>
      <c r="Q181" s="18"/>
      <c r="R181" s="20"/>
      <c r="S181" s="82"/>
      <c r="T181" s="82"/>
      <c r="U181" s="82"/>
      <c r="V181" s="82"/>
      <c r="W181" s="18"/>
      <c r="X181" s="18"/>
      <c r="Y181" s="18"/>
      <c r="Z181" s="18"/>
      <c r="AA181" s="18"/>
      <c r="AB181" s="18"/>
      <c r="AC181" s="82"/>
      <c r="AD181" s="18"/>
      <c r="AE181" s="18"/>
      <c r="AF181" s="18"/>
      <c r="AG181" s="18"/>
      <c r="AH181" s="18"/>
      <c r="AI181" s="18"/>
      <c r="AJ181" s="18"/>
      <c r="AK181" s="18"/>
      <c r="AL181" s="2"/>
      <c r="AM181" s="18"/>
      <c r="AN181" s="18"/>
      <c r="AO181" s="18"/>
      <c r="AP181" s="18"/>
      <c r="AQ181" s="18"/>
      <c r="AR181" s="18"/>
      <c r="AS181" s="18"/>
      <c r="AT181" s="18"/>
    </row>
    <row r="182" spans="1:46">
      <c r="A182" s="2"/>
      <c r="B182" s="5"/>
      <c r="C182" s="5"/>
      <c r="D182" s="5"/>
      <c r="E182" s="5"/>
      <c r="F182" s="5"/>
      <c r="G182" s="5"/>
      <c r="H182" s="5"/>
      <c r="I182" s="5"/>
      <c r="J182" s="5"/>
      <c r="K182" s="5"/>
      <c r="L182" s="5"/>
      <c r="M182" s="5"/>
      <c r="N182" s="5"/>
      <c r="O182" s="18"/>
      <c r="P182" s="18"/>
      <c r="Q182" s="18"/>
      <c r="R182" s="20"/>
      <c r="S182" s="82"/>
      <c r="T182" s="82"/>
      <c r="U182" s="82"/>
      <c r="V182" s="82"/>
      <c r="W182" s="18"/>
      <c r="X182" s="18"/>
      <c r="Y182" s="18"/>
      <c r="Z182" s="18"/>
      <c r="AA182" s="18"/>
      <c r="AB182" s="18"/>
      <c r="AC182" s="82"/>
      <c r="AD182" s="18"/>
      <c r="AE182" s="18"/>
      <c r="AF182" s="18"/>
      <c r="AG182" s="18"/>
      <c r="AH182" s="18"/>
      <c r="AI182" s="18"/>
      <c r="AJ182" s="18"/>
      <c r="AK182" s="18"/>
      <c r="AL182" s="2"/>
      <c r="AM182" s="18"/>
      <c r="AN182" s="18"/>
      <c r="AO182" s="18"/>
      <c r="AP182" s="18"/>
      <c r="AQ182" s="18"/>
      <c r="AR182" s="18"/>
      <c r="AS182" s="18"/>
      <c r="AT182" s="18"/>
    </row>
    <row r="183" spans="1:46">
      <c r="A183" s="2"/>
      <c r="B183" s="5"/>
      <c r="C183" s="5"/>
      <c r="D183" s="5"/>
      <c r="E183" s="5"/>
      <c r="F183" s="5"/>
      <c r="G183" s="5"/>
      <c r="H183" s="5"/>
      <c r="I183" s="5"/>
      <c r="J183" s="5"/>
      <c r="K183" s="5"/>
      <c r="L183" s="5"/>
      <c r="M183" s="5"/>
      <c r="N183" s="5"/>
      <c r="O183" s="18"/>
      <c r="P183" s="18"/>
      <c r="Q183" s="18"/>
      <c r="R183" s="20"/>
      <c r="S183" s="82"/>
      <c r="T183" s="82"/>
      <c r="U183" s="82"/>
      <c r="V183" s="82"/>
      <c r="W183" s="18"/>
      <c r="X183" s="18"/>
      <c r="Y183" s="18"/>
      <c r="Z183" s="18"/>
      <c r="AA183" s="18"/>
      <c r="AB183" s="18"/>
      <c r="AC183" s="82"/>
      <c r="AD183" s="18"/>
      <c r="AE183" s="18"/>
      <c r="AF183" s="18"/>
      <c r="AG183" s="18"/>
      <c r="AH183" s="18"/>
      <c r="AI183" s="18"/>
      <c r="AJ183" s="18"/>
      <c r="AK183" s="18"/>
      <c r="AL183" s="2"/>
      <c r="AM183" s="18"/>
      <c r="AN183" s="18"/>
      <c r="AO183" s="18"/>
      <c r="AP183" s="18"/>
      <c r="AQ183" s="18"/>
      <c r="AR183" s="18"/>
      <c r="AS183" s="18"/>
      <c r="AT183" s="18"/>
    </row>
    <row r="184" spans="1:46">
      <c r="A184" s="2"/>
      <c r="B184" s="5"/>
      <c r="C184" s="5"/>
      <c r="D184" s="5"/>
      <c r="E184" s="5"/>
      <c r="F184" s="5"/>
      <c r="G184" s="5"/>
      <c r="H184" s="5"/>
      <c r="I184" s="5"/>
      <c r="J184" s="5"/>
      <c r="K184" s="5"/>
      <c r="L184" s="5"/>
      <c r="M184" s="5"/>
      <c r="N184" s="5"/>
      <c r="O184" s="18"/>
      <c r="P184" s="18"/>
      <c r="Q184" s="18"/>
      <c r="R184" s="20"/>
      <c r="S184" s="82"/>
      <c r="T184" s="82"/>
      <c r="U184" s="82"/>
      <c r="V184" s="82"/>
      <c r="W184" s="18"/>
      <c r="X184" s="18"/>
      <c r="Y184" s="18"/>
      <c r="Z184" s="18"/>
      <c r="AA184" s="18"/>
      <c r="AB184" s="18"/>
      <c r="AC184" s="82"/>
      <c r="AD184" s="18"/>
      <c r="AE184" s="18"/>
      <c r="AF184" s="18"/>
      <c r="AG184" s="18"/>
      <c r="AH184" s="18"/>
      <c r="AI184" s="18"/>
      <c r="AJ184" s="18"/>
      <c r="AK184" s="18"/>
      <c r="AL184" s="2"/>
      <c r="AM184" s="18"/>
      <c r="AN184" s="18"/>
      <c r="AO184" s="18"/>
      <c r="AP184" s="18"/>
      <c r="AQ184" s="18"/>
      <c r="AR184" s="18"/>
      <c r="AS184" s="18"/>
      <c r="AT184" s="18"/>
    </row>
    <row r="185" spans="1:46">
      <c r="A185" s="2"/>
      <c r="B185" s="5"/>
      <c r="C185" s="5"/>
      <c r="D185" s="5"/>
      <c r="E185" s="5"/>
      <c r="F185" s="5"/>
      <c r="G185" s="5"/>
      <c r="H185" s="5"/>
      <c r="I185" s="5"/>
      <c r="J185" s="5"/>
      <c r="K185" s="5"/>
      <c r="L185" s="5"/>
      <c r="M185" s="5"/>
      <c r="N185" s="5"/>
      <c r="O185" s="18"/>
      <c r="P185" s="18"/>
      <c r="Q185" s="18"/>
      <c r="R185" s="20"/>
      <c r="S185" s="82"/>
      <c r="T185" s="82"/>
      <c r="U185" s="82"/>
      <c r="V185" s="82"/>
      <c r="W185" s="18"/>
      <c r="X185" s="18"/>
      <c r="Y185" s="18"/>
      <c r="Z185" s="18"/>
      <c r="AA185" s="18"/>
      <c r="AB185" s="18"/>
      <c r="AC185" s="82"/>
      <c r="AD185" s="18"/>
      <c r="AE185" s="18"/>
      <c r="AF185" s="18"/>
      <c r="AG185" s="18"/>
      <c r="AH185" s="18"/>
      <c r="AI185" s="18"/>
      <c r="AJ185" s="18"/>
      <c r="AK185" s="18"/>
      <c r="AL185" s="2"/>
      <c r="AM185" s="18"/>
      <c r="AN185" s="18"/>
      <c r="AO185" s="18"/>
      <c r="AP185" s="18"/>
      <c r="AQ185" s="18"/>
      <c r="AR185" s="18"/>
      <c r="AS185" s="18"/>
      <c r="AT185" s="18"/>
    </row>
    <row r="186" spans="1:46">
      <c r="A186" s="2"/>
      <c r="B186" s="5"/>
      <c r="C186" s="5"/>
      <c r="D186" s="5"/>
      <c r="E186" s="5"/>
      <c r="F186" s="5"/>
      <c r="G186" s="5"/>
      <c r="H186" s="5"/>
      <c r="I186" s="5"/>
      <c r="J186" s="5"/>
      <c r="K186" s="5"/>
      <c r="L186" s="5"/>
      <c r="M186" s="5"/>
      <c r="N186" s="5"/>
      <c r="O186" s="18"/>
      <c r="P186" s="18"/>
      <c r="Q186" s="18"/>
      <c r="R186" s="20"/>
      <c r="S186" s="82"/>
      <c r="T186" s="82"/>
      <c r="U186" s="82"/>
      <c r="V186" s="82"/>
      <c r="W186" s="18"/>
      <c r="X186" s="18"/>
      <c r="Y186" s="18"/>
      <c r="Z186" s="18"/>
      <c r="AA186" s="18"/>
      <c r="AB186" s="18"/>
      <c r="AC186" s="82"/>
      <c r="AD186" s="18"/>
      <c r="AE186" s="18"/>
      <c r="AF186" s="18"/>
      <c r="AG186" s="18"/>
      <c r="AH186" s="18"/>
      <c r="AI186" s="18"/>
      <c r="AJ186" s="18"/>
      <c r="AK186" s="18"/>
      <c r="AL186" s="2"/>
      <c r="AM186" s="18"/>
      <c r="AN186" s="18"/>
      <c r="AO186" s="18"/>
      <c r="AP186" s="18"/>
      <c r="AQ186" s="18"/>
      <c r="AR186" s="18"/>
      <c r="AS186" s="18"/>
      <c r="AT186" s="18"/>
    </row>
    <row r="187" spans="1:46">
      <c r="A187" s="2"/>
      <c r="B187" s="5"/>
      <c r="C187" s="5"/>
      <c r="D187" s="5"/>
      <c r="E187" s="5"/>
      <c r="F187" s="5"/>
      <c r="G187" s="5"/>
      <c r="H187" s="5"/>
      <c r="I187" s="5"/>
      <c r="J187" s="5"/>
      <c r="K187" s="5"/>
      <c r="L187" s="5"/>
      <c r="M187" s="5"/>
      <c r="N187" s="5"/>
      <c r="O187" s="18"/>
      <c r="P187" s="18"/>
      <c r="Q187" s="18"/>
      <c r="R187" s="20"/>
      <c r="S187" s="82"/>
      <c r="T187" s="82"/>
      <c r="U187" s="82"/>
      <c r="V187" s="82"/>
      <c r="W187" s="18"/>
      <c r="X187" s="18"/>
      <c r="Y187" s="18"/>
      <c r="Z187" s="18"/>
      <c r="AA187" s="18"/>
      <c r="AB187" s="18"/>
      <c r="AC187" s="82"/>
      <c r="AD187" s="18"/>
      <c r="AE187" s="18"/>
      <c r="AF187" s="18"/>
      <c r="AG187" s="18"/>
      <c r="AH187" s="18"/>
      <c r="AI187" s="18"/>
      <c r="AJ187" s="18"/>
      <c r="AK187" s="18"/>
      <c r="AL187" s="2"/>
      <c r="AM187" s="18"/>
      <c r="AN187" s="18"/>
      <c r="AO187" s="18"/>
      <c r="AP187" s="18"/>
      <c r="AQ187" s="18"/>
      <c r="AR187" s="18"/>
      <c r="AS187" s="18"/>
      <c r="AT187" s="18"/>
    </row>
    <row r="188" spans="1:46">
      <c r="A188" s="2"/>
      <c r="B188" s="5"/>
      <c r="C188" s="5"/>
      <c r="D188" s="5"/>
      <c r="E188" s="5"/>
      <c r="F188" s="5"/>
      <c r="G188" s="5"/>
      <c r="H188" s="5"/>
      <c r="I188" s="5"/>
      <c r="J188" s="5"/>
      <c r="K188" s="5"/>
      <c r="L188" s="5"/>
      <c r="M188" s="5"/>
      <c r="N188" s="5"/>
      <c r="O188" s="18"/>
      <c r="P188" s="18"/>
      <c r="Q188" s="18"/>
      <c r="R188" s="20"/>
      <c r="S188" s="82"/>
      <c r="T188" s="82"/>
      <c r="U188" s="82"/>
      <c r="V188" s="82"/>
      <c r="W188" s="18"/>
      <c r="X188" s="18"/>
      <c r="Y188" s="18"/>
      <c r="Z188" s="18"/>
      <c r="AA188" s="18"/>
      <c r="AB188" s="18"/>
      <c r="AC188" s="82"/>
      <c r="AD188" s="18"/>
      <c r="AE188" s="18"/>
      <c r="AF188" s="18"/>
      <c r="AG188" s="18"/>
      <c r="AH188" s="18"/>
      <c r="AI188" s="18"/>
      <c r="AJ188" s="18"/>
      <c r="AK188" s="18"/>
      <c r="AL188" s="2"/>
      <c r="AM188" s="18"/>
      <c r="AN188" s="18"/>
      <c r="AO188" s="18"/>
      <c r="AP188" s="18"/>
      <c r="AQ188" s="18"/>
      <c r="AR188" s="18"/>
      <c r="AS188" s="18"/>
      <c r="AT188" s="18"/>
    </row>
    <row r="189" spans="1:46">
      <c r="A189" s="2"/>
      <c r="B189" s="5"/>
      <c r="C189" s="5"/>
      <c r="D189" s="5"/>
      <c r="E189" s="5"/>
      <c r="F189" s="5"/>
      <c r="G189" s="5"/>
      <c r="H189" s="5"/>
      <c r="I189" s="5"/>
      <c r="J189" s="5"/>
      <c r="K189" s="5"/>
      <c r="L189" s="5"/>
      <c r="M189" s="5"/>
      <c r="N189" s="5"/>
      <c r="O189" s="18"/>
      <c r="P189" s="18"/>
      <c r="Q189" s="18"/>
      <c r="R189" s="20"/>
      <c r="S189" s="82"/>
      <c r="T189" s="82"/>
      <c r="U189" s="82"/>
      <c r="V189" s="82"/>
      <c r="W189" s="18"/>
      <c r="X189" s="18"/>
      <c r="Y189" s="18"/>
      <c r="Z189" s="18"/>
      <c r="AA189" s="18"/>
      <c r="AB189" s="18"/>
      <c r="AC189" s="82"/>
      <c r="AD189" s="18"/>
      <c r="AE189" s="18"/>
      <c r="AF189" s="18"/>
      <c r="AG189" s="18"/>
      <c r="AH189" s="18"/>
      <c r="AI189" s="18"/>
      <c r="AJ189" s="18"/>
      <c r="AK189" s="18"/>
      <c r="AL189" s="2"/>
      <c r="AM189" s="18"/>
      <c r="AN189" s="18"/>
      <c r="AO189" s="18"/>
      <c r="AP189" s="18"/>
      <c r="AQ189" s="18"/>
      <c r="AR189" s="18"/>
      <c r="AS189" s="18"/>
      <c r="AT189" s="18"/>
    </row>
    <row r="190" spans="1:46">
      <c r="A190" s="2"/>
      <c r="B190" s="5"/>
      <c r="C190" s="5"/>
      <c r="D190" s="5"/>
      <c r="E190" s="5"/>
      <c r="F190" s="5"/>
      <c r="G190" s="5"/>
      <c r="H190" s="5"/>
      <c r="I190" s="5"/>
      <c r="J190" s="5"/>
      <c r="K190" s="5"/>
      <c r="L190" s="5"/>
      <c r="M190" s="5"/>
      <c r="N190" s="5"/>
      <c r="O190" s="18"/>
      <c r="P190" s="18"/>
      <c r="Q190" s="18"/>
      <c r="R190" s="20"/>
      <c r="S190" s="82"/>
      <c r="T190" s="82"/>
      <c r="U190" s="82"/>
      <c r="V190" s="82"/>
      <c r="W190" s="18"/>
      <c r="X190" s="18"/>
      <c r="Y190" s="18"/>
      <c r="Z190" s="18"/>
      <c r="AA190" s="18"/>
      <c r="AB190" s="18"/>
      <c r="AC190" s="82"/>
      <c r="AD190" s="18"/>
      <c r="AE190" s="18"/>
      <c r="AF190" s="18"/>
      <c r="AG190" s="18"/>
      <c r="AH190" s="18"/>
      <c r="AI190" s="18"/>
      <c r="AJ190" s="18"/>
      <c r="AK190" s="18"/>
      <c r="AL190" s="2"/>
      <c r="AM190" s="18"/>
      <c r="AN190" s="18"/>
      <c r="AO190" s="18"/>
      <c r="AP190" s="18"/>
      <c r="AQ190" s="18"/>
      <c r="AR190" s="18"/>
      <c r="AS190" s="18"/>
      <c r="AT190" s="18"/>
    </row>
    <row r="191" spans="1:46">
      <c r="A191" s="2"/>
      <c r="B191" s="5"/>
      <c r="C191" s="5"/>
      <c r="D191" s="5"/>
      <c r="E191" s="5"/>
      <c r="F191" s="5"/>
      <c r="G191" s="5"/>
      <c r="H191" s="5"/>
      <c r="I191" s="5"/>
      <c r="J191" s="5"/>
      <c r="K191" s="5"/>
      <c r="L191" s="5"/>
      <c r="M191" s="5"/>
      <c r="N191" s="5"/>
      <c r="O191" s="18"/>
      <c r="P191" s="18"/>
      <c r="Q191" s="18"/>
      <c r="R191" s="20"/>
      <c r="S191" s="82"/>
      <c r="T191" s="82"/>
      <c r="U191" s="82"/>
      <c r="V191" s="82"/>
      <c r="W191" s="18"/>
      <c r="X191" s="18"/>
      <c r="Y191" s="18"/>
      <c r="Z191" s="18"/>
      <c r="AA191" s="18"/>
      <c r="AB191" s="18"/>
      <c r="AC191" s="82"/>
      <c r="AD191" s="18"/>
      <c r="AE191" s="18"/>
      <c r="AF191" s="18"/>
      <c r="AG191" s="18"/>
      <c r="AH191" s="18"/>
      <c r="AI191" s="18"/>
      <c r="AJ191" s="18"/>
      <c r="AK191" s="18"/>
      <c r="AL191" s="2"/>
      <c r="AM191" s="18"/>
      <c r="AN191" s="18"/>
      <c r="AO191" s="18"/>
      <c r="AP191" s="18"/>
      <c r="AQ191" s="18"/>
      <c r="AR191" s="18"/>
      <c r="AS191" s="18"/>
      <c r="AT191" s="18"/>
    </row>
    <row r="192" spans="1:46">
      <c r="A192" s="2"/>
      <c r="B192" s="5"/>
      <c r="C192" s="5"/>
      <c r="D192" s="5"/>
      <c r="E192" s="5"/>
      <c r="F192" s="5"/>
      <c r="G192" s="5"/>
      <c r="H192" s="5"/>
      <c r="I192" s="5"/>
      <c r="J192" s="5"/>
      <c r="K192" s="5"/>
      <c r="L192" s="5"/>
      <c r="M192" s="5"/>
      <c r="N192" s="5"/>
      <c r="O192" s="18"/>
      <c r="P192" s="18"/>
      <c r="Q192" s="18"/>
      <c r="R192" s="20"/>
      <c r="S192" s="82"/>
      <c r="T192" s="82"/>
      <c r="U192" s="82"/>
      <c r="V192" s="82"/>
      <c r="W192" s="18"/>
      <c r="X192" s="18"/>
      <c r="Y192" s="18"/>
      <c r="Z192" s="18"/>
      <c r="AA192" s="18"/>
      <c r="AB192" s="18"/>
      <c r="AC192" s="82"/>
      <c r="AD192" s="18"/>
      <c r="AE192" s="18"/>
      <c r="AF192" s="18"/>
      <c r="AG192" s="18"/>
      <c r="AH192" s="18"/>
      <c r="AI192" s="18"/>
      <c r="AJ192" s="18"/>
      <c r="AK192" s="18"/>
      <c r="AL192" s="2"/>
      <c r="AM192" s="18"/>
      <c r="AN192" s="18"/>
      <c r="AO192" s="18"/>
      <c r="AP192" s="18"/>
      <c r="AQ192" s="18"/>
      <c r="AR192" s="18"/>
      <c r="AS192" s="18"/>
      <c r="AT192" s="18"/>
    </row>
    <row r="193" spans="1:46">
      <c r="A193" s="2"/>
      <c r="B193" s="5"/>
      <c r="C193" s="5"/>
      <c r="D193" s="5"/>
      <c r="E193" s="5"/>
      <c r="F193" s="5"/>
      <c r="G193" s="5"/>
      <c r="H193" s="5"/>
      <c r="I193" s="5"/>
      <c r="J193" s="5"/>
      <c r="K193" s="5"/>
      <c r="L193" s="5"/>
      <c r="M193" s="5"/>
      <c r="N193" s="5"/>
      <c r="O193" s="18"/>
      <c r="P193" s="18"/>
      <c r="Q193" s="18"/>
      <c r="R193" s="20"/>
      <c r="S193" s="82"/>
      <c r="T193" s="82"/>
      <c r="U193" s="82"/>
      <c r="V193" s="82"/>
      <c r="W193" s="18"/>
      <c r="X193" s="18"/>
      <c r="Y193" s="18"/>
      <c r="Z193" s="18"/>
      <c r="AA193" s="18"/>
      <c r="AB193" s="18"/>
      <c r="AC193" s="82"/>
      <c r="AD193" s="18"/>
      <c r="AE193" s="18"/>
      <c r="AF193" s="18"/>
      <c r="AG193" s="18"/>
      <c r="AH193" s="18"/>
      <c r="AI193" s="18"/>
      <c r="AJ193" s="18"/>
      <c r="AK193" s="18"/>
      <c r="AL193" s="2"/>
      <c r="AM193" s="18"/>
      <c r="AN193" s="18"/>
      <c r="AO193" s="18"/>
      <c r="AP193" s="18"/>
      <c r="AQ193" s="18"/>
      <c r="AR193" s="18"/>
      <c r="AS193" s="18"/>
      <c r="AT193" s="18"/>
    </row>
    <row r="194" spans="1:46">
      <c r="A194" s="2"/>
      <c r="B194" s="5"/>
      <c r="C194" s="5"/>
      <c r="D194" s="5"/>
      <c r="E194" s="5"/>
      <c r="F194" s="5"/>
      <c r="G194" s="5"/>
      <c r="H194" s="5"/>
      <c r="I194" s="5"/>
      <c r="J194" s="5"/>
      <c r="K194" s="5"/>
      <c r="L194" s="5"/>
      <c r="M194" s="5"/>
      <c r="N194" s="5"/>
      <c r="O194" s="18"/>
      <c r="P194" s="18"/>
      <c r="Q194" s="18"/>
      <c r="R194" s="20"/>
      <c r="S194" s="82"/>
      <c r="T194" s="82"/>
      <c r="U194" s="82"/>
      <c r="V194" s="82"/>
      <c r="W194" s="18"/>
      <c r="X194" s="18"/>
      <c r="Y194" s="18"/>
      <c r="Z194" s="18"/>
      <c r="AA194" s="18"/>
      <c r="AB194" s="18"/>
      <c r="AC194" s="82"/>
      <c r="AD194" s="18"/>
      <c r="AE194" s="18"/>
      <c r="AF194" s="18"/>
      <c r="AG194" s="18"/>
      <c r="AH194" s="18"/>
      <c r="AI194" s="18"/>
      <c r="AJ194" s="18"/>
      <c r="AK194" s="18"/>
      <c r="AL194" s="2"/>
      <c r="AM194" s="18"/>
      <c r="AN194" s="18"/>
      <c r="AO194" s="18"/>
      <c r="AP194" s="18"/>
      <c r="AQ194" s="18"/>
      <c r="AR194" s="18"/>
      <c r="AS194" s="18"/>
      <c r="AT194" s="18"/>
    </row>
    <row r="195" spans="1:46">
      <c r="A195" s="2"/>
      <c r="B195" s="5"/>
      <c r="C195" s="5"/>
      <c r="D195" s="5"/>
      <c r="E195" s="5"/>
      <c r="F195" s="5"/>
      <c r="G195" s="5"/>
      <c r="H195" s="5"/>
      <c r="I195" s="5"/>
      <c r="J195" s="5"/>
      <c r="K195" s="5"/>
      <c r="L195" s="5"/>
      <c r="M195" s="5"/>
      <c r="N195" s="5"/>
      <c r="O195" s="18"/>
      <c r="P195" s="18"/>
      <c r="Q195" s="18"/>
      <c r="R195" s="20"/>
      <c r="S195" s="82"/>
      <c r="T195" s="82"/>
      <c r="U195" s="82"/>
      <c r="V195" s="82"/>
      <c r="W195" s="18"/>
      <c r="X195" s="18"/>
      <c r="Y195" s="18"/>
      <c r="Z195" s="18"/>
      <c r="AA195" s="18"/>
      <c r="AB195" s="18"/>
      <c r="AC195" s="82"/>
      <c r="AD195" s="18"/>
      <c r="AE195" s="18"/>
      <c r="AF195" s="18"/>
      <c r="AG195" s="18"/>
      <c r="AH195" s="18"/>
      <c r="AI195" s="18"/>
      <c r="AJ195" s="18"/>
      <c r="AK195" s="18"/>
      <c r="AL195" s="2"/>
      <c r="AM195" s="18"/>
      <c r="AN195" s="18"/>
      <c r="AO195" s="18"/>
      <c r="AP195" s="18"/>
      <c r="AQ195" s="18"/>
      <c r="AR195" s="18"/>
      <c r="AS195" s="18"/>
      <c r="AT195" s="18"/>
    </row>
    <row r="196" spans="1:46">
      <c r="A196" s="2"/>
      <c r="B196" s="5"/>
      <c r="C196" s="5"/>
      <c r="D196" s="5"/>
      <c r="E196" s="5"/>
      <c r="F196" s="5"/>
      <c r="G196" s="5"/>
      <c r="H196" s="5"/>
      <c r="I196" s="5"/>
      <c r="J196" s="5"/>
      <c r="K196" s="5"/>
      <c r="L196" s="5"/>
      <c r="M196" s="5"/>
      <c r="N196" s="5"/>
      <c r="O196" s="18"/>
      <c r="P196" s="18"/>
      <c r="Q196" s="18"/>
      <c r="R196" s="20"/>
      <c r="S196" s="82"/>
      <c r="T196" s="82"/>
      <c r="U196" s="82"/>
      <c r="V196" s="82"/>
      <c r="W196" s="18"/>
      <c r="X196" s="18"/>
      <c r="Y196" s="18"/>
      <c r="Z196" s="18"/>
      <c r="AA196" s="18"/>
      <c r="AB196" s="18"/>
      <c r="AC196" s="82"/>
      <c r="AD196" s="18"/>
      <c r="AE196" s="18"/>
      <c r="AF196" s="18"/>
      <c r="AG196" s="18"/>
      <c r="AH196" s="18"/>
      <c r="AI196" s="18"/>
      <c r="AJ196" s="18"/>
      <c r="AK196" s="18"/>
      <c r="AL196" s="2"/>
      <c r="AM196" s="18"/>
      <c r="AN196" s="18"/>
      <c r="AO196" s="18"/>
      <c r="AP196" s="18"/>
      <c r="AQ196" s="18"/>
      <c r="AR196" s="18"/>
      <c r="AS196" s="18"/>
      <c r="AT196" s="18"/>
    </row>
    <row r="197" spans="1:46">
      <c r="A197" s="2"/>
      <c r="B197" s="5"/>
      <c r="C197" s="5"/>
      <c r="D197" s="5"/>
      <c r="E197" s="5"/>
      <c r="F197" s="5"/>
      <c r="G197" s="5"/>
      <c r="H197" s="5"/>
      <c r="I197" s="5"/>
      <c r="J197" s="5"/>
      <c r="K197" s="5"/>
      <c r="L197" s="5"/>
      <c r="M197" s="5"/>
      <c r="N197" s="5"/>
      <c r="O197" s="18"/>
      <c r="P197" s="18"/>
      <c r="Q197" s="18"/>
      <c r="R197" s="20"/>
      <c r="S197" s="82"/>
      <c r="T197" s="82"/>
      <c r="U197" s="82"/>
      <c r="V197" s="82"/>
      <c r="W197" s="18"/>
      <c r="X197" s="18"/>
      <c r="Y197" s="18"/>
      <c r="Z197" s="18"/>
      <c r="AA197" s="18"/>
      <c r="AB197" s="18"/>
      <c r="AC197" s="82"/>
      <c r="AD197" s="18"/>
      <c r="AE197" s="18"/>
      <c r="AF197" s="18"/>
      <c r="AG197" s="18"/>
      <c r="AH197" s="18"/>
      <c r="AI197" s="18"/>
      <c r="AJ197" s="18"/>
      <c r="AK197" s="18"/>
      <c r="AL197" s="2"/>
      <c r="AM197" s="18"/>
      <c r="AN197" s="18"/>
      <c r="AO197" s="18"/>
      <c r="AP197" s="18"/>
      <c r="AQ197" s="18"/>
      <c r="AR197" s="18"/>
      <c r="AS197" s="18"/>
      <c r="AT197" s="18"/>
    </row>
    <row r="198" spans="1:46">
      <c r="A198" s="2"/>
      <c r="B198" s="5"/>
      <c r="C198" s="5"/>
      <c r="D198" s="5"/>
      <c r="E198" s="5"/>
      <c r="F198" s="5"/>
      <c r="G198" s="5"/>
      <c r="H198" s="5"/>
      <c r="I198" s="5"/>
      <c r="J198" s="5"/>
      <c r="K198" s="5"/>
      <c r="L198" s="5"/>
      <c r="M198" s="5"/>
      <c r="N198" s="5"/>
      <c r="O198" s="18"/>
      <c r="P198" s="18"/>
      <c r="Q198" s="18"/>
      <c r="R198" s="20"/>
      <c r="S198" s="82"/>
      <c r="T198" s="82"/>
      <c r="U198" s="82"/>
      <c r="V198" s="82"/>
      <c r="W198" s="18"/>
      <c r="X198" s="18"/>
      <c r="Y198" s="18"/>
      <c r="Z198" s="18"/>
      <c r="AA198" s="18"/>
      <c r="AB198" s="18"/>
      <c r="AC198" s="82"/>
      <c r="AD198" s="18"/>
      <c r="AE198" s="18"/>
      <c r="AF198" s="18"/>
      <c r="AG198" s="18"/>
      <c r="AH198" s="18"/>
      <c r="AI198" s="18"/>
      <c r="AJ198" s="18"/>
      <c r="AK198" s="18"/>
      <c r="AL198" s="2"/>
      <c r="AM198" s="18"/>
      <c r="AN198" s="18"/>
      <c r="AO198" s="18"/>
      <c r="AP198" s="18"/>
      <c r="AQ198" s="18"/>
      <c r="AR198" s="18"/>
      <c r="AS198" s="18"/>
      <c r="AT198" s="18"/>
    </row>
    <row r="199" spans="1:46">
      <c r="A199" s="2"/>
      <c r="B199" s="5"/>
      <c r="C199" s="5"/>
      <c r="D199" s="5"/>
      <c r="E199" s="5"/>
      <c r="F199" s="5"/>
      <c r="G199" s="5"/>
      <c r="H199" s="5"/>
      <c r="I199" s="5"/>
      <c r="J199" s="5"/>
      <c r="K199" s="5"/>
      <c r="L199" s="5"/>
      <c r="M199" s="5"/>
      <c r="N199" s="5"/>
      <c r="O199" s="18"/>
      <c r="P199" s="18"/>
      <c r="Q199" s="18"/>
      <c r="R199" s="20"/>
      <c r="S199" s="82"/>
      <c r="T199" s="82"/>
      <c r="U199" s="82"/>
      <c r="V199" s="82"/>
      <c r="W199" s="18"/>
      <c r="X199" s="18"/>
      <c r="Y199" s="18"/>
      <c r="Z199" s="18"/>
      <c r="AA199" s="18"/>
      <c r="AB199" s="18"/>
      <c r="AC199" s="82"/>
      <c r="AD199" s="18"/>
      <c r="AE199" s="18"/>
      <c r="AF199" s="18"/>
      <c r="AG199" s="18"/>
      <c r="AH199" s="18"/>
      <c r="AI199" s="18"/>
      <c r="AJ199" s="18"/>
      <c r="AK199" s="18"/>
      <c r="AL199" s="2"/>
      <c r="AM199" s="18"/>
      <c r="AN199" s="18"/>
      <c r="AO199" s="18"/>
      <c r="AP199" s="18"/>
      <c r="AQ199" s="18"/>
      <c r="AR199" s="18"/>
      <c r="AS199" s="18"/>
      <c r="AT199" s="18"/>
    </row>
    <row r="200" spans="1:46">
      <c r="A200" s="2"/>
      <c r="B200" s="5"/>
      <c r="C200" s="5"/>
      <c r="D200" s="5"/>
      <c r="E200" s="5"/>
      <c r="F200" s="5"/>
      <c r="G200" s="5"/>
      <c r="H200" s="5"/>
      <c r="I200" s="5"/>
      <c r="J200" s="5"/>
      <c r="K200" s="5"/>
      <c r="L200" s="5"/>
      <c r="M200" s="5"/>
      <c r="N200" s="5"/>
      <c r="O200" s="18"/>
      <c r="P200" s="18"/>
      <c r="Q200" s="18"/>
      <c r="R200" s="20"/>
      <c r="S200" s="82"/>
      <c r="T200" s="82"/>
      <c r="U200" s="82"/>
      <c r="V200" s="82"/>
      <c r="W200" s="18"/>
      <c r="X200" s="18"/>
      <c r="Y200" s="18"/>
      <c r="Z200" s="18"/>
      <c r="AA200" s="18"/>
      <c r="AB200" s="18"/>
      <c r="AC200" s="82"/>
      <c r="AD200" s="18"/>
      <c r="AE200" s="18"/>
      <c r="AF200" s="18"/>
      <c r="AG200" s="18"/>
      <c r="AH200" s="18"/>
      <c r="AI200" s="18"/>
      <c r="AJ200" s="18"/>
      <c r="AK200" s="18"/>
      <c r="AL200" s="2"/>
      <c r="AM200" s="18"/>
      <c r="AN200" s="18"/>
      <c r="AO200" s="18"/>
      <c r="AP200" s="18"/>
      <c r="AQ200" s="18"/>
      <c r="AR200" s="18"/>
      <c r="AS200" s="18"/>
      <c r="AT200" s="18"/>
    </row>
    <row r="201" spans="1:46">
      <c r="A201" s="2"/>
      <c r="B201" s="5"/>
      <c r="C201" s="5"/>
      <c r="D201" s="5"/>
      <c r="E201" s="5"/>
      <c r="F201" s="5"/>
      <c r="G201" s="5"/>
      <c r="H201" s="5"/>
      <c r="I201" s="5"/>
      <c r="J201" s="5"/>
      <c r="K201" s="5"/>
      <c r="L201" s="5"/>
      <c r="M201" s="5"/>
      <c r="N201" s="5"/>
      <c r="O201" s="18"/>
      <c r="P201" s="18"/>
      <c r="Q201" s="18"/>
      <c r="R201" s="20"/>
      <c r="S201" s="82"/>
      <c r="T201" s="82"/>
      <c r="U201" s="82"/>
      <c r="V201" s="82"/>
      <c r="W201" s="18"/>
      <c r="X201" s="18"/>
      <c r="Y201" s="18"/>
      <c r="Z201" s="18"/>
      <c r="AA201" s="18"/>
      <c r="AB201" s="18"/>
      <c r="AC201" s="82"/>
      <c r="AD201" s="18"/>
      <c r="AE201" s="18"/>
      <c r="AF201" s="18"/>
      <c r="AG201" s="18"/>
      <c r="AH201" s="18"/>
      <c r="AI201" s="18"/>
      <c r="AJ201" s="18"/>
      <c r="AK201" s="18"/>
      <c r="AL201" s="2"/>
      <c r="AM201" s="18"/>
      <c r="AN201" s="18"/>
      <c r="AO201" s="18"/>
      <c r="AP201" s="18"/>
      <c r="AQ201" s="18"/>
      <c r="AR201" s="18"/>
      <c r="AS201" s="18"/>
      <c r="AT201" s="18"/>
    </row>
    <row r="202" spans="1:46">
      <c r="A202" s="2"/>
      <c r="B202" s="5"/>
      <c r="C202" s="5"/>
      <c r="D202" s="5"/>
      <c r="E202" s="5"/>
      <c r="F202" s="5"/>
      <c r="G202" s="5"/>
      <c r="H202" s="5"/>
      <c r="I202" s="5"/>
      <c r="J202" s="5"/>
      <c r="K202" s="5"/>
      <c r="L202" s="5"/>
      <c r="M202" s="5"/>
      <c r="N202" s="5"/>
      <c r="O202" s="18"/>
      <c r="P202" s="18"/>
      <c r="Q202" s="18"/>
      <c r="R202" s="20"/>
      <c r="S202" s="82"/>
      <c r="T202" s="82"/>
      <c r="U202" s="82"/>
      <c r="V202" s="82"/>
      <c r="W202" s="18"/>
      <c r="X202" s="18"/>
      <c r="Y202" s="18"/>
      <c r="Z202" s="18"/>
      <c r="AA202" s="18"/>
      <c r="AB202" s="18"/>
      <c r="AC202" s="82"/>
      <c r="AD202" s="18"/>
      <c r="AE202" s="18"/>
      <c r="AF202" s="18"/>
      <c r="AG202" s="18"/>
      <c r="AH202" s="18"/>
      <c r="AI202" s="18"/>
      <c r="AJ202" s="18"/>
      <c r="AK202" s="18"/>
      <c r="AL202" s="2"/>
      <c r="AM202" s="18"/>
      <c r="AN202" s="18"/>
      <c r="AO202" s="18"/>
      <c r="AP202" s="18"/>
      <c r="AQ202" s="18"/>
      <c r="AR202" s="18"/>
      <c r="AS202" s="18"/>
      <c r="AT202" s="18"/>
    </row>
    <row r="203" spans="1:46">
      <c r="A203" s="2"/>
      <c r="B203" s="5"/>
      <c r="C203" s="5"/>
      <c r="D203" s="5"/>
      <c r="E203" s="5"/>
      <c r="F203" s="5"/>
      <c r="G203" s="5"/>
      <c r="H203" s="5"/>
      <c r="I203" s="5"/>
      <c r="J203" s="5"/>
      <c r="K203" s="5"/>
      <c r="L203" s="5"/>
      <c r="M203" s="5"/>
      <c r="N203" s="5"/>
      <c r="O203" s="18"/>
      <c r="P203" s="18"/>
      <c r="Q203" s="18"/>
      <c r="R203" s="20"/>
      <c r="S203" s="82"/>
      <c r="T203" s="82"/>
      <c r="U203" s="82"/>
      <c r="V203" s="82"/>
      <c r="W203" s="18"/>
      <c r="X203" s="18"/>
      <c r="Y203" s="18"/>
      <c r="Z203" s="18"/>
      <c r="AA203" s="18"/>
      <c r="AB203" s="18"/>
      <c r="AC203" s="82"/>
      <c r="AD203" s="18"/>
      <c r="AE203" s="18"/>
      <c r="AF203" s="18"/>
      <c r="AG203" s="18"/>
      <c r="AH203" s="18"/>
      <c r="AI203" s="18"/>
      <c r="AJ203" s="18"/>
      <c r="AK203" s="18"/>
      <c r="AL203" s="2"/>
      <c r="AM203" s="18"/>
      <c r="AN203" s="18"/>
      <c r="AO203" s="18"/>
      <c r="AP203" s="18"/>
      <c r="AQ203" s="18"/>
      <c r="AR203" s="18"/>
      <c r="AS203" s="18"/>
      <c r="AT203" s="18"/>
    </row>
    <row r="204" spans="1:46">
      <c r="A204" s="2"/>
      <c r="B204" s="5"/>
      <c r="C204" s="5"/>
      <c r="D204" s="5"/>
      <c r="E204" s="5"/>
      <c r="F204" s="5"/>
      <c r="G204" s="5"/>
      <c r="H204" s="5"/>
      <c r="I204" s="5"/>
      <c r="J204" s="5"/>
      <c r="K204" s="5"/>
      <c r="L204" s="5"/>
      <c r="M204" s="5"/>
      <c r="N204" s="5"/>
      <c r="O204" s="18"/>
      <c r="P204" s="18"/>
      <c r="Q204" s="18"/>
      <c r="R204" s="20"/>
      <c r="S204" s="82"/>
      <c r="T204" s="82"/>
      <c r="U204" s="82"/>
      <c r="V204" s="82"/>
      <c r="W204" s="18"/>
      <c r="X204" s="18"/>
      <c r="Y204" s="18"/>
      <c r="Z204" s="18"/>
      <c r="AA204" s="18"/>
      <c r="AB204" s="18"/>
      <c r="AC204" s="82"/>
      <c r="AD204" s="18"/>
      <c r="AE204" s="18"/>
      <c r="AF204" s="18"/>
      <c r="AG204" s="18"/>
      <c r="AH204" s="18"/>
      <c r="AI204" s="18"/>
      <c r="AJ204" s="18"/>
      <c r="AK204" s="18"/>
      <c r="AL204" s="2"/>
      <c r="AM204" s="18"/>
      <c r="AN204" s="18"/>
      <c r="AO204" s="18"/>
      <c r="AP204" s="18"/>
      <c r="AQ204" s="18"/>
      <c r="AR204" s="18"/>
      <c r="AS204" s="18"/>
      <c r="AT204" s="18"/>
    </row>
    <row r="205" spans="1:46">
      <c r="A205" s="2"/>
      <c r="B205" s="5"/>
      <c r="C205" s="5"/>
      <c r="D205" s="5"/>
      <c r="E205" s="5"/>
      <c r="F205" s="5"/>
      <c r="G205" s="5"/>
      <c r="H205" s="5"/>
      <c r="I205" s="5"/>
      <c r="J205" s="5"/>
      <c r="K205" s="5"/>
      <c r="L205" s="5"/>
      <c r="M205" s="5"/>
      <c r="N205" s="5"/>
      <c r="O205" s="18"/>
      <c r="P205" s="18"/>
      <c r="Q205" s="18"/>
      <c r="R205" s="20"/>
      <c r="S205" s="82"/>
      <c r="T205" s="82"/>
      <c r="U205" s="82"/>
      <c r="V205" s="82"/>
      <c r="W205" s="18"/>
      <c r="X205" s="18"/>
      <c r="Y205" s="18"/>
      <c r="Z205" s="18"/>
      <c r="AA205" s="18"/>
      <c r="AB205" s="18"/>
      <c r="AC205" s="82"/>
      <c r="AD205" s="18"/>
      <c r="AE205" s="18"/>
      <c r="AF205" s="18"/>
      <c r="AG205" s="18"/>
      <c r="AH205" s="18"/>
      <c r="AI205" s="18"/>
      <c r="AJ205" s="18"/>
      <c r="AK205" s="18"/>
      <c r="AL205" s="2"/>
      <c r="AM205" s="18"/>
      <c r="AN205" s="18"/>
      <c r="AO205" s="18"/>
      <c r="AP205" s="18"/>
      <c r="AQ205" s="18"/>
      <c r="AR205" s="18"/>
      <c r="AS205" s="18"/>
      <c r="AT205" s="18"/>
    </row>
    <row r="206" spans="1:46">
      <c r="A206" s="2"/>
      <c r="B206" s="5"/>
      <c r="C206" s="5"/>
      <c r="D206" s="5"/>
      <c r="E206" s="5"/>
      <c r="F206" s="5"/>
      <c r="G206" s="5"/>
      <c r="H206" s="5"/>
      <c r="I206" s="5"/>
      <c r="J206" s="5"/>
      <c r="K206" s="5"/>
      <c r="L206" s="5"/>
      <c r="M206" s="5"/>
      <c r="N206" s="5"/>
      <c r="O206" s="18"/>
      <c r="P206" s="18"/>
      <c r="Q206" s="18"/>
      <c r="R206" s="20"/>
      <c r="S206" s="82"/>
      <c r="T206" s="82"/>
      <c r="U206" s="82"/>
      <c r="V206" s="82"/>
      <c r="W206" s="18"/>
      <c r="X206" s="18"/>
      <c r="Y206" s="18"/>
      <c r="Z206" s="18"/>
      <c r="AA206" s="18"/>
      <c r="AB206" s="18"/>
      <c r="AC206" s="82"/>
      <c r="AD206" s="18"/>
      <c r="AE206" s="18"/>
      <c r="AF206" s="18"/>
      <c r="AG206" s="18"/>
      <c r="AH206" s="18"/>
      <c r="AI206" s="18"/>
      <c r="AJ206" s="18"/>
      <c r="AK206" s="18"/>
      <c r="AL206" s="2"/>
      <c r="AM206" s="18"/>
      <c r="AN206" s="18"/>
      <c r="AO206" s="18"/>
      <c r="AP206" s="18"/>
      <c r="AQ206" s="18"/>
      <c r="AR206" s="18"/>
      <c r="AS206" s="18"/>
      <c r="AT206" s="18"/>
    </row>
    <row r="207" spans="1:46">
      <c r="A207" s="2"/>
      <c r="B207" s="5"/>
      <c r="C207" s="5"/>
      <c r="D207" s="5"/>
      <c r="E207" s="5"/>
      <c r="F207" s="5"/>
      <c r="G207" s="5"/>
      <c r="H207" s="5"/>
      <c r="I207" s="5"/>
      <c r="J207" s="5"/>
      <c r="K207" s="5"/>
      <c r="L207" s="5"/>
      <c r="M207" s="5"/>
      <c r="N207" s="5"/>
      <c r="O207" s="18"/>
      <c r="P207" s="18"/>
      <c r="Q207" s="18"/>
      <c r="R207" s="20"/>
      <c r="S207" s="82"/>
      <c r="T207" s="82"/>
      <c r="U207" s="82"/>
      <c r="V207" s="82"/>
      <c r="W207" s="18"/>
      <c r="X207" s="18"/>
      <c r="Y207" s="18"/>
      <c r="Z207" s="18"/>
      <c r="AA207" s="18"/>
      <c r="AB207" s="18"/>
      <c r="AC207" s="82"/>
      <c r="AD207" s="18"/>
      <c r="AE207" s="18"/>
      <c r="AF207" s="18"/>
      <c r="AG207" s="18"/>
      <c r="AH207" s="18"/>
      <c r="AI207" s="18"/>
      <c r="AJ207" s="18"/>
      <c r="AK207" s="18"/>
      <c r="AL207" s="2"/>
      <c r="AM207" s="18"/>
      <c r="AN207" s="18"/>
      <c r="AO207" s="18"/>
      <c r="AP207" s="18"/>
      <c r="AQ207" s="18"/>
      <c r="AR207" s="18"/>
      <c r="AS207" s="18"/>
      <c r="AT207" s="18"/>
    </row>
    <row r="208" spans="1:46">
      <c r="A208" s="2"/>
      <c r="B208" s="5"/>
      <c r="C208" s="5"/>
      <c r="D208" s="5"/>
      <c r="E208" s="5"/>
      <c r="F208" s="5"/>
      <c r="G208" s="5"/>
      <c r="H208" s="5"/>
      <c r="I208" s="5"/>
      <c r="J208" s="5"/>
      <c r="K208" s="5"/>
      <c r="L208" s="5"/>
      <c r="M208" s="5"/>
      <c r="N208" s="5"/>
      <c r="O208" s="18"/>
      <c r="P208" s="18"/>
      <c r="Q208" s="18"/>
      <c r="R208" s="20"/>
      <c r="S208" s="82"/>
      <c r="T208" s="82"/>
      <c r="U208" s="82"/>
      <c r="V208" s="82"/>
      <c r="W208" s="18"/>
      <c r="X208" s="18"/>
      <c r="Y208" s="18"/>
      <c r="Z208" s="18"/>
      <c r="AA208" s="18"/>
      <c r="AB208" s="18"/>
      <c r="AC208" s="82"/>
      <c r="AD208" s="18"/>
      <c r="AE208" s="18"/>
      <c r="AF208" s="18"/>
      <c r="AG208" s="18"/>
      <c r="AH208" s="18"/>
      <c r="AI208" s="18"/>
      <c r="AJ208" s="18"/>
      <c r="AK208" s="18"/>
      <c r="AL208" s="2"/>
      <c r="AM208" s="18"/>
      <c r="AN208" s="18"/>
      <c r="AO208" s="18"/>
      <c r="AP208" s="18"/>
      <c r="AQ208" s="18"/>
      <c r="AR208" s="18"/>
      <c r="AS208" s="18"/>
      <c r="AT208" s="18"/>
    </row>
    <row r="209" spans="1:46">
      <c r="A209" s="2"/>
      <c r="B209" s="5"/>
      <c r="C209" s="5"/>
      <c r="D209" s="5"/>
      <c r="E209" s="5"/>
      <c r="F209" s="5"/>
      <c r="G209" s="5"/>
      <c r="H209" s="5"/>
      <c r="I209" s="5"/>
      <c r="J209" s="5"/>
      <c r="K209" s="5"/>
      <c r="L209" s="5"/>
      <c r="M209" s="5"/>
      <c r="N209" s="5"/>
      <c r="O209" s="18"/>
      <c r="P209" s="18"/>
      <c r="Q209" s="18"/>
      <c r="R209" s="20"/>
      <c r="S209" s="82"/>
      <c r="T209" s="82"/>
      <c r="U209" s="82"/>
      <c r="V209" s="82"/>
      <c r="W209" s="18"/>
      <c r="X209" s="18"/>
      <c r="Y209" s="18"/>
      <c r="Z209" s="18"/>
      <c r="AA209" s="18"/>
      <c r="AB209" s="18"/>
      <c r="AC209" s="82"/>
      <c r="AD209" s="18"/>
      <c r="AE209" s="18"/>
      <c r="AF209" s="18"/>
      <c r="AG209" s="18"/>
      <c r="AH209" s="18"/>
      <c r="AI209" s="18"/>
      <c r="AJ209" s="18"/>
      <c r="AK209" s="18"/>
      <c r="AL209" s="2"/>
      <c r="AM209" s="18"/>
      <c r="AN209" s="18"/>
      <c r="AO209" s="18"/>
      <c r="AP209" s="18"/>
      <c r="AQ209" s="18"/>
      <c r="AR209" s="18"/>
      <c r="AS209" s="18"/>
      <c r="AT209" s="18"/>
    </row>
    <row r="210" spans="1:46">
      <c r="A210" s="2"/>
      <c r="B210" s="5"/>
      <c r="C210" s="5"/>
      <c r="D210" s="5"/>
      <c r="E210" s="5"/>
      <c r="F210" s="5"/>
      <c r="G210" s="5"/>
      <c r="H210" s="5"/>
      <c r="I210" s="5"/>
      <c r="J210" s="5"/>
      <c r="K210" s="5"/>
      <c r="L210" s="5"/>
      <c r="M210" s="5"/>
      <c r="N210" s="5"/>
      <c r="O210" s="18"/>
      <c r="P210" s="18"/>
      <c r="Q210" s="18"/>
      <c r="R210" s="20"/>
      <c r="S210" s="82"/>
      <c r="T210" s="82"/>
      <c r="U210" s="82"/>
      <c r="V210" s="82"/>
      <c r="W210" s="18"/>
      <c r="X210" s="18"/>
      <c r="Y210" s="18"/>
      <c r="Z210" s="18"/>
      <c r="AA210" s="18"/>
      <c r="AB210" s="18"/>
      <c r="AC210" s="82"/>
      <c r="AD210" s="18"/>
      <c r="AE210" s="18"/>
      <c r="AF210" s="18"/>
      <c r="AG210" s="18"/>
      <c r="AH210" s="18"/>
      <c r="AI210" s="18"/>
      <c r="AJ210" s="18"/>
      <c r="AK210" s="18"/>
      <c r="AL210" s="2"/>
      <c r="AM210" s="18"/>
      <c r="AN210" s="18"/>
      <c r="AO210" s="18"/>
      <c r="AP210" s="18"/>
      <c r="AQ210" s="18"/>
      <c r="AR210" s="18"/>
      <c r="AS210" s="18"/>
      <c r="AT210" s="18"/>
    </row>
    <row r="211" spans="1:46">
      <c r="A211" s="2"/>
      <c r="B211" s="5"/>
      <c r="C211" s="5"/>
      <c r="D211" s="5"/>
      <c r="E211" s="5"/>
      <c r="F211" s="5"/>
      <c r="G211" s="5"/>
      <c r="H211" s="5"/>
      <c r="I211" s="5"/>
      <c r="J211" s="5"/>
      <c r="K211" s="5"/>
      <c r="L211" s="5"/>
      <c r="M211" s="5"/>
      <c r="N211" s="5"/>
      <c r="O211" s="18"/>
      <c r="P211" s="18"/>
      <c r="Q211" s="18"/>
      <c r="R211" s="20"/>
      <c r="S211" s="82"/>
      <c r="T211" s="82"/>
      <c r="U211" s="82"/>
      <c r="V211" s="82"/>
      <c r="W211" s="18"/>
      <c r="X211" s="18"/>
      <c r="Y211" s="18"/>
      <c r="Z211" s="18"/>
      <c r="AA211" s="18"/>
      <c r="AB211" s="18"/>
      <c r="AC211" s="82"/>
      <c r="AD211" s="18"/>
      <c r="AE211" s="18"/>
      <c r="AF211" s="18"/>
      <c r="AG211" s="18"/>
      <c r="AH211" s="18"/>
      <c r="AI211" s="18"/>
      <c r="AJ211" s="18"/>
      <c r="AK211" s="18"/>
      <c r="AL211" s="2"/>
      <c r="AM211" s="18"/>
      <c r="AN211" s="18"/>
      <c r="AO211" s="18"/>
      <c r="AP211" s="18"/>
      <c r="AQ211" s="18"/>
      <c r="AR211" s="18"/>
      <c r="AS211" s="18"/>
      <c r="AT211" s="18"/>
    </row>
    <row r="212" spans="1:46">
      <c r="A212" s="2"/>
      <c r="B212" s="5"/>
      <c r="C212" s="5"/>
      <c r="D212" s="5"/>
      <c r="E212" s="5"/>
      <c r="F212" s="5"/>
      <c r="G212" s="5"/>
      <c r="H212" s="5"/>
      <c r="I212" s="5"/>
      <c r="J212" s="5"/>
      <c r="K212" s="5"/>
      <c r="L212" s="5"/>
      <c r="M212" s="5"/>
      <c r="N212" s="5"/>
      <c r="O212" s="18"/>
      <c r="P212" s="18"/>
      <c r="Q212" s="18"/>
      <c r="R212" s="20"/>
      <c r="S212" s="82"/>
      <c r="T212" s="82"/>
      <c r="U212" s="82"/>
      <c r="V212" s="82"/>
      <c r="W212" s="18"/>
      <c r="X212" s="18"/>
      <c r="Y212" s="18"/>
      <c r="Z212" s="18"/>
      <c r="AA212" s="18"/>
      <c r="AB212" s="18"/>
      <c r="AC212" s="82"/>
      <c r="AD212" s="18"/>
      <c r="AE212" s="18"/>
      <c r="AF212" s="18"/>
      <c r="AG212" s="18"/>
      <c r="AH212" s="18"/>
      <c r="AI212" s="18"/>
      <c r="AJ212" s="18"/>
      <c r="AK212" s="18"/>
      <c r="AL212" s="2"/>
      <c r="AM212" s="18"/>
      <c r="AN212" s="18"/>
      <c r="AO212" s="18"/>
      <c r="AP212" s="18"/>
      <c r="AQ212" s="18"/>
      <c r="AR212" s="18"/>
      <c r="AS212" s="18"/>
      <c r="AT212" s="18"/>
    </row>
    <row r="213" spans="1:46">
      <c r="A213" s="2"/>
      <c r="B213" s="5"/>
      <c r="C213" s="5"/>
      <c r="D213" s="5"/>
      <c r="E213" s="5"/>
      <c r="F213" s="5"/>
      <c r="G213" s="5"/>
      <c r="H213" s="5"/>
      <c r="I213" s="5"/>
      <c r="J213" s="5"/>
      <c r="K213" s="5"/>
      <c r="L213" s="5"/>
      <c r="M213" s="5"/>
      <c r="N213" s="5"/>
      <c r="O213" s="18"/>
      <c r="P213" s="18"/>
      <c r="Q213" s="18"/>
      <c r="R213" s="20"/>
      <c r="S213" s="82"/>
      <c r="T213" s="82"/>
      <c r="U213" s="82"/>
      <c r="V213" s="82"/>
      <c r="W213" s="18"/>
      <c r="X213" s="18"/>
      <c r="Y213" s="18"/>
      <c r="Z213" s="18"/>
      <c r="AA213" s="18"/>
      <c r="AB213" s="18"/>
      <c r="AC213" s="82"/>
      <c r="AD213" s="18"/>
      <c r="AE213" s="18"/>
      <c r="AF213" s="18"/>
      <c r="AG213" s="18"/>
      <c r="AH213" s="18"/>
      <c r="AI213" s="18"/>
      <c r="AJ213" s="18"/>
      <c r="AK213" s="18"/>
      <c r="AL213" s="2"/>
      <c r="AM213" s="18"/>
      <c r="AN213" s="18"/>
      <c r="AO213" s="18"/>
      <c r="AP213" s="18"/>
      <c r="AQ213" s="18"/>
      <c r="AR213" s="18"/>
      <c r="AS213" s="18"/>
      <c r="AT213" s="18"/>
    </row>
    <row r="214" spans="1:46">
      <c r="A214" s="2"/>
      <c r="B214" s="5"/>
      <c r="C214" s="5"/>
      <c r="D214" s="5"/>
      <c r="E214" s="5"/>
      <c r="F214" s="5"/>
      <c r="G214" s="5"/>
      <c r="H214" s="5"/>
      <c r="I214" s="5"/>
      <c r="J214" s="5"/>
      <c r="K214" s="5"/>
      <c r="L214" s="5"/>
      <c r="M214" s="5"/>
      <c r="N214" s="5"/>
      <c r="O214" s="18"/>
      <c r="P214" s="18"/>
      <c r="Q214" s="18"/>
      <c r="R214" s="20"/>
      <c r="S214" s="82"/>
      <c r="T214" s="82"/>
      <c r="U214" s="82"/>
      <c r="V214" s="82"/>
      <c r="W214" s="18"/>
      <c r="X214" s="18"/>
      <c r="Y214" s="18"/>
      <c r="Z214" s="18"/>
      <c r="AA214" s="18"/>
      <c r="AB214" s="18"/>
      <c r="AC214" s="82"/>
      <c r="AD214" s="18"/>
      <c r="AE214" s="18"/>
      <c r="AF214" s="18"/>
      <c r="AG214" s="18"/>
      <c r="AH214" s="18"/>
      <c r="AI214" s="18"/>
      <c r="AJ214" s="18"/>
      <c r="AK214" s="18"/>
      <c r="AL214" s="2"/>
      <c r="AM214" s="18"/>
      <c r="AN214" s="18"/>
      <c r="AO214" s="18"/>
      <c r="AP214" s="18"/>
      <c r="AQ214" s="18"/>
      <c r="AR214" s="18"/>
      <c r="AS214" s="18"/>
      <c r="AT214" s="18"/>
    </row>
    <row r="215" spans="1:46">
      <c r="A215" s="2"/>
      <c r="B215" s="5"/>
      <c r="C215" s="5"/>
      <c r="D215" s="5"/>
      <c r="E215" s="5"/>
      <c r="F215" s="5"/>
      <c r="G215" s="5"/>
      <c r="H215" s="5"/>
      <c r="I215" s="5"/>
      <c r="J215" s="5"/>
      <c r="K215" s="5"/>
      <c r="L215" s="5"/>
      <c r="M215" s="5"/>
      <c r="N215" s="5"/>
      <c r="O215" s="18"/>
      <c r="P215" s="18"/>
      <c r="Q215" s="18"/>
      <c r="R215" s="20"/>
      <c r="S215" s="82"/>
      <c r="T215" s="82"/>
      <c r="U215" s="82"/>
      <c r="V215" s="82"/>
      <c r="W215" s="18"/>
      <c r="X215" s="18"/>
      <c r="Y215" s="18"/>
      <c r="Z215" s="18"/>
      <c r="AA215" s="18"/>
      <c r="AB215" s="18"/>
      <c r="AC215" s="82"/>
      <c r="AD215" s="18"/>
      <c r="AE215" s="18"/>
      <c r="AF215" s="18"/>
      <c r="AG215" s="18"/>
      <c r="AH215" s="18"/>
      <c r="AI215" s="18"/>
      <c r="AJ215" s="18"/>
      <c r="AK215" s="18"/>
      <c r="AL215" s="2"/>
      <c r="AM215" s="18"/>
      <c r="AN215" s="18"/>
      <c r="AO215" s="18"/>
      <c r="AP215" s="18"/>
      <c r="AQ215" s="18"/>
      <c r="AR215" s="18"/>
      <c r="AS215" s="18"/>
      <c r="AT215" s="18"/>
    </row>
    <row r="216" spans="1:46">
      <c r="A216" s="2"/>
      <c r="B216" s="5"/>
      <c r="C216" s="5"/>
      <c r="D216" s="5"/>
      <c r="E216" s="5"/>
      <c r="F216" s="5"/>
      <c r="G216" s="5"/>
      <c r="H216" s="5"/>
      <c r="I216" s="5"/>
      <c r="J216" s="5"/>
      <c r="K216" s="5"/>
      <c r="L216" s="5"/>
      <c r="M216" s="5"/>
      <c r="N216" s="5"/>
      <c r="O216" s="18"/>
      <c r="P216" s="18"/>
      <c r="Q216" s="18"/>
      <c r="R216" s="20"/>
      <c r="S216" s="82"/>
      <c r="T216" s="82"/>
      <c r="U216" s="82"/>
      <c r="V216" s="82"/>
      <c r="W216" s="18"/>
      <c r="X216" s="18"/>
      <c r="Y216" s="18"/>
      <c r="Z216" s="18"/>
      <c r="AA216" s="18"/>
      <c r="AB216" s="18"/>
      <c r="AC216" s="82"/>
      <c r="AD216" s="18"/>
      <c r="AE216" s="18"/>
      <c r="AF216" s="18"/>
      <c r="AG216" s="18"/>
      <c r="AH216" s="18"/>
      <c r="AI216" s="18"/>
      <c r="AJ216" s="18"/>
      <c r="AK216" s="18"/>
      <c r="AL216" s="2"/>
      <c r="AM216" s="18"/>
      <c r="AN216" s="18"/>
      <c r="AO216" s="18"/>
      <c r="AP216" s="18"/>
      <c r="AQ216" s="18"/>
      <c r="AR216" s="18"/>
      <c r="AS216" s="18"/>
      <c r="AT216" s="18"/>
    </row>
    <row r="217" spans="1:46">
      <c r="A217" s="2"/>
      <c r="B217" s="5"/>
      <c r="C217" s="5"/>
      <c r="D217" s="5"/>
      <c r="E217" s="5"/>
      <c r="F217" s="5"/>
      <c r="G217" s="5"/>
      <c r="H217" s="5"/>
      <c r="I217" s="5"/>
      <c r="J217" s="5"/>
      <c r="K217" s="5"/>
      <c r="L217" s="5"/>
      <c r="M217" s="5"/>
      <c r="N217" s="5"/>
      <c r="O217" s="18"/>
      <c r="P217" s="18"/>
      <c r="Q217" s="18"/>
      <c r="R217" s="20"/>
      <c r="S217" s="82"/>
      <c r="T217" s="82"/>
      <c r="U217" s="82"/>
      <c r="V217" s="82"/>
      <c r="W217" s="18"/>
      <c r="X217" s="18"/>
      <c r="Y217" s="18"/>
      <c r="Z217" s="18"/>
      <c r="AA217" s="18"/>
      <c r="AB217" s="18"/>
      <c r="AC217" s="82"/>
      <c r="AD217" s="18"/>
      <c r="AE217" s="18"/>
      <c r="AF217" s="18"/>
      <c r="AG217" s="18"/>
      <c r="AH217" s="18"/>
      <c r="AI217" s="18"/>
      <c r="AJ217" s="18"/>
      <c r="AK217" s="18"/>
      <c r="AL217" s="2"/>
      <c r="AM217" s="18"/>
      <c r="AN217" s="18"/>
      <c r="AO217" s="18"/>
      <c r="AP217" s="18"/>
      <c r="AQ217" s="18"/>
      <c r="AR217" s="18"/>
      <c r="AS217" s="18"/>
      <c r="AT217" s="18"/>
    </row>
    <row r="218" spans="1:46">
      <c r="A218" s="2"/>
      <c r="B218" s="5"/>
      <c r="C218" s="5"/>
      <c r="D218" s="5"/>
      <c r="E218" s="5"/>
      <c r="F218" s="5"/>
      <c r="G218" s="5"/>
      <c r="H218" s="5"/>
      <c r="I218" s="5"/>
      <c r="J218" s="5"/>
      <c r="K218" s="5"/>
      <c r="L218" s="5"/>
      <c r="M218" s="5"/>
      <c r="N218" s="5"/>
      <c r="O218" s="18"/>
      <c r="P218" s="18"/>
      <c r="Q218" s="18"/>
      <c r="R218" s="20"/>
      <c r="S218" s="82"/>
      <c r="T218" s="82"/>
      <c r="U218" s="82"/>
      <c r="V218" s="82"/>
      <c r="W218" s="18"/>
      <c r="X218" s="18"/>
      <c r="Y218" s="18"/>
      <c r="Z218" s="18"/>
      <c r="AA218" s="18"/>
      <c r="AB218" s="18"/>
      <c r="AC218" s="82"/>
      <c r="AD218" s="18"/>
      <c r="AE218" s="18"/>
      <c r="AF218" s="18"/>
      <c r="AG218" s="18"/>
      <c r="AH218" s="18"/>
      <c r="AI218" s="18"/>
      <c r="AJ218" s="18"/>
      <c r="AK218" s="18"/>
      <c r="AL218" s="2"/>
      <c r="AM218" s="18"/>
      <c r="AN218" s="18"/>
      <c r="AO218" s="18"/>
      <c r="AP218" s="18"/>
      <c r="AQ218" s="18"/>
      <c r="AR218" s="18"/>
      <c r="AS218" s="18"/>
      <c r="AT218" s="18"/>
    </row>
    <row r="219" spans="1:46">
      <c r="A219" s="2"/>
      <c r="B219" s="5"/>
      <c r="C219" s="5"/>
      <c r="D219" s="5"/>
      <c r="E219" s="5"/>
      <c r="F219" s="5"/>
      <c r="G219" s="5"/>
      <c r="H219" s="5"/>
      <c r="I219" s="5"/>
      <c r="J219" s="5"/>
      <c r="K219" s="5"/>
      <c r="L219" s="5"/>
      <c r="M219" s="5"/>
      <c r="N219" s="5"/>
      <c r="O219" s="18"/>
      <c r="P219" s="18"/>
      <c r="Q219" s="18"/>
      <c r="R219" s="20"/>
      <c r="S219" s="82"/>
      <c r="T219" s="82"/>
      <c r="U219" s="82"/>
      <c r="V219" s="82"/>
      <c r="W219" s="18"/>
      <c r="X219" s="18"/>
      <c r="Y219" s="18"/>
      <c r="Z219" s="18"/>
      <c r="AA219" s="18"/>
      <c r="AB219" s="18"/>
      <c r="AC219" s="82"/>
      <c r="AD219" s="18"/>
      <c r="AE219" s="18"/>
      <c r="AF219" s="18"/>
      <c r="AG219" s="18"/>
      <c r="AH219" s="18"/>
      <c r="AI219" s="18"/>
      <c r="AJ219" s="18"/>
      <c r="AK219" s="18"/>
      <c r="AL219" s="2"/>
      <c r="AM219" s="18"/>
      <c r="AN219" s="18"/>
      <c r="AO219" s="18"/>
      <c r="AP219" s="18"/>
      <c r="AQ219" s="18"/>
      <c r="AR219" s="18"/>
      <c r="AS219" s="18"/>
      <c r="AT219" s="18"/>
    </row>
    <row r="220" spans="1:46">
      <c r="A220" s="2"/>
      <c r="B220" s="5"/>
      <c r="C220" s="5"/>
      <c r="D220" s="5"/>
      <c r="E220" s="5"/>
      <c r="F220" s="5"/>
      <c r="G220" s="5"/>
      <c r="H220" s="5"/>
      <c r="I220" s="5"/>
      <c r="J220" s="5"/>
      <c r="K220" s="5"/>
      <c r="L220" s="5"/>
      <c r="M220" s="5"/>
      <c r="N220" s="5"/>
      <c r="O220" s="18"/>
      <c r="P220" s="18"/>
      <c r="Q220" s="18"/>
      <c r="R220" s="20"/>
      <c r="S220" s="82"/>
      <c r="T220" s="82"/>
      <c r="U220" s="82"/>
      <c r="V220" s="82"/>
      <c r="W220" s="18"/>
      <c r="X220" s="18"/>
      <c r="Y220" s="18"/>
      <c r="Z220" s="18"/>
      <c r="AA220" s="18"/>
      <c r="AB220" s="18"/>
      <c r="AC220" s="82"/>
      <c r="AD220" s="18"/>
      <c r="AE220" s="18"/>
      <c r="AF220" s="18"/>
      <c r="AG220" s="18"/>
      <c r="AH220" s="18"/>
      <c r="AI220" s="18"/>
      <c r="AJ220" s="18"/>
      <c r="AK220" s="18"/>
      <c r="AL220" s="2"/>
      <c r="AM220" s="18"/>
      <c r="AN220" s="18"/>
      <c r="AO220" s="18"/>
      <c r="AP220" s="18"/>
      <c r="AQ220" s="18"/>
      <c r="AR220" s="18"/>
      <c r="AS220" s="18"/>
      <c r="AT220" s="18"/>
    </row>
    <row r="221" spans="1:46">
      <c r="A221" s="2"/>
      <c r="B221" s="5"/>
      <c r="C221" s="5"/>
      <c r="D221" s="5"/>
      <c r="E221" s="5"/>
      <c r="F221" s="5"/>
      <c r="G221" s="5"/>
      <c r="H221" s="5"/>
      <c r="I221" s="5"/>
      <c r="J221" s="5"/>
      <c r="K221" s="5"/>
      <c r="L221" s="5"/>
      <c r="M221" s="5"/>
      <c r="N221" s="5"/>
      <c r="O221" s="18"/>
      <c r="P221" s="18"/>
      <c r="Q221" s="18"/>
      <c r="R221" s="20"/>
      <c r="S221" s="82"/>
      <c r="T221" s="82"/>
      <c r="U221" s="82"/>
      <c r="V221" s="82"/>
      <c r="W221" s="18"/>
      <c r="X221" s="18"/>
      <c r="Y221" s="18"/>
      <c r="Z221" s="18"/>
      <c r="AA221" s="18"/>
      <c r="AB221" s="18"/>
      <c r="AC221" s="82"/>
      <c r="AD221" s="18"/>
      <c r="AE221" s="18"/>
      <c r="AF221" s="18"/>
      <c r="AG221" s="18"/>
      <c r="AH221" s="18"/>
      <c r="AI221" s="18"/>
      <c r="AJ221" s="18"/>
      <c r="AK221" s="18"/>
      <c r="AL221" s="2"/>
      <c r="AM221" s="18"/>
      <c r="AN221" s="18"/>
      <c r="AO221" s="18"/>
      <c r="AP221" s="18"/>
      <c r="AQ221" s="18"/>
      <c r="AR221" s="18"/>
      <c r="AS221" s="18"/>
      <c r="AT221" s="18"/>
    </row>
    <row r="222" spans="1:46">
      <c r="A222" s="2"/>
      <c r="B222" s="5"/>
      <c r="C222" s="5"/>
      <c r="D222" s="5"/>
      <c r="E222" s="5"/>
      <c r="F222" s="5"/>
      <c r="G222" s="5"/>
      <c r="H222" s="5"/>
      <c r="I222" s="5"/>
      <c r="J222" s="5"/>
      <c r="K222" s="5"/>
      <c r="L222" s="5"/>
      <c r="M222" s="5"/>
      <c r="N222" s="5"/>
      <c r="O222" s="18"/>
      <c r="P222" s="18"/>
      <c r="Q222" s="18"/>
      <c r="R222" s="20"/>
      <c r="S222" s="82"/>
      <c r="T222" s="82"/>
      <c r="U222" s="82"/>
      <c r="V222" s="82"/>
      <c r="W222" s="18"/>
      <c r="X222" s="18"/>
      <c r="Y222" s="18"/>
      <c r="Z222" s="18"/>
      <c r="AA222" s="18"/>
      <c r="AB222" s="18"/>
      <c r="AC222" s="82"/>
      <c r="AD222" s="18"/>
      <c r="AE222" s="18"/>
      <c r="AF222" s="18"/>
      <c r="AG222" s="18"/>
      <c r="AH222" s="18"/>
      <c r="AI222" s="18"/>
      <c r="AJ222" s="18"/>
      <c r="AK222" s="18"/>
      <c r="AL222" s="2"/>
      <c r="AM222" s="18"/>
      <c r="AN222" s="18"/>
      <c r="AO222" s="18"/>
      <c r="AP222" s="18"/>
      <c r="AQ222" s="18"/>
      <c r="AR222" s="18"/>
      <c r="AS222" s="18"/>
      <c r="AT222" s="18"/>
    </row>
    <row r="223" spans="1:46">
      <c r="A223" s="2"/>
      <c r="B223" s="5"/>
      <c r="C223" s="5"/>
      <c r="D223" s="5"/>
      <c r="E223" s="5"/>
      <c r="F223" s="5"/>
      <c r="G223" s="5"/>
      <c r="H223" s="5"/>
      <c r="I223" s="5"/>
      <c r="J223" s="5"/>
      <c r="K223" s="5"/>
      <c r="L223" s="5"/>
      <c r="M223" s="5"/>
      <c r="N223" s="5"/>
      <c r="O223" s="18"/>
      <c r="P223" s="18"/>
      <c r="Q223" s="18"/>
      <c r="R223" s="20"/>
      <c r="S223" s="82"/>
      <c r="T223" s="82"/>
      <c r="U223" s="82"/>
      <c r="V223" s="82"/>
      <c r="W223" s="18"/>
      <c r="X223" s="18"/>
      <c r="Y223" s="18"/>
      <c r="Z223" s="18"/>
      <c r="AA223" s="18"/>
      <c r="AB223" s="18"/>
      <c r="AC223" s="82"/>
      <c r="AD223" s="18"/>
      <c r="AE223" s="18"/>
      <c r="AF223" s="18"/>
      <c r="AG223" s="18"/>
      <c r="AH223" s="18"/>
      <c r="AI223" s="18"/>
      <c r="AJ223" s="18"/>
      <c r="AK223" s="18"/>
      <c r="AL223" s="2"/>
      <c r="AM223" s="18"/>
      <c r="AN223" s="18"/>
      <c r="AO223" s="18"/>
      <c r="AP223" s="18"/>
      <c r="AQ223" s="18"/>
      <c r="AR223" s="18"/>
      <c r="AS223" s="18"/>
      <c r="AT223" s="18"/>
    </row>
    <row r="224" spans="1:46">
      <c r="A224" s="2"/>
      <c r="B224" s="5"/>
      <c r="C224" s="5"/>
      <c r="D224" s="5"/>
      <c r="E224" s="5"/>
      <c r="F224" s="5"/>
      <c r="G224" s="5"/>
      <c r="H224" s="5"/>
      <c r="I224" s="5"/>
      <c r="J224" s="5"/>
      <c r="K224" s="5"/>
      <c r="L224" s="5"/>
      <c r="M224" s="5"/>
      <c r="N224" s="5"/>
      <c r="O224" s="18"/>
      <c r="P224" s="18"/>
      <c r="Q224" s="18"/>
      <c r="R224" s="20"/>
      <c r="S224" s="82"/>
      <c r="T224" s="82"/>
      <c r="U224" s="82"/>
      <c r="V224" s="82"/>
      <c r="W224" s="18"/>
      <c r="X224" s="18"/>
      <c r="Y224" s="18"/>
      <c r="Z224" s="18"/>
      <c r="AA224" s="18"/>
      <c r="AB224" s="18"/>
      <c r="AC224" s="82"/>
      <c r="AD224" s="18"/>
      <c r="AE224" s="18"/>
      <c r="AF224" s="18"/>
      <c r="AG224" s="18"/>
      <c r="AH224" s="18"/>
      <c r="AI224" s="18"/>
      <c r="AJ224" s="18"/>
      <c r="AK224" s="18"/>
      <c r="AL224" s="2"/>
      <c r="AM224" s="18"/>
      <c r="AN224" s="18"/>
      <c r="AO224" s="18"/>
      <c r="AP224" s="18"/>
      <c r="AQ224" s="18"/>
      <c r="AR224" s="18"/>
      <c r="AS224" s="18"/>
      <c r="AT224" s="18"/>
    </row>
    <row r="225" spans="1:46">
      <c r="A225" s="2"/>
      <c r="B225" s="5"/>
      <c r="C225" s="5"/>
      <c r="D225" s="5"/>
      <c r="E225" s="5"/>
      <c r="F225" s="5"/>
      <c r="G225" s="5"/>
      <c r="H225" s="5"/>
      <c r="I225" s="5"/>
      <c r="J225" s="5"/>
      <c r="K225" s="5"/>
      <c r="L225" s="5"/>
      <c r="M225" s="5"/>
      <c r="N225" s="5"/>
      <c r="O225" s="18"/>
      <c r="P225" s="18"/>
      <c r="Q225" s="18"/>
      <c r="R225" s="20"/>
      <c r="S225" s="82"/>
      <c r="T225" s="82"/>
      <c r="U225" s="82"/>
      <c r="V225" s="82"/>
      <c r="W225" s="18"/>
      <c r="X225" s="18"/>
      <c r="Y225" s="18"/>
      <c r="Z225" s="18"/>
      <c r="AA225" s="18"/>
      <c r="AB225" s="18"/>
      <c r="AC225" s="82"/>
      <c r="AD225" s="18"/>
      <c r="AE225" s="18"/>
      <c r="AF225" s="18"/>
      <c r="AG225" s="18"/>
      <c r="AH225" s="18"/>
      <c r="AI225" s="18"/>
      <c r="AJ225" s="18"/>
      <c r="AK225" s="18"/>
      <c r="AL225" s="2"/>
      <c r="AM225" s="18"/>
      <c r="AN225" s="18"/>
      <c r="AO225" s="18"/>
      <c r="AP225" s="18"/>
      <c r="AQ225" s="18"/>
      <c r="AR225" s="18"/>
      <c r="AS225" s="18"/>
      <c r="AT225" s="18"/>
    </row>
    <row r="226" spans="1:46">
      <c r="A226" s="2"/>
      <c r="B226" s="5"/>
      <c r="C226" s="5"/>
      <c r="D226" s="5"/>
      <c r="E226" s="5"/>
      <c r="F226" s="5"/>
      <c r="G226" s="5"/>
      <c r="H226" s="5"/>
      <c r="I226" s="5"/>
      <c r="J226" s="5"/>
      <c r="K226" s="5"/>
      <c r="L226" s="5"/>
      <c r="M226" s="5"/>
      <c r="N226" s="5"/>
      <c r="O226" s="18"/>
      <c r="P226" s="18"/>
      <c r="Q226" s="18"/>
      <c r="R226" s="20"/>
      <c r="S226" s="82"/>
      <c r="T226" s="82"/>
      <c r="U226" s="82"/>
      <c r="V226" s="82"/>
      <c r="W226" s="18"/>
      <c r="X226" s="18"/>
      <c r="Y226" s="18"/>
      <c r="Z226" s="18"/>
      <c r="AA226" s="18"/>
      <c r="AB226" s="18"/>
      <c r="AC226" s="82"/>
      <c r="AD226" s="18"/>
      <c r="AE226" s="18"/>
      <c r="AF226" s="18"/>
      <c r="AG226" s="18"/>
      <c r="AH226" s="18"/>
      <c r="AI226" s="18"/>
      <c r="AJ226" s="18"/>
      <c r="AK226" s="18"/>
      <c r="AL226" s="2"/>
      <c r="AM226" s="18"/>
      <c r="AN226" s="18"/>
      <c r="AO226" s="18"/>
      <c r="AP226" s="18"/>
      <c r="AQ226" s="18"/>
      <c r="AR226" s="18"/>
      <c r="AS226" s="18"/>
      <c r="AT226" s="18"/>
    </row>
    <row r="227" spans="1:46">
      <c r="A227" s="2"/>
      <c r="B227" s="5"/>
      <c r="C227" s="5"/>
      <c r="D227" s="5"/>
      <c r="E227" s="5"/>
      <c r="F227" s="5"/>
      <c r="G227" s="5"/>
      <c r="H227" s="5"/>
      <c r="I227" s="5"/>
      <c r="J227" s="5"/>
      <c r="K227" s="5"/>
      <c r="L227" s="5"/>
      <c r="M227" s="5"/>
      <c r="N227" s="5"/>
      <c r="O227" s="18"/>
      <c r="P227" s="18"/>
      <c r="Q227" s="18"/>
      <c r="R227" s="20"/>
      <c r="S227" s="82"/>
      <c r="T227" s="82"/>
      <c r="U227" s="82"/>
      <c r="V227" s="82"/>
      <c r="W227" s="18"/>
      <c r="X227" s="18"/>
      <c r="Y227" s="18"/>
      <c r="Z227" s="18"/>
      <c r="AA227" s="18"/>
      <c r="AB227" s="18"/>
      <c r="AC227" s="82"/>
      <c r="AD227" s="18"/>
      <c r="AE227" s="18"/>
      <c r="AF227" s="18"/>
      <c r="AG227" s="18"/>
      <c r="AH227" s="18"/>
      <c r="AI227" s="18"/>
      <c r="AJ227" s="18"/>
      <c r="AK227" s="18"/>
      <c r="AL227" s="2"/>
      <c r="AM227" s="18"/>
      <c r="AN227" s="18"/>
      <c r="AO227" s="18"/>
      <c r="AP227" s="18"/>
      <c r="AQ227" s="18"/>
      <c r="AR227" s="18"/>
      <c r="AS227" s="18"/>
      <c r="AT227" s="18"/>
    </row>
    <row r="228" spans="1:46">
      <c r="A228" s="2"/>
      <c r="B228" s="5"/>
      <c r="C228" s="5"/>
      <c r="D228" s="5"/>
      <c r="E228" s="5"/>
      <c r="F228" s="5"/>
      <c r="G228" s="5"/>
      <c r="H228" s="5"/>
      <c r="I228" s="5"/>
      <c r="J228" s="5"/>
      <c r="K228" s="5"/>
      <c r="L228" s="5"/>
      <c r="M228" s="5"/>
      <c r="N228" s="5"/>
      <c r="O228" s="18"/>
      <c r="P228" s="18"/>
      <c r="Q228" s="18"/>
      <c r="R228" s="20"/>
      <c r="S228" s="82"/>
      <c r="T228" s="82"/>
      <c r="U228" s="82"/>
      <c r="V228" s="82"/>
      <c r="W228" s="18"/>
      <c r="X228" s="18"/>
      <c r="Y228" s="18"/>
      <c r="Z228" s="18"/>
      <c r="AA228" s="18"/>
      <c r="AB228" s="18"/>
      <c r="AC228" s="82"/>
      <c r="AD228" s="18"/>
      <c r="AE228" s="18"/>
      <c r="AF228" s="18"/>
      <c r="AG228" s="18"/>
      <c r="AH228" s="18"/>
      <c r="AI228" s="18"/>
      <c r="AJ228" s="18"/>
      <c r="AK228" s="18"/>
      <c r="AL228" s="2"/>
      <c r="AM228" s="18"/>
      <c r="AN228" s="18"/>
      <c r="AO228" s="18"/>
      <c r="AP228" s="18"/>
      <c r="AQ228" s="18"/>
      <c r="AR228" s="18"/>
      <c r="AS228" s="18"/>
      <c r="AT228" s="18"/>
    </row>
    <row r="229" spans="1:46">
      <c r="A229" s="2"/>
      <c r="B229" s="5"/>
      <c r="C229" s="5"/>
      <c r="D229" s="5"/>
      <c r="E229" s="5"/>
      <c r="F229" s="5"/>
      <c r="G229" s="5"/>
      <c r="H229" s="5"/>
      <c r="I229" s="5"/>
      <c r="J229" s="5"/>
      <c r="K229" s="5"/>
      <c r="L229" s="5"/>
      <c r="M229" s="5"/>
      <c r="N229" s="5"/>
      <c r="O229" s="18"/>
      <c r="P229" s="18"/>
      <c r="Q229" s="18"/>
      <c r="R229" s="20"/>
      <c r="S229" s="82"/>
      <c r="T229" s="82"/>
      <c r="U229" s="82"/>
      <c r="V229" s="82"/>
      <c r="W229" s="18"/>
      <c r="X229" s="18"/>
      <c r="Y229" s="18"/>
      <c r="Z229" s="18"/>
      <c r="AA229" s="18"/>
      <c r="AB229" s="18"/>
      <c r="AC229" s="82"/>
      <c r="AD229" s="18"/>
      <c r="AE229" s="18"/>
      <c r="AF229" s="18"/>
      <c r="AG229" s="18"/>
      <c r="AH229" s="18"/>
      <c r="AI229" s="18"/>
      <c r="AJ229" s="18"/>
      <c r="AK229" s="18"/>
      <c r="AL229" s="2"/>
      <c r="AM229" s="18"/>
      <c r="AN229" s="18"/>
      <c r="AO229" s="18"/>
      <c r="AP229" s="18"/>
      <c r="AQ229" s="18"/>
      <c r="AR229" s="18"/>
      <c r="AS229" s="18"/>
      <c r="AT229" s="18"/>
    </row>
    <row r="230" spans="1:46">
      <c r="A230" s="2"/>
      <c r="B230" s="5"/>
      <c r="C230" s="5"/>
      <c r="D230" s="5"/>
      <c r="E230" s="5"/>
      <c r="F230" s="5"/>
      <c r="G230" s="5"/>
      <c r="H230" s="5"/>
      <c r="I230" s="5"/>
      <c r="J230" s="5"/>
      <c r="K230" s="5"/>
      <c r="L230" s="5"/>
      <c r="M230" s="5"/>
      <c r="N230" s="5"/>
      <c r="O230" s="18"/>
      <c r="P230" s="18"/>
      <c r="Q230" s="18"/>
      <c r="R230" s="20"/>
      <c r="S230" s="82"/>
      <c r="T230" s="82"/>
      <c r="U230" s="82"/>
      <c r="V230" s="82"/>
      <c r="W230" s="18"/>
      <c r="X230" s="18"/>
      <c r="Y230" s="18"/>
      <c r="Z230" s="18"/>
      <c r="AA230" s="18"/>
      <c r="AB230" s="18"/>
      <c r="AC230" s="82"/>
      <c r="AD230" s="18"/>
      <c r="AE230" s="18"/>
      <c r="AF230" s="18"/>
      <c r="AG230" s="18"/>
      <c r="AH230" s="18"/>
      <c r="AI230" s="18"/>
      <c r="AJ230" s="18"/>
      <c r="AK230" s="18"/>
      <c r="AL230" s="2"/>
      <c r="AM230" s="18"/>
      <c r="AN230" s="18"/>
      <c r="AO230" s="18"/>
      <c r="AP230" s="18"/>
      <c r="AQ230" s="18"/>
      <c r="AR230" s="18"/>
      <c r="AS230" s="18"/>
      <c r="AT230" s="18"/>
    </row>
    <row r="231" spans="1:46">
      <c r="A231" s="2"/>
      <c r="B231" s="5"/>
      <c r="C231" s="5"/>
      <c r="D231" s="5"/>
      <c r="E231" s="5"/>
      <c r="F231" s="5"/>
      <c r="G231" s="5"/>
      <c r="H231" s="5"/>
      <c r="I231" s="5"/>
      <c r="J231" s="5"/>
      <c r="K231" s="5"/>
      <c r="L231" s="5"/>
      <c r="M231" s="5"/>
      <c r="N231" s="5"/>
      <c r="O231" s="18"/>
      <c r="P231" s="18"/>
      <c r="Q231" s="18"/>
      <c r="R231" s="20"/>
      <c r="S231" s="82"/>
      <c r="T231" s="82"/>
      <c r="U231" s="82"/>
      <c r="V231" s="82"/>
      <c r="W231" s="18"/>
      <c r="X231" s="18"/>
      <c r="Y231" s="18"/>
      <c r="Z231" s="18"/>
      <c r="AA231" s="18"/>
      <c r="AB231" s="18"/>
      <c r="AC231" s="82"/>
      <c r="AD231" s="18"/>
      <c r="AE231" s="18"/>
      <c r="AF231" s="18"/>
      <c r="AG231" s="18"/>
      <c r="AH231" s="18"/>
      <c r="AI231" s="18"/>
      <c r="AJ231" s="18"/>
      <c r="AK231" s="18"/>
      <c r="AL231" s="2"/>
      <c r="AM231" s="18"/>
      <c r="AN231" s="18"/>
      <c r="AO231" s="18"/>
      <c r="AP231" s="18"/>
      <c r="AQ231" s="18"/>
      <c r="AR231" s="18"/>
      <c r="AS231" s="18"/>
      <c r="AT231" s="18"/>
    </row>
    <row r="232" spans="1:46">
      <c r="A232" s="2"/>
      <c r="B232" s="5"/>
      <c r="C232" s="5"/>
      <c r="D232" s="5"/>
      <c r="E232" s="5"/>
      <c r="F232" s="5"/>
      <c r="G232" s="5"/>
      <c r="H232" s="5"/>
      <c r="I232" s="5"/>
      <c r="J232" s="5"/>
      <c r="K232" s="5"/>
      <c r="L232" s="5"/>
      <c r="M232" s="5"/>
      <c r="N232" s="5"/>
      <c r="O232" s="18"/>
      <c r="P232" s="18"/>
      <c r="Q232" s="18"/>
      <c r="R232" s="20"/>
      <c r="S232" s="82"/>
      <c r="T232" s="82"/>
      <c r="U232" s="82"/>
      <c r="V232" s="82"/>
      <c r="W232" s="18"/>
      <c r="X232" s="18"/>
      <c r="Y232" s="18"/>
      <c r="Z232" s="18"/>
      <c r="AA232" s="18"/>
      <c r="AB232" s="18"/>
      <c r="AC232" s="82"/>
      <c r="AD232" s="18"/>
      <c r="AE232" s="18"/>
      <c r="AF232" s="18"/>
      <c r="AG232" s="18"/>
      <c r="AH232" s="18"/>
      <c r="AI232" s="18"/>
      <c r="AJ232" s="18"/>
      <c r="AK232" s="18"/>
      <c r="AL232" s="2"/>
      <c r="AM232" s="18"/>
      <c r="AN232" s="18"/>
      <c r="AO232" s="18"/>
      <c r="AP232" s="18"/>
      <c r="AQ232" s="18"/>
      <c r="AR232" s="18"/>
      <c r="AS232" s="18"/>
      <c r="AT232" s="18"/>
    </row>
    <row r="233" spans="1:46">
      <c r="A233" s="2"/>
      <c r="B233" s="5"/>
      <c r="C233" s="5"/>
      <c r="D233" s="5"/>
      <c r="E233" s="5"/>
      <c r="F233" s="5"/>
      <c r="G233" s="5"/>
      <c r="H233" s="5"/>
      <c r="I233" s="5"/>
      <c r="J233" s="5"/>
      <c r="K233" s="5"/>
      <c r="L233" s="5"/>
      <c r="M233" s="5"/>
      <c r="N233" s="5"/>
      <c r="O233" s="18"/>
      <c r="P233" s="18"/>
      <c r="Q233" s="18"/>
      <c r="R233" s="20"/>
      <c r="S233" s="82"/>
      <c r="T233" s="82"/>
      <c r="U233" s="82"/>
      <c r="V233" s="82"/>
      <c r="W233" s="18"/>
      <c r="X233" s="18"/>
      <c r="Y233" s="18"/>
      <c r="Z233" s="18"/>
      <c r="AA233" s="18"/>
      <c r="AB233" s="18"/>
      <c r="AC233" s="82"/>
      <c r="AD233" s="18"/>
      <c r="AE233" s="18"/>
      <c r="AF233" s="18"/>
      <c r="AG233" s="18"/>
      <c r="AH233" s="18"/>
      <c r="AI233" s="18"/>
      <c r="AJ233" s="18"/>
      <c r="AK233" s="18"/>
      <c r="AL233" s="2"/>
      <c r="AM233" s="18"/>
      <c r="AN233" s="18"/>
      <c r="AO233" s="18"/>
      <c r="AP233" s="18"/>
      <c r="AQ233" s="18"/>
      <c r="AR233" s="18"/>
      <c r="AS233" s="18"/>
      <c r="AT233" s="18"/>
    </row>
    <row r="234" spans="1:46">
      <c r="A234" s="2"/>
      <c r="B234" s="5"/>
      <c r="C234" s="5"/>
      <c r="D234" s="5"/>
      <c r="E234" s="5"/>
      <c r="F234" s="5"/>
      <c r="G234" s="5"/>
      <c r="H234" s="5"/>
      <c r="I234" s="5"/>
      <c r="J234" s="5"/>
      <c r="K234" s="5"/>
      <c r="L234" s="5"/>
      <c r="M234" s="5"/>
      <c r="N234" s="5"/>
      <c r="O234" s="18"/>
      <c r="P234" s="18"/>
      <c r="Q234" s="18"/>
      <c r="R234" s="20"/>
      <c r="S234" s="82"/>
      <c r="T234" s="82"/>
      <c r="U234" s="82"/>
      <c r="V234" s="82"/>
      <c r="W234" s="18"/>
      <c r="X234" s="18"/>
      <c r="Y234" s="18"/>
      <c r="Z234" s="18"/>
      <c r="AA234" s="18"/>
      <c r="AB234" s="18"/>
      <c r="AC234" s="82"/>
      <c r="AD234" s="18"/>
      <c r="AE234" s="18"/>
      <c r="AF234" s="18"/>
      <c r="AG234" s="18"/>
      <c r="AH234" s="18"/>
      <c r="AI234" s="18"/>
      <c r="AJ234" s="18"/>
      <c r="AK234" s="18"/>
      <c r="AL234" s="2"/>
      <c r="AM234" s="18"/>
      <c r="AN234" s="18"/>
      <c r="AO234" s="18"/>
      <c r="AP234" s="18"/>
      <c r="AQ234" s="18"/>
      <c r="AR234" s="18"/>
      <c r="AS234" s="18"/>
      <c r="AT234" s="18"/>
    </row>
    <row r="235" spans="1:46">
      <c r="A235" s="2"/>
      <c r="B235" s="5"/>
      <c r="C235" s="5"/>
      <c r="D235" s="5"/>
      <c r="E235" s="5"/>
      <c r="F235" s="5"/>
      <c r="G235" s="5"/>
      <c r="H235" s="5"/>
      <c r="I235" s="5"/>
      <c r="J235" s="5"/>
      <c r="K235" s="5"/>
      <c r="L235" s="5"/>
      <c r="M235" s="5"/>
      <c r="N235" s="5"/>
      <c r="O235" s="18"/>
      <c r="P235" s="18"/>
      <c r="Q235" s="18"/>
      <c r="R235" s="20"/>
      <c r="S235" s="82"/>
      <c r="T235" s="82"/>
      <c r="U235" s="82"/>
      <c r="V235" s="82"/>
      <c r="W235" s="18"/>
      <c r="X235" s="18"/>
      <c r="Y235" s="18"/>
      <c r="Z235" s="18"/>
      <c r="AA235" s="18"/>
      <c r="AB235" s="18"/>
      <c r="AC235" s="82"/>
      <c r="AD235" s="18"/>
      <c r="AE235" s="18"/>
      <c r="AF235" s="18"/>
      <c r="AG235" s="18"/>
      <c r="AH235" s="18"/>
      <c r="AI235" s="18"/>
      <c r="AJ235" s="18"/>
      <c r="AK235" s="18"/>
      <c r="AL235" s="2"/>
      <c r="AM235" s="18"/>
      <c r="AN235" s="18"/>
      <c r="AO235" s="18"/>
      <c r="AP235" s="18"/>
      <c r="AQ235" s="18"/>
      <c r="AR235" s="18"/>
      <c r="AS235" s="18"/>
      <c r="AT235" s="18"/>
    </row>
    <row r="236" spans="1:46">
      <c r="A236" s="2"/>
      <c r="B236" s="5"/>
      <c r="C236" s="5"/>
      <c r="D236" s="5"/>
      <c r="E236" s="5"/>
      <c r="F236" s="5"/>
      <c r="G236" s="5"/>
      <c r="H236" s="5"/>
      <c r="I236" s="5"/>
      <c r="J236" s="5"/>
      <c r="K236" s="5"/>
      <c r="L236" s="5"/>
      <c r="M236" s="5"/>
      <c r="N236" s="5"/>
      <c r="O236" s="18"/>
      <c r="P236" s="18"/>
      <c r="Q236" s="18"/>
      <c r="R236" s="20"/>
      <c r="S236" s="82"/>
      <c r="T236" s="82"/>
      <c r="U236" s="82"/>
      <c r="V236" s="82"/>
      <c r="W236" s="18"/>
      <c r="X236" s="18"/>
      <c r="Y236" s="18"/>
      <c r="Z236" s="18"/>
      <c r="AA236" s="18"/>
      <c r="AB236" s="18"/>
      <c r="AC236" s="82"/>
      <c r="AD236" s="18"/>
      <c r="AE236" s="18"/>
      <c r="AF236" s="18"/>
      <c r="AG236" s="18"/>
      <c r="AH236" s="18"/>
      <c r="AI236" s="18"/>
      <c r="AJ236" s="18"/>
      <c r="AK236" s="18"/>
      <c r="AL236" s="2"/>
      <c r="AM236" s="18"/>
      <c r="AN236" s="18"/>
      <c r="AO236" s="18"/>
      <c r="AP236" s="18"/>
      <c r="AQ236" s="18"/>
      <c r="AR236" s="18"/>
      <c r="AS236" s="18"/>
      <c r="AT236" s="18"/>
    </row>
    <row r="237" spans="1:46">
      <c r="A237" s="2"/>
      <c r="B237" s="5"/>
      <c r="C237" s="5"/>
      <c r="D237" s="5"/>
      <c r="E237" s="5"/>
      <c r="F237" s="5"/>
      <c r="G237" s="5"/>
      <c r="H237" s="5"/>
      <c r="I237" s="5"/>
      <c r="J237" s="5"/>
      <c r="K237" s="5"/>
      <c r="L237" s="5"/>
      <c r="M237" s="5"/>
      <c r="N237" s="5"/>
      <c r="O237" s="18"/>
      <c r="P237" s="18"/>
      <c r="Q237" s="18"/>
      <c r="R237" s="20"/>
      <c r="S237" s="82"/>
      <c r="T237" s="82"/>
      <c r="U237" s="82"/>
      <c r="V237" s="82"/>
      <c r="W237" s="18"/>
      <c r="X237" s="18"/>
      <c r="Y237" s="18"/>
      <c r="Z237" s="18"/>
      <c r="AA237" s="18"/>
      <c r="AB237" s="18"/>
      <c r="AC237" s="82"/>
      <c r="AD237" s="18"/>
      <c r="AE237" s="18"/>
      <c r="AF237" s="18"/>
      <c r="AG237" s="18"/>
      <c r="AH237" s="18"/>
      <c r="AI237" s="18"/>
      <c r="AJ237" s="18"/>
      <c r="AK237" s="18"/>
      <c r="AL237" s="2"/>
      <c r="AM237" s="18"/>
      <c r="AN237" s="18"/>
      <c r="AO237" s="18"/>
      <c r="AP237" s="18"/>
      <c r="AQ237" s="18"/>
      <c r="AR237" s="18"/>
      <c r="AS237" s="18"/>
      <c r="AT237" s="18"/>
    </row>
    <row r="238" spans="1:46">
      <c r="A238" s="2"/>
      <c r="B238" s="5"/>
      <c r="C238" s="5"/>
      <c r="D238" s="5"/>
      <c r="E238" s="5"/>
      <c r="F238" s="5"/>
      <c r="G238" s="5"/>
      <c r="H238" s="5"/>
      <c r="I238" s="5"/>
      <c r="J238" s="5"/>
      <c r="K238" s="5"/>
      <c r="L238" s="5"/>
      <c r="M238" s="5"/>
      <c r="N238" s="5"/>
      <c r="O238" s="18"/>
      <c r="P238" s="18"/>
      <c r="Q238" s="18"/>
      <c r="R238" s="20"/>
      <c r="S238" s="82"/>
      <c r="T238" s="82"/>
      <c r="U238" s="82"/>
      <c r="V238" s="82"/>
      <c r="W238" s="18"/>
      <c r="X238" s="18"/>
      <c r="Y238" s="18"/>
      <c r="Z238" s="18"/>
      <c r="AA238" s="18"/>
      <c r="AB238" s="18"/>
      <c r="AC238" s="82"/>
      <c r="AD238" s="18"/>
      <c r="AE238" s="18"/>
      <c r="AF238" s="18"/>
      <c r="AG238" s="18"/>
      <c r="AH238" s="18"/>
      <c r="AI238" s="18"/>
      <c r="AJ238" s="18"/>
      <c r="AK238" s="18"/>
      <c r="AL238" s="2"/>
      <c r="AM238" s="18"/>
      <c r="AN238" s="18"/>
      <c r="AO238" s="18"/>
      <c r="AP238" s="18"/>
      <c r="AQ238" s="18"/>
      <c r="AR238" s="18"/>
      <c r="AS238" s="18"/>
      <c r="AT238" s="18"/>
    </row>
    <row r="239" spans="1:46">
      <c r="A239" s="2"/>
      <c r="B239" s="5"/>
      <c r="C239" s="5"/>
      <c r="D239" s="5"/>
      <c r="E239" s="5"/>
      <c r="F239" s="5"/>
      <c r="G239" s="5"/>
      <c r="H239" s="5"/>
      <c r="I239" s="5"/>
      <c r="J239" s="5"/>
      <c r="K239" s="5"/>
      <c r="L239" s="5"/>
      <c r="M239" s="5"/>
      <c r="N239" s="5"/>
      <c r="O239" s="18"/>
      <c r="P239" s="18"/>
      <c r="Q239" s="18"/>
      <c r="R239" s="20"/>
      <c r="S239" s="82"/>
      <c r="T239" s="82"/>
      <c r="U239" s="82"/>
      <c r="V239" s="82"/>
      <c r="W239" s="18"/>
      <c r="X239" s="18"/>
      <c r="Y239" s="18"/>
      <c r="Z239" s="18"/>
      <c r="AA239" s="18"/>
      <c r="AB239" s="18"/>
      <c r="AC239" s="82"/>
      <c r="AD239" s="18"/>
      <c r="AE239" s="18"/>
      <c r="AF239" s="18"/>
      <c r="AG239" s="18"/>
      <c r="AH239" s="18"/>
      <c r="AI239" s="18"/>
      <c r="AJ239" s="18"/>
      <c r="AK239" s="18"/>
      <c r="AL239" s="2"/>
      <c r="AM239" s="18"/>
      <c r="AN239" s="18"/>
      <c r="AO239" s="18"/>
      <c r="AP239" s="18"/>
      <c r="AQ239" s="18"/>
      <c r="AR239" s="18"/>
      <c r="AS239" s="18"/>
      <c r="AT239" s="18"/>
    </row>
    <row r="240" spans="1:46">
      <c r="A240" s="2"/>
      <c r="B240" s="5"/>
      <c r="C240" s="5"/>
      <c r="D240" s="5"/>
      <c r="E240" s="5"/>
      <c r="F240" s="5"/>
      <c r="G240" s="5"/>
      <c r="H240" s="5"/>
      <c r="I240" s="5"/>
      <c r="J240" s="5"/>
      <c r="K240" s="5"/>
      <c r="L240" s="5"/>
      <c r="M240" s="5"/>
      <c r="N240" s="5"/>
      <c r="O240" s="18"/>
      <c r="P240" s="18"/>
      <c r="Q240" s="18"/>
      <c r="R240" s="20"/>
      <c r="S240" s="82"/>
      <c r="T240" s="82"/>
      <c r="U240" s="82"/>
      <c r="V240" s="82"/>
      <c r="W240" s="18"/>
      <c r="X240" s="18"/>
      <c r="Y240" s="18"/>
      <c r="Z240" s="18"/>
      <c r="AA240" s="18"/>
      <c r="AB240" s="18"/>
      <c r="AC240" s="82"/>
      <c r="AD240" s="18"/>
      <c r="AE240" s="18"/>
      <c r="AF240" s="18"/>
      <c r="AG240" s="18"/>
      <c r="AH240" s="18"/>
      <c r="AI240" s="18"/>
      <c r="AJ240" s="18"/>
      <c r="AK240" s="18"/>
      <c r="AL240" s="2"/>
      <c r="AM240" s="18"/>
      <c r="AN240" s="18"/>
      <c r="AO240" s="18"/>
      <c r="AP240" s="18"/>
      <c r="AQ240" s="18"/>
      <c r="AR240" s="18"/>
      <c r="AS240" s="18"/>
      <c r="AT240" s="18"/>
    </row>
    <row r="241" spans="1:46">
      <c r="A241" s="2"/>
      <c r="B241" s="5"/>
      <c r="C241" s="5"/>
      <c r="D241" s="5"/>
      <c r="E241" s="5"/>
      <c r="F241" s="5"/>
      <c r="G241" s="5"/>
      <c r="H241" s="5"/>
      <c r="I241" s="5"/>
      <c r="J241" s="5"/>
      <c r="K241" s="5"/>
      <c r="L241" s="5"/>
      <c r="M241" s="5"/>
      <c r="N241" s="5"/>
      <c r="O241" s="18"/>
      <c r="P241" s="18"/>
      <c r="Q241" s="18"/>
      <c r="R241" s="20"/>
      <c r="S241" s="82"/>
      <c r="T241" s="82"/>
      <c r="U241" s="82"/>
      <c r="V241" s="82"/>
      <c r="W241" s="18"/>
      <c r="X241" s="18"/>
      <c r="Y241" s="18"/>
      <c r="Z241" s="18"/>
      <c r="AA241" s="18"/>
      <c r="AB241" s="18"/>
      <c r="AC241" s="82"/>
      <c r="AD241" s="18"/>
      <c r="AE241" s="18"/>
      <c r="AF241" s="18"/>
      <c r="AG241" s="18"/>
      <c r="AH241" s="18"/>
      <c r="AI241" s="18"/>
      <c r="AJ241" s="18"/>
      <c r="AK241" s="18"/>
      <c r="AL241" s="2"/>
      <c r="AM241" s="18"/>
      <c r="AN241" s="18"/>
      <c r="AO241" s="18"/>
      <c r="AP241" s="18"/>
      <c r="AQ241" s="18"/>
      <c r="AR241" s="18"/>
      <c r="AS241" s="18"/>
      <c r="AT241" s="18"/>
    </row>
    <row r="242" spans="1:46">
      <c r="A242" s="2"/>
      <c r="B242" s="5"/>
      <c r="C242" s="5"/>
      <c r="D242" s="5"/>
      <c r="E242" s="5"/>
      <c r="F242" s="5"/>
      <c r="G242" s="5"/>
      <c r="H242" s="5"/>
      <c r="I242" s="5"/>
      <c r="J242" s="5"/>
      <c r="K242" s="5"/>
      <c r="L242" s="5"/>
      <c r="M242" s="5"/>
      <c r="N242" s="5"/>
      <c r="O242" s="18"/>
      <c r="P242" s="18"/>
      <c r="Q242" s="18"/>
      <c r="R242" s="20"/>
      <c r="S242" s="82"/>
      <c r="T242" s="82"/>
      <c r="U242" s="82"/>
      <c r="V242" s="82"/>
      <c r="W242" s="18"/>
      <c r="X242" s="18"/>
      <c r="Y242" s="18"/>
      <c r="Z242" s="18"/>
      <c r="AA242" s="18"/>
      <c r="AB242" s="18"/>
      <c r="AC242" s="82"/>
      <c r="AD242" s="18"/>
      <c r="AE242" s="18"/>
      <c r="AF242" s="18"/>
      <c r="AG242" s="18"/>
      <c r="AH242" s="18"/>
      <c r="AI242" s="18"/>
      <c r="AJ242" s="18"/>
      <c r="AK242" s="18"/>
      <c r="AL242" s="2"/>
      <c r="AM242" s="18"/>
      <c r="AN242" s="18"/>
      <c r="AO242" s="18"/>
      <c r="AP242" s="18"/>
      <c r="AQ242" s="18"/>
      <c r="AR242" s="18"/>
      <c r="AS242" s="18"/>
      <c r="AT242" s="18"/>
    </row>
    <row r="243" spans="1:46">
      <c r="A243" s="2"/>
      <c r="B243" s="5"/>
      <c r="C243" s="5"/>
      <c r="D243" s="5"/>
      <c r="E243" s="5"/>
      <c r="F243" s="5"/>
      <c r="G243" s="5"/>
      <c r="H243" s="5"/>
      <c r="I243" s="5"/>
      <c r="J243" s="5"/>
      <c r="K243" s="5"/>
      <c r="L243" s="5"/>
      <c r="M243" s="5"/>
      <c r="N243" s="5"/>
      <c r="O243" s="18"/>
      <c r="P243" s="18"/>
      <c r="Q243" s="18"/>
      <c r="R243" s="20"/>
      <c r="S243" s="82"/>
      <c r="T243" s="82"/>
      <c r="U243" s="82"/>
      <c r="V243" s="82"/>
      <c r="W243" s="18"/>
      <c r="X243" s="18"/>
      <c r="Y243" s="18"/>
      <c r="Z243" s="18"/>
      <c r="AA243" s="18"/>
      <c r="AB243" s="18"/>
      <c r="AC243" s="82"/>
      <c r="AD243" s="18"/>
      <c r="AE243" s="18"/>
      <c r="AF243" s="18"/>
      <c r="AG243" s="18"/>
      <c r="AH243" s="18"/>
      <c r="AI243" s="18"/>
      <c r="AJ243" s="18"/>
      <c r="AK243" s="18"/>
      <c r="AL243" s="2"/>
      <c r="AM243" s="18"/>
      <c r="AN243" s="18"/>
      <c r="AO243" s="18"/>
      <c r="AP243" s="18"/>
      <c r="AQ243" s="18"/>
      <c r="AR243" s="18"/>
      <c r="AS243" s="18"/>
      <c r="AT243" s="18"/>
    </row>
    <row r="244" spans="1:46">
      <c r="A244" s="2"/>
      <c r="B244" s="5"/>
      <c r="C244" s="5"/>
      <c r="D244" s="5"/>
      <c r="E244" s="5"/>
      <c r="F244" s="5"/>
      <c r="G244" s="5"/>
      <c r="H244" s="5"/>
      <c r="I244" s="5"/>
      <c r="J244" s="5"/>
      <c r="K244" s="5"/>
      <c r="L244" s="5"/>
      <c r="M244" s="5"/>
      <c r="N244" s="5"/>
      <c r="O244" s="18"/>
      <c r="P244" s="18"/>
      <c r="Q244" s="18"/>
      <c r="R244" s="20"/>
      <c r="S244" s="82"/>
      <c r="T244" s="82"/>
      <c r="U244" s="82"/>
      <c r="V244" s="82"/>
      <c r="W244" s="18"/>
      <c r="X244" s="18"/>
      <c r="Y244" s="18"/>
      <c r="Z244" s="18"/>
      <c r="AA244" s="18"/>
      <c r="AB244" s="18"/>
      <c r="AC244" s="82"/>
      <c r="AD244" s="18"/>
      <c r="AE244" s="18"/>
      <c r="AF244" s="18"/>
      <c r="AG244" s="18"/>
      <c r="AH244" s="18"/>
      <c r="AI244" s="18"/>
      <c r="AJ244" s="18"/>
      <c r="AK244" s="18"/>
      <c r="AL244" s="2"/>
      <c r="AM244" s="18"/>
      <c r="AN244" s="18"/>
      <c r="AO244" s="18"/>
      <c r="AP244" s="18"/>
      <c r="AQ244" s="18"/>
      <c r="AR244" s="18"/>
      <c r="AS244" s="18"/>
      <c r="AT244" s="18"/>
    </row>
    <row r="245" spans="1:46">
      <c r="A245" s="2"/>
      <c r="B245" s="5"/>
      <c r="C245" s="5"/>
      <c r="D245" s="5"/>
      <c r="E245" s="5"/>
      <c r="F245" s="5"/>
      <c r="G245" s="5"/>
      <c r="H245" s="5"/>
      <c r="I245" s="5"/>
      <c r="J245" s="5"/>
      <c r="K245" s="5"/>
      <c r="L245" s="5"/>
      <c r="M245" s="5"/>
      <c r="N245" s="5"/>
      <c r="O245" s="18"/>
      <c r="P245" s="18"/>
      <c r="Q245" s="18"/>
      <c r="R245" s="20"/>
      <c r="S245" s="82"/>
      <c r="T245" s="82"/>
      <c r="U245" s="82"/>
      <c r="V245" s="82"/>
      <c r="W245" s="18"/>
      <c r="X245" s="18"/>
      <c r="Y245" s="18"/>
      <c r="Z245" s="18"/>
      <c r="AA245" s="18"/>
      <c r="AB245" s="18"/>
      <c r="AC245" s="82"/>
      <c r="AD245" s="18"/>
      <c r="AE245" s="18"/>
      <c r="AF245" s="18"/>
      <c r="AG245" s="18"/>
      <c r="AH245" s="18"/>
      <c r="AI245" s="18"/>
      <c r="AJ245" s="18"/>
      <c r="AK245" s="18"/>
      <c r="AL245" s="2"/>
      <c r="AM245" s="18"/>
      <c r="AN245" s="18"/>
      <c r="AO245" s="18"/>
      <c r="AP245" s="18"/>
      <c r="AQ245" s="18"/>
      <c r="AR245" s="18"/>
      <c r="AS245" s="18"/>
      <c r="AT245" s="18"/>
    </row>
    <row r="246" spans="1:46">
      <c r="A246" s="2"/>
      <c r="B246" s="5"/>
      <c r="C246" s="5"/>
      <c r="D246" s="5"/>
      <c r="E246" s="5"/>
      <c r="F246" s="5"/>
      <c r="G246" s="5"/>
      <c r="H246" s="5"/>
      <c r="I246" s="5"/>
      <c r="J246" s="5"/>
      <c r="K246" s="5"/>
      <c r="L246" s="5"/>
      <c r="M246" s="5"/>
      <c r="N246" s="5"/>
      <c r="O246" s="18"/>
      <c r="P246" s="18"/>
      <c r="Q246" s="18"/>
      <c r="R246" s="20"/>
      <c r="S246" s="82"/>
      <c r="T246" s="82"/>
      <c r="U246" s="82"/>
      <c r="V246" s="82"/>
      <c r="W246" s="18"/>
      <c r="X246" s="18"/>
      <c r="Y246" s="18"/>
      <c r="Z246" s="18"/>
      <c r="AA246" s="18"/>
      <c r="AB246" s="18"/>
      <c r="AC246" s="82"/>
      <c r="AD246" s="18"/>
      <c r="AE246" s="18"/>
      <c r="AF246" s="18"/>
      <c r="AG246" s="18"/>
      <c r="AH246" s="18"/>
      <c r="AI246" s="18"/>
      <c r="AJ246" s="18"/>
      <c r="AK246" s="18"/>
      <c r="AL246" s="2"/>
      <c r="AM246" s="18"/>
      <c r="AN246" s="18"/>
      <c r="AO246" s="18"/>
      <c r="AP246" s="18"/>
      <c r="AQ246" s="18"/>
      <c r="AR246" s="18"/>
      <c r="AS246" s="18"/>
      <c r="AT246" s="18"/>
    </row>
    <row r="247" spans="1:46">
      <c r="A247" s="2"/>
      <c r="B247" s="5"/>
      <c r="C247" s="5"/>
      <c r="D247" s="5"/>
      <c r="E247" s="5"/>
      <c r="F247" s="5"/>
      <c r="G247" s="5"/>
      <c r="H247" s="5"/>
      <c r="I247" s="5"/>
      <c r="J247" s="5"/>
      <c r="K247" s="5"/>
      <c r="L247" s="5"/>
      <c r="M247" s="5"/>
      <c r="N247" s="5"/>
      <c r="O247" s="18"/>
      <c r="P247" s="18"/>
      <c r="Q247" s="18"/>
      <c r="R247" s="20"/>
      <c r="S247" s="82"/>
      <c r="T247" s="82"/>
      <c r="U247" s="82"/>
      <c r="V247" s="82"/>
      <c r="W247" s="18"/>
      <c r="X247" s="18"/>
      <c r="Y247" s="18"/>
      <c r="Z247" s="18"/>
      <c r="AA247" s="18"/>
      <c r="AB247" s="18"/>
      <c r="AC247" s="82"/>
      <c r="AD247" s="18"/>
      <c r="AE247" s="18"/>
      <c r="AF247" s="18"/>
      <c r="AG247" s="18"/>
      <c r="AH247" s="18"/>
      <c r="AI247" s="18"/>
      <c r="AJ247" s="18"/>
      <c r="AK247" s="18"/>
      <c r="AL247" s="2"/>
      <c r="AM247" s="18"/>
      <c r="AN247" s="18"/>
      <c r="AO247" s="18"/>
      <c r="AP247" s="18"/>
      <c r="AQ247" s="18"/>
      <c r="AR247" s="18"/>
      <c r="AS247" s="18"/>
      <c r="AT247" s="18"/>
    </row>
    <row r="248" spans="1:46">
      <c r="A248" s="2"/>
      <c r="B248" s="5"/>
      <c r="C248" s="5"/>
      <c r="D248" s="5"/>
      <c r="E248" s="5"/>
      <c r="F248" s="5"/>
      <c r="G248" s="5"/>
      <c r="H248" s="5"/>
      <c r="I248" s="5"/>
      <c r="J248" s="5"/>
      <c r="K248" s="5"/>
      <c r="L248" s="5"/>
      <c r="M248" s="5"/>
      <c r="N248" s="5"/>
      <c r="O248" s="18"/>
      <c r="P248" s="18"/>
      <c r="Q248" s="18"/>
      <c r="R248" s="20"/>
      <c r="S248" s="82"/>
      <c r="T248" s="82"/>
      <c r="U248" s="82"/>
      <c r="V248" s="82"/>
      <c r="W248" s="18"/>
      <c r="X248" s="18"/>
      <c r="Y248" s="18"/>
      <c r="Z248" s="18"/>
      <c r="AA248" s="18"/>
      <c r="AB248" s="18"/>
      <c r="AC248" s="82"/>
      <c r="AD248" s="18"/>
      <c r="AE248" s="18"/>
      <c r="AF248" s="18"/>
      <c r="AG248" s="18"/>
      <c r="AH248" s="18"/>
      <c r="AI248" s="18"/>
      <c r="AJ248" s="18"/>
      <c r="AK248" s="18"/>
      <c r="AL248" s="2"/>
      <c r="AM248" s="18"/>
      <c r="AN248" s="18"/>
      <c r="AO248" s="18"/>
      <c r="AP248" s="18"/>
      <c r="AQ248" s="18"/>
      <c r="AR248" s="18"/>
      <c r="AS248" s="18"/>
      <c r="AT248" s="18"/>
    </row>
    <row r="249" spans="1:46">
      <c r="A249" s="2"/>
      <c r="B249" s="5"/>
      <c r="C249" s="5"/>
      <c r="D249" s="5"/>
      <c r="E249" s="5"/>
      <c r="F249" s="5"/>
      <c r="G249" s="5"/>
      <c r="H249" s="5"/>
      <c r="I249" s="5"/>
      <c r="J249" s="5"/>
      <c r="K249" s="5"/>
      <c r="L249" s="5"/>
      <c r="M249" s="5"/>
      <c r="N249" s="5"/>
      <c r="O249" s="18"/>
      <c r="P249" s="18"/>
      <c r="Q249" s="18"/>
      <c r="R249" s="20"/>
      <c r="S249" s="82"/>
      <c r="T249" s="82"/>
      <c r="U249" s="82"/>
      <c r="V249" s="82"/>
      <c r="W249" s="18"/>
      <c r="X249" s="18"/>
      <c r="Y249" s="18"/>
      <c r="Z249" s="18"/>
      <c r="AA249" s="18"/>
      <c r="AB249" s="18"/>
      <c r="AC249" s="82"/>
      <c r="AD249" s="18"/>
      <c r="AE249" s="18"/>
      <c r="AF249" s="18"/>
      <c r="AG249" s="18"/>
      <c r="AH249" s="18"/>
      <c r="AI249" s="18"/>
      <c r="AJ249" s="18"/>
      <c r="AK249" s="18"/>
      <c r="AL249" s="2"/>
      <c r="AM249" s="18"/>
      <c r="AN249" s="18"/>
      <c r="AO249" s="18"/>
      <c r="AP249" s="18"/>
      <c r="AQ249" s="18"/>
      <c r="AR249" s="18"/>
      <c r="AS249" s="18"/>
      <c r="AT249" s="18"/>
    </row>
    <row r="250" spans="1:46">
      <c r="A250" s="2"/>
      <c r="B250" s="5"/>
      <c r="C250" s="5"/>
      <c r="D250" s="5"/>
      <c r="E250" s="5"/>
      <c r="F250" s="5"/>
      <c r="G250" s="5"/>
      <c r="H250" s="5"/>
      <c r="I250" s="5"/>
      <c r="J250" s="5"/>
      <c r="K250" s="5"/>
      <c r="L250" s="5"/>
      <c r="M250" s="5"/>
      <c r="N250" s="5"/>
      <c r="O250" s="18"/>
      <c r="P250" s="18"/>
      <c r="Q250" s="18"/>
      <c r="R250" s="20"/>
      <c r="S250" s="82"/>
      <c r="T250" s="82"/>
      <c r="U250" s="82"/>
      <c r="V250" s="82"/>
      <c r="W250" s="18"/>
      <c r="X250" s="18"/>
      <c r="Y250" s="18"/>
      <c r="Z250" s="18"/>
      <c r="AA250" s="18"/>
      <c r="AB250" s="18"/>
      <c r="AC250" s="82"/>
      <c r="AD250" s="18"/>
      <c r="AE250" s="18"/>
      <c r="AF250" s="18"/>
      <c r="AG250" s="18"/>
      <c r="AH250" s="18"/>
      <c r="AI250" s="18"/>
      <c r="AJ250" s="18"/>
      <c r="AK250" s="18"/>
      <c r="AL250" s="2"/>
      <c r="AM250" s="18"/>
      <c r="AN250" s="18"/>
      <c r="AO250" s="18"/>
      <c r="AP250" s="18"/>
      <c r="AQ250" s="18"/>
      <c r="AR250" s="18"/>
      <c r="AS250" s="18"/>
      <c r="AT250" s="18"/>
    </row>
    <row r="251" spans="1:46">
      <c r="A251" s="2"/>
      <c r="B251" s="5"/>
      <c r="C251" s="5"/>
      <c r="D251" s="5"/>
      <c r="E251" s="5"/>
      <c r="F251" s="5"/>
      <c r="G251" s="5"/>
      <c r="H251" s="5"/>
      <c r="I251" s="5"/>
      <c r="J251" s="5"/>
      <c r="K251" s="5"/>
      <c r="L251" s="5"/>
      <c r="M251" s="5"/>
      <c r="N251" s="5"/>
      <c r="O251" s="18"/>
      <c r="P251" s="18"/>
      <c r="Q251" s="18"/>
      <c r="R251" s="20"/>
      <c r="S251" s="82"/>
      <c r="T251" s="82"/>
      <c r="U251" s="82"/>
      <c r="V251" s="82"/>
      <c r="W251" s="18"/>
      <c r="X251" s="18"/>
      <c r="Y251" s="18"/>
      <c r="Z251" s="18"/>
      <c r="AA251" s="18"/>
      <c r="AB251" s="18"/>
      <c r="AC251" s="82"/>
      <c r="AD251" s="18"/>
      <c r="AE251" s="18"/>
      <c r="AF251" s="18"/>
      <c r="AG251" s="18"/>
      <c r="AH251" s="18"/>
      <c r="AI251" s="18"/>
      <c r="AJ251" s="18"/>
      <c r="AK251" s="18"/>
      <c r="AL251" s="2"/>
      <c r="AM251" s="18"/>
      <c r="AN251" s="18"/>
      <c r="AO251" s="18"/>
      <c r="AP251" s="18"/>
      <c r="AQ251" s="18"/>
      <c r="AR251" s="18"/>
      <c r="AS251" s="18"/>
      <c r="AT251" s="18"/>
    </row>
    <row r="252" spans="1:46">
      <c r="A252" s="2"/>
      <c r="B252" s="5"/>
      <c r="C252" s="5"/>
      <c r="D252" s="5"/>
      <c r="E252" s="5"/>
      <c r="F252" s="5"/>
      <c r="G252" s="5"/>
      <c r="H252" s="5"/>
      <c r="I252" s="5"/>
      <c r="J252" s="5"/>
      <c r="K252" s="5"/>
      <c r="L252" s="5"/>
      <c r="M252" s="5"/>
      <c r="N252" s="5"/>
      <c r="O252" s="18"/>
      <c r="P252" s="18"/>
      <c r="Q252" s="18"/>
      <c r="R252" s="20"/>
      <c r="S252" s="82"/>
      <c r="T252" s="82"/>
      <c r="U252" s="82"/>
      <c r="V252" s="82"/>
      <c r="W252" s="18"/>
      <c r="X252" s="18"/>
      <c r="Y252" s="18"/>
      <c r="Z252" s="18"/>
      <c r="AA252" s="18"/>
      <c r="AB252" s="18"/>
      <c r="AC252" s="82"/>
      <c r="AD252" s="18"/>
      <c r="AE252" s="18"/>
      <c r="AF252" s="18"/>
      <c r="AG252" s="18"/>
      <c r="AH252" s="18"/>
      <c r="AI252" s="18"/>
      <c r="AJ252" s="18"/>
      <c r="AK252" s="18"/>
      <c r="AL252" s="2"/>
      <c r="AM252" s="18"/>
      <c r="AN252" s="18"/>
      <c r="AO252" s="18"/>
      <c r="AP252" s="18"/>
      <c r="AQ252" s="18"/>
      <c r="AR252" s="18"/>
      <c r="AS252" s="18"/>
      <c r="AT252" s="18"/>
    </row>
    <row r="253" spans="1:46">
      <c r="A253" s="2"/>
      <c r="B253" s="5"/>
      <c r="C253" s="5"/>
      <c r="D253" s="5"/>
      <c r="E253" s="5"/>
      <c r="F253" s="5"/>
      <c r="G253" s="5"/>
      <c r="H253" s="5"/>
      <c r="I253" s="5"/>
      <c r="J253" s="5"/>
      <c r="K253" s="5"/>
      <c r="L253" s="5"/>
      <c r="M253" s="5"/>
      <c r="N253" s="5"/>
      <c r="O253" s="18"/>
      <c r="P253" s="18"/>
      <c r="Q253" s="18"/>
      <c r="R253" s="20"/>
      <c r="S253" s="82"/>
      <c r="T253" s="82"/>
      <c r="U253" s="82"/>
      <c r="V253" s="82"/>
      <c r="W253" s="18"/>
      <c r="X253" s="18"/>
      <c r="Y253" s="18"/>
      <c r="Z253" s="18"/>
      <c r="AA253" s="18"/>
      <c r="AB253" s="18"/>
      <c r="AC253" s="82"/>
      <c r="AD253" s="18"/>
      <c r="AE253" s="18"/>
      <c r="AF253" s="18"/>
      <c r="AG253" s="18"/>
      <c r="AH253" s="18"/>
      <c r="AI253" s="18"/>
      <c r="AJ253" s="18"/>
      <c r="AK253" s="18"/>
      <c r="AL253" s="2"/>
      <c r="AM253" s="18"/>
      <c r="AN253" s="18"/>
      <c r="AO253" s="18"/>
      <c r="AP253" s="18"/>
      <c r="AQ253" s="18"/>
      <c r="AR253" s="18"/>
      <c r="AS253" s="18"/>
      <c r="AT253" s="18"/>
    </row>
    <row r="254" spans="1:46">
      <c r="A254" s="2"/>
      <c r="B254" s="5"/>
      <c r="C254" s="5"/>
      <c r="D254" s="5"/>
      <c r="E254" s="5"/>
      <c r="F254" s="5"/>
      <c r="G254" s="5"/>
      <c r="H254" s="5"/>
      <c r="I254" s="5"/>
      <c r="J254" s="5"/>
      <c r="K254" s="5"/>
      <c r="L254" s="5"/>
      <c r="M254" s="5"/>
      <c r="N254" s="5"/>
      <c r="O254" s="18"/>
      <c r="P254" s="18"/>
      <c r="Q254" s="18"/>
      <c r="R254" s="20"/>
      <c r="S254" s="82"/>
      <c r="T254" s="82"/>
      <c r="U254" s="82"/>
      <c r="V254" s="82"/>
      <c r="W254" s="18"/>
      <c r="X254" s="18"/>
      <c r="Y254" s="18"/>
      <c r="Z254" s="18"/>
      <c r="AA254" s="18"/>
      <c r="AB254" s="18"/>
      <c r="AC254" s="82"/>
      <c r="AD254" s="18"/>
      <c r="AE254" s="18"/>
      <c r="AF254" s="18"/>
      <c r="AG254" s="18"/>
      <c r="AH254" s="18"/>
      <c r="AI254" s="18"/>
      <c r="AJ254" s="18"/>
      <c r="AK254" s="18"/>
      <c r="AL254" s="2"/>
      <c r="AM254" s="18"/>
      <c r="AN254" s="18"/>
      <c r="AO254" s="18"/>
      <c r="AP254" s="18"/>
      <c r="AQ254" s="18"/>
      <c r="AR254" s="18"/>
      <c r="AS254" s="18"/>
      <c r="AT254" s="18"/>
    </row>
    <row r="255" spans="1:46">
      <c r="A255" s="2"/>
      <c r="B255" s="5"/>
      <c r="C255" s="5"/>
      <c r="D255" s="5"/>
      <c r="E255" s="5"/>
      <c r="F255" s="5"/>
      <c r="G255" s="5"/>
      <c r="H255" s="5"/>
      <c r="I255" s="5"/>
      <c r="J255" s="5"/>
      <c r="K255" s="5"/>
      <c r="L255" s="5"/>
      <c r="M255" s="5"/>
      <c r="N255" s="5"/>
      <c r="O255" s="18"/>
      <c r="P255" s="18"/>
      <c r="Q255" s="18"/>
      <c r="R255" s="20"/>
      <c r="S255" s="82"/>
      <c r="T255" s="82"/>
      <c r="U255" s="82"/>
      <c r="V255" s="82"/>
      <c r="W255" s="18"/>
      <c r="X255" s="18"/>
      <c r="Y255" s="18"/>
      <c r="Z255" s="18"/>
      <c r="AA255" s="18"/>
      <c r="AB255" s="18"/>
      <c r="AC255" s="82"/>
      <c r="AD255" s="18"/>
      <c r="AE255" s="18"/>
      <c r="AF255" s="18"/>
      <c r="AG255" s="18"/>
      <c r="AH255" s="18"/>
      <c r="AI255" s="18"/>
      <c r="AJ255" s="18"/>
      <c r="AK255" s="18"/>
      <c r="AL255" s="2"/>
      <c r="AM255" s="18"/>
      <c r="AN255" s="18"/>
      <c r="AO255" s="18"/>
      <c r="AP255" s="18"/>
      <c r="AQ255" s="18"/>
      <c r="AR255" s="18"/>
      <c r="AS255" s="18"/>
      <c r="AT255" s="18"/>
    </row>
    <row r="256" spans="1:46">
      <c r="A256" s="2"/>
      <c r="B256" s="5"/>
      <c r="C256" s="5"/>
      <c r="D256" s="5"/>
      <c r="E256" s="5"/>
      <c r="F256" s="5"/>
      <c r="G256" s="5"/>
      <c r="H256" s="5"/>
      <c r="I256" s="5"/>
      <c r="J256" s="5"/>
      <c r="K256" s="5"/>
      <c r="L256" s="5"/>
      <c r="M256" s="5"/>
      <c r="N256" s="5"/>
      <c r="O256" s="18"/>
      <c r="P256" s="18"/>
      <c r="Q256" s="18"/>
      <c r="R256" s="20"/>
      <c r="S256" s="82"/>
      <c r="T256" s="82"/>
      <c r="U256" s="82"/>
      <c r="V256" s="82"/>
      <c r="W256" s="18"/>
      <c r="X256" s="18"/>
      <c r="Y256" s="18"/>
      <c r="Z256" s="18"/>
      <c r="AA256" s="18"/>
      <c r="AB256" s="18"/>
      <c r="AC256" s="82"/>
      <c r="AD256" s="18"/>
      <c r="AE256" s="18"/>
      <c r="AF256" s="18"/>
      <c r="AG256" s="18"/>
      <c r="AH256" s="18"/>
      <c r="AI256" s="18"/>
      <c r="AJ256" s="18"/>
      <c r="AK256" s="18"/>
      <c r="AL256" s="2"/>
      <c r="AM256" s="18"/>
      <c r="AN256" s="18"/>
      <c r="AO256" s="18"/>
      <c r="AP256" s="18"/>
      <c r="AQ256" s="18"/>
      <c r="AR256" s="18"/>
      <c r="AS256" s="18"/>
      <c r="AT256" s="18"/>
    </row>
    <row r="257" spans="1:46">
      <c r="A257" s="2"/>
      <c r="B257" s="5"/>
      <c r="C257" s="5"/>
      <c r="D257" s="5"/>
      <c r="E257" s="5"/>
      <c r="F257" s="5"/>
      <c r="G257" s="5"/>
      <c r="H257" s="5"/>
      <c r="I257" s="5"/>
      <c r="J257" s="5"/>
      <c r="K257" s="5"/>
      <c r="L257" s="5"/>
      <c r="M257" s="5"/>
      <c r="N257" s="5"/>
      <c r="O257" s="18"/>
      <c r="P257" s="18"/>
      <c r="Q257" s="18"/>
      <c r="R257" s="20"/>
      <c r="S257" s="82"/>
      <c r="T257" s="82"/>
      <c r="U257" s="82"/>
      <c r="V257" s="82"/>
      <c r="W257" s="18"/>
      <c r="X257" s="18"/>
      <c r="Y257" s="18"/>
      <c r="Z257" s="18"/>
      <c r="AA257" s="18"/>
      <c r="AB257" s="18"/>
      <c r="AC257" s="82"/>
      <c r="AD257" s="18"/>
      <c r="AE257" s="18"/>
      <c r="AF257" s="18"/>
      <c r="AG257" s="18"/>
      <c r="AH257" s="18"/>
      <c r="AI257" s="18"/>
      <c r="AJ257" s="18"/>
      <c r="AK257" s="18"/>
      <c r="AL257" s="2"/>
      <c r="AM257" s="18"/>
      <c r="AN257" s="18"/>
      <c r="AO257" s="18"/>
      <c r="AP257" s="18"/>
      <c r="AQ257" s="18"/>
      <c r="AR257" s="18"/>
      <c r="AS257" s="18"/>
      <c r="AT257" s="18"/>
    </row>
    <row r="258" spans="1:46">
      <c r="A258" s="2"/>
      <c r="B258" s="5"/>
      <c r="C258" s="5"/>
      <c r="D258" s="5"/>
      <c r="E258" s="5"/>
      <c r="F258" s="5"/>
      <c r="G258" s="5"/>
      <c r="H258" s="5"/>
      <c r="I258" s="5"/>
      <c r="J258" s="5"/>
      <c r="K258" s="5"/>
      <c r="L258" s="5"/>
      <c r="M258" s="5"/>
      <c r="N258" s="5"/>
      <c r="O258" s="18"/>
      <c r="P258" s="18"/>
      <c r="Q258" s="18"/>
      <c r="R258" s="20"/>
      <c r="S258" s="82"/>
      <c r="T258" s="82"/>
      <c r="U258" s="82"/>
      <c r="V258" s="82"/>
      <c r="W258" s="18"/>
      <c r="X258" s="18"/>
      <c r="Y258" s="18"/>
      <c r="Z258" s="18"/>
      <c r="AA258" s="18"/>
      <c r="AB258" s="18"/>
      <c r="AC258" s="82"/>
      <c r="AD258" s="18"/>
      <c r="AE258" s="18"/>
      <c r="AF258" s="18"/>
      <c r="AG258" s="18"/>
      <c r="AH258" s="18"/>
      <c r="AI258" s="18"/>
      <c r="AJ258" s="18"/>
      <c r="AK258" s="18"/>
      <c r="AL258" s="2"/>
      <c r="AM258" s="18"/>
      <c r="AN258" s="18"/>
      <c r="AO258" s="18"/>
      <c r="AP258" s="18"/>
      <c r="AQ258" s="18"/>
      <c r="AR258" s="18"/>
      <c r="AS258" s="18"/>
      <c r="AT258" s="18"/>
    </row>
    <row r="259" spans="1:46">
      <c r="A259" s="2"/>
      <c r="B259" s="5"/>
      <c r="C259" s="5"/>
      <c r="D259" s="5"/>
      <c r="E259" s="5"/>
      <c r="F259" s="5"/>
      <c r="G259" s="5"/>
      <c r="H259" s="5"/>
      <c r="I259" s="5"/>
      <c r="J259" s="5"/>
      <c r="K259" s="5"/>
      <c r="L259" s="5"/>
      <c r="M259" s="5"/>
      <c r="N259" s="5"/>
      <c r="O259" s="18"/>
      <c r="P259" s="18"/>
      <c r="Q259" s="18"/>
      <c r="R259" s="20"/>
      <c r="S259" s="82"/>
      <c r="T259" s="82"/>
      <c r="U259" s="82"/>
      <c r="V259" s="82"/>
      <c r="W259" s="18"/>
      <c r="X259" s="18"/>
      <c r="Y259" s="18"/>
      <c r="Z259" s="18"/>
      <c r="AA259" s="18"/>
      <c r="AB259" s="18"/>
      <c r="AC259" s="82"/>
      <c r="AD259" s="18"/>
      <c r="AE259" s="18"/>
      <c r="AF259" s="18"/>
      <c r="AG259" s="18"/>
      <c r="AH259" s="18"/>
      <c r="AI259" s="18"/>
      <c r="AJ259" s="18"/>
      <c r="AK259" s="18"/>
      <c r="AL259" s="2"/>
      <c r="AM259" s="18"/>
      <c r="AN259" s="18"/>
      <c r="AO259" s="18"/>
      <c r="AP259" s="18"/>
      <c r="AQ259" s="18"/>
      <c r="AR259" s="18"/>
      <c r="AS259" s="18"/>
      <c r="AT259" s="18"/>
    </row>
    <row r="260" spans="1:46">
      <c r="A260" s="2"/>
      <c r="B260" s="5"/>
      <c r="C260" s="5"/>
      <c r="D260" s="5"/>
      <c r="E260" s="5"/>
      <c r="F260" s="5"/>
      <c r="G260" s="5"/>
      <c r="H260" s="5"/>
      <c r="I260" s="5"/>
      <c r="J260" s="5"/>
      <c r="K260" s="5"/>
      <c r="L260" s="5"/>
      <c r="M260" s="5"/>
      <c r="N260" s="5"/>
      <c r="O260" s="18"/>
      <c r="P260" s="18"/>
      <c r="Q260" s="18"/>
      <c r="R260" s="20"/>
      <c r="S260" s="82"/>
      <c r="T260" s="82"/>
      <c r="U260" s="82"/>
      <c r="V260" s="82"/>
      <c r="W260" s="18"/>
      <c r="X260" s="18"/>
      <c r="Y260" s="18"/>
      <c r="Z260" s="18"/>
      <c r="AA260" s="18"/>
      <c r="AB260" s="18"/>
      <c r="AC260" s="82"/>
      <c r="AD260" s="18"/>
      <c r="AE260" s="18"/>
      <c r="AF260" s="18"/>
      <c r="AG260" s="18"/>
      <c r="AH260" s="18"/>
      <c r="AI260" s="18"/>
      <c r="AJ260" s="18"/>
      <c r="AK260" s="18"/>
      <c r="AL260" s="2"/>
      <c r="AM260" s="18"/>
      <c r="AN260" s="18"/>
      <c r="AO260" s="18"/>
      <c r="AP260" s="18"/>
      <c r="AQ260" s="18"/>
      <c r="AR260" s="18"/>
      <c r="AS260" s="18"/>
      <c r="AT260" s="18"/>
    </row>
    <row r="261" spans="1:46">
      <c r="A261" s="2"/>
      <c r="B261" s="5"/>
      <c r="C261" s="5"/>
      <c r="D261" s="5"/>
      <c r="E261" s="5"/>
      <c r="F261" s="5"/>
      <c r="G261" s="5"/>
      <c r="H261" s="5"/>
      <c r="I261" s="5"/>
      <c r="J261" s="5"/>
      <c r="K261" s="5"/>
      <c r="L261" s="5"/>
      <c r="M261" s="5"/>
      <c r="N261" s="5"/>
      <c r="O261" s="18"/>
      <c r="P261" s="18"/>
      <c r="Q261" s="18"/>
      <c r="R261" s="20"/>
      <c r="S261" s="82"/>
      <c r="T261" s="82"/>
      <c r="U261" s="82"/>
      <c r="V261" s="82"/>
      <c r="W261" s="18"/>
      <c r="X261" s="18"/>
      <c r="Y261" s="18"/>
      <c r="Z261" s="18"/>
      <c r="AA261" s="18"/>
      <c r="AB261" s="18"/>
      <c r="AC261" s="82"/>
      <c r="AD261" s="18"/>
      <c r="AE261" s="18"/>
      <c r="AF261" s="18"/>
      <c r="AG261" s="18"/>
      <c r="AH261" s="18"/>
      <c r="AI261" s="18"/>
      <c r="AJ261" s="18"/>
      <c r="AK261" s="18"/>
      <c r="AL261" s="2"/>
      <c r="AM261" s="18"/>
      <c r="AN261" s="18"/>
      <c r="AO261" s="18"/>
      <c r="AP261" s="18"/>
      <c r="AQ261" s="18"/>
      <c r="AR261" s="18"/>
      <c r="AS261" s="18"/>
      <c r="AT261" s="18"/>
    </row>
    <row r="262" spans="1:46">
      <c r="A262" s="2"/>
      <c r="B262" s="5"/>
      <c r="C262" s="5"/>
      <c r="D262" s="5"/>
      <c r="E262" s="5"/>
      <c r="F262" s="5"/>
      <c r="G262" s="5"/>
      <c r="H262" s="5"/>
      <c r="I262" s="5"/>
      <c r="J262" s="5"/>
      <c r="K262" s="5"/>
      <c r="L262" s="5"/>
      <c r="M262" s="5"/>
      <c r="N262" s="5"/>
      <c r="O262" s="18"/>
      <c r="P262" s="18"/>
      <c r="Q262" s="18"/>
      <c r="R262" s="20"/>
      <c r="S262" s="82"/>
      <c r="T262" s="82"/>
      <c r="U262" s="82"/>
      <c r="V262" s="82"/>
      <c r="W262" s="18"/>
      <c r="X262" s="18"/>
      <c r="Y262" s="18"/>
      <c r="Z262" s="18"/>
      <c r="AA262" s="18"/>
      <c r="AB262" s="18"/>
      <c r="AC262" s="82"/>
      <c r="AD262" s="18"/>
      <c r="AE262" s="18"/>
      <c r="AF262" s="18"/>
      <c r="AG262" s="18"/>
      <c r="AH262" s="18"/>
      <c r="AI262" s="18"/>
      <c r="AJ262" s="18"/>
      <c r="AK262" s="18"/>
      <c r="AL262" s="2"/>
      <c r="AM262" s="18"/>
      <c r="AN262" s="18"/>
      <c r="AO262" s="18"/>
      <c r="AP262" s="18"/>
      <c r="AQ262" s="18"/>
      <c r="AR262" s="18"/>
      <c r="AS262" s="18"/>
      <c r="AT262" s="18"/>
    </row>
    <row r="263" spans="1:46">
      <c r="A263" s="2"/>
      <c r="B263" s="5"/>
      <c r="C263" s="5"/>
      <c r="D263" s="5"/>
      <c r="E263" s="5"/>
      <c r="F263" s="5"/>
      <c r="G263" s="5"/>
      <c r="H263" s="5"/>
      <c r="I263" s="5"/>
      <c r="J263" s="5"/>
      <c r="K263" s="5"/>
      <c r="L263" s="5"/>
      <c r="M263" s="5"/>
      <c r="N263" s="5"/>
      <c r="O263" s="18"/>
      <c r="P263" s="18"/>
      <c r="Q263" s="18"/>
      <c r="R263" s="20"/>
      <c r="S263" s="82"/>
      <c r="T263" s="82"/>
      <c r="U263" s="82"/>
      <c r="V263" s="82"/>
      <c r="W263" s="18"/>
      <c r="X263" s="18"/>
      <c r="Y263" s="18"/>
      <c r="Z263" s="18"/>
      <c r="AA263" s="18"/>
      <c r="AB263" s="18"/>
      <c r="AC263" s="82"/>
      <c r="AD263" s="18"/>
      <c r="AE263" s="18"/>
      <c r="AF263" s="18"/>
      <c r="AG263" s="18"/>
      <c r="AH263" s="18"/>
      <c r="AI263" s="18"/>
      <c r="AJ263" s="18"/>
      <c r="AK263" s="18"/>
      <c r="AL263" s="2"/>
      <c r="AM263" s="18"/>
      <c r="AN263" s="18"/>
      <c r="AO263" s="18"/>
      <c r="AP263" s="18"/>
      <c r="AQ263" s="18"/>
      <c r="AR263" s="18"/>
      <c r="AS263" s="18"/>
      <c r="AT263" s="18"/>
    </row>
    <row r="264" spans="1:46">
      <c r="A264" s="2"/>
      <c r="B264" s="5"/>
      <c r="C264" s="5"/>
      <c r="D264" s="5"/>
      <c r="E264" s="5"/>
      <c r="F264" s="5"/>
      <c r="G264" s="5"/>
      <c r="H264" s="5"/>
      <c r="I264" s="5"/>
      <c r="J264" s="5"/>
      <c r="K264" s="5"/>
      <c r="L264" s="5"/>
      <c r="M264" s="5"/>
      <c r="N264" s="5"/>
      <c r="O264" s="18"/>
      <c r="P264" s="18"/>
      <c r="Q264" s="18"/>
      <c r="R264" s="20"/>
      <c r="S264" s="82"/>
      <c r="T264" s="82"/>
      <c r="U264" s="82"/>
      <c r="V264" s="82"/>
      <c r="W264" s="18"/>
      <c r="X264" s="18"/>
      <c r="Y264" s="18"/>
      <c r="Z264" s="18"/>
      <c r="AA264" s="18"/>
      <c r="AB264" s="18"/>
      <c r="AC264" s="82"/>
      <c r="AD264" s="18"/>
      <c r="AE264" s="18"/>
      <c r="AF264" s="18"/>
      <c r="AG264" s="18"/>
      <c r="AH264" s="18"/>
      <c r="AI264" s="18"/>
      <c r="AJ264" s="18"/>
      <c r="AK264" s="18"/>
      <c r="AL264" s="2"/>
      <c r="AM264" s="18"/>
      <c r="AN264" s="18"/>
      <c r="AO264" s="18"/>
      <c r="AP264" s="18"/>
      <c r="AQ264" s="18"/>
      <c r="AR264" s="18"/>
      <c r="AS264" s="18"/>
      <c r="AT264" s="18"/>
    </row>
    <row r="265" spans="1:46">
      <c r="A265" s="2"/>
      <c r="B265" s="5"/>
      <c r="C265" s="5"/>
      <c r="D265" s="5"/>
      <c r="E265" s="5"/>
      <c r="F265" s="5"/>
      <c r="G265" s="5"/>
      <c r="H265" s="5"/>
      <c r="I265" s="5"/>
      <c r="J265" s="5"/>
      <c r="K265" s="5"/>
      <c r="L265" s="5"/>
      <c r="M265" s="5"/>
      <c r="N265" s="5"/>
      <c r="O265" s="18"/>
      <c r="P265" s="18"/>
      <c r="Q265" s="18"/>
      <c r="R265" s="20"/>
      <c r="S265" s="82"/>
      <c r="T265" s="82"/>
      <c r="U265" s="82"/>
      <c r="V265" s="82"/>
      <c r="W265" s="18"/>
      <c r="X265" s="18"/>
      <c r="Y265" s="18"/>
      <c r="Z265" s="18"/>
      <c r="AA265" s="18"/>
      <c r="AB265" s="18"/>
      <c r="AC265" s="82"/>
      <c r="AD265" s="18"/>
      <c r="AE265" s="18"/>
      <c r="AF265" s="18"/>
      <c r="AG265" s="18"/>
      <c r="AH265" s="18"/>
      <c r="AI265" s="18"/>
      <c r="AJ265" s="18"/>
      <c r="AK265" s="18"/>
      <c r="AL265" s="2"/>
      <c r="AM265" s="18"/>
      <c r="AN265" s="18"/>
      <c r="AO265" s="18"/>
      <c r="AP265" s="18"/>
      <c r="AQ265" s="18"/>
      <c r="AR265" s="18"/>
      <c r="AS265" s="18"/>
      <c r="AT265" s="18"/>
    </row>
    <row r="266" spans="1:46">
      <c r="A266" s="2"/>
      <c r="B266" s="5"/>
      <c r="C266" s="5"/>
      <c r="D266" s="5"/>
      <c r="E266" s="5"/>
      <c r="F266" s="5"/>
      <c r="G266" s="5"/>
      <c r="H266" s="5"/>
      <c r="I266" s="5"/>
      <c r="J266" s="5"/>
      <c r="K266" s="5"/>
      <c r="L266" s="5"/>
      <c r="M266" s="5"/>
      <c r="N266" s="5"/>
      <c r="O266" s="18"/>
      <c r="P266" s="18"/>
      <c r="Q266" s="18"/>
      <c r="R266" s="20"/>
      <c r="S266" s="82"/>
      <c r="T266" s="82"/>
      <c r="U266" s="82"/>
      <c r="V266" s="82"/>
      <c r="W266" s="18"/>
      <c r="X266" s="18"/>
      <c r="Y266" s="18"/>
      <c r="Z266" s="18"/>
      <c r="AA266" s="18"/>
      <c r="AB266" s="18"/>
      <c r="AC266" s="82"/>
      <c r="AD266" s="18"/>
      <c r="AE266" s="18"/>
      <c r="AF266" s="18"/>
      <c r="AG266" s="18"/>
      <c r="AH266" s="18"/>
      <c r="AI266" s="18"/>
      <c r="AJ266" s="18"/>
      <c r="AK266" s="18"/>
      <c r="AL266" s="2"/>
      <c r="AM266" s="18"/>
      <c r="AN266" s="18"/>
      <c r="AO266" s="18"/>
      <c r="AP266" s="18"/>
      <c r="AQ266" s="18"/>
      <c r="AR266" s="18"/>
      <c r="AS266" s="18"/>
      <c r="AT266" s="18"/>
    </row>
    <row r="267" spans="1:46">
      <c r="A267" s="2"/>
      <c r="B267" s="5"/>
      <c r="C267" s="5"/>
      <c r="D267" s="5"/>
      <c r="E267" s="5"/>
      <c r="F267" s="5"/>
      <c r="G267" s="5"/>
      <c r="H267" s="5"/>
      <c r="I267" s="5"/>
      <c r="J267" s="5"/>
      <c r="K267" s="5"/>
      <c r="L267" s="5"/>
      <c r="M267" s="5"/>
      <c r="N267" s="5"/>
      <c r="O267" s="18"/>
      <c r="P267" s="18"/>
      <c r="Q267" s="18"/>
      <c r="R267" s="20"/>
      <c r="S267" s="82"/>
      <c r="T267" s="82"/>
      <c r="U267" s="82"/>
      <c r="V267" s="82"/>
      <c r="W267" s="18"/>
      <c r="X267" s="18"/>
      <c r="Y267" s="18"/>
      <c r="Z267" s="18"/>
      <c r="AA267" s="18"/>
      <c r="AB267" s="18"/>
      <c r="AC267" s="82"/>
      <c r="AD267" s="18"/>
      <c r="AE267" s="18"/>
      <c r="AF267" s="18"/>
      <c r="AG267" s="18"/>
      <c r="AH267" s="18"/>
      <c r="AI267" s="18"/>
      <c r="AJ267" s="18"/>
      <c r="AK267" s="18"/>
      <c r="AL267" s="2"/>
      <c r="AM267" s="18"/>
      <c r="AN267" s="18"/>
      <c r="AO267" s="18"/>
      <c r="AP267" s="18"/>
      <c r="AQ267" s="18"/>
      <c r="AR267" s="18"/>
      <c r="AS267" s="18"/>
      <c r="AT267" s="18"/>
    </row>
    <row r="268" spans="1:46">
      <c r="A268" s="2"/>
      <c r="B268" s="5"/>
      <c r="C268" s="5"/>
      <c r="D268" s="5"/>
      <c r="E268" s="5"/>
      <c r="F268" s="5"/>
      <c r="G268" s="5"/>
      <c r="H268" s="5"/>
      <c r="I268" s="5"/>
      <c r="J268" s="5"/>
      <c r="K268" s="5"/>
      <c r="L268" s="5"/>
      <c r="M268" s="5"/>
      <c r="N268" s="5"/>
      <c r="O268" s="18"/>
      <c r="P268" s="18"/>
      <c r="Q268" s="18"/>
      <c r="R268" s="20"/>
      <c r="S268" s="82"/>
      <c r="T268" s="82"/>
      <c r="U268" s="82"/>
      <c r="V268" s="82"/>
      <c r="W268" s="18"/>
      <c r="X268" s="18"/>
      <c r="Y268" s="18"/>
      <c r="Z268" s="18"/>
      <c r="AA268" s="18"/>
      <c r="AB268" s="18"/>
      <c r="AC268" s="82"/>
      <c r="AD268" s="18"/>
      <c r="AE268" s="18"/>
      <c r="AF268" s="18"/>
      <c r="AG268" s="18"/>
      <c r="AH268" s="18"/>
      <c r="AI268" s="18"/>
      <c r="AJ268" s="18"/>
      <c r="AK268" s="18"/>
      <c r="AL268" s="2"/>
      <c r="AM268" s="18"/>
      <c r="AN268" s="18"/>
      <c r="AO268" s="18"/>
      <c r="AP268" s="18"/>
      <c r="AQ268" s="18"/>
      <c r="AR268" s="18"/>
      <c r="AS268" s="18"/>
      <c r="AT268" s="18"/>
    </row>
    <row r="269" spans="1:46">
      <c r="A269" s="2"/>
      <c r="B269" s="5"/>
      <c r="C269" s="5"/>
      <c r="D269" s="5"/>
      <c r="E269" s="5"/>
      <c r="F269" s="5"/>
      <c r="G269" s="5"/>
      <c r="H269" s="5"/>
      <c r="I269" s="5"/>
      <c r="J269" s="5"/>
      <c r="K269" s="5"/>
      <c r="L269" s="5"/>
      <c r="M269" s="5"/>
      <c r="N269" s="5"/>
      <c r="O269" s="18"/>
      <c r="P269" s="18"/>
      <c r="Q269" s="18"/>
      <c r="R269" s="20"/>
      <c r="S269" s="82"/>
      <c r="T269" s="82"/>
      <c r="U269" s="82"/>
      <c r="V269" s="82"/>
      <c r="W269" s="18"/>
      <c r="X269" s="18"/>
      <c r="Y269" s="18"/>
      <c r="Z269" s="18"/>
      <c r="AA269" s="18"/>
      <c r="AB269" s="18"/>
      <c r="AC269" s="82"/>
      <c r="AD269" s="18"/>
      <c r="AE269" s="18"/>
      <c r="AF269" s="18"/>
      <c r="AG269" s="18"/>
      <c r="AH269" s="18"/>
      <c r="AI269" s="18"/>
      <c r="AJ269" s="18"/>
      <c r="AK269" s="18"/>
      <c r="AL269" s="2"/>
      <c r="AM269" s="18"/>
      <c r="AN269" s="18"/>
      <c r="AO269" s="18"/>
      <c r="AP269" s="18"/>
      <c r="AQ269" s="18"/>
      <c r="AR269" s="18"/>
      <c r="AS269" s="18"/>
      <c r="AT269" s="18"/>
    </row>
    <row r="270" spans="1:46">
      <c r="A270" s="2"/>
      <c r="B270" s="5"/>
      <c r="C270" s="5"/>
      <c r="D270" s="5"/>
      <c r="E270" s="5"/>
      <c r="F270" s="5"/>
      <c r="G270" s="5"/>
      <c r="H270" s="5"/>
      <c r="I270" s="5"/>
      <c r="J270" s="5"/>
      <c r="K270" s="5"/>
      <c r="L270" s="5"/>
      <c r="M270" s="5"/>
      <c r="N270" s="5"/>
      <c r="O270" s="18"/>
      <c r="P270" s="18"/>
      <c r="Q270" s="18"/>
      <c r="R270" s="20"/>
      <c r="S270" s="82"/>
      <c r="T270" s="82"/>
      <c r="U270" s="82"/>
      <c r="V270" s="82"/>
      <c r="W270" s="18"/>
      <c r="X270" s="18"/>
      <c r="Y270" s="18"/>
      <c r="Z270" s="18"/>
      <c r="AA270" s="18"/>
      <c r="AB270" s="18"/>
      <c r="AC270" s="82"/>
      <c r="AD270" s="18"/>
      <c r="AE270" s="18"/>
      <c r="AF270" s="18"/>
      <c r="AG270" s="18"/>
      <c r="AH270" s="18"/>
      <c r="AI270" s="18"/>
      <c r="AJ270" s="18"/>
      <c r="AK270" s="18"/>
      <c r="AL270" s="2"/>
      <c r="AM270" s="18"/>
      <c r="AN270" s="18"/>
      <c r="AO270" s="18"/>
      <c r="AP270" s="18"/>
      <c r="AQ270" s="18"/>
      <c r="AR270" s="18"/>
      <c r="AS270" s="18"/>
      <c r="AT270" s="18"/>
    </row>
    <row r="271" spans="1:46">
      <c r="A271" s="2"/>
      <c r="B271" s="5"/>
      <c r="C271" s="5"/>
      <c r="D271" s="5"/>
      <c r="E271" s="5"/>
      <c r="F271" s="5"/>
      <c r="G271" s="5"/>
      <c r="H271" s="5"/>
      <c r="I271" s="5"/>
      <c r="J271" s="5"/>
      <c r="K271" s="5"/>
      <c r="L271" s="5"/>
      <c r="M271" s="5"/>
      <c r="N271" s="5"/>
      <c r="O271" s="18"/>
      <c r="P271" s="18"/>
      <c r="Q271" s="18"/>
      <c r="R271" s="20"/>
      <c r="S271" s="82"/>
      <c r="T271" s="82"/>
      <c r="U271" s="82"/>
      <c r="V271" s="82"/>
      <c r="W271" s="18"/>
      <c r="X271" s="18"/>
      <c r="Y271" s="18"/>
      <c r="Z271" s="18"/>
      <c r="AA271" s="18"/>
      <c r="AB271" s="18"/>
      <c r="AC271" s="82"/>
      <c r="AD271" s="18"/>
      <c r="AE271" s="18"/>
      <c r="AF271" s="18"/>
      <c r="AG271" s="18"/>
      <c r="AH271" s="18"/>
      <c r="AI271" s="18"/>
      <c r="AJ271" s="18"/>
      <c r="AK271" s="18"/>
      <c r="AL271" s="2"/>
      <c r="AM271" s="18"/>
      <c r="AN271" s="18"/>
      <c r="AO271" s="18"/>
      <c r="AP271" s="18"/>
      <c r="AQ271" s="18"/>
      <c r="AR271" s="18"/>
      <c r="AS271" s="18"/>
      <c r="AT271" s="18"/>
    </row>
    <row r="272" spans="1:46">
      <c r="A272" s="2"/>
      <c r="B272" s="5"/>
      <c r="C272" s="5"/>
      <c r="D272" s="5"/>
      <c r="E272" s="5"/>
      <c r="F272" s="5"/>
      <c r="G272" s="5"/>
      <c r="H272" s="5"/>
      <c r="I272" s="5"/>
      <c r="J272" s="5"/>
      <c r="K272" s="5"/>
      <c r="L272" s="5"/>
      <c r="M272" s="5"/>
      <c r="N272" s="5"/>
      <c r="O272" s="18"/>
      <c r="P272" s="18"/>
      <c r="Q272" s="18"/>
      <c r="R272" s="20"/>
      <c r="S272" s="82"/>
      <c r="T272" s="82"/>
      <c r="U272" s="82"/>
      <c r="V272" s="82"/>
      <c r="W272" s="18"/>
      <c r="X272" s="18"/>
      <c r="Y272" s="18"/>
      <c r="Z272" s="18"/>
      <c r="AA272" s="18"/>
      <c r="AB272" s="18"/>
      <c r="AC272" s="82"/>
      <c r="AD272" s="18"/>
      <c r="AE272" s="18"/>
      <c r="AF272" s="18"/>
      <c r="AG272" s="18"/>
      <c r="AH272" s="18"/>
      <c r="AI272" s="18"/>
      <c r="AJ272" s="18"/>
      <c r="AK272" s="18"/>
      <c r="AL272" s="2"/>
      <c r="AM272" s="18"/>
      <c r="AN272" s="18"/>
      <c r="AO272" s="18"/>
      <c r="AP272" s="18"/>
      <c r="AQ272" s="18"/>
      <c r="AR272" s="18"/>
      <c r="AS272" s="18"/>
      <c r="AT272" s="18"/>
    </row>
    <row r="273" spans="1:46">
      <c r="A273" s="2"/>
      <c r="B273" s="5"/>
      <c r="C273" s="5"/>
      <c r="D273" s="5"/>
      <c r="E273" s="5"/>
      <c r="F273" s="5"/>
      <c r="G273" s="5"/>
      <c r="H273" s="5"/>
      <c r="I273" s="5"/>
      <c r="J273" s="5"/>
      <c r="K273" s="5"/>
      <c r="L273" s="5"/>
      <c r="M273" s="5"/>
      <c r="N273" s="5"/>
      <c r="O273" s="18"/>
      <c r="P273" s="18"/>
      <c r="Q273" s="18"/>
      <c r="R273" s="20"/>
      <c r="S273" s="82"/>
      <c r="T273" s="82"/>
      <c r="U273" s="82"/>
      <c r="V273" s="82"/>
      <c r="W273" s="18"/>
      <c r="X273" s="18"/>
      <c r="Y273" s="18"/>
      <c r="Z273" s="18"/>
      <c r="AA273" s="18"/>
      <c r="AB273" s="18"/>
      <c r="AC273" s="82"/>
      <c r="AD273" s="18"/>
      <c r="AE273" s="18"/>
      <c r="AF273" s="18"/>
      <c r="AG273" s="18"/>
      <c r="AH273" s="18"/>
      <c r="AI273" s="18"/>
      <c r="AJ273" s="18"/>
      <c r="AK273" s="18"/>
      <c r="AL273" s="2"/>
      <c r="AM273" s="18"/>
      <c r="AN273" s="18"/>
      <c r="AO273" s="18"/>
      <c r="AP273" s="18"/>
      <c r="AQ273" s="18"/>
      <c r="AR273" s="18"/>
      <c r="AS273" s="18"/>
      <c r="AT273" s="18"/>
    </row>
    <row r="274" spans="1:46">
      <c r="A274" s="2"/>
      <c r="B274" s="5"/>
      <c r="C274" s="5"/>
      <c r="D274" s="5"/>
      <c r="E274" s="5"/>
      <c r="F274" s="5"/>
      <c r="G274" s="5"/>
      <c r="H274" s="5"/>
      <c r="I274" s="5"/>
      <c r="J274" s="5"/>
      <c r="K274" s="5"/>
      <c r="L274" s="5"/>
      <c r="M274" s="5"/>
      <c r="N274" s="5"/>
      <c r="O274" s="18"/>
      <c r="P274" s="18"/>
      <c r="Q274" s="18"/>
      <c r="R274" s="20"/>
      <c r="S274" s="82"/>
      <c r="T274" s="82"/>
      <c r="U274" s="82"/>
      <c r="V274" s="82"/>
      <c r="W274" s="18"/>
      <c r="X274" s="18"/>
      <c r="Y274" s="18"/>
      <c r="Z274" s="18"/>
      <c r="AA274" s="18"/>
      <c r="AB274" s="18"/>
      <c r="AC274" s="82"/>
      <c r="AD274" s="18"/>
      <c r="AE274" s="18"/>
      <c r="AF274" s="18"/>
      <c r="AG274" s="18"/>
      <c r="AH274" s="18"/>
      <c r="AI274" s="18"/>
      <c r="AJ274" s="18"/>
      <c r="AK274" s="18"/>
      <c r="AL274" s="2"/>
      <c r="AM274" s="18"/>
      <c r="AN274" s="18"/>
      <c r="AO274" s="18"/>
      <c r="AP274" s="18"/>
      <c r="AQ274" s="18"/>
      <c r="AR274" s="18"/>
      <c r="AS274" s="18"/>
      <c r="AT274" s="18"/>
    </row>
    <row r="275" spans="1:46">
      <c r="A275" s="2"/>
      <c r="B275" s="5"/>
      <c r="C275" s="5"/>
      <c r="D275" s="5"/>
      <c r="E275" s="5"/>
      <c r="F275" s="5"/>
      <c r="G275" s="5"/>
      <c r="H275" s="5"/>
      <c r="I275" s="5"/>
      <c r="J275" s="5"/>
      <c r="K275" s="5"/>
      <c r="L275" s="5"/>
      <c r="M275" s="5"/>
      <c r="N275" s="5"/>
      <c r="O275" s="18"/>
      <c r="P275" s="18"/>
      <c r="Q275" s="18"/>
      <c r="R275" s="20"/>
      <c r="S275" s="82"/>
      <c r="T275" s="82"/>
      <c r="U275" s="82"/>
      <c r="V275" s="82"/>
      <c r="W275" s="18"/>
      <c r="X275" s="18"/>
      <c r="Y275" s="18"/>
      <c r="Z275" s="18"/>
      <c r="AA275" s="18"/>
      <c r="AB275" s="18"/>
      <c r="AC275" s="82"/>
      <c r="AD275" s="18"/>
      <c r="AE275" s="18"/>
      <c r="AF275" s="18"/>
      <c r="AG275" s="18"/>
      <c r="AH275" s="18"/>
      <c r="AI275" s="18"/>
      <c r="AJ275" s="18"/>
      <c r="AK275" s="18"/>
      <c r="AL275" s="2"/>
      <c r="AM275" s="18"/>
      <c r="AN275" s="18"/>
      <c r="AO275" s="18"/>
      <c r="AP275" s="18"/>
      <c r="AQ275" s="18"/>
      <c r="AR275" s="18"/>
      <c r="AS275" s="18"/>
      <c r="AT275" s="18"/>
    </row>
    <row r="276" spans="1:46">
      <c r="A276" s="2"/>
      <c r="B276" s="5"/>
      <c r="C276" s="5"/>
      <c r="D276" s="5"/>
      <c r="E276" s="5"/>
      <c r="F276" s="5"/>
      <c r="G276" s="5"/>
      <c r="H276" s="5"/>
      <c r="I276" s="5"/>
      <c r="J276" s="5"/>
      <c r="K276" s="5"/>
      <c r="L276" s="5"/>
      <c r="M276" s="5"/>
      <c r="N276" s="5"/>
      <c r="O276" s="18"/>
      <c r="P276" s="18"/>
      <c r="Q276" s="18"/>
      <c r="R276" s="20"/>
      <c r="S276" s="82"/>
      <c r="T276" s="82"/>
      <c r="U276" s="82"/>
      <c r="V276" s="82"/>
      <c r="W276" s="18"/>
      <c r="X276" s="18"/>
      <c r="Y276" s="18"/>
      <c r="Z276" s="18"/>
      <c r="AA276" s="18"/>
      <c r="AB276" s="18"/>
      <c r="AC276" s="82"/>
      <c r="AD276" s="18"/>
      <c r="AE276" s="18"/>
      <c r="AF276" s="18"/>
      <c r="AG276" s="18"/>
      <c r="AH276" s="18"/>
      <c r="AI276" s="18"/>
      <c r="AJ276" s="18"/>
      <c r="AK276" s="18"/>
      <c r="AL276" s="2"/>
      <c r="AM276" s="18"/>
      <c r="AN276" s="18"/>
      <c r="AO276" s="18"/>
      <c r="AP276" s="18"/>
      <c r="AQ276" s="18"/>
      <c r="AR276" s="18"/>
      <c r="AS276" s="18"/>
      <c r="AT276" s="18"/>
    </row>
    <row r="277" spans="1:46">
      <c r="A277" s="2"/>
      <c r="B277" s="5"/>
      <c r="C277" s="5"/>
      <c r="D277" s="5"/>
      <c r="E277" s="5"/>
      <c r="F277" s="5"/>
      <c r="G277" s="5"/>
      <c r="H277" s="5"/>
      <c r="I277" s="5"/>
      <c r="J277" s="5"/>
      <c r="K277" s="5"/>
      <c r="L277" s="5"/>
      <c r="M277" s="5"/>
      <c r="N277" s="5"/>
      <c r="O277" s="18"/>
      <c r="P277" s="18"/>
      <c r="Q277" s="18"/>
      <c r="R277" s="20"/>
      <c r="S277" s="82"/>
      <c r="T277" s="82"/>
      <c r="U277" s="82"/>
      <c r="V277" s="82"/>
      <c r="W277" s="18"/>
      <c r="X277" s="18"/>
      <c r="Y277" s="18"/>
      <c r="Z277" s="18"/>
      <c r="AA277" s="18"/>
      <c r="AB277" s="18"/>
      <c r="AC277" s="82"/>
      <c r="AD277" s="18"/>
      <c r="AE277" s="18"/>
      <c r="AF277" s="18"/>
      <c r="AG277" s="18"/>
      <c r="AH277" s="18"/>
      <c r="AI277" s="18"/>
      <c r="AJ277" s="18"/>
      <c r="AK277" s="18"/>
      <c r="AL277" s="2"/>
      <c r="AM277" s="18"/>
      <c r="AN277" s="18"/>
      <c r="AO277" s="18"/>
      <c r="AP277" s="18"/>
      <c r="AQ277" s="18"/>
      <c r="AR277" s="18"/>
      <c r="AS277" s="18"/>
      <c r="AT277" s="18"/>
    </row>
    <row r="278" spans="1:46">
      <c r="A278" s="2"/>
      <c r="B278" s="5"/>
      <c r="C278" s="5"/>
      <c r="D278" s="5"/>
      <c r="E278" s="5"/>
      <c r="F278" s="5"/>
      <c r="G278" s="5"/>
      <c r="H278" s="5"/>
      <c r="I278" s="5"/>
      <c r="J278" s="5"/>
      <c r="K278" s="5"/>
      <c r="L278" s="5"/>
      <c r="M278" s="5"/>
      <c r="N278" s="5"/>
      <c r="O278" s="18"/>
      <c r="P278" s="18"/>
      <c r="Q278" s="18"/>
      <c r="R278" s="20"/>
      <c r="S278" s="82"/>
      <c r="T278" s="82"/>
      <c r="U278" s="82"/>
      <c r="V278" s="82"/>
      <c r="W278" s="18"/>
      <c r="X278" s="18"/>
      <c r="Y278" s="18"/>
      <c r="Z278" s="18"/>
      <c r="AA278" s="18"/>
      <c r="AB278" s="18"/>
      <c r="AC278" s="82"/>
      <c r="AD278" s="18"/>
      <c r="AE278" s="18"/>
      <c r="AF278" s="18"/>
      <c r="AG278" s="18"/>
      <c r="AH278" s="18"/>
      <c r="AI278" s="18"/>
      <c r="AJ278" s="18"/>
      <c r="AK278" s="18"/>
      <c r="AL278" s="2"/>
      <c r="AM278" s="18"/>
      <c r="AN278" s="18"/>
      <c r="AO278" s="18"/>
      <c r="AP278" s="18"/>
      <c r="AQ278" s="18"/>
      <c r="AR278" s="18"/>
      <c r="AS278" s="18"/>
      <c r="AT278" s="18"/>
    </row>
    <row r="279" spans="1:46">
      <c r="A279" s="2"/>
      <c r="B279" s="5"/>
      <c r="C279" s="5"/>
      <c r="D279" s="5"/>
      <c r="E279" s="5"/>
      <c r="F279" s="5"/>
      <c r="G279" s="5"/>
      <c r="H279" s="5"/>
      <c r="I279" s="5"/>
      <c r="J279" s="5"/>
      <c r="K279" s="5"/>
      <c r="L279" s="5"/>
      <c r="M279" s="5"/>
      <c r="N279" s="5"/>
      <c r="O279" s="18"/>
      <c r="P279" s="18"/>
      <c r="Q279" s="18"/>
      <c r="R279" s="20"/>
      <c r="S279" s="82"/>
      <c r="T279" s="82"/>
      <c r="U279" s="82"/>
      <c r="V279" s="82"/>
      <c r="W279" s="18"/>
      <c r="X279" s="18"/>
      <c r="Y279" s="18"/>
      <c r="Z279" s="18"/>
      <c r="AA279" s="18"/>
      <c r="AB279" s="18"/>
      <c r="AC279" s="82"/>
      <c r="AD279" s="18"/>
      <c r="AE279" s="18"/>
      <c r="AF279" s="18"/>
      <c r="AG279" s="18"/>
      <c r="AH279" s="18"/>
      <c r="AI279" s="18"/>
      <c r="AJ279" s="18"/>
      <c r="AK279" s="18"/>
      <c r="AL279" s="2"/>
      <c r="AM279" s="18"/>
      <c r="AN279" s="18"/>
      <c r="AO279" s="18"/>
      <c r="AP279" s="18"/>
      <c r="AQ279" s="18"/>
      <c r="AR279" s="18"/>
      <c r="AS279" s="18"/>
      <c r="AT279" s="18"/>
    </row>
    <row r="280" spans="1:46">
      <c r="A280" s="2"/>
      <c r="B280" s="5"/>
      <c r="C280" s="5"/>
      <c r="D280" s="5"/>
      <c r="E280" s="5"/>
      <c r="F280" s="5"/>
      <c r="G280" s="5"/>
      <c r="H280" s="5"/>
      <c r="I280" s="5"/>
      <c r="J280" s="5"/>
      <c r="K280" s="5"/>
      <c r="L280" s="5"/>
      <c r="M280" s="5"/>
      <c r="N280" s="5"/>
      <c r="O280" s="18"/>
      <c r="P280" s="18"/>
      <c r="Q280" s="18"/>
      <c r="R280" s="20"/>
      <c r="S280" s="82"/>
      <c r="T280" s="82"/>
      <c r="U280" s="82"/>
      <c r="V280" s="82"/>
      <c r="W280" s="18"/>
      <c r="X280" s="18"/>
      <c r="Y280" s="18"/>
      <c r="Z280" s="18"/>
      <c r="AA280" s="18"/>
      <c r="AB280" s="18"/>
      <c r="AC280" s="82"/>
      <c r="AD280" s="18"/>
      <c r="AE280" s="18"/>
      <c r="AF280" s="18"/>
      <c r="AG280" s="18"/>
      <c r="AH280" s="18"/>
      <c r="AI280" s="18"/>
      <c r="AJ280" s="18"/>
      <c r="AK280" s="18"/>
      <c r="AL280" s="2"/>
      <c r="AM280" s="18"/>
      <c r="AN280" s="18"/>
      <c r="AO280" s="18"/>
      <c r="AP280" s="18"/>
      <c r="AQ280" s="18"/>
      <c r="AR280" s="18"/>
      <c r="AS280" s="18"/>
      <c r="AT280" s="18"/>
    </row>
    <row r="281" spans="1:46">
      <c r="A281" s="2"/>
      <c r="B281" s="5"/>
      <c r="C281" s="5"/>
      <c r="D281" s="5"/>
      <c r="E281" s="5"/>
      <c r="F281" s="5"/>
      <c r="G281" s="5"/>
      <c r="H281" s="5"/>
      <c r="I281" s="5"/>
      <c r="J281" s="5"/>
      <c r="K281" s="5"/>
      <c r="L281" s="5"/>
      <c r="M281" s="5"/>
      <c r="N281" s="5"/>
      <c r="O281" s="18"/>
      <c r="P281" s="18"/>
      <c r="Q281" s="18"/>
      <c r="R281" s="20"/>
      <c r="S281" s="82"/>
      <c r="T281" s="82"/>
      <c r="U281" s="82"/>
      <c r="V281" s="82"/>
      <c r="W281" s="18"/>
      <c r="X281" s="18"/>
      <c r="Y281" s="18"/>
      <c r="Z281" s="18"/>
      <c r="AA281" s="18"/>
      <c r="AB281" s="18"/>
      <c r="AC281" s="82"/>
      <c r="AD281" s="18"/>
      <c r="AE281" s="18"/>
      <c r="AF281" s="18"/>
      <c r="AG281" s="18"/>
      <c r="AH281" s="18"/>
      <c r="AI281" s="18"/>
      <c r="AJ281" s="18"/>
      <c r="AK281" s="18"/>
      <c r="AL281" s="2"/>
      <c r="AM281" s="18"/>
      <c r="AN281" s="18"/>
      <c r="AO281" s="18"/>
      <c r="AP281" s="18"/>
      <c r="AQ281" s="18"/>
      <c r="AR281" s="18"/>
      <c r="AS281" s="18"/>
      <c r="AT281" s="18"/>
    </row>
    <row r="282" spans="1:46">
      <c r="A282" s="2"/>
      <c r="B282" s="5"/>
      <c r="C282" s="5"/>
      <c r="D282" s="5"/>
      <c r="E282" s="5"/>
      <c r="F282" s="5"/>
      <c r="G282" s="5"/>
      <c r="H282" s="5"/>
      <c r="I282" s="5"/>
      <c r="J282" s="5"/>
      <c r="K282" s="5"/>
      <c r="L282" s="5"/>
      <c r="M282" s="5"/>
      <c r="N282" s="5"/>
      <c r="O282" s="18"/>
      <c r="P282" s="18"/>
      <c r="Q282" s="18"/>
      <c r="R282" s="20"/>
      <c r="S282" s="82"/>
      <c r="T282" s="82"/>
      <c r="U282" s="82"/>
      <c r="V282" s="82"/>
      <c r="W282" s="18"/>
      <c r="X282" s="18"/>
      <c r="Y282" s="18"/>
      <c r="Z282" s="18"/>
      <c r="AA282" s="18"/>
      <c r="AB282" s="18"/>
      <c r="AC282" s="82"/>
      <c r="AD282" s="18"/>
      <c r="AE282" s="18"/>
      <c r="AF282" s="18"/>
      <c r="AG282" s="18"/>
      <c r="AH282" s="18"/>
      <c r="AI282" s="18"/>
      <c r="AJ282" s="18"/>
      <c r="AK282" s="18"/>
      <c r="AL282" s="2"/>
      <c r="AM282" s="18"/>
      <c r="AN282" s="18"/>
      <c r="AO282" s="18"/>
      <c r="AP282" s="18"/>
      <c r="AQ282" s="18"/>
      <c r="AR282" s="18"/>
      <c r="AS282" s="18"/>
      <c r="AT282" s="18"/>
    </row>
    <row r="283" spans="1:46">
      <c r="A283" s="2"/>
      <c r="B283" s="5"/>
      <c r="C283" s="5"/>
      <c r="D283" s="5"/>
      <c r="E283" s="5"/>
      <c r="F283" s="5"/>
      <c r="G283" s="5"/>
      <c r="H283" s="5"/>
      <c r="I283" s="5"/>
      <c r="J283" s="5"/>
      <c r="K283" s="5"/>
      <c r="L283" s="5"/>
      <c r="M283" s="5"/>
      <c r="N283" s="5"/>
      <c r="O283" s="18"/>
      <c r="P283" s="18"/>
      <c r="Q283" s="18"/>
      <c r="R283" s="20"/>
      <c r="S283" s="82"/>
      <c r="T283" s="82"/>
      <c r="U283" s="82"/>
      <c r="V283" s="82"/>
      <c r="W283" s="18"/>
      <c r="X283" s="18"/>
      <c r="Y283" s="18"/>
      <c r="Z283" s="18"/>
      <c r="AA283" s="18"/>
      <c r="AB283" s="18"/>
      <c r="AC283" s="82"/>
      <c r="AD283" s="18"/>
      <c r="AE283" s="18"/>
      <c r="AF283" s="18"/>
      <c r="AG283" s="18"/>
      <c r="AH283" s="18"/>
      <c r="AI283" s="18"/>
      <c r="AJ283" s="18"/>
      <c r="AK283" s="18"/>
      <c r="AL283" s="2"/>
      <c r="AM283" s="18"/>
      <c r="AN283" s="18"/>
      <c r="AO283" s="18"/>
      <c r="AP283" s="18"/>
      <c r="AQ283" s="18"/>
      <c r="AR283" s="18"/>
      <c r="AS283" s="18"/>
      <c r="AT283" s="18"/>
    </row>
    <row r="284" spans="1:46">
      <c r="A284" s="2"/>
      <c r="B284" s="5"/>
      <c r="C284" s="5"/>
      <c r="D284" s="5"/>
      <c r="E284" s="5"/>
      <c r="F284" s="5"/>
      <c r="G284" s="5"/>
      <c r="H284" s="5"/>
      <c r="I284" s="5"/>
      <c r="J284" s="5"/>
      <c r="K284" s="5"/>
      <c r="L284" s="5"/>
      <c r="M284" s="5"/>
      <c r="N284" s="5"/>
      <c r="O284" s="18"/>
      <c r="P284" s="18"/>
      <c r="Q284" s="18"/>
      <c r="R284" s="20"/>
      <c r="S284" s="82"/>
      <c r="T284" s="82"/>
      <c r="U284" s="82"/>
      <c r="V284" s="82"/>
      <c r="W284" s="18"/>
      <c r="X284" s="18"/>
      <c r="Y284" s="18"/>
      <c r="Z284" s="18"/>
      <c r="AA284" s="18"/>
      <c r="AB284" s="18"/>
      <c r="AC284" s="82"/>
      <c r="AD284" s="18"/>
      <c r="AE284" s="18"/>
      <c r="AF284" s="18"/>
      <c r="AG284" s="18"/>
      <c r="AH284" s="18"/>
      <c r="AI284" s="18"/>
      <c r="AJ284" s="18"/>
      <c r="AK284" s="18"/>
      <c r="AL284" s="2"/>
      <c r="AM284" s="18"/>
      <c r="AN284" s="18"/>
      <c r="AO284" s="18"/>
      <c r="AP284" s="18"/>
      <c r="AQ284" s="18"/>
      <c r="AR284" s="18"/>
      <c r="AS284" s="18"/>
      <c r="AT284" s="18"/>
    </row>
    <row r="285" spans="1:46">
      <c r="A285" s="2"/>
      <c r="B285" s="5"/>
      <c r="C285" s="5"/>
      <c r="D285" s="5"/>
      <c r="E285" s="5"/>
      <c r="F285" s="5"/>
      <c r="G285" s="5"/>
      <c r="H285" s="5"/>
      <c r="I285" s="5"/>
      <c r="J285" s="5"/>
      <c r="K285" s="5"/>
      <c r="L285" s="5"/>
      <c r="M285" s="5"/>
      <c r="N285" s="5"/>
      <c r="O285" s="18"/>
      <c r="P285" s="18"/>
      <c r="Q285" s="18"/>
      <c r="R285" s="20"/>
      <c r="S285" s="82"/>
      <c r="T285" s="82"/>
      <c r="U285" s="82"/>
      <c r="V285" s="82"/>
      <c r="W285" s="18"/>
      <c r="X285" s="18"/>
      <c r="Y285" s="18"/>
      <c r="Z285" s="18"/>
      <c r="AA285" s="18"/>
      <c r="AB285" s="18"/>
      <c r="AC285" s="82"/>
      <c r="AD285" s="18"/>
      <c r="AE285" s="18"/>
      <c r="AF285" s="18"/>
      <c r="AG285" s="18"/>
      <c r="AH285" s="18"/>
      <c r="AI285" s="18"/>
      <c r="AJ285" s="18"/>
      <c r="AK285" s="18"/>
      <c r="AL285" s="2"/>
      <c r="AM285" s="18"/>
      <c r="AN285" s="18"/>
      <c r="AO285" s="18"/>
      <c r="AP285" s="18"/>
      <c r="AQ285" s="18"/>
      <c r="AR285" s="18"/>
      <c r="AS285" s="18"/>
      <c r="AT285" s="18"/>
    </row>
    <row r="286" spans="1:46">
      <c r="A286" s="2"/>
      <c r="B286" s="5"/>
      <c r="C286" s="5"/>
      <c r="D286" s="5"/>
      <c r="E286" s="5"/>
      <c r="F286" s="5"/>
      <c r="G286" s="5"/>
      <c r="H286" s="5"/>
      <c r="I286" s="5"/>
      <c r="J286" s="5"/>
      <c r="K286" s="5"/>
      <c r="L286" s="5"/>
      <c r="M286" s="5"/>
      <c r="N286" s="5"/>
      <c r="O286" s="18"/>
      <c r="P286" s="18"/>
      <c r="Q286" s="18"/>
      <c r="R286" s="20"/>
      <c r="S286" s="82"/>
      <c r="T286" s="82"/>
      <c r="U286" s="82"/>
      <c r="V286" s="82"/>
      <c r="W286" s="18"/>
      <c r="X286" s="18"/>
      <c r="Y286" s="18"/>
      <c r="Z286" s="18"/>
      <c r="AA286" s="18"/>
      <c r="AB286" s="18"/>
      <c r="AC286" s="82"/>
      <c r="AD286" s="18"/>
      <c r="AE286" s="18"/>
      <c r="AF286" s="18"/>
      <c r="AG286" s="18"/>
      <c r="AH286" s="18"/>
      <c r="AI286" s="18"/>
      <c r="AJ286" s="18"/>
      <c r="AK286" s="18"/>
      <c r="AL286" s="2"/>
      <c r="AM286" s="18"/>
      <c r="AN286" s="18"/>
      <c r="AO286" s="18"/>
      <c r="AP286" s="18"/>
      <c r="AQ286" s="18"/>
      <c r="AR286" s="18"/>
      <c r="AS286" s="18"/>
      <c r="AT286" s="18"/>
    </row>
    <row r="287" spans="1:46">
      <c r="A287" s="2"/>
      <c r="B287" s="5"/>
      <c r="C287" s="5"/>
      <c r="D287" s="5"/>
      <c r="E287" s="5"/>
      <c r="F287" s="5"/>
      <c r="G287" s="5"/>
      <c r="H287" s="5"/>
      <c r="I287" s="5"/>
      <c r="J287" s="5"/>
      <c r="K287" s="5"/>
      <c r="L287" s="5"/>
      <c r="M287" s="5"/>
      <c r="N287" s="5"/>
      <c r="O287" s="18"/>
      <c r="P287" s="18"/>
      <c r="Q287" s="18"/>
      <c r="R287" s="20"/>
      <c r="S287" s="82"/>
      <c r="T287" s="82"/>
      <c r="U287" s="82"/>
      <c r="V287" s="82"/>
      <c r="W287" s="18"/>
      <c r="X287" s="18"/>
      <c r="Y287" s="18"/>
      <c r="Z287" s="18"/>
      <c r="AA287" s="18"/>
      <c r="AB287" s="18"/>
      <c r="AC287" s="82"/>
      <c r="AD287" s="18"/>
      <c r="AE287" s="18"/>
      <c r="AF287" s="18"/>
      <c r="AG287" s="18"/>
      <c r="AH287" s="18"/>
      <c r="AI287" s="18"/>
      <c r="AJ287" s="18"/>
      <c r="AK287" s="18"/>
      <c r="AL287" s="2"/>
      <c r="AM287" s="18"/>
      <c r="AN287" s="18"/>
      <c r="AO287" s="18"/>
      <c r="AP287" s="18"/>
      <c r="AQ287" s="18"/>
      <c r="AR287" s="18"/>
      <c r="AS287" s="18"/>
      <c r="AT287" s="18"/>
    </row>
    <row r="288" spans="1:46">
      <c r="A288" s="2"/>
      <c r="B288" s="5"/>
      <c r="C288" s="5"/>
      <c r="D288" s="5"/>
      <c r="E288" s="5"/>
      <c r="F288" s="5"/>
      <c r="G288" s="5"/>
      <c r="H288" s="5"/>
      <c r="I288" s="5"/>
      <c r="J288" s="5"/>
      <c r="K288" s="5"/>
      <c r="L288" s="5"/>
      <c r="M288" s="5"/>
      <c r="N288" s="5"/>
      <c r="O288" s="18"/>
      <c r="P288" s="18"/>
      <c r="Q288" s="18"/>
      <c r="R288" s="20"/>
      <c r="S288" s="82"/>
      <c r="T288" s="82"/>
      <c r="U288" s="82"/>
      <c r="V288" s="82"/>
      <c r="W288" s="18"/>
      <c r="X288" s="18"/>
      <c r="Y288" s="18"/>
      <c r="Z288" s="18"/>
      <c r="AA288" s="18"/>
      <c r="AB288" s="18"/>
      <c r="AC288" s="82"/>
      <c r="AD288" s="18"/>
      <c r="AE288" s="18"/>
      <c r="AF288" s="18"/>
      <c r="AG288" s="18"/>
      <c r="AH288" s="18"/>
      <c r="AI288" s="18"/>
      <c r="AJ288" s="18"/>
      <c r="AK288" s="18"/>
      <c r="AL288" s="2"/>
      <c r="AM288" s="18"/>
      <c r="AN288" s="18"/>
      <c r="AO288" s="18"/>
      <c r="AP288" s="18"/>
      <c r="AQ288" s="18"/>
      <c r="AR288" s="18"/>
      <c r="AS288" s="18"/>
      <c r="AT288" s="18"/>
    </row>
    <row r="289" spans="1:46">
      <c r="A289" s="2"/>
      <c r="B289" s="5"/>
      <c r="C289" s="5"/>
      <c r="D289" s="5"/>
      <c r="E289" s="5"/>
      <c r="F289" s="5"/>
      <c r="G289" s="5"/>
      <c r="H289" s="5"/>
      <c r="I289" s="5"/>
      <c r="J289" s="5"/>
      <c r="K289" s="5"/>
      <c r="L289" s="5"/>
      <c r="M289" s="5"/>
      <c r="N289" s="5"/>
      <c r="O289" s="18"/>
      <c r="P289" s="18"/>
      <c r="Q289" s="18"/>
      <c r="R289" s="20"/>
      <c r="S289" s="82"/>
      <c r="T289" s="82"/>
      <c r="U289" s="82"/>
      <c r="V289" s="82"/>
      <c r="W289" s="18"/>
      <c r="X289" s="18"/>
      <c r="Y289" s="18"/>
      <c r="Z289" s="18"/>
      <c r="AA289" s="18"/>
      <c r="AB289" s="18"/>
      <c r="AC289" s="82"/>
      <c r="AD289" s="18"/>
      <c r="AE289" s="18"/>
      <c r="AF289" s="18"/>
      <c r="AG289" s="18"/>
      <c r="AH289" s="18"/>
      <c r="AI289" s="18"/>
      <c r="AJ289" s="18"/>
      <c r="AK289" s="18"/>
      <c r="AL289" s="2"/>
      <c r="AM289" s="18"/>
      <c r="AN289" s="18"/>
      <c r="AO289" s="18"/>
      <c r="AP289" s="18"/>
      <c r="AQ289" s="18"/>
      <c r="AR289" s="18"/>
      <c r="AS289" s="18"/>
      <c r="AT289" s="18"/>
    </row>
    <row r="290" spans="1:46">
      <c r="A290" s="2"/>
      <c r="B290" s="5"/>
      <c r="C290" s="5"/>
      <c r="D290" s="5"/>
      <c r="E290" s="5"/>
      <c r="F290" s="5"/>
      <c r="G290" s="5"/>
      <c r="H290" s="5"/>
      <c r="I290" s="5"/>
      <c r="J290" s="5"/>
      <c r="K290" s="5"/>
      <c r="L290" s="5"/>
      <c r="M290" s="5"/>
      <c r="N290" s="5"/>
      <c r="O290" s="18"/>
      <c r="P290" s="18"/>
      <c r="Q290" s="18"/>
      <c r="R290" s="20"/>
      <c r="S290" s="82"/>
      <c r="T290" s="82"/>
      <c r="U290" s="82"/>
      <c r="V290" s="82"/>
      <c r="W290" s="18"/>
      <c r="X290" s="18"/>
      <c r="Y290" s="18"/>
      <c r="Z290" s="18"/>
      <c r="AA290" s="18"/>
      <c r="AB290" s="18"/>
      <c r="AC290" s="82"/>
      <c r="AD290" s="18"/>
      <c r="AE290" s="18"/>
      <c r="AF290" s="18"/>
      <c r="AG290" s="18"/>
      <c r="AH290" s="18"/>
      <c r="AI290" s="18"/>
      <c r="AJ290" s="18"/>
      <c r="AK290" s="18"/>
      <c r="AL290" s="2"/>
      <c r="AM290" s="18"/>
      <c r="AN290" s="18"/>
      <c r="AO290" s="18"/>
      <c r="AP290" s="18"/>
      <c r="AQ290" s="18"/>
      <c r="AR290" s="18"/>
      <c r="AS290" s="18"/>
      <c r="AT290" s="18"/>
    </row>
    <row r="291" spans="1:46">
      <c r="A291" s="2"/>
      <c r="B291" s="5"/>
      <c r="C291" s="5"/>
      <c r="D291" s="5"/>
      <c r="E291" s="5"/>
      <c r="F291" s="5"/>
      <c r="G291" s="5"/>
      <c r="H291" s="5"/>
      <c r="I291" s="5"/>
      <c r="J291" s="5"/>
      <c r="K291" s="5"/>
      <c r="L291" s="5"/>
      <c r="M291" s="5"/>
      <c r="N291" s="5"/>
      <c r="O291" s="18"/>
      <c r="P291" s="18"/>
      <c r="Q291" s="18"/>
      <c r="R291" s="20"/>
      <c r="S291" s="82"/>
      <c r="T291" s="82"/>
      <c r="U291" s="82"/>
      <c r="V291" s="82"/>
      <c r="W291" s="18"/>
      <c r="X291" s="18"/>
      <c r="Y291" s="18"/>
      <c r="Z291" s="18"/>
      <c r="AA291" s="18"/>
      <c r="AB291" s="18"/>
      <c r="AC291" s="82"/>
      <c r="AD291" s="18"/>
      <c r="AE291" s="18"/>
      <c r="AF291" s="18"/>
      <c r="AG291" s="18"/>
      <c r="AH291" s="18"/>
      <c r="AI291" s="18"/>
      <c r="AJ291" s="18"/>
      <c r="AK291" s="18"/>
      <c r="AL291" s="2"/>
      <c r="AM291" s="18"/>
      <c r="AN291" s="18"/>
      <c r="AO291" s="18"/>
      <c r="AP291" s="18"/>
      <c r="AQ291" s="18"/>
      <c r="AR291" s="18"/>
      <c r="AS291" s="18"/>
      <c r="AT291" s="18"/>
    </row>
    <row r="292" spans="1:46">
      <c r="A292" s="2"/>
      <c r="B292" s="5"/>
      <c r="C292" s="5"/>
      <c r="D292" s="5"/>
      <c r="E292" s="5"/>
      <c r="F292" s="5"/>
      <c r="G292" s="5"/>
      <c r="H292" s="5"/>
      <c r="I292" s="5"/>
      <c r="J292" s="5"/>
      <c r="K292" s="5"/>
      <c r="L292" s="5"/>
      <c r="M292" s="5"/>
      <c r="N292" s="5"/>
      <c r="O292" s="18"/>
      <c r="P292" s="18"/>
      <c r="Q292" s="18"/>
      <c r="R292" s="20"/>
      <c r="S292" s="82"/>
      <c r="T292" s="82"/>
      <c r="U292" s="82"/>
      <c r="V292" s="82"/>
      <c r="W292" s="18"/>
      <c r="X292" s="18"/>
      <c r="Y292" s="18"/>
      <c r="Z292" s="18"/>
      <c r="AA292" s="18"/>
      <c r="AB292" s="18"/>
      <c r="AC292" s="82"/>
      <c r="AD292" s="18"/>
      <c r="AE292" s="18"/>
      <c r="AF292" s="18"/>
      <c r="AG292" s="18"/>
      <c r="AH292" s="18"/>
      <c r="AI292" s="18"/>
      <c r="AJ292" s="18"/>
      <c r="AK292" s="18"/>
      <c r="AL292" s="2"/>
      <c r="AM292" s="18"/>
      <c r="AN292" s="18"/>
      <c r="AO292" s="18"/>
      <c r="AP292" s="18"/>
      <c r="AQ292" s="18"/>
      <c r="AR292" s="18"/>
      <c r="AS292" s="18"/>
      <c r="AT292" s="18"/>
    </row>
    <row r="293" spans="1:46">
      <c r="A293" s="2"/>
      <c r="B293" s="5"/>
      <c r="C293" s="5"/>
      <c r="D293" s="5"/>
      <c r="E293" s="5"/>
      <c r="F293" s="5"/>
      <c r="G293" s="5"/>
      <c r="H293" s="5"/>
      <c r="I293" s="5"/>
      <c r="J293" s="5"/>
      <c r="K293" s="5"/>
      <c r="L293" s="5"/>
      <c r="M293" s="5"/>
      <c r="N293" s="5"/>
      <c r="O293" s="18"/>
      <c r="P293" s="18"/>
      <c r="Q293" s="18"/>
      <c r="R293" s="20"/>
      <c r="S293" s="82"/>
      <c r="T293" s="82"/>
      <c r="U293" s="82"/>
      <c r="V293" s="82"/>
      <c r="W293" s="18"/>
      <c r="X293" s="18"/>
      <c r="Y293" s="18"/>
      <c r="Z293" s="18"/>
      <c r="AA293" s="18"/>
      <c r="AB293" s="18"/>
      <c r="AC293" s="82"/>
      <c r="AD293" s="18"/>
      <c r="AE293" s="18"/>
      <c r="AF293" s="18"/>
      <c r="AG293" s="18"/>
      <c r="AH293" s="18"/>
      <c r="AI293" s="18"/>
      <c r="AJ293" s="18"/>
      <c r="AK293" s="18"/>
      <c r="AL293" s="2"/>
      <c r="AM293" s="18"/>
      <c r="AN293" s="18"/>
      <c r="AO293" s="18"/>
      <c r="AP293" s="18"/>
      <c r="AQ293" s="18"/>
      <c r="AR293" s="18"/>
      <c r="AS293" s="18"/>
      <c r="AT293" s="18"/>
    </row>
    <row r="294" spans="1:46">
      <c r="A294" s="2"/>
      <c r="B294" s="5"/>
      <c r="C294" s="5"/>
      <c r="D294" s="5"/>
      <c r="E294" s="5"/>
      <c r="F294" s="5"/>
      <c r="G294" s="5"/>
      <c r="H294" s="5"/>
      <c r="I294" s="5"/>
      <c r="J294" s="5"/>
      <c r="K294" s="5"/>
      <c r="L294" s="5"/>
      <c r="M294" s="5"/>
      <c r="N294" s="5"/>
      <c r="O294" s="18"/>
      <c r="P294" s="18"/>
      <c r="Q294" s="18"/>
      <c r="R294" s="20"/>
      <c r="S294" s="82"/>
      <c r="T294" s="82"/>
      <c r="U294" s="82"/>
      <c r="V294" s="82"/>
      <c r="W294" s="18"/>
      <c r="X294" s="18"/>
      <c r="Y294" s="18"/>
      <c r="Z294" s="18"/>
      <c r="AA294" s="18"/>
      <c r="AB294" s="18"/>
      <c r="AC294" s="82"/>
      <c r="AD294" s="18"/>
      <c r="AE294" s="18"/>
      <c r="AF294" s="18"/>
      <c r="AG294" s="18"/>
      <c r="AH294" s="18"/>
      <c r="AI294" s="18"/>
      <c r="AJ294" s="18"/>
      <c r="AK294" s="18"/>
      <c r="AL294" s="2"/>
      <c r="AM294" s="18"/>
      <c r="AN294" s="18"/>
      <c r="AO294" s="18"/>
      <c r="AP294" s="18"/>
      <c r="AQ294" s="18"/>
      <c r="AR294" s="18"/>
      <c r="AS294" s="18"/>
      <c r="AT294" s="18"/>
    </row>
    <row r="295" spans="1:46">
      <c r="A295" s="2"/>
      <c r="B295" s="5"/>
      <c r="C295" s="5"/>
      <c r="D295" s="5"/>
      <c r="E295" s="5"/>
      <c r="F295" s="5"/>
      <c r="G295" s="5"/>
      <c r="H295" s="5"/>
      <c r="I295" s="5"/>
      <c r="J295" s="5"/>
      <c r="K295" s="5"/>
      <c r="L295" s="5"/>
      <c r="M295" s="5"/>
      <c r="N295" s="5"/>
      <c r="O295" s="18"/>
      <c r="P295" s="18"/>
      <c r="Q295" s="18"/>
      <c r="R295" s="20"/>
      <c r="S295" s="82"/>
      <c r="T295" s="82"/>
      <c r="U295" s="82"/>
      <c r="V295" s="82"/>
      <c r="W295" s="18"/>
      <c r="X295" s="18"/>
      <c r="Y295" s="18"/>
      <c r="Z295" s="18"/>
      <c r="AA295" s="18"/>
      <c r="AB295" s="18"/>
      <c r="AC295" s="82"/>
      <c r="AD295" s="18"/>
      <c r="AE295" s="18"/>
      <c r="AF295" s="18"/>
      <c r="AG295" s="18"/>
      <c r="AH295" s="18"/>
      <c r="AI295" s="18"/>
      <c r="AJ295" s="18"/>
      <c r="AK295" s="18"/>
      <c r="AL295" s="2"/>
      <c r="AM295" s="18"/>
      <c r="AN295" s="18"/>
      <c r="AO295" s="18"/>
      <c r="AP295" s="18"/>
      <c r="AQ295" s="18"/>
      <c r="AR295" s="18"/>
      <c r="AS295" s="18"/>
      <c r="AT295" s="18"/>
    </row>
    <row r="296" spans="1:46">
      <c r="A296" s="2"/>
      <c r="B296" s="5"/>
      <c r="C296" s="5"/>
      <c r="D296" s="5"/>
      <c r="E296" s="5"/>
      <c r="F296" s="5"/>
      <c r="G296" s="5"/>
      <c r="H296" s="5"/>
      <c r="I296" s="5"/>
      <c r="J296" s="5"/>
      <c r="K296" s="5"/>
      <c r="L296" s="5"/>
      <c r="M296" s="5"/>
      <c r="N296" s="5"/>
      <c r="O296" s="18"/>
      <c r="P296" s="18"/>
      <c r="Q296" s="18"/>
      <c r="R296" s="20"/>
      <c r="S296" s="82"/>
      <c r="T296" s="82"/>
      <c r="U296" s="82"/>
      <c r="V296" s="82"/>
      <c r="W296" s="18"/>
      <c r="X296" s="18"/>
      <c r="Y296" s="18"/>
      <c r="Z296" s="18"/>
      <c r="AA296" s="18"/>
      <c r="AB296" s="18"/>
      <c r="AC296" s="82"/>
      <c r="AD296" s="18"/>
      <c r="AE296" s="18"/>
      <c r="AF296" s="18"/>
      <c r="AG296" s="18"/>
      <c r="AH296" s="18"/>
      <c r="AI296" s="18"/>
      <c r="AJ296" s="18"/>
      <c r="AK296" s="18"/>
      <c r="AL296" s="2"/>
      <c r="AM296" s="18"/>
      <c r="AN296" s="18"/>
      <c r="AO296" s="18"/>
      <c r="AP296" s="18"/>
      <c r="AQ296" s="18"/>
      <c r="AR296" s="18"/>
      <c r="AS296" s="18"/>
      <c r="AT296" s="18"/>
    </row>
    <row r="297" spans="1:46">
      <c r="A297" s="2"/>
      <c r="B297" s="5"/>
      <c r="C297" s="5"/>
      <c r="D297" s="5"/>
      <c r="E297" s="5"/>
      <c r="F297" s="5"/>
      <c r="G297" s="5"/>
      <c r="H297" s="5"/>
      <c r="I297" s="5"/>
      <c r="J297" s="5"/>
      <c r="K297" s="5"/>
      <c r="L297" s="5"/>
      <c r="M297" s="5"/>
      <c r="N297" s="5"/>
      <c r="O297" s="18"/>
      <c r="P297" s="18"/>
      <c r="Q297" s="18"/>
      <c r="R297" s="20"/>
      <c r="S297" s="82"/>
      <c r="T297" s="82"/>
      <c r="U297" s="82"/>
      <c r="V297" s="82"/>
      <c r="W297" s="18"/>
      <c r="X297" s="18"/>
      <c r="Y297" s="18"/>
      <c r="Z297" s="18"/>
      <c r="AA297" s="18"/>
      <c r="AB297" s="18"/>
      <c r="AC297" s="82"/>
      <c r="AD297" s="18"/>
      <c r="AE297" s="18"/>
      <c r="AF297" s="18"/>
      <c r="AG297" s="18"/>
      <c r="AH297" s="18"/>
      <c r="AI297" s="18"/>
      <c r="AJ297" s="18"/>
      <c r="AK297" s="18"/>
      <c r="AL297" s="2"/>
      <c r="AM297" s="18"/>
      <c r="AN297" s="18"/>
      <c r="AO297" s="18"/>
      <c r="AP297" s="18"/>
      <c r="AQ297" s="18"/>
      <c r="AR297" s="18"/>
      <c r="AS297" s="18"/>
      <c r="AT297" s="18"/>
    </row>
    <row r="298" spans="1:46">
      <c r="A298" s="2"/>
      <c r="B298" s="5"/>
      <c r="C298" s="5"/>
      <c r="D298" s="5"/>
      <c r="E298" s="5"/>
      <c r="F298" s="5"/>
      <c r="G298" s="5"/>
      <c r="H298" s="5"/>
      <c r="I298" s="5"/>
      <c r="J298" s="5"/>
      <c r="K298" s="5"/>
      <c r="L298" s="5"/>
      <c r="M298" s="5"/>
      <c r="N298" s="5"/>
      <c r="O298" s="18"/>
      <c r="P298" s="18"/>
      <c r="Q298" s="18"/>
      <c r="R298" s="20"/>
      <c r="S298" s="82"/>
      <c r="T298" s="82"/>
      <c r="U298" s="82"/>
      <c r="V298" s="82"/>
      <c r="W298" s="18"/>
      <c r="X298" s="18"/>
      <c r="Y298" s="18"/>
      <c r="Z298" s="18"/>
      <c r="AA298" s="18"/>
      <c r="AB298" s="18"/>
      <c r="AC298" s="82"/>
      <c r="AD298" s="18"/>
      <c r="AE298" s="18"/>
      <c r="AF298" s="18"/>
      <c r="AG298" s="18"/>
      <c r="AH298" s="18"/>
      <c r="AI298" s="18"/>
      <c r="AJ298" s="18"/>
      <c r="AK298" s="18"/>
      <c r="AL298" s="2"/>
      <c r="AM298" s="18"/>
      <c r="AN298" s="18"/>
      <c r="AO298" s="18"/>
      <c r="AP298" s="18"/>
      <c r="AQ298" s="18"/>
      <c r="AR298" s="18"/>
      <c r="AS298" s="18"/>
      <c r="AT298" s="18"/>
    </row>
    <row r="299" spans="1:46">
      <c r="A299" s="2"/>
      <c r="B299" s="5"/>
      <c r="C299" s="5"/>
      <c r="D299" s="5"/>
      <c r="E299" s="5"/>
      <c r="F299" s="5"/>
      <c r="G299" s="5"/>
      <c r="H299" s="5"/>
      <c r="I299" s="5"/>
      <c r="J299" s="5"/>
      <c r="K299" s="5"/>
      <c r="L299" s="5"/>
      <c r="M299" s="5"/>
      <c r="N299" s="5"/>
      <c r="O299" s="18"/>
      <c r="P299" s="18"/>
      <c r="Q299" s="18"/>
      <c r="R299" s="20"/>
      <c r="S299" s="82"/>
      <c r="T299" s="82"/>
      <c r="U299" s="82"/>
      <c r="V299" s="82"/>
      <c r="W299" s="18"/>
      <c r="X299" s="18"/>
      <c r="Y299" s="18"/>
      <c r="Z299" s="18"/>
      <c r="AA299" s="18"/>
      <c r="AB299" s="18"/>
      <c r="AC299" s="82"/>
      <c r="AD299" s="18"/>
      <c r="AE299" s="18"/>
      <c r="AF299" s="18"/>
      <c r="AG299" s="18"/>
      <c r="AH299" s="18"/>
      <c r="AI299" s="18"/>
      <c r="AJ299" s="18"/>
      <c r="AK299" s="18"/>
      <c r="AL299" s="2"/>
      <c r="AM299" s="18"/>
      <c r="AN299" s="18"/>
      <c r="AO299" s="18"/>
      <c r="AP299" s="18"/>
      <c r="AQ299" s="18"/>
      <c r="AR299" s="18"/>
      <c r="AS299" s="18"/>
      <c r="AT299" s="18"/>
    </row>
    <row r="300" spans="1:46">
      <c r="A300" s="2"/>
      <c r="B300" s="5"/>
      <c r="C300" s="5"/>
      <c r="D300" s="5"/>
      <c r="E300" s="5"/>
      <c r="F300" s="5"/>
      <c r="G300" s="5"/>
      <c r="H300" s="5"/>
      <c r="I300" s="5"/>
      <c r="J300" s="5"/>
      <c r="K300" s="5"/>
      <c r="L300" s="5"/>
      <c r="M300" s="5"/>
      <c r="N300" s="5"/>
      <c r="O300" s="18"/>
      <c r="P300" s="18"/>
      <c r="Q300" s="18"/>
      <c r="R300" s="20"/>
      <c r="S300" s="82"/>
      <c r="T300" s="82"/>
      <c r="U300" s="82"/>
      <c r="V300" s="82"/>
      <c r="W300" s="18"/>
      <c r="X300" s="18"/>
      <c r="Y300" s="18"/>
      <c r="Z300" s="18"/>
      <c r="AA300" s="18"/>
      <c r="AB300" s="18"/>
      <c r="AC300" s="82"/>
      <c r="AD300" s="18"/>
      <c r="AE300" s="18"/>
      <c r="AF300" s="18"/>
      <c r="AG300" s="18"/>
      <c r="AH300" s="18"/>
      <c r="AI300" s="18"/>
      <c r="AJ300" s="18"/>
      <c r="AK300" s="18"/>
      <c r="AL300" s="2"/>
      <c r="AM300" s="18"/>
      <c r="AN300" s="18"/>
      <c r="AO300" s="18"/>
      <c r="AP300" s="18"/>
      <c r="AQ300" s="18"/>
      <c r="AR300" s="18"/>
      <c r="AS300" s="18"/>
      <c r="AT300" s="18"/>
    </row>
    <row r="301" spans="1:46">
      <c r="A301" s="2"/>
      <c r="B301" s="5"/>
      <c r="C301" s="5"/>
      <c r="D301" s="5"/>
      <c r="E301" s="5"/>
      <c r="F301" s="5"/>
      <c r="G301" s="5"/>
      <c r="H301" s="5"/>
      <c r="I301" s="5"/>
      <c r="J301" s="5"/>
      <c r="K301" s="5"/>
      <c r="L301" s="5"/>
      <c r="M301" s="5"/>
      <c r="N301" s="5"/>
      <c r="O301" s="18"/>
      <c r="P301" s="18"/>
      <c r="Q301" s="18"/>
      <c r="R301" s="20"/>
      <c r="S301" s="82"/>
      <c r="T301" s="82"/>
      <c r="U301" s="82"/>
      <c r="V301" s="82"/>
      <c r="W301" s="18"/>
      <c r="X301" s="18"/>
      <c r="Y301" s="18"/>
      <c r="Z301" s="18"/>
      <c r="AA301" s="18"/>
      <c r="AB301" s="18"/>
      <c r="AC301" s="82"/>
      <c r="AD301" s="18"/>
      <c r="AE301" s="18"/>
      <c r="AF301" s="18"/>
      <c r="AG301" s="18"/>
      <c r="AH301" s="18"/>
      <c r="AI301" s="18"/>
      <c r="AJ301" s="18"/>
      <c r="AK301" s="18"/>
      <c r="AL301" s="2"/>
      <c r="AM301" s="18"/>
      <c r="AN301" s="18"/>
      <c r="AO301" s="18"/>
      <c r="AP301" s="18"/>
      <c r="AQ301" s="18"/>
      <c r="AR301" s="18"/>
      <c r="AS301" s="18"/>
      <c r="AT301" s="18"/>
    </row>
    <row r="302" spans="1:46">
      <c r="A302" s="2"/>
      <c r="B302" s="5"/>
      <c r="C302" s="5"/>
      <c r="D302" s="5"/>
      <c r="E302" s="5"/>
      <c r="F302" s="5"/>
      <c r="G302" s="5"/>
      <c r="H302" s="5"/>
      <c r="I302" s="5"/>
      <c r="J302" s="5"/>
      <c r="K302" s="5"/>
      <c r="L302" s="5"/>
      <c r="M302" s="5"/>
      <c r="N302" s="5"/>
      <c r="O302" s="18"/>
      <c r="P302" s="18"/>
      <c r="Q302" s="18"/>
      <c r="R302" s="20"/>
      <c r="S302" s="82"/>
      <c r="T302" s="82"/>
      <c r="U302" s="82"/>
      <c r="V302" s="82"/>
      <c r="W302" s="18"/>
      <c r="X302" s="18"/>
      <c r="Y302" s="18"/>
      <c r="Z302" s="18"/>
      <c r="AA302" s="18"/>
      <c r="AB302" s="18"/>
      <c r="AC302" s="82"/>
      <c r="AD302" s="18"/>
      <c r="AE302" s="18"/>
      <c r="AF302" s="18"/>
      <c r="AG302" s="18"/>
      <c r="AH302" s="18"/>
      <c r="AI302" s="18"/>
      <c r="AJ302" s="18"/>
      <c r="AK302" s="18"/>
      <c r="AL302" s="2"/>
      <c r="AM302" s="18"/>
      <c r="AN302" s="18"/>
      <c r="AO302" s="18"/>
      <c r="AP302" s="18"/>
      <c r="AQ302" s="18"/>
      <c r="AR302" s="18"/>
      <c r="AS302" s="18"/>
      <c r="AT302" s="18"/>
    </row>
    <row r="303" spans="1:46">
      <c r="A303" s="2"/>
      <c r="B303" s="5"/>
      <c r="C303" s="5"/>
      <c r="D303" s="5"/>
      <c r="E303" s="5"/>
      <c r="F303" s="5"/>
      <c r="G303" s="5"/>
      <c r="H303" s="5"/>
      <c r="I303" s="5"/>
      <c r="J303" s="5"/>
      <c r="K303" s="5"/>
      <c r="L303" s="5"/>
      <c r="M303" s="5"/>
      <c r="N303" s="5"/>
      <c r="O303" s="18"/>
      <c r="P303" s="18"/>
      <c r="Q303" s="18"/>
      <c r="R303" s="20"/>
      <c r="S303" s="82"/>
      <c r="T303" s="82"/>
      <c r="U303" s="82"/>
      <c r="V303" s="82"/>
      <c r="W303" s="18"/>
      <c r="X303" s="18"/>
      <c r="Y303" s="18"/>
      <c r="Z303" s="18"/>
      <c r="AA303" s="18"/>
      <c r="AB303" s="18"/>
      <c r="AC303" s="82"/>
      <c r="AD303" s="18"/>
      <c r="AE303" s="18"/>
      <c r="AF303" s="18"/>
      <c r="AG303" s="18"/>
      <c r="AH303" s="18"/>
      <c r="AI303" s="18"/>
      <c r="AJ303" s="18"/>
      <c r="AK303" s="18"/>
      <c r="AL303" s="2"/>
      <c r="AM303" s="18"/>
      <c r="AN303" s="18"/>
      <c r="AO303" s="18"/>
      <c r="AP303" s="18"/>
      <c r="AQ303" s="18"/>
      <c r="AR303" s="18"/>
      <c r="AS303" s="18"/>
      <c r="AT303" s="18"/>
    </row>
    <row r="304" spans="1:46">
      <c r="A304" s="2"/>
      <c r="B304" s="5"/>
      <c r="C304" s="5"/>
      <c r="D304" s="5"/>
      <c r="E304" s="5"/>
      <c r="F304" s="5"/>
      <c r="G304" s="5"/>
      <c r="H304" s="5"/>
      <c r="I304" s="5"/>
      <c r="J304" s="5"/>
      <c r="K304" s="5"/>
      <c r="L304" s="5"/>
      <c r="M304" s="5"/>
      <c r="N304" s="5"/>
      <c r="O304" s="18"/>
      <c r="P304" s="18"/>
      <c r="Q304" s="18"/>
      <c r="R304" s="20"/>
      <c r="S304" s="82"/>
      <c r="T304" s="82"/>
      <c r="U304" s="82"/>
      <c r="V304" s="82"/>
      <c r="W304" s="18"/>
      <c r="X304" s="18"/>
      <c r="Y304" s="18"/>
      <c r="Z304" s="18"/>
      <c r="AA304" s="18"/>
      <c r="AB304" s="18"/>
      <c r="AC304" s="82"/>
      <c r="AD304" s="18"/>
      <c r="AE304" s="18"/>
      <c r="AF304" s="18"/>
      <c r="AG304" s="18"/>
      <c r="AH304" s="18"/>
      <c r="AI304" s="18"/>
      <c r="AJ304" s="18"/>
      <c r="AK304" s="18"/>
      <c r="AL304" s="2"/>
      <c r="AM304" s="18"/>
      <c r="AN304" s="18"/>
      <c r="AO304" s="18"/>
      <c r="AP304" s="18"/>
      <c r="AQ304" s="18"/>
      <c r="AR304" s="18"/>
      <c r="AS304" s="18"/>
      <c r="AT304" s="18"/>
    </row>
    <row r="305" spans="1:46">
      <c r="A305" s="2"/>
      <c r="B305" s="5"/>
      <c r="C305" s="5"/>
      <c r="D305" s="5"/>
      <c r="E305" s="5"/>
      <c r="F305" s="5"/>
      <c r="G305" s="5"/>
      <c r="H305" s="5"/>
      <c r="I305" s="5"/>
      <c r="J305" s="5"/>
      <c r="K305" s="5"/>
      <c r="L305" s="5"/>
      <c r="M305" s="5"/>
      <c r="N305" s="5"/>
      <c r="O305" s="18"/>
      <c r="P305" s="18"/>
      <c r="Q305" s="18"/>
      <c r="R305" s="20"/>
      <c r="S305" s="82"/>
      <c r="T305" s="82"/>
      <c r="U305" s="82"/>
      <c r="V305" s="82"/>
      <c r="W305" s="18"/>
      <c r="X305" s="18"/>
      <c r="Y305" s="18"/>
      <c r="Z305" s="18"/>
      <c r="AA305" s="18"/>
      <c r="AB305" s="18"/>
      <c r="AC305" s="82"/>
      <c r="AD305" s="18"/>
      <c r="AE305" s="18"/>
      <c r="AF305" s="18"/>
      <c r="AG305" s="18"/>
      <c r="AH305" s="18"/>
      <c r="AI305" s="18"/>
      <c r="AJ305" s="18"/>
      <c r="AK305" s="18"/>
      <c r="AL305" s="2"/>
      <c r="AM305" s="18"/>
      <c r="AN305" s="18"/>
      <c r="AO305" s="18"/>
      <c r="AP305" s="18"/>
      <c r="AQ305" s="18"/>
      <c r="AR305" s="18"/>
      <c r="AS305" s="18"/>
      <c r="AT305" s="18"/>
    </row>
    <row r="306" spans="1:46">
      <c r="A306" s="2"/>
      <c r="B306" s="5"/>
      <c r="C306" s="5"/>
      <c r="D306" s="5"/>
      <c r="E306" s="5"/>
      <c r="F306" s="5"/>
      <c r="G306" s="5"/>
      <c r="H306" s="5"/>
      <c r="I306" s="5"/>
      <c r="J306" s="5"/>
      <c r="K306" s="5"/>
      <c r="L306" s="5"/>
      <c r="M306" s="5"/>
      <c r="N306" s="5"/>
      <c r="O306" s="18"/>
      <c r="P306" s="18"/>
      <c r="Q306" s="18"/>
      <c r="R306" s="20"/>
      <c r="S306" s="82"/>
      <c r="T306" s="82"/>
      <c r="U306" s="82"/>
      <c r="V306" s="82"/>
      <c r="W306" s="18"/>
      <c r="X306" s="18"/>
      <c r="Y306" s="18"/>
      <c r="Z306" s="18"/>
      <c r="AA306" s="18"/>
      <c r="AB306" s="18"/>
      <c r="AC306" s="82"/>
      <c r="AD306" s="18"/>
      <c r="AE306" s="18"/>
      <c r="AF306" s="18"/>
      <c r="AG306" s="18"/>
      <c r="AH306" s="18"/>
      <c r="AI306" s="18"/>
      <c r="AJ306" s="18"/>
      <c r="AK306" s="18"/>
      <c r="AL306" s="2"/>
      <c r="AM306" s="18"/>
      <c r="AN306" s="18"/>
      <c r="AO306" s="18"/>
      <c r="AP306" s="18"/>
      <c r="AQ306" s="18"/>
      <c r="AR306" s="18"/>
      <c r="AS306" s="18"/>
      <c r="AT306" s="18"/>
    </row>
    <row r="307" spans="1:46">
      <c r="A307" s="2"/>
      <c r="B307" s="5"/>
      <c r="C307" s="5"/>
      <c r="D307" s="5"/>
      <c r="E307" s="5"/>
      <c r="F307" s="5"/>
      <c r="G307" s="5"/>
      <c r="H307" s="5"/>
      <c r="I307" s="5"/>
      <c r="J307" s="5"/>
      <c r="K307" s="5"/>
      <c r="L307" s="5"/>
      <c r="M307" s="5"/>
      <c r="N307" s="5"/>
      <c r="O307" s="18"/>
      <c r="P307" s="18"/>
      <c r="Q307" s="18"/>
      <c r="R307" s="20"/>
      <c r="S307" s="82"/>
      <c r="T307" s="82"/>
      <c r="U307" s="82"/>
      <c r="V307" s="82"/>
      <c r="W307" s="18"/>
      <c r="X307" s="18"/>
      <c r="Y307" s="18"/>
      <c r="Z307" s="18"/>
      <c r="AA307" s="18"/>
      <c r="AB307" s="18"/>
      <c r="AC307" s="82"/>
      <c r="AD307" s="18"/>
      <c r="AE307" s="18"/>
      <c r="AF307" s="18"/>
      <c r="AG307" s="18"/>
      <c r="AH307" s="18"/>
      <c r="AI307" s="18"/>
      <c r="AJ307" s="18"/>
      <c r="AK307" s="18"/>
      <c r="AL307" s="2"/>
      <c r="AM307" s="18"/>
      <c r="AN307" s="18"/>
      <c r="AO307" s="18"/>
      <c r="AP307" s="18"/>
      <c r="AQ307" s="18"/>
      <c r="AR307" s="18"/>
      <c r="AS307" s="18"/>
      <c r="AT307" s="18"/>
    </row>
    <row r="308" spans="1:46">
      <c r="A308" s="2"/>
      <c r="B308" s="5"/>
      <c r="C308" s="5"/>
      <c r="D308" s="5"/>
      <c r="E308" s="5"/>
      <c r="F308" s="5"/>
      <c r="G308" s="5"/>
      <c r="H308" s="5"/>
      <c r="I308" s="5"/>
      <c r="J308" s="5"/>
      <c r="K308" s="5"/>
      <c r="L308" s="5"/>
      <c r="M308" s="5"/>
      <c r="N308" s="5"/>
      <c r="O308" s="18"/>
      <c r="P308" s="18"/>
      <c r="Q308" s="18"/>
      <c r="R308" s="20"/>
      <c r="S308" s="82"/>
      <c r="T308" s="82"/>
      <c r="U308" s="82"/>
      <c r="V308" s="82"/>
      <c r="W308" s="18"/>
      <c r="X308" s="18"/>
      <c r="Y308" s="18"/>
      <c r="Z308" s="18"/>
      <c r="AA308" s="18"/>
      <c r="AB308" s="18"/>
      <c r="AC308" s="82"/>
      <c r="AD308" s="18"/>
      <c r="AE308" s="18"/>
      <c r="AF308" s="18"/>
      <c r="AG308" s="18"/>
      <c r="AH308" s="18"/>
      <c r="AI308" s="18"/>
      <c r="AJ308" s="18"/>
      <c r="AK308" s="18"/>
      <c r="AL308" s="2"/>
      <c r="AM308" s="18"/>
      <c r="AN308" s="18"/>
      <c r="AO308" s="18"/>
      <c r="AP308" s="18"/>
      <c r="AQ308" s="18"/>
      <c r="AR308" s="18"/>
      <c r="AS308" s="18"/>
      <c r="AT308" s="18"/>
    </row>
    <row r="309" spans="1:46">
      <c r="A309" s="2"/>
      <c r="B309" s="5"/>
      <c r="C309" s="5"/>
      <c r="D309" s="5"/>
      <c r="E309" s="5"/>
      <c r="F309" s="5"/>
      <c r="G309" s="5"/>
      <c r="H309" s="5"/>
      <c r="I309" s="5"/>
      <c r="J309" s="5"/>
      <c r="K309" s="5"/>
      <c r="L309" s="5"/>
      <c r="M309" s="5"/>
      <c r="N309" s="5"/>
      <c r="O309" s="18"/>
      <c r="P309" s="18"/>
      <c r="Q309" s="18"/>
      <c r="R309" s="20"/>
      <c r="S309" s="82"/>
      <c r="T309" s="82"/>
      <c r="U309" s="82"/>
      <c r="V309" s="82"/>
      <c r="W309" s="18"/>
      <c r="X309" s="18"/>
      <c r="Y309" s="18"/>
      <c r="Z309" s="18"/>
      <c r="AA309" s="18"/>
      <c r="AB309" s="18"/>
      <c r="AC309" s="82"/>
      <c r="AD309" s="18"/>
      <c r="AE309" s="18"/>
      <c r="AF309" s="18"/>
      <c r="AG309" s="18"/>
      <c r="AH309" s="18"/>
      <c r="AI309" s="18"/>
      <c r="AJ309" s="18"/>
      <c r="AK309" s="18"/>
      <c r="AL309" s="2"/>
      <c r="AM309" s="18"/>
      <c r="AN309" s="18"/>
      <c r="AO309" s="18"/>
      <c r="AP309" s="18"/>
      <c r="AQ309" s="18"/>
      <c r="AR309" s="18"/>
      <c r="AS309" s="18"/>
      <c r="AT309" s="18"/>
    </row>
    <row r="310" spans="1:46">
      <c r="A310" s="2"/>
      <c r="B310" s="5"/>
      <c r="C310" s="5"/>
      <c r="D310" s="5"/>
      <c r="E310" s="5"/>
      <c r="F310" s="5"/>
      <c r="G310" s="5"/>
      <c r="H310" s="5"/>
      <c r="I310" s="5"/>
      <c r="J310" s="5"/>
      <c r="K310" s="5"/>
      <c r="L310" s="5"/>
      <c r="M310" s="5"/>
      <c r="N310" s="5"/>
      <c r="O310" s="18"/>
      <c r="P310" s="18"/>
      <c r="Q310" s="18"/>
      <c r="R310" s="20"/>
      <c r="S310" s="82"/>
      <c r="T310" s="82"/>
      <c r="U310" s="82"/>
      <c r="V310" s="82"/>
      <c r="W310" s="18"/>
      <c r="X310" s="18"/>
      <c r="Y310" s="18"/>
      <c r="Z310" s="18"/>
      <c r="AA310" s="18"/>
      <c r="AB310" s="18"/>
      <c r="AC310" s="82"/>
      <c r="AD310" s="18"/>
      <c r="AE310" s="18"/>
      <c r="AF310" s="18"/>
      <c r="AG310" s="18"/>
      <c r="AH310" s="18"/>
      <c r="AI310" s="18"/>
      <c r="AJ310" s="18"/>
      <c r="AK310" s="18"/>
      <c r="AL310" s="2"/>
      <c r="AM310" s="18"/>
      <c r="AN310" s="18"/>
      <c r="AO310" s="18"/>
      <c r="AP310" s="18"/>
      <c r="AQ310" s="18"/>
      <c r="AR310" s="18"/>
      <c r="AS310" s="18"/>
      <c r="AT310" s="18"/>
    </row>
    <row r="311" spans="1:46">
      <c r="A311" s="2"/>
      <c r="B311" s="5"/>
      <c r="C311" s="5"/>
      <c r="D311" s="5"/>
      <c r="E311" s="5"/>
      <c r="F311" s="5"/>
      <c r="G311" s="5"/>
      <c r="H311" s="5"/>
      <c r="I311" s="5"/>
      <c r="J311" s="5"/>
      <c r="K311" s="5"/>
      <c r="L311" s="5"/>
      <c r="M311" s="5"/>
      <c r="N311" s="5"/>
      <c r="O311" s="18"/>
      <c r="P311" s="18"/>
      <c r="Q311" s="18"/>
      <c r="R311" s="20"/>
      <c r="S311" s="82"/>
      <c r="T311" s="82"/>
      <c r="U311" s="82"/>
      <c r="V311" s="82"/>
      <c r="W311" s="18"/>
      <c r="X311" s="18"/>
      <c r="Y311" s="18"/>
      <c r="Z311" s="18"/>
      <c r="AA311" s="18"/>
      <c r="AB311" s="18"/>
      <c r="AC311" s="82"/>
      <c r="AD311" s="18"/>
      <c r="AE311" s="18"/>
      <c r="AF311" s="18"/>
      <c r="AG311" s="18"/>
      <c r="AH311" s="18"/>
      <c r="AI311" s="18"/>
      <c r="AJ311" s="18"/>
      <c r="AK311" s="18"/>
      <c r="AL311" s="2"/>
      <c r="AM311" s="18"/>
      <c r="AN311" s="18"/>
      <c r="AO311" s="18"/>
      <c r="AP311" s="18"/>
      <c r="AQ311" s="18"/>
      <c r="AR311" s="18"/>
      <c r="AS311" s="18"/>
      <c r="AT311" s="18"/>
    </row>
    <row r="312" spans="1:46">
      <c r="A312" s="2"/>
      <c r="B312" s="5"/>
      <c r="C312" s="5"/>
      <c r="D312" s="5"/>
      <c r="E312" s="5"/>
      <c r="F312" s="5"/>
      <c r="G312" s="5"/>
      <c r="H312" s="5"/>
      <c r="I312" s="5"/>
      <c r="J312" s="5"/>
      <c r="K312" s="5"/>
      <c r="L312" s="5"/>
      <c r="M312" s="5"/>
      <c r="N312" s="5"/>
      <c r="O312" s="18"/>
      <c r="P312" s="18"/>
      <c r="Q312" s="18"/>
      <c r="R312" s="20"/>
      <c r="S312" s="82"/>
      <c r="T312" s="82"/>
      <c r="U312" s="82"/>
      <c r="V312" s="82"/>
      <c r="W312" s="18"/>
      <c r="X312" s="18"/>
      <c r="Y312" s="18"/>
      <c r="Z312" s="18"/>
      <c r="AA312" s="18"/>
      <c r="AB312" s="18"/>
      <c r="AC312" s="82"/>
      <c r="AD312" s="18"/>
      <c r="AE312" s="18"/>
      <c r="AF312" s="18"/>
      <c r="AG312" s="18"/>
      <c r="AH312" s="18"/>
      <c r="AI312" s="18"/>
      <c r="AJ312" s="18"/>
      <c r="AK312" s="18"/>
      <c r="AL312" s="2"/>
      <c r="AM312" s="18"/>
      <c r="AN312" s="18"/>
      <c r="AO312" s="18"/>
      <c r="AP312" s="18"/>
      <c r="AQ312" s="18"/>
      <c r="AR312" s="18"/>
      <c r="AS312" s="18"/>
      <c r="AT312" s="18"/>
    </row>
    <row r="313" spans="1:46">
      <c r="A313" s="2"/>
      <c r="B313" s="5"/>
      <c r="C313" s="5"/>
      <c r="D313" s="5"/>
      <c r="E313" s="5"/>
      <c r="F313" s="5"/>
      <c r="G313" s="5"/>
      <c r="H313" s="5"/>
      <c r="I313" s="5"/>
      <c r="J313" s="5"/>
      <c r="K313" s="5"/>
      <c r="L313" s="5"/>
      <c r="M313" s="5"/>
      <c r="N313" s="5"/>
      <c r="O313" s="18"/>
      <c r="P313" s="18"/>
      <c r="Q313" s="18"/>
      <c r="R313" s="20"/>
      <c r="S313" s="82"/>
      <c r="T313" s="82"/>
      <c r="U313" s="82"/>
      <c r="V313" s="82"/>
      <c r="W313" s="18"/>
      <c r="X313" s="18"/>
      <c r="Y313" s="18"/>
      <c r="Z313" s="18"/>
      <c r="AA313" s="18"/>
      <c r="AB313" s="18"/>
      <c r="AC313" s="82"/>
      <c r="AD313" s="18"/>
      <c r="AE313" s="18"/>
      <c r="AF313" s="18"/>
      <c r="AG313" s="18"/>
      <c r="AH313" s="18"/>
      <c r="AI313" s="18"/>
      <c r="AJ313" s="18"/>
      <c r="AK313" s="18"/>
      <c r="AL313" s="2"/>
      <c r="AM313" s="18"/>
      <c r="AN313" s="18"/>
      <c r="AO313" s="18"/>
      <c r="AP313" s="18"/>
      <c r="AQ313" s="18"/>
      <c r="AR313" s="18"/>
      <c r="AS313" s="18"/>
      <c r="AT313" s="18"/>
    </row>
    <row r="314" spans="1:46">
      <c r="A314" s="2"/>
      <c r="B314" s="5"/>
      <c r="C314" s="5"/>
      <c r="D314" s="5"/>
      <c r="E314" s="5"/>
      <c r="F314" s="5"/>
      <c r="G314" s="5"/>
      <c r="H314" s="5"/>
      <c r="I314" s="5"/>
      <c r="J314" s="5"/>
      <c r="K314" s="5"/>
      <c r="L314" s="5"/>
      <c r="M314" s="5"/>
      <c r="N314" s="5"/>
      <c r="O314" s="18"/>
      <c r="P314" s="18"/>
      <c r="Q314" s="18"/>
      <c r="R314" s="20"/>
      <c r="S314" s="82"/>
      <c r="T314" s="82"/>
      <c r="U314" s="82"/>
      <c r="V314" s="82"/>
      <c r="W314" s="18"/>
      <c r="X314" s="18"/>
      <c r="Y314" s="18"/>
      <c r="Z314" s="18"/>
      <c r="AA314" s="18"/>
      <c r="AB314" s="18"/>
      <c r="AC314" s="82"/>
      <c r="AD314" s="18"/>
      <c r="AE314" s="18"/>
      <c r="AF314" s="18"/>
      <c r="AG314" s="18"/>
      <c r="AH314" s="18"/>
      <c r="AI314" s="18"/>
      <c r="AJ314" s="18"/>
      <c r="AK314" s="18"/>
      <c r="AL314" s="2"/>
      <c r="AM314" s="18"/>
      <c r="AN314" s="18"/>
      <c r="AO314" s="18"/>
      <c r="AP314" s="18"/>
      <c r="AQ314" s="18"/>
      <c r="AR314" s="18"/>
      <c r="AS314" s="18"/>
      <c r="AT314" s="18"/>
    </row>
    <row r="315" spans="1:46">
      <c r="A315" s="2"/>
      <c r="B315" s="5"/>
      <c r="C315" s="5"/>
      <c r="D315" s="5"/>
      <c r="E315" s="5"/>
      <c r="F315" s="5"/>
      <c r="G315" s="5"/>
      <c r="H315" s="5"/>
      <c r="I315" s="5"/>
      <c r="J315" s="5"/>
      <c r="K315" s="5"/>
      <c r="L315" s="5"/>
      <c r="M315" s="5"/>
      <c r="N315" s="5"/>
      <c r="O315" s="18"/>
      <c r="P315" s="18"/>
      <c r="Q315" s="18"/>
      <c r="R315" s="20"/>
      <c r="S315" s="82"/>
      <c r="T315" s="82"/>
      <c r="U315" s="82"/>
      <c r="V315" s="82"/>
      <c r="W315" s="18"/>
      <c r="X315" s="18"/>
      <c r="Y315" s="18"/>
      <c r="Z315" s="18"/>
      <c r="AA315" s="18"/>
      <c r="AB315" s="18"/>
      <c r="AC315" s="82"/>
      <c r="AD315" s="18"/>
      <c r="AE315" s="18"/>
      <c r="AF315" s="18"/>
      <c r="AG315" s="18"/>
      <c r="AH315" s="18"/>
      <c r="AI315" s="18"/>
      <c r="AJ315" s="18"/>
      <c r="AK315" s="18"/>
      <c r="AL315" s="2"/>
      <c r="AM315" s="18"/>
      <c r="AN315" s="18"/>
      <c r="AO315" s="18"/>
      <c r="AP315" s="18"/>
      <c r="AQ315" s="18"/>
      <c r="AR315" s="18"/>
      <c r="AS315" s="18"/>
      <c r="AT315" s="18"/>
    </row>
    <row r="316" spans="1:46">
      <c r="A316" s="2"/>
      <c r="B316" s="5"/>
      <c r="C316" s="5"/>
      <c r="D316" s="5"/>
      <c r="E316" s="5"/>
      <c r="F316" s="5"/>
      <c r="G316" s="5"/>
      <c r="H316" s="5"/>
      <c r="I316" s="5"/>
      <c r="J316" s="5"/>
      <c r="K316" s="5"/>
      <c r="L316" s="5"/>
      <c r="M316" s="5"/>
      <c r="N316" s="5"/>
      <c r="O316" s="18"/>
      <c r="P316" s="18"/>
      <c r="Q316" s="18"/>
      <c r="R316" s="20"/>
      <c r="S316" s="82"/>
      <c r="T316" s="82"/>
      <c r="U316" s="82"/>
      <c r="V316" s="82"/>
      <c r="W316" s="18"/>
      <c r="X316" s="18"/>
      <c r="Y316" s="18"/>
      <c r="Z316" s="18"/>
      <c r="AA316" s="18"/>
      <c r="AB316" s="18"/>
      <c r="AC316" s="82"/>
      <c r="AD316" s="18"/>
      <c r="AE316" s="18"/>
      <c r="AF316" s="18"/>
      <c r="AG316" s="18"/>
      <c r="AH316" s="18"/>
      <c r="AI316" s="18"/>
      <c r="AJ316" s="18"/>
      <c r="AK316" s="18"/>
      <c r="AL316" s="2"/>
      <c r="AM316" s="18"/>
      <c r="AN316" s="18"/>
      <c r="AO316" s="18"/>
      <c r="AP316" s="18"/>
      <c r="AQ316" s="18"/>
      <c r="AR316" s="18"/>
      <c r="AS316" s="18"/>
      <c r="AT316" s="18"/>
    </row>
    <row r="317" spans="1:46">
      <c r="A317" s="2"/>
      <c r="B317" s="5"/>
      <c r="C317" s="5"/>
      <c r="D317" s="5"/>
      <c r="E317" s="5"/>
      <c r="F317" s="5"/>
      <c r="G317" s="5"/>
      <c r="H317" s="5"/>
      <c r="I317" s="5"/>
      <c r="J317" s="5"/>
      <c r="K317" s="5"/>
      <c r="L317" s="5"/>
      <c r="M317" s="5"/>
      <c r="N317" s="5"/>
      <c r="O317" s="18"/>
      <c r="P317" s="18"/>
      <c r="Q317" s="18"/>
      <c r="R317" s="20"/>
      <c r="S317" s="82"/>
      <c r="T317" s="82"/>
      <c r="U317" s="82"/>
      <c r="V317" s="82"/>
      <c r="W317" s="18"/>
      <c r="X317" s="18"/>
      <c r="Y317" s="18"/>
      <c r="Z317" s="18"/>
      <c r="AA317" s="18"/>
      <c r="AB317" s="18"/>
      <c r="AC317" s="82"/>
      <c r="AD317" s="18"/>
      <c r="AE317" s="18"/>
      <c r="AF317" s="18"/>
      <c r="AG317" s="18"/>
      <c r="AH317" s="18"/>
      <c r="AI317" s="18"/>
      <c r="AJ317" s="18"/>
      <c r="AK317" s="18"/>
      <c r="AL317" s="2"/>
      <c r="AM317" s="18"/>
      <c r="AN317" s="18"/>
      <c r="AO317" s="18"/>
      <c r="AP317" s="18"/>
      <c r="AQ317" s="18"/>
      <c r="AR317" s="18"/>
      <c r="AS317" s="18"/>
      <c r="AT317" s="18"/>
    </row>
    <row r="318" spans="1:46">
      <c r="A318" s="2"/>
      <c r="B318" s="5"/>
      <c r="C318" s="5"/>
      <c r="D318" s="5"/>
      <c r="E318" s="5"/>
      <c r="F318" s="5"/>
      <c r="G318" s="5"/>
      <c r="H318" s="5"/>
      <c r="I318" s="5"/>
      <c r="J318" s="5"/>
      <c r="K318" s="5"/>
      <c r="L318" s="5"/>
      <c r="M318" s="5"/>
      <c r="N318" s="5"/>
      <c r="O318" s="18"/>
      <c r="P318" s="18"/>
      <c r="Q318" s="18"/>
      <c r="R318" s="20"/>
      <c r="S318" s="82"/>
      <c r="T318" s="82"/>
      <c r="U318" s="82"/>
      <c r="V318" s="82"/>
      <c r="W318" s="18"/>
      <c r="X318" s="18"/>
      <c r="Y318" s="18"/>
      <c r="Z318" s="18"/>
      <c r="AA318" s="18"/>
      <c r="AB318" s="18"/>
      <c r="AC318" s="82"/>
      <c r="AD318" s="18"/>
      <c r="AE318" s="18"/>
      <c r="AF318" s="18"/>
      <c r="AG318" s="18"/>
      <c r="AH318" s="18"/>
      <c r="AI318" s="18"/>
      <c r="AJ318" s="18"/>
      <c r="AK318" s="18"/>
      <c r="AL318" s="2"/>
      <c r="AM318" s="18"/>
      <c r="AN318" s="18"/>
      <c r="AO318" s="18"/>
      <c r="AP318" s="18"/>
      <c r="AQ318" s="18"/>
      <c r="AR318" s="18"/>
      <c r="AS318" s="18"/>
      <c r="AT318" s="18"/>
    </row>
    <row r="319" spans="1:46">
      <c r="A319" s="2"/>
      <c r="B319" s="5"/>
      <c r="C319" s="5"/>
      <c r="D319" s="5"/>
      <c r="E319" s="5"/>
      <c r="F319" s="5"/>
      <c r="G319" s="5"/>
      <c r="H319" s="5"/>
      <c r="I319" s="5"/>
      <c r="J319" s="5"/>
      <c r="K319" s="5"/>
      <c r="L319" s="5"/>
      <c r="M319" s="5"/>
      <c r="N319" s="5"/>
      <c r="O319" s="18"/>
      <c r="P319" s="18"/>
      <c r="Q319" s="18"/>
      <c r="R319" s="20"/>
      <c r="S319" s="82"/>
      <c r="T319" s="82"/>
      <c r="U319" s="82"/>
      <c r="V319" s="82"/>
      <c r="W319" s="18"/>
      <c r="X319" s="18"/>
      <c r="Y319" s="18"/>
      <c r="Z319" s="18"/>
      <c r="AA319" s="18"/>
      <c r="AB319" s="18"/>
      <c r="AC319" s="82"/>
      <c r="AD319" s="18"/>
      <c r="AE319" s="18"/>
      <c r="AF319" s="18"/>
      <c r="AG319" s="18"/>
      <c r="AH319" s="18"/>
      <c r="AI319" s="18"/>
      <c r="AJ319" s="18"/>
      <c r="AK319" s="18"/>
      <c r="AL319" s="2"/>
      <c r="AM319" s="18"/>
      <c r="AN319" s="18"/>
      <c r="AO319" s="18"/>
      <c r="AP319" s="18"/>
      <c r="AQ319" s="18"/>
      <c r="AR319" s="18"/>
      <c r="AS319" s="18"/>
      <c r="AT319" s="18"/>
    </row>
    <row r="320" spans="1:46">
      <c r="A320" s="2"/>
      <c r="B320" s="5"/>
      <c r="C320" s="5"/>
      <c r="D320" s="5"/>
      <c r="E320" s="5"/>
      <c r="F320" s="5"/>
      <c r="G320" s="5"/>
      <c r="H320" s="5"/>
      <c r="I320" s="5"/>
      <c r="J320" s="5"/>
      <c r="K320" s="5"/>
      <c r="L320" s="5"/>
      <c r="M320" s="5"/>
      <c r="N320" s="5"/>
      <c r="O320" s="18"/>
      <c r="P320" s="18"/>
      <c r="Q320" s="18"/>
      <c r="R320" s="20"/>
      <c r="S320" s="82"/>
      <c r="T320" s="82"/>
      <c r="U320" s="82"/>
      <c r="V320" s="82"/>
      <c r="W320" s="18"/>
      <c r="X320" s="18"/>
      <c r="Y320" s="18"/>
      <c r="Z320" s="18"/>
      <c r="AA320" s="18"/>
      <c r="AB320" s="18"/>
      <c r="AC320" s="82"/>
      <c r="AD320" s="18"/>
      <c r="AE320" s="18"/>
      <c r="AF320" s="18"/>
      <c r="AG320" s="18"/>
      <c r="AH320" s="18"/>
      <c r="AI320" s="18"/>
      <c r="AJ320" s="18"/>
      <c r="AK320" s="18"/>
      <c r="AL320" s="2"/>
      <c r="AM320" s="18"/>
      <c r="AN320" s="18"/>
      <c r="AO320" s="18"/>
      <c r="AP320" s="18"/>
      <c r="AQ320" s="18"/>
      <c r="AR320" s="18"/>
      <c r="AS320" s="18"/>
      <c r="AT320" s="18"/>
    </row>
    <row r="321" spans="1:46">
      <c r="A321" s="2"/>
      <c r="B321" s="5"/>
      <c r="C321" s="5"/>
      <c r="D321" s="5"/>
      <c r="E321" s="5"/>
      <c r="F321" s="5"/>
      <c r="G321" s="5"/>
      <c r="H321" s="5"/>
      <c r="I321" s="5"/>
      <c r="J321" s="5"/>
      <c r="K321" s="5"/>
      <c r="L321" s="5"/>
      <c r="M321" s="5"/>
      <c r="N321" s="5"/>
      <c r="O321" s="18"/>
      <c r="P321" s="18"/>
      <c r="Q321" s="18"/>
      <c r="R321" s="20"/>
      <c r="S321" s="82"/>
      <c r="T321" s="82"/>
      <c r="U321" s="82"/>
      <c r="V321" s="82"/>
      <c r="W321" s="18"/>
      <c r="X321" s="18"/>
      <c r="Y321" s="18"/>
      <c r="Z321" s="18"/>
      <c r="AA321" s="18"/>
      <c r="AB321" s="18"/>
      <c r="AC321" s="82"/>
      <c r="AD321" s="18"/>
      <c r="AE321" s="18"/>
      <c r="AF321" s="18"/>
      <c r="AG321" s="18"/>
      <c r="AH321" s="18"/>
      <c r="AI321" s="18"/>
      <c r="AJ321" s="18"/>
      <c r="AK321" s="18"/>
      <c r="AL321" s="2"/>
      <c r="AM321" s="18"/>
      <c r="AN321" s="18"/>
      <c r="AO321" s="18"/>
      <c r="AP321" s="18"/>
      <c r="AQ321" s="18"/>
      <c r="AR321" s="18"/>
      <c r="AS321" s="18"/>
      <c r="AT321" s="18"/>
    </row>
    <row r="322" spans="1:46">
      <c r="A322" s="2"/>
      <c r="B322" s="5"/>
      <c r="C322" s="5"/>
      <c r="D322" s="5"/>
      <c r="E322" s="5"/>
      <c r="F322" s="5"/>
      <c r="G322" s="5"/>
      <c r="H322" s="5"/>
      <c r="I322" s="5"/>
      <c r="J322" s="5"/>
      <c r="K322" s="5"/>
      <c r="L322" s="5"/>
      <c r="M322" s="5"/>
      <c r="N322" s="5"/>
      <c r="O322" s="18"/>
      <c r="P322" s="18"/>
      <c r="Q322" s="18"/>
      <c r="R322" s="20"/>
      <c r="S322" s="82"/>
      <c r="T322" s="82"/>
      <c r="U322" s="82"/>
      <c r="V322" s="82"/>
      <c r="W322" s="18"/>
      <c r="X322" s="18"/>
      <c r="Y322" s="18"/>
      <c r="Z322" s="18"/>
      <c r="AA322" s="18"/>
      <c r="AB322" s="18"/>
      <c r="AC322" s="82"/>
      <c r="AD322" s="18"/>
      <c r="AE322" s="18"/>
      <c r="AF322" s="18"/>
      <c r="AG322" s="18"/>
      <c r="AH322" s="18"/>
      <c r="AI322" s="18"/>
      <c r="AJ322" s="18"/>
      <c r="AK322" s="18"/>
      <c r="AL322" s="2"/>
      <c r="AM322" s="18"/>
      <c r="AN322" s="18"/>
      <c r="AO322" s="18"/>
      <c r="AP322" s="18"/>
      <c r="AQ322" s="18"/>
      <c r="AR322" s="18"/>
      <c r="AS322" s="18"/>
      <c r="AT322" s="18"/>
    </row>
    <row r="323" spans="1:46">
      <c r="A323" s="2"/>
      <c r="B323" s="5"/>
      <c r="C323" s="5"/>
      <c r="D323" s="5"/>
      <c r="E323" s="5"/>
      <c r="F323" s="5"/>
      <c r="G323" s="5"/>
      <c r="H323" s="5"/>
      <c r="I323" s="5"/>
      <c r="J323" s="5"/>
      <c r="K323" s="5"/>
      <c r="L323" s="5"/>
      <c r="M323" s="5"/>
      <c r="N323" s="5"/>
      <c r="O323" s="18"/>
      <c r="P323" s="18"/>
      <c r="Q323" s="18"/>
      <c r="R323" s="20"/>
      <c r="S323" s="82"/>
      <c r="T323" s="82"/>
      <c r="U323" s="82"/>
      <c r="V323" s="82"/>
      <c r="W323" s="18"/>
      <c r="X323" s="18"/>
      <c r="Y323" s="18"/>
      <c r="Z323" s="18"/>
      <c r="AA323" s="18"/>
      <c r="AB323" s="18"/>
      <c r="AC323" s="82"/>
      <c r="AD323" s="18"/>
      <c r="AE323" s="18"/>
      <c r="AF323" s="18"/>
      <c r="AG323" s="18"/>
      <c r="AH323" s="18"/>
      <c r="AI323" s="18"/>
      <c r="AJ323" s="18"/>
      <c r="AK323" s="18"/>
      <c r="AL323" s="2"/>
      <c r="AM323" s="18"/>
      <c r="AN323" s="18"/>
      <c r="AO323" s="18"/>
      <c r="AP323" s="18"/>
      <c r="AQ323" s="18"/>
      <c r="AR323" s="18"/>
      <c r="AS323" s="18"/>
      <c r="AT323" s="18"/>
    </row>
    <row r="324" spans="1:46">
      <c r="A324" s="2"/>
      <c r="B324" s="5"/>
      <c r="C324" s="5"/>
      <c r="D324" s="5"/>
      <c r="E324" s="5"/>
      <c r="F324" s="5"/>
      <c r="G324" s="5"/>
      <c r="H324" s="5"/>
      <c r="I324" s="5"/>
      <c r="J324" s="5"/>
      <c r="K324" s="5"/>
      <c r="L324" s="5"/>
      <c r="M324" s="5"/>
      <c r="N324" s="5"/>
      <c r="O324" s="18"/>
      <c r="P324" s="18"/>
      <c r="Q324" s="18"/>
      <c r="R324" s="20"/>
      <c r="S324" s="82"/>
      <c r="T324" s="82"/>
      <c r="U324" s="82"/>
      <c r="V324" s="82"/>
      <c r="W324" s="18"/>
      <c r="X324" s="18"/>
      <c r="Y324" s="18"/>
      <c r="Z324" s="18"/>
      <c r="AA324" s="18"/>
      <c r="AB324" s="18"/>
      <c r="AC324" s="82"/>
      <c r="AD324" s="18"/>
      <c r="AE324" s="18"/>
      <c r="AF324" s="18"/>
      <c r="AG324" s="18"/>
      <c r="AH324" s="18"/>
      <c r="AI324" s="18"/>
      <c r="AJ324" s="18"/>
      <c r="AK324" s="18"/>
      <c r="AL324" s="2"/>
      <c r="AM324" s="18"/>
      <c r="AN324" s="18"/>
      <c r="AO324" s="18"/>
      <c r="AP324" s="18"/>
      <c r="AQ324" s="18"/>
      <c r="AR324" s="18"/>
      <c r="AS324" s="18"/>
      <c r="AT324" s="18"/>
    </row>
    <row r="325" spans="1:46">
      <c r="A325" s="2"/>
      <c r="B325" s="5"/>
      <c r="C325" s="5"/>
      <c r="D325" s="5"/>
      <c r="E325" s="5"/>
      <c r="F325" s="5"/>
      <c r="G325" s="5"/>
      <c r="H325" s="5"/>
      <c r="I325" s="5"/>
      <c r="J325" s="5"/>
      <c r="K325" s="5"/>
      <c r="L325" s="5"/>
      <c r="M325" s="5"/>
      <c r="N325" s="5"/>
      <c r="O325" s="18"/>
      <c r="P325" s="18"/>
      <c r="Q325" s="18"/>
      <c r="R325" s="20"/>
      <c r="S325" s="82"/>
      <c r="T325" s="82"/>
      <c r="U325" s="82"/>
      <c r="V325" s="82"/>
      <c r="W325" s="18"/>
      <c r="X325" s="18"/>
      <c r="Y325" s="18"/>
      <c r="Z325" s="18"/>
      <c r="AA325" s="18"/>
      <c r="AB325" s="18"/>
      <c r="AC325" s="82"/>
      <c r="AD325" s="18"/>
      <c r="AE325" s="18"/>
      <c r="AF325" s="18"/>
      <c r="AG325" s="18"/>
      <c r="AH325" s="18"/>
      <c r="AI325" s="18"/>
      <c r="AJ325" s="18"/>
      <c r="AK325" s="18"/>
      <c r="AL325" s="2"/>
      <c r="AM325" s="18"/>
      <c r="AN325" s="18"/>
      <c r="AO325" s="18"/>
      <c r="AP325" s="18"/>
      <c r="AQ325" s="18"/>
      <c r="AR325" s="18"/>
      <c r="AS325" s="18"/>
      <c r="AT325" s="18"/>
    </row>
    <row r="326" spans="1:46">
      <c r="A326" s="2"/>
      <c r="B326" s="5"/>
      <c r="C326" s="5"/>
      <c r="D326" s="5"/>
      <c r="E326" s="5"/>
      <c r="F326" s="5"/>
      <c r="G326" s="5"/>
      <c r="H326" s="5"/>
      <c r="I326" s="5"/>
      <c r="J326" s="5"/>
      <c r="K326" s="5"/>
      <c r="L326" s="5"/>
      <c r="M326" s="5"/>
      <c r="N326" s="5"/>
      <c r="O326" s="18"/>
      <c r="P326" s="18"/>
      <c r="Q326" s="18"/>
      <c r="R326" s="20"/>
      <c r="S326" s="82"/>
      <c r="T326" s="82"/>
      <c r="U326" s="82"/>
      <c r="V326" s="82"/>
      <c r="W326" s="18"/>
      <c r="X326" s="18"/>
      <c r="Y326" s="18"/>
      <c r="Z326" s="18"/>
      <c r="AA326" s="18"/>
      <c r="AB326" s="18"/>
      <c r="AC326" s="82"/>
      <c r="AD326" s="18"/>
      <c r="AE326" s="18"/>
      <c r="AF326" s="18"/>
      <c r="AG326" s="18"/>
      <c r="AH326" s="18"/>
      <c r="AI326" s="18"/>
      <c r="AJ326" s="18"/>
      <c r="AK326" s="18"/>
      <c r="AL326" s="2"/>
      <c r="AM326" s="18"/>
      <c r="AN326" s="18"/>
      <c r="AO326" s="18"/>
      <c r="AP326" s="18"/>
      <c r="AQ326" s="18"/>
      <c r="AR326" s="18"/>
      <c r="AS326" s="18"/>
      <c r="AT326" s="18"/>
    </row>
    <row r="327" spans="1:46">
      <c r="A327" s="2"/>
      <c r="B327" s="5"/>
      <c r="C327" s="5"/>
      <c r="D327" s="5"/>
      <c r="E327" s="5"/>
      <c r="F327" s="5"/>
      <c r="G327" s="5"/>
      <c r="H327" s="5"/>
      <c r="I327" s="5"/>
      <c r="J327" s="5"/>
      <c r="K327" s="5"/>
      <c r="L327" s="5"/>
      <c r="M327" s="5"/>
      <c r="N327" s="5"/>
      <c r="O327" s="18"/>
      <c r="P327" s="18"/>
      <c r="Q327" s="18"/>
      <c r="R327" s="20"/>
      <c r="S327" s="82"/>
      <c r="T327" s="82"/>
      <c r="U327" s="82"/>
      <c r="V327" s="82"/>
      <c r="W327" s="18"/>
      <c r="X327" s="18"/>
      <c r="Y327" s="18"/>
      <c r="Z327" s="18"/>
      <c r="AA327" s="18"/>
      <c r="AB327" s="18"/>
      <c r="AC327" s="82"/>
      <c r="AD327" s="18"/>
      <c r="AE327" s="18"/>
      <c r="AF327" s="18"/>
      <c r="AG327" s="18"/>
      <c r="AH327" s="18"/>
      <c r="AI327" s="18"/>
      <c r="AJ327" s="18"/>
      <c r="AK327" s="18"/>
      <c r="AL327" s="2"/>
      <c r="AM327" s="18"/>
      <c r="AN327" s="18"/>
      <c r="AO327" s="18"/>
      <c r="AP327" s="18"/>
      <c r="AQ327" s="18"/>
      <c r="AR327" s="18"/>
      <c r="AS327" s="18"/>
      <c r="AT327" s="18"/>
    </row>
    <row r="328" spans="1:46">
      <c r="A328" s="2"/>
      <c r="B328" s="5"/>
      <c r="C328" s="5"/>
      <c r="D328" s="5"/>
      <c r="E328" s="5"/>
      <c r="F328" s="5"/>
      <c r="G328" s="5"/>
      <c r="H328" s="5"/>
      <c r="I328" s="5"/>
      <c r="J328" s="5"/>
      <c r="K328" s="5"/>
      <c r="L328" s="5"/>
      <c r="M328" s="5"/>
      <c r="N328" s="5"/>
      <c r="O328" s="18"/>
      <c r="P328" s="18"/>
      <c r="Q328" s="18"/>
      <c r="R328" s="20"/>
      <c r="S328" s="82"/>
      <c r="T328" s="82"/>
      <c r="U328" s="82"/>
      <c r="V328" s="82"/>
      <c r="W328" s="18"/>
      <c r="X328" s="18"/>
      <c r="Y328" s="18"/>
      <c r="Z328" s="18"/>
      <c r="AA328" s="18"/>
      <c r="AB328" s="18"/>
      <c r="AC328" s="82"/>
      <c r="AD328" s="18"/>
      <c r="AE328" s="18"/>
      <c r="AF328" s="18"/>
      <c r="AG328" s="18"/>
      <c r="AH328" s="18"/>
      <c r="AI328" s="18"/>
      <c r="AJ328" s="18"/>
      <c r="AK328" s="18"/>
      <c r="AL328" s="2"/>
      <c r="AM328" s="18"/>
      <c r="AN328" s="18"/>
      <c r="AO328" s="18"/>
      <c r="AP328" s="18"/>
      <c r="AQ328" s="18"/>
      <c r="AR328" s="18"/>
      <c r="AS328" s="18"/>
      <c r="AT328" s="18"/>
    </row>
    <row r="329" spans="1:46">
      <c r="A329" s="2"/>
      <c r="B329" s="5"/>
      <c r="C329" s="5"/>
      <c r="D329" s="5"/>
      <c r="E329" s="5"/>
      <c r="F329" s="5"/>
      <c r="G329" s="5"/>
      <c r="H329" s="5"/>
      <c r="I329" s="5"/>
      <c r="J329" s="5"/>
      <c r="K329" s="5"/>
      <c r="L329" s="5"/>
      <c r="M329" s="5"/>
      <c r="N329" s="5"/>
      <c r="O329" s="18"/>
      <c r="P329" s="18"/>
      <c r="Q329" s="18"/>
      <c r="R329" s="20"/>
      <c r="S329" s="82"/>
      <c r="T329" s="82"/>
      <c r="U329" s="82"/>
      <c r="V329" s="82"/>
      <c r="W329" s="18"/>
      <c r="X329" s="18"/>
      <c r="Y329" s="18"/>
      <c r="Z329" s="18"/>
      <c r="AA329" s="18"/>
      <c r="AB329" s="18"/>
      <c r="AC329" s="82"/>
      <c r="AD329" s="18"/>
      <c r="AE329" s="18"/>
      <c r="AF329" s="18"/>
      <c r="AG329" s="18"/>
      <c r="AH329" s="18"/>
      <c r="AI329" s="18"/>
      <c r="AJ329" s="18"/>
      <c r="AK329" s="18"/>
      <c r="AL329" s="2"/>
      <c r="AM329" s="18"/>
      <c r="AN329" s="18"/>
      <c r="AO329" s="18"/>
      <c r="AP329" s="18"/>
      <c r="AQ329" s="18"/>
      <c r="AR329" s="18"/>
      <c r="AS329" s="18"/>
      <c r="AT329" s="18"/>
    </row>
    <row r="330" spans="1:46">
      <c r="A330" s="2"/>
      <c r="B330" s="5"/>
      <c r="C330" s="5"/>
      <c r="D330" s="5"/>
      <c r="E330" s="5"/>
      <c r="F330" s="5"/>
      <c r="G330" s="5"/>
      <c r="H330" s="5"/>
      <c r="I330" s="5"/>
      <c r="J330" s="5"/>
      <c r="K330" s="5"/>
      <c r="L330" s="5"/>
      <c r="M330" s="5"/>
      <c r="N330" s="5"/>
      <c r="O330" s="18"/>
      <c r="P330" s="18"/>
      <c r="Q330" s="18"/>
      <c r="R330" s="20"/>
      <c r="S330" s="82"/>
      <c r="T330" s="82"/>
      <c r="U330" s="82"/>
      <c r="V330" s="82"/>
      <c r="W330" s="18"/>
      <c r="X330" s="18"/>
      <c r="Y330" s="18"/>
      <c r="Z330" s="18"/>
      <c r="AA330" s="18"/>
      <c r="AB330" s="18"/>
      <c r="AC330" s="82"/>
      <c r="AD330" s="18"/>
      <c r="AE330" s="18"/>
      <c r="AF330" s="18"/>
      <c r="AG330" s="18"/>
      <c r="AH330" s="18"/>
      <c r="AI330" s="18"/>
      <c r="AJ330" s="18"/>
      <c r="AK330" s="18"/>
      <c r="AL330" s="2"/>
      <c r="AM330" s="18"/>
      <c r="AN330" s="18"/>
      <c r="AO330" s="18"/>
      <c r="AP330" s="18"/>
      <c r="AQ330" s="18"/>
      <c r="AR330" s="18"/>
      <c r="AS330" s="18"/>
      <c r="AT330" s="18"/>
    </row>
    <row r="331" spans="1:46">
      <c r="A331" s="2"/>
      <c r="B331" s="5"/>
      <c r="C331" s="5"/>
      <c r="D331" s="5"/>
      <c r="E331" s="5"/>
      <c r="F331" s="5"/>
      <c r="G331" s="5"/>
      <c r="H331" s="5"/>
      <c r="I331" s="5"/>
      <c r="J331" s="5"/>
      <c r="K331" s="5"/>
      <c r="L331" s="5"/>
      <c r="M331" s="5"/>
      <c r="N331" s="5"/>
      <c r="O331" s="18"/>
      <c r="P331" s="18"/>
      <c r="Q331" s="18"/>
      <c r="R331" s="20"/>
      <c r="S331" s="82"/>
      <c r="T331" s="82"/>
      <c r="U331" s="82"/>
      <c r="V331" s="82"/>
      <c r="W331" s="18"/>
      <c r="X331" s="18"/>
      <c r="Y331" s="18"/>
      <c r="Z331" s="18"/>
      <c r="AA331" s="18"/>
      <c r="AB331" s="18"/>
      <c r="AC331" s="82"/>
      <c r="AD331" s="18"/>
      <c r="AE331" s="18"/>
      <c r="AF331" s="18"/>
      <c r="AG331" s="18"/>
      <c r="AH331" s="18"/>
      <c r="AI331" s="18"/>
      <c r="AJ331" s="18"/>
      <c r="AK331" s="18"/>
      <c r="AL331" s="2"/>
      <c r="AM331" s="18"/>
      <c r="AN331" s="18"/>
      <c r="AO331" s="18"/>
      <c r="AP331" s="18"/>
      <c r="AQ331" s="18"/>
      <c r="AR331" s="18"/>
      <c r="AS331" s="18"/>
      <c r="AT331" s="18"/>
    </row>
    <row r="332" spans="1:46">
      <c r="A332" s="2"/>
      <c r="B332" s="5"/>
      <c r="C332" s="5"/>
      <c r="D332" s="5"/>
      <c r="E332" s="5"/>
      <c r="F332" s="5"/>
      <c r="G332" s="5"/>
      <c r="H332" s="5"/>
      <c r="I332" s="5"/>
      <c r="J332" s="5"/>
      <c r="K332" s="5"/>
      <c r="L332" s="5"/>
      <c r="M332" s="5"/>
      <c r="N332" s="5"/>
      <c r="O332" s="18"/>
      <c r="P332" s="18"/>
      <c r="Q332" s="18"/>
      <c r="R332" s="20"/>
      <c r="S332" s="82"/>
      <c r="T332" s="82"/>
      <c r="U332" s="82"/>
      <c r="V332" s="82"/>
      <c r="W332" s="18"/>
      <c r="X332" s="18"/>
      <c r="Y332" s="18"/>
      <c r="Z332" s="18"/>
      <c r="AA332" s="18"/>
      <c r="AB332" s="18"/>
      <c r="AC332" s="82"/>
      <c r="AD332" s="18"/>
      <c r="AE332" s="18"/>
      <c r="AF332" s="18"/>
      <c r="AG332" s="18"/>
      <c r="AH332" s="18"/>
      <c r="AI332" s="18"/>
      <c r="AJ332" s="18"/>
      <c r="AK332" s="18"/>
      <c r="AL332" s="2"/>
      <c r="AM332" s="18"/>
      <c r="AN332" s="18"/>
      <c r="AO332" s="18"/>
      <c r="AP332" s="18"/>
      <c r="AQ332" s="18"/>
      <c r="AR332" s="18"/>
      <c r="AS332" s="18"/>
      <c r="AT332" s="18"/>
    </row>
    <row r="333" spans="1:46">
      <c r="A333" s="2"/>
      <c r="B333" s="5"/>
      <c r="C333" s="5"/>
      <c r="D333" s="5"/>
      <c r="E333" s="5"/>
      <c r="F333" s="5"/>
      <c r="G333" s="5"/>
      <c r="H333" s="5"/>
      <c r="I333" s="5"/>
      <c r="J333" s="5"/>
      <c r="K333" s="5"/>
      <c r="L333" s="5"/>
      <c r="M333" s="5"/>
      <c r="N333" s="5"/>
      <c r="O333" s="18"/>
      <c r="P333" s="18"/>
      <c r="Q333" s="18"/>
      <c r="R333" s="20"/>
      <c r="S333" s="82"/>
      <c r="T333" s="82"/>
      <c r="U333" s="82"/>
      <c r="V333" s="82"/>
      <c r="W333" s="18"/>
      <c r="X333" s="18"/>
      <c r="Y333" s="18"/>
      <c r="Z333" s="18"/>
      <c r="AA333" s="18"/>
      <c r="AB333" s="18"/>
      <c r="AC333" s="82"/>
      <c r="AD333" s="18"/>
      <c r="AE333" s="18"/>
      <c r="AF333" s="18"/>
      <c r="AG333" s="18"/>
      <c r="AH333" s="18"/>
      <c r="AI333" s="18"/>
      <c r="AJ333" s="18"/>
      <c r="AK333" s="18"/>
      <c r="AL333" s="2"/>
      <c r="AM333" s="18"/>
      <c r="AN333" s="18"/>
      <c r="AO333" s="18"/>
      <c r="AP333" s="18"/>
      <c r="AQ333" s="18"/>
      <c r="AR333" s="18"/>
      <c r="AS333" s="18"/>
      <c r="AT333" s="18"/>
    </row>
    <row r="334" spans="1:46">
      <c r="A334" s="2"/>
      <c r="B334" s="5"/>
      <c r="C334" s="5"/>
      <c r="D334" s="5"/>
      <c r="E334" s="5"/>
      <c r="F334" s="5"/>
      <c r="G334" s="5"/>
      <c r="H334" s="5"/>
      <c r="I334" s="5"/>
      <c r="J334" s="5"/>
      <c r="K334" s="5"/>
      <c r="L334" s="5"/>
      <c r="M334" s="5"/>
      <c r="N334" s="5"/>
      <c r="O334" s="18"/>
      <c r="P334" s="18"/>
      <c r="Q334" s="18"/>
      <c r="R334" s="20"/>
      <c r="S334" s="82"/>
      <c r="T334" s="82"/>
      <c r="U334" s="82"/>
      <c r="V334" s="82"/>
      <c r="W334" s="18"/>
      <c r="X334" s="18"/>
      <c r="Y334" s="18"/>
      <c r="Z334" s="18"/>
      <c r="AA334" s="18"/>
      <c r="AB334" s="18"/>
      <c r="AC334" s="82"/>
      <c r="AD334" s="18"/>
      <c r="AE334" s="18"/>
      <c r="AF334" s="18"/>
      <c r="AG334" s="18"/>
      <c r="AH334" s="18"/>
      <c r="AI334" s="18"/>
      <c r="AJ334" s="18"/>
      <c r="AK334" s="18"/>
      <c r="AL334" s="2"/>
      <c r="AM334" s="18"/>
      <c r="AN334" s="18"/>
      <c r="AO334" s="18"/>
      <c r="AP334" s="18"/>
      <c r="AQ334" s="18"/>
      <c r="AR334" s="18"/>
      <c r="AS334" s="18"/>
      <c r="AT334" s="18"/>
    </row>
    <row r="335" spans="1:46">
      <c r="A335" s="2"/>
      <c r="B335" s="5"/>
      <c r="C335" s="5"/>
      <c r="D335" s="5"/>
      <c r="E335" s="5"/>
      <c r="F335" s="5"/>
      <c r="G335" s="5"/>
      <c r="H335" s="5"/>
      <c r="I335" s="5"/>
      <c r="J335" s="5"/>
      <c r="K335" s="5"/>
      <c r="L335" s="5"/>
      <c r="M335" s="5"/>
      <c r="N335" s="5"/>
      <c r="O335" s="18"/>
      <c r="P335" s="18"/>
      <c r="Q335" s="18"/>
      <c r="R335" s="20"/>
      <c r="S335" s="82"/>
      <c r="T335" s="82"/>
      <c r="U335" s="82"/>
      <c r="V335" s="82"/>
      <c r="W335" s="18"/>
      <c r="X335" s="18"/>
      <c r="Y335" s="18"/>
      <c r="Z335" s="18"/>
      <c r="AA335" s="18"/>
      <c r="AB335" s="18"/>
      <c r="AC335" s="82"/>
      <c r="AD335" s="18"/>
      <c r="AE335" s="18"/>
      <c r="AF335" s="18"/>
      <c r="AG335" s="18"/>
      <c r="AH335" s="18"/>
      <c r="AI335" s="18"/>
      <c r="AJ335" s="18"/>
      <c r="AK335" s="18"/>
      <c r="AL335" s="2"/>
      <c r="AM335" s="18"/>
      <c r="AN335" s="18"/>
      <c r="AO335" s="18"/>
      <c r="AP335" s="18"/>
      <c r="AQ335" s="18"/>
      <c r="AR335" s="18"/>
      <c r="AS335" s="18"/>
      <c r="AT335" s="18"/>
    </row>
    <row r="336" spans="1:46">
      <c r="A336" s="2"/>
      <c r="B336" s="5"/>
      <c r="C336" s="5"/>
      <c r="D336" s="5"/>
      <c r="E336" s="5"/>
      <c r="F336" s="5"/>
      <c r="G336" s="5"/>
      <c r="H336" s="5"/>
      <c r="I336" s="5"/>
      <c r="J336" s="5"/>
      <c r="K336" s="5"/>
      <c r="L336" s="5"/>
      <c r="M336" s="5"/>
      <c r="N336" s="5"/>
      <c r="O336" s="18"/>
      <c r="P336" s="18"/>
      <c r="Q336" s="18"/>
      <c r="R336" s="20"/>
      <c r="S336" s="82"/>
      <c r="T336" s="82"/>
      <c r="U336" s="82"/>
      <c r="V336" s="82"/>
      <c r="W336" s="18"/>
      <c r="X336" s="18"/>
      <c r="Y336" s="18"/>
      <c r="Z336" s="18"/>
      <c r="AA336" s="18"/>
      <c r="AB336" s="18"/>
      <c r="AC336" s="82"/>
      <c r="AD336" s="18"/>
      <c r="AE336" s="18"/>
      <c r="AF336" s="18"/>
      <c r="AG336" s="18"/>
      <c r="AH336" s="18"/>
      <c r="AI336" s="18"/>
      <c r="AJ336" s="18"/>
      <c r="AK336" s="18"/>
      <c r="AL336" s="2"/>
      <c r="AM336" s="18"/>
      <c r="AN336" s="18"/>
      <c r="AO336" s="18"/>
      <c r="AP336" s="18"/>
      <c r="AQ336" s="18"/>
      <c r="AR336" s="18"/>
      <c r="AS336" s="18"/>
      <c r="AT336" s="18"/>
    </row>
    <row r="337" spans="1:46">
      <c r="A337" s="2"/>
      <c r="B337" s="5"/>
      <c r="C337" s="5"/>
      <c r="D337" s="5"/>
      <c r="E337" s="5"/>
      <c r="F337" s="5"/>
      <c r="G337" s="5"/>
      <c r="H337" s="5"/>
      <c r="I337" s="5"/>
      <c r="J337" s="5"/>
      <c r="K337" s="5"/>
      <c r="L337" s="5"/>
      <c r="M337" s="5"/>
      <c r="N337" s="5"/>
      <c r="O337" s="18"/>
      <c r="P337" s="18"/>
      <c r="Q337" s="18"/>
      <c r="R337" s="20"/>
      <c r="S337" s="82"/>
      <c r="T337" s="82"/>
      <c r="U337" s="82"/>
      <c r="V337" s="82"/>
      <c r="W337" s="18"/>
      <c r="X337" s="18"/>
      <c r="Y337" s="18"/>
      <c r="Z337" s="18"/>
      <c r="AA337" s="18"/>
      <c r="AB337" s="18"/>
      <c r="AC337" s="82"/>
      <c r="AD337" s="18"/>
      <c r="AE337" s="18"/>
      <c r="AF337" s="18"/>
      <c r="AG337" s="18"/>
      <c r="AH337" s="18"/>
      <c r="AI337" s="18"/>
      <c r="AJ337" s="18"/>
      <c r="AK337" s="18"/>
      <c r="AL337" s="2"/>
      <c r="AM337" s="18"/>
      <c r="AN337" s="18"/>
      <c r="AO337" s="18"/>
      <c r="AP337" s="18"/>
      <c r="AQ337" s="18"/>
      <c r="AR337" s="18"/>
      <c r="AS337" s="18"/>
      <c r="AT337" s="18"/>
    </row>
    <row r="338" spans="1:46">
      <c r="A338" s="2"/>
      <c r="B338" s="5"/>
      <c r="C338" s="5"/>
      <c r="D338" s="5"/>
      <c r="E338" s="5"/>
      <c r="F338" s="5"/>
      <c r="G338" s="5"/>
      <c r="H338" s="5"/>
      <c r="I338" s="5"/>
      <c r="J338" s="5"/>
      <c r="K338" s="5"/>
      <c r="L338" s="5"/>
      <c r="M338" s="5"/>
      <c r="N338" s="5"/>
      <c r="O338" s="18"/>
      <c r="P338" s="18"/>
      <c r="Q338" s="18"/>
      <c r="R338" s="20"/>
      <c r="S338" s="82"/>
      <c r="T338" s="82"/>
      <c r="U338" s="82"/>
      <c r="V338" s="82"/>
      <c r="W338" s="18"/>
      <c r="X338" s="18"/>
      <c r="Y338" s="18"/>
      <c r="Z338" s="18"/>
      <c r="AA338" s="18"/>
      <c r="AB338" s="18"/>
      <c r="AC338" s="82"/>
      <c r="AD338" s="18"/>
      <c r="AE338" s="18"/>
      <c r="AF338" s="18"/>
      <c r="AG338" s="18"/>
      <c r="AH338" s="18"/>
      <c r="AI338" s="18"/>
      <c r="AJ338" s="18"/>
      <c r="AK338" s="18"/>
      <c r="AL338" s="2"/>
      <c r="AM338" s="18"/>
      <c r="AN338" s="18"/>
      <c r="AO338" s="18"/>
      <c r="AP338" s="18"/>
      <c r="AQ338" s="18"/>
      <c r="AR338" s="18"/>
      <c r="AS338" s="18"/>
      <c r="AT338" s="18"/>
    </row>
    <row r="339" spans="1:46">
      <c r="A339" s="2"/>
      <c r="B339" s="5"/>
      <c r="C339" s="5"/>
      <c r="D339" s="5"/>
      <c r="E339" s="5"/>
      <c r="F339" s="5"/>
      <c r="G339" s="5"/>
      <c r="H339" s="5"/>
      <c r="I339" s="5"/>
      <c r="J339" s="5"/>
      <c r="K339" s="5"/>
      <c r="L339" s="5"/>
      <c r="M339" s="5"/>
      <c r="N339" s="5"/>
      <c r="O339" s="18"/>
      <c r="P339" s="18"/>
      <c r="Q339" s="18"/>
      <c r="R339" s="20"/>
      <c r="S339" s="82"/>
      <c r="T339" s="82"/>
      <c r="U339" s="82"/>
      <c r="V339" s="82"/>
      <c r="W339" s="18"/>
      <c r="X339" s="18"/>
      <c r="Y339" s="18"/>
      <c r="Z339" s="18"/>
      <c r="AA339" s="18"/>
      <c r="AB339" s="18"/>
      <c r="AC339" s="82"/>
      <c r="AD339" s="18"/>
      <c r="AE339" s="18"/>
      <c r="AF339" s="18"/>
      <c r="AG339" s="18"/>
      <c r="AH339" s="18"/>
      <c r="AI339" s="18"/>
      <c r="AJ339" s="18"/>
      <c r="AK339" s="18"/>
      <c r="AL339" s="2"/>
      <c r="AM339" s="18"/>
      <c r="AN339" s="18"/>
      <c r="AO339" s="18"/>
      <c r="AP339" s="18"/>
      <c r="AQ339" s="18"/>
      <c r="AR339" s="18"/>
      <c r="AS339" s="18"/>
      <c r="AT339" s="18"/>
    </row>
    <row r="340" spans="1:46">
      <c r="A340" s="2"/>
      <c r="B340" s="5"/>
      <c r="C340" s="5"/>
      <c r="D340" s="5"/>
      <c r="E340" s="5"/>
      <c r="F340" s="5"/>
      <c r="G340" s="5"/>
      <c r="H340" s="5"/>
      <c r="I340" s="5"/>
      <c r="J340" s="5"/>
      <c r="K340" s="5"/>
      <c r="L340" s="5"/>
      <c r="M340" s="5"/>
      <c r="N340" s="5"/>
      <c r="O340" s="18"/>
      <c r="P340" s="18"/>
      <c r="Q340" s="18"/>
      <c r="R340" s="20"/>
      <c r="S340" s="82"/>
      <c r="T340" s="82"/>
      <c r="U340" s="82"/>
      <c r="V340" s="82"/>
      <c r="W340" s="18"/>
      <c r="X340" s="18"/>
      <c r="Y340" s="18"/>
      <c r="Z340" s="18"/>
      <c r="AA340" s="18"/>
      <c r="AB340" s="18"/>
      <c r="AC340" s="82"/>
      <c r="AD340" s="18"/>
      <c r="AE340" s="18"/>
      <c r="AF340" s="18"/>
      <c r="AG340" s="18"/>
      <c r="AH340" s="18"/>
      <c r="AI340" s="18"/>
      <c r="AJ340" s="18"/>
      <c r="AK340" s="18"/>
      <c r="AL340" s="2"/>
      <c r="AM340" s="18"/>
      <c r="AN340" s="18"/>
      <c r="AO340" s="18"/>
      <c r="AP340" s="18"/>
      <c r="AQ340" s="18"/>
      <c r="AR340" s="18"/>
      <c r="AS340" s="18"/>
      <c r="AT340" s="18"/>
    </row>
    <row r="341" spans="1:46">
      <c r="A341" s="2"/>
      <c r="B341" s="5"/>
      <c r="C341" s="5"/>
      <c r="D341" s="5"/>
      <c r="E341" s="5"/>
      <c r="F341" s="5"/>
      <c r="G341" s="5"/>
      <c r="H341" s="5"/>
      <c r="I341" s="5"/>
      <c r="J341" s="5"/>
      <c r="K341" s="5"/>
      <c r="L341" s="5"/>
      <c r="M341" s="5"/>
      <c r="N341" s="5"/>
      <c r="O341" s="18"/>
      <c r="P341" s="18"/>
      <c r="Q341" s="18"/>
      <c r="R341" s="20"/>
      <c r="S341" s="82"/>
      <c r="T341" s="82"/>
      <c r="U341" s="82"/>
      <c r="V341" s="82"/>
      <c r="W341" s="18"/>
      <c r="X341" s="18"/>
      <c r="Y341" s="18"/>
      <c r="Z341" s="18"/>
      <c r="AA341" s="18"/>
      <c r="AB341" s="18"/>
      <c r="AC341" s="82"/>
      <c r="AD341" s="18"/>
      <c r="AE341" s="18"/>
      <c r="AF341" s="18"/>
      <c r="AG341" s="18"/>
      <c r="AH341" s="18"/>
      <c r="AI341" s="18"/>
      <c r="AJ341" s="18"/>
      <c r="AK341" s="18"/>
      <c r="AL341" s="2"/>
      <c r="AM341" s="18"/>
      <c r="AN341" s="18"/>
      <c r="AO341" s="18"/>
      <c r="AP341" s="18"/>
      <c r="AQ341" s="18"/>
      <c r="AR341" s="18"/>
      <c r="AS341" s="18"/>
      <c r="AT341" s="18"/>
    </row>
    <row r="342" spans="1:46">
      <c r="A342" s="2"/>
      <c r="B342" s="5"/>
      <c r="C342" s="5"/>
      <c r="D342" s="5"/>
      <c r="E342" s="5"/>
      <c r="F342" s="5"/>
      <c r="G342" s="5"/>
      <c r="H342" s="5"/>
      <c r="I342" s="5"/>
      <c r="J342" s="5"/>
      <c r="K342" s="5"/>
      <c r="L342" s="5"/>
      <c r="M342" s="5"/>
      <c r="N342" s="5"/>
      <c r="O342" s="18"/>
      <c r="P342" s="18"/>
      <c r="Q342" s="18"/>
      <c r="R342" s="20"/>
      <c r="S342" s="82"/>
      <c r="T342" s="82"/>
      <c r="U342" s="82"/>
      <c r="V342" s="82"/>
      <c r="W342" s="18"/>
      <c r="X342" s="18"/>
      <c r="Y342" s="18"/>
      <c r="Z342" s="18"/>
      <c r="AA342" s="18"/>
      <c r="AB342" s="18"/>
      <c r="AC342" s="82"/>
      <c r="AD342" s="18"/>
      <c r="AE342" s="18"/>
      <c r="AF342" s="18"/>
      <c r="AG342" s="18"/>
      <c r="AH342" s="18"/>
      <c r="AI342" s="18"/>
      <c r="AJ342" s="18"/>
      <c r="AK342" s="18"/>
      <c r="AL342" s="2"/>
      <c r="AM342" s="18"/>
      <c r="AN342" s="18"/>
      <c r="AO342" s="18"/>
      <c r="AP342" s="18"/>
      <c r="AQ342" s="18"/>
      <c r="AR342" s="18"/>
      <c r="AS342" s="18"/>
      <c r="AT342" s="18"/>
    </row>
    <row r="343" spans="1:46">
      <c r="A343" s="2"/>
      <c r="B343" s="5"/>
      <c r="C343" s="5"/>
      <c r="D343" s="5"/>
      <c r="E343" s="5"/>
      <c r="F343" s="5"/>
      <c r="G343" s="5"/>
      <c r="H343" s="5"/>
      <c r="I343" s="5"/>
      <c r="J343" s="5"/>
      <c r="K343" s="5"/>
      <c r="L343" s="5"/>
      <c r="M343" s="5"/>
      <c r="N343" s="5"/>
      <c r="O343" s="18"/>
      <c r="P343" s="18"/>
      <c r="Q343" s="18"/>
      <c r="R343" s="20"/>
      <c r="S343" s="82"/>
      <c r="T343" s="82"/>
      <c r="U343" s="82"/>
      <c r="V343" s="82"/>
      <c r="W343" s="18"/>
      <c r="X343" s="18"/>
      <c r="Y343" s="18"/>
      <c r="Z343" s="18"/>
      <c r="AA343" s="18"/>
      <c r="AB343" s="18"/>
      <c r="AC343" s="82"/>
      <c r="AD343" s="18"/>
      <c r="AE343" s="18"/>
      <c r="AF343" s="18"/>
      <c r="AG343" s="18"/>
      <c r="AH343" s="18"/>
      <c r="AI343" s="18"/>
      <c r="AJ343" s="18"/>
      <c r="AK343" s="18"/>
      <c r="AL343" s="2"/>
      <c r="AM343" s="18"/>
      <c r="AN343" s="18"/>
      <c r="AO343" s="18"/>
      <c r="AP343" s="18"/>
      <c r="AQ343" s="18"/>
      <c r="AR343" s="18"/>
      <c r="AS343" s="18"/>
      <c r="AT343" s="18"/>
    </row>
    <row r="344" spans="1:46">
      <c r="A344" s="2"/>
      <c r="B344" s="5"/>
      <c r="C344" s="5"/>
      <c r="D344" s="5"/>
      <c r="E344" s="5"/>
      <c r="F344" s="5"/>
      <c r="G344" s="5"/>
      <c r="H344" s="5"/>
      <c r="I344" s="5"/>
      <c r="J344" s="5"/>
      <c r="K344" s="5"/>
      <c r="L344" s="5"/>
      <c r="M344" s="5"/>
      <c r="N344" s="5"/>
      <c r="O344" s="18"/>
      <c r="P344" s="18"/>
      <c r="Q344" s="18"/>
      <c r="R344" s="20"/>
      <c r="S344" s="82"/>
      <c r="T344" s="82"/>
      <c r="U344" s="82"/>
      <c r="V344" s="82"/>
      <c r="W344" s="18"/>
      <c r="X344" s="18"/>
      <c r="Y344" s="18"/>
      <c r="Z344" s="18"/>
      <c r="AA344" s="18"/>
      <c r="AB344" s="18"/>
      <c r="AC344" s="82"/>
      <c r="AD344" s="18"/>
      <c r="AE344" s="18"/>
      <c r="AF344" s="18"/>
      <c r="AG344" s="18"/>
      <c r="AH344" s="18"/>
      <c r="AI344" s="18"/>
      <c r="AJ344" s="18"/>
      <c r="AK344" s="18"/>
      <c r="AL344" s="2"/>
      <c r="AM344" s="18"/>
      <c r="AN344" s="18"/>
      <c r="AO344" s="18"/>
      <c r="AP344" s="18"/>
      <c r="AQ344" s="18"/>
      <c r="AR344" s="18"/>
      <c r="AS344" s="18"/>
      <c r="AT344" s="18"/>
    </row>
    <row r="345" spans="1:46">
      <c r="A345" s="2"/>
      <c r="B345" s="5"/>
      <c r="C345" s="5"/>
      <c r="D345" s="5"/>
      <c r="E345" s="5"/>
      <c r="F345" s="5"/>
      <c r="G345" s="5"/>
      <c r="H345" s="5"/>
      <c r="I345" s="5"/>
      <c r="J345" s="5"/>
      <c r="K345" s="5"/>
      <c r="L345" s="5"/>
      <c r="M345" s="5"/>
      <c r="N345" s="5"/>
      <c r="O345" s="18"/>
      <c r="P345" s="18"/>
      <c r="Q345" s="18"/>
      <c r="R345" s="20"/>
      <c r="S345" s="82"/>
      <c r="T345" s="82"/>
      <c r="U345" s="82"/>
      <c r="V345" s="82"/>
      <c r="W345" s="18"/>
      <c r="X345" s="18"/>
      <c r="Y345" s="18"/>
      <c r="Z345" s="18"/>
      <c r="AA345" s="18"/>
      <c r="AB345" s="18"/>
      <c r="AC345" s="82"/>
      <c r="AD345" s="18"/>
      <c r="AE345" s="18"/>
      <c r="AF345" s="18"/>
      <c r="AG345" s="18"/>
      <c r="AH345" s="18"/>
      <c r="AI345" s="18"/>
      <c r="AJ345" s="18"/>
      <c r="AK345" s="18"/>
      <c r="AL345" s="2"/>
      <c r="AM345" s="18"/>
      <c r="AN345" s="18"/>
      <c r="AO345" s="18"/>
      <c r="AP345" s="18"/>
      <c r="AQ345" s="18"/>
      <c r="AR345" s="18"/>
      <c r="AS345" s="18"/>
      <c r="AT345" s="18"/>
    </row>
    <row r="346" spans="1:46">
      <c r="A346" s="2"/>
      <c r="B346" s="5"/>
      <c r="C346" s="5"/>
      <c r="D346" s="5"/>
      <c r="E346" s="5"/>
      <c r="F346" s="5"/>
      <c r="G346" s="5"/>
      <c r="H346" s="5"/>
      <c r="I346" s="5"/>
      <c r="J346" s="5"/>
      <c r="K346" s="5"/>
      <c r="L346" s="5"/>
      <c r="M346" s="5"/>
      <c r="N346" s="5"/>
      <c r="O346" s="18"/>
      <c r="P346" s="18"/>
      <c r="Q346" s="18"/>
      <c r="R346" s="20"/>
      <c r="S346" s="82"/>
      <c r="T346" s="82"/>
      <c r="U346" s="82"/>
      <c r="V346" s="82"/>
      <c r="W346" s="18"/>
      <c r="X346" s="18"/>
      <c r="Y346" s="18"/>
      <c r="Z346" s="18"/>
      <c r="AA346" s="18"/>
      <c r="AB346" s="18"/>
      <c r="AC346" s="82"/>
      <c r="AD346" s="18"/>
      <c r="AE346" s="18"/>
      <c r="AF346" s="18"/>
      <c r="AG346" s="18"/>
      <c r="AH346" s="18"/>
      <c r="AI346" s="18"/>
      <c r="AJ346" s="18"/>
      <c r="AK346" s="18"/>
      <c r="AL346" s="2"/>
      <c r="AM346" s="18"/>
      <c r="AN346" s="18"/>
      <c r="AO346" s="18"/>
      <c r="AP346" s="18"/>
      <c r="AQ346" s="18"/>
      <c r="AR346" s="18"/>
      <c r="AS346" s="18"/>
      <c r="AT346" s="18"/>
    </row>
    <row r="347" spans="1:46">
      <c r="A347" s="2"/>
      <c r="B347" s="5"/>
      <c r="C347" s="5"/>
      <c r="D347" s="5"/>
      <c r="E347" s="5"/>
      <c r="F347" s="5"/>
      <c r="G347" s="5"/>
      <c r="H347" s="5"/>
      <c r="I347" s="5"/>
      <c r="J347" s="5"/>
      <c r="K347" s="5"/>
      <c r="L347" s="5"/>
      <c r="M347" s="5"/>
      <c r="N347" s="5"/>
      <c r="O347" s="18"/>
      <c r="P347" s="18"/>
      <c r="Q347" s="18"/>
      <c r="R347" s="20"/>
      <c r="S347" s="82"/>
      <c r="T347" s="82"/>
      <c r="U347" s="82"/>
      <c r="V347" s="82"/>
      <c r="W347" s="18"/>
      <c r="X347" s="18"/>
      <c r="Y347" s="18"/>
      <c r="Z347" s="18"/>
      <c r="AA347" s="18"/>
      <c r="AB347" s="18"/>
      <c r="AC347" s="82"/>
      <c r="AD347" s="18"/>
      <c r="AE347" s="18"/>
      <c r="AF347" s="18"/>
      <c r="AG347" s="18"/>
      <c r="AH347" s="18"/>
      <c r="AI347" s="18"/>
      <c r="AJ347" s="18"/>
      <c r="AK347" s="18"/>
      <c r="AL347" s="2"/>
      <c r="AM347" s="18"/>
      <c r="AN347" s="18"/>
      <c r="AO347" s="18"/>
      <c r="AP347" s="18"/>
      <c r="AQ347" s="18"/>
      <c r="AR347" s="18"/>
      <c r="AS347" s="18"/>
      <c r="AT347" s="18"/>
    </row>
    <row r="348" spans="1:46">
      <c r="A348" s="2"/>
      <c r="B348" s="5"/>
      <c r="C348" s="5"/>
      <c r="D348" s="5"/>
      <c r="E348" s="5"/>
      <c r="F348" s="5"/>
      <c r="G348" s="5"/>
      <c r="H348" s="5"/>
      <c r="I348" s="5"/>
      <c r="J348" s="5"/>
      <c r="K348" s="5"/>
      <c r="L348" s="5"/>
      <c r="M348" s="5"/>
      <c r="N348" s="5"/>
      <c r="O348" s="18"/>
      <c r="P348" s="18"/>
      <c r="Q348" s="18"/>
      <c r="R348" s="20"/>
      <c r="S348" s="82"/>
      <c r="T348" s="82"/>
      <c r="U348" s="82"/>
      <c r="V348" s="82"/>
      <c r="W348" s="18"/>
      <c r="X348" s="18"/>
      <c r="Y348" s="18"/>
      <c r="Z348" s="18"/>
      <c r="AA348" s="18"/>
      <c r="AB348" s="18"/>
      <c r="AC348" s="82"/>
      <c r="AD348" s="18"/>
      <c r="AE348" s="18"/>
      <c r="AF348" s="18"/>
      <c r="AG348" s="18"/>
      <c r="AH348" s="18"/>
      <c r="AI348" s="18"/>
      <c r="AJ348" s="18"/>
      <c r="AK348" s="18"/>
      <c r="AL348" s="2"/>
      <c r="AM348" s="18"/>
      <c r="AN348" s="18"/>
      <c r="AO348" s="18"/>
      <c r="AP348" s="18"/>
      <c r="AQ348" s="18"/>
      <c r="AR348" s="18"/>
      <c r="AS348" s="18"/>
      <c r="AT348" s="18"/>
    </row>
    <row r="349" spans="1:46">
      <c r="A349" s="2"/>
      <c r="B349" s="5"/>
      <c r="C349" s="5"/>
      <c r="D349" s="5"/>
      <c r="E349" s="5"/>
      <c r="F349" s="5"/>
      <c r="G349" s="5"/>
      <c r="H349" s="5"/>
      <c r="I349" s="5"/>
      <c r="J349" s="5"/>
      <c r="K349" s="5"/>
      <c r="L349" s="5"/>
      <c r="M349" s="5"/>
      <c r="N349" s="5"/>
      <c r="O349" s="18"/>
      <c r="P349" s="18"/>
      <c r="Q349" s="18"/>
      <c r="R349" s="20"/>
      <c r="S349" s="82"/>
      <c r="T349" s="82"/>
      <c r="U349" s="82"/>
      <c r="V349" s="82"/>
      <c r="W349" s="18"/>
      <c r="X349" s="18"/>
      <c r="Y349" s="18"/>
      <c r="Z349" s="18"/>
      <c r="AA349" s="18"/>
      <c r="AB349" s="18"/>
      <c r="AC349" s="82"/>
      <c r="AD349" s="18"/>
      <c r="AE349" s="18"/>
      <c r="AF349" s="18"/>
      <c r="AG349" s="18"/>
      <c r="AH349" s="18"/>
      <c r="AI349" s="18"/>
      <c r="AJ349" s="18"/>
      <c r="AK349" s="18"/>
      <c r="AL349" s="2"/>
      <c r="AM349" s="18"/>
      <c r="AN349" s="18"/>
      <c r="AO349" s="18"/>
      <c r="AP349" s="18"/>
      <c r="AQ349" s="18"/>
      <c r="AR349" s="18"/>
      <c r="AS349" s="18"/>
      <c r="AT349" s="18"/>
    </row>
    <row r="350" spans="1:46">
      <c r="A350" s="2"/>
      <c r="B350" s="5"/>
      <c r="C350" s="5"/>
      <c r="D350" s="5"/>
      <c r="E350" s="5"/>
      <c r="F350" s="5"/>
      <c r="G350" s="5"/>
      <c r="H350" s="5"/>
      <c r="I350" s="5"/>
      <c r="J350" s="5"/>
      <c r="K350" s="5"/>
      <c r="L350" s="5"/>
      <c r="M350" s="5"/>
      <c r="N350" s="5"/>
      <c r="O350" s="18"/>
      <c r="P350" s="18"/>
      <c r="Q350" s="18"/>
      <c r="R350" s="20"/>
      <c r="S350" s="82"/>
      <c r="T350" s="82"/>
      <c r="U350" s="82"/>
      <c r="V350" s="82"/>
      <c r="W350" s="18"/>
      <c r="X350" s="18"/>
      <c r="Y350" s="18"/>
      <c r="Z350" s="18"/>
      <c r="AA350" s="18"/>
      <c r="AB350" s="18"/>
      <c r="AC350" s="82"/>
      <c r="AD350" s="18"/>
      <c r="AE350" s="18"/>
      <c r="AF350" s="18"/>
      <c r="AG350" s="18"/>
      <c r="AH350" s="18"/>
      <c r="AI350" s="18"/>
      <c r="AJ350" s="18"/>
      <c r="AK350" s="18"/>
      <c r="AL350" s="2"/>
      <c r="AM350" s="18"/>
      <c r="AN350" s="18"/>
      <c r="AO350" s="18"/>
      <c r="AP350" s="18"/>
      <c r="AQ350" s="18"/>
      <c r="AR350" s="18"/>
      <c r="AS350" s="18"/>
      <c r="AT350" s="18"/>
    </row>
    <row r="351" spans="1:46">
      <c r="A351" s="2"/>
      <c r="B351" s="5"/>
      <c r="C351" s="5"/>
      <c r="D351" s="5"/>
      <c r="E351" s="5"/>
      <c r="F351" s="5"/>
      <c r="G351" s="5"/>
      <c r="H351" s="5"/>
      <c r="I351" s="5"/>
      <c r="J351" s="5"/>
      <c r="K351" s="5"/>
      <c r="L351" s="5"/>
      <c r="M351" s="5"/>
      <c r="N351" s="5"/>
      <c r="O351" s="18"/>
      <c r="P351" s="18"/>
      <c r="Q351" s="18"/>
      <c r="R351" s="20"/>
      <c r="S351" s="82"/>
      <c r="T351" s="82"/>
      <c r="U351" s="82"/>
      <c r="V351" s="82"/>
      <c r="W351" s="18"/>
      <c r="X351" s="18"/>
      <c r="Y351" s="18"/>
      <c r="Z351" s="18"/>
      <c r="AA351" s="18"/>
      <c r="AB351" s="18"/>
      <c r="AC351" s="82"/>
      <c r="AD351" s="18"/>
      <c r="AE351" s="18"/>
      <c r="AF351" s="18"/>
      <c r="AG351" s="18"/>
      <c r="AH351" s="18"/>
      <c r="AI351" s="18"/>
      <c r="AJ351" s="18"/>
      <c r="AK351" s="18"/>
      <c r="AL351" s="2"/>
      <c r="AM351" s="18"/>
      <c r="AN351" s="18"/>
      <c r="AO351" s="18"/>
      <c r="AP351" s="18"/>
      <c r="AQ351" s="18"/>
      <c r="AR351" s="18"/>
      <c r="AS351" s="18"/>
      <c r="AT351" s="18"/>
    </row>
    <row r="352" spans="1:46">
      <c r="A352" s="2"/>
      <c r="B352" s="5"/>
      <c r="C352" s="5"/>
      <c r="D352" s="5"/>
      <c r="E352" s="5"/>
      <c r="F352" s="5"/>
      <c r="G352" s="5"/>
      <c r="H352" s="5"/>
      <c r="I352" s="5"/>
      <c r="J352" s="5"/>
      <c r="K352" s="5"/>
      <c r="L352" s="5"/>
      <c r="M352" s="5"/>
      <c r="N352" s="5"/>
      <c r="O352" s="18"/>
      <c r="P352" s="18"/>
      <c r="Q352" s="18"/>
      <c r="R352" s="20"/>
      <c r="S352" s="82"/>
      <c r="T352" s="82"/>
      <c r="U352" s="82"/>
      <c r="V352" s="82"/>
      <c r="W352" s="18"/>
      <c r="X352" s="18"/>
      <c r="Y352" s="18"/>
      <c r="Z352" s="18"/>
      <c r="AA352" s="18"/>
      <c r="AB352" s="18"/>
      <c r="AC352" s="82"/>
      <c r="AD352" s="18"/>
      <c r="AE352" s="18"/>
      <c r="AF352" s="18"/>
      <c r="AG352" s="18"/>
      <c r="AH352" s="18"/>
      <c r="AI352" s="18"/>
      <c r="AJ352" s="18"/>
      <c r="AK352" s="18"/>
      <c r="AL352" s="2"/>
      <c r="AM352" s="18"/>
      <c r="AN352" s="18"/>
      <c r="AO352" s="18"/>
      <c r="AP352" s="18"/>
      <c r="AQ352" s="18"/>
      <c r="AR352" s="18"/>
      <c r="AS352" s="18"/>
      <c r="AT352" s="18"/>
    </row>
    <row r="353" spans="1:46">
      <c r="A353" s="2"/>
      <c r="B353" s="5"/>
      <c r="C353" s="5"/>
      <c r="D353" s="5"/>
      <c r="E353" s="5"/>
      <c r="F353" s="5"/>
      <c r="G353" s="5"/>
      <c r="H353" s="5"/>
      <c r="I353" s="5"/>
      <c r="J353" s="5"/>
      <c r="K353" s="5"/>
      <c r="L353" s="5"/>
      <c r="M353" s="5"/>
      <c r="N353" s="5"/>
      <c r="O353" s="18"/>
      <c r="P353" s="18"/>
      <c r="Q353" s="18"/>
      <c r="R353" s="20"/>
      <c r="S353" s="82"/>
      <c r="T353" s="82"/>
      <c r="U353" s="82"/>
      <c r="V353" s="82"/>
      <c r="W353" s="18"/>
      <c r="X353" s="18"/>
      <c r="Y353" s="18"/>
      <c r="Z353" s="18"/>
      <c r="AA353" s="18"/>
      <c r="AB353" s="18"/>
      <c r="AC353" s="82"/>
      <c r="AD353" s="18"/>
      <c r="AE353" s="18"/>
      <c r="AF353" s="18"/>
      <c r="AG353" s="18"/>
      <c r="AH353" s="18"/>
      <c r="AI353" s="18"/>
      <c r="AJ353" s="18"/>
      <c r="AK353" s="18"/>
      <c r="AL353" s="2"/>
      <c r="AM353" s="18"/>
      <c r="AN353" s="18"/>
      <c r="AO353" s="18"/>
      <c r="AP353" s="18"/>
      <c r="AQ353" s="18"/>
      <c r="AR353" s="18"/>
      <c r="AS353" s="18"/>
      <c r="AT353" s="18"/>
    </row>
    <row r="354" spans="1:46">
      <c r="A354" s="2"/>
      <c r="B354" s="5"/>
      <c r="C354" s="5"/>
      <c r="D354" s="5"/>
      <c r="E354" s="5"/>
      <c r="F354" s="5"/>
      <c r="G354" s="5"/>
      <c r="H354" s="5"/>
      <c r="I354" s="5"/>
      <c r="J354" s="5"/>
      <c r="K354" s="5"/>
      <c r="L354" s="5"/>
      <c r="M354" s="5"/>
      <c r="N354" s="5"/>
      <c r="O354" s="18"/>
      <c r="P354" s="18"/>
      <c r="Q354" s="18"/>
      <c r="R354" s="20"/>
      <c r="S354" s="82"/>
      <c r="T354" s="82"/>
      <c r="U354" s="82"/>
      <c r="V354" s="82"/>
      <c r="W354" s="18"/>
      <c r="X354" s="18"/>
      <c r="Y354" s="18"/>
      <c r="Z354" s="18"/>
      <c r="AA354" s="18"/>
      <c r="AB354" s="18"/>
      <c r="AC354" s="82"/>
      <c r="AD354" s="18"/>
      <c r="AE354" s="18"/>
      <c r="AF354" s="18"/>
      <c r="AG354" s="18"/>
      <c r="AH354" s="18"/>
      <c r="AI354" s="18"/>
      <c r="AJ354" s="18"/>
      <c r="AK354" s="18"/>
      <c r="AL354" s="2"/>
      <c r="AM354" s="18"/>
      <c r="AN354" s="18"/>
      <c r="AO354" s="18"/>
      <c r="AP354" s="18"/>
      <c r="AQ354" s="18"/>
      <c r="AR354" s="18"/>
      <c r="AS354" s="18"/>
      <c r="AT354" s="18"/>
    </row>
    <row r="355" spans="1:46">
      <c r="A355" s="2"/>
      <c r="B355" s="5"/>
      <c r="C355" s="5"/>
      <c r="D355" s="5"/>
      <c r="E355" s="5"/>
      <c r="F355" s="5"/>
      <c r="G355" s="5"/>
      <c r="H355" s="5"/>
      <c r="I355" s="5"/>
      <c r="J355" s="5"/>
      <c r="K355" s="5"/>
      <c r="L355" s="5"/>
      <c r="M355" s="5"/>
      <c r="N355" s="5"/>
      <c r="O355" s="18"/>
      <c r="P355" s="18"/>
      <c r="Q355" s="18"/>
      <c r="R355" s="20"/>
      <c r="S355" s="82"/>
      <c r="T355" s="82"/>
      <c r="U355" s="82"/>
      <c r="V355" s="82"/>
      <c r="W355" s="18"/>
      <c r="X355" s="18"/>
      <c r="Y355" s="18"/>
      <c r="Z355" s="18"/>
      <c r="AA355" s="18"/>
      <c r="AB355" s="18"/>
      <c r="AC355" s="82"/>
      <c r="AD355" s="18"/>
      <c r="AE355" s="18"/>
      <c r="AF355" s="18"/>
      <c r="AG355" s="18"/>
      <c r="AH355" s="18"/>
      <c r="AI355" s="18"/>
      <c r="AJ355" s="18"/>
      <c r="AK355" s="18"/>
      <c r="AL355" s="2"/>
      <c r="AM355" s="18"/>
      <c r="AN355" s="18"/>
      <c r="AO355" s="18"/>
      <c r="AP355" s="18"/>
      <c r="AQ355" s="18"/>
      <c r="AR355" s="18"/>
      <c r="AS355" s="18"/>
      <c r="AT355" s="18"/>
    </row>
    <row r="356" spans="1:46">
      <c r="A356" s="2"/>
      <c r="B356" s="5"/>
      <c r="C356" s="5"/>
      <c r="D356" s="5"/>
      <c r="E356" s="5"/>
      <c r="F356" s="5"/>
      <c r="G356" s="5"/>
      <c r="H356" s="5"/>
      <c r="I356" s="5"/>
      <c r="J356" s="5"/>
      <c r="K356" s="5"/>
      <c r="L356" s="5"/>
      <c r="M356" s="5"/>
      <c r="N356" s="5"/>
      <c r="O356" s="18"/>
      <c r="P356" s="18"/>
      <c r="Q356" s="18"/>
      <c r="R356" s="20"/>
      <c r="S356" s="82"/>
      <c r="T356" s="82"/>
      <c r="U356" s="82"/>
      <c r="V356" s="82"/>
      <c r="W356" s="18"/>
      <c r="X356" s="18"/>
      <c r="Y356" s="18"/>
      <c r="Z356" s="18"/>
      <c r="AA356" s="18"/>
      <c r="AB356" s="18"/>
      <c r="AC356" s="82"/>
      <c r="AD356" s="18"/>
      <c r="AE356" s="18"/>
      <c r="AF356" s="18"/>
      <c r="AG356" s="18"/>
      <c r="AH356" s="18"/>
      <c r="AI356" s="18"/>
      <c r="AJ356" s="18"/>
      <c r="AK356" s="18"/>
      <c r="AL356" s="2"/>
      <c r="AM356" s="18"/>
      <c r="AN356" s="18"/>
      <c r="AO356" s="18"/>
      <c r="AP356" s="18"/>
      <c r="AQ356" s="18"/>
      <c r="AR356" s="18"/>
      <c r="AS356" s="18"/>
      <c r="AT356" s="18"/>
    </row>
    <row r="357" spans="1:46">
      <c r="A357" s="2"/>
      <c r="B357" s="5"/>
      <c r="C357" s="5"/>
      <c r="D357" s="5"/>
      <c r="E357" s="5"/>
      <c r="F357" s="5"/>
      <c r="G357" s="5"/>
      <c r="H357" s="5"/>
      <c r="I357" s="5"/>
      <c r="J357" s="5"/>
      <c r="K357" s="5"/>
      <c r="L357" s="5"/>
      <c r="M357" s="5"/>
      <c r="N357" s="5"/>
      <c r="O357" s="18"/>
      <c r="P357" s="18"/>
      <c r="Q357" s="18"/>
      <c r="R357" s="20"/>
      <c r="S357" s="82"/>
      <c r="T357" s="82"/>
      <c r="U357" s="82"/>
      <c r="V357" s="82"/>
      <c r="W357" s="18"/>
      <c r="X357" s="18"/>
      <c r="Y357" s="18"/>
      <c r="Z357" s="18"/>
      <c r="AA357" s="18"/>
      <c r="AB357" s="18"/>
      <c r="AC357" s="82"/>
      <c r="AD357" s="18"/>
      <c r="AE357" s="18"/>
      <c r="AF357" s="18"/>
      <c r="AG357" s="18"/>
      <c r="AH357" s="18"/>
      <c r="AI357" s="18"/>
      <c r="AJ357" s="18"/>
      <c r="AK357" s="18"/>
      <c r="AL357" s="2"/>
      <c r="AM357" s="18"/>
      <c r="AN357" s="18"/>
      <c r="AO357" s="18"/>
      <c r="AP357" s="18"/>
      <c r="AQ357" s="18"/>
      <c r="AR357" s="18"/>
      <c r="AS357" s="18"/>
      <c r="AT357" s="18"/>
    </row>
    <row r="358" spans="1:46">
      <c r="A358" s="2"/>
      <c r="B358" s="5"/>
      <c r="C358" s="5"/>
      <c r="D358" s="5"/>
      <c r="E358" s="5"/>
      <c r="F358" s="5"/>
      <c r="G358" s="5"/>
      <c r="H358" s="5"/>
      <c r="I358" s="5"/>
      <c r="J358" s="5"/>
      <c r="K358" s="5"/>
      <c r="L358" s="5"/>
      <c r="M358" s="5"/>
      <c r="N358" s="5"/>
      <c r="O358" s="18"/>
      <c r="P358" s="18"/>
      <c r="Q358" s="18"/>
      <c r="R358" s="20"/>
      <c r="S358" s="82"/>
      <c r="T358" s="82"/>
      <c r="U358" s="82"/>
      <c r="V358" s="82"/>
      <c r="W358" s="18"/>
      <c r="X358" s="18"/>
      <c r="Y358" s="18"/>
      <c r="Z358" s="18"/>
      <c r="AA358" s="18"/>
      <c r="AB358" s="18"/>
      <c r="AC358" s="82"/>
      <c r="AD358" s="18"/>
      <c r="AE358" s="18"/>
      <c r="AF358" s="18"/>
      <c r="AG358" s="18"/>
      <c r="AH358" s="18"/>
      <c r="AI358" s="18"/>
      <c r="AJ358" s="18"/>
      <c r="AK358" s="18"/>
      <c r="AL358" s="2"/>
      <c r="AM358" s="18"/>
      <c r="AN358" s="18"/>
      <c r="AO358" s="18"/>
      <c r="AP358" s="18"/>
      <c r="AQ358" s="18"/>
      <c r="AR358" s="18"/>
      <c r="AS358" s="18"/>
      <c r="AT358" s="18"/>
    </row>
    <row r="359" spans="1:46">
      <c r="A359" s="2"/>
      <c r="B359" s="5"/>
      <c r="C359" s="5"/>
      <c r="D359" s="5"/>
      <c r="E359" s="5"/>
      <c r="F359" s="5"/>
      <c r="G359" s="5"/>
      <c r="H359" s="5"/>
      <c r="I359" s="5"/>
      <c r="J359" s="5"/>
      <c r="K359" s="5"/>
      <c r="L359" s="5"/>
      <c r="M359" s="5"/>
      <c r="N359" s="5"/>
      <c r="O359" s="18"/>
      <c r="P359" s="18"/>
      <c r="Q359" s="18"/>
      <c r="R359" s="20"/>
      <c r="S359" s="82"/>
      <c r="T359" s="82"/>
      <c r="U359" s="82"/>
      <c r="V359" s="82"/>
      <c r="W359" s="18"/>
      <c r="X359" s="18"/>
      <c r="Y359" s="18"/>
      <c r="Z359" s="18"/>
      <c r="AA359" s="18"/>
      <c r="AB359" s="18"/>
      <c r="AC359" s="82"/>
      <c r="AD359" s="18"/>
      <c r="AE359" s="18"/>
      <c r="AF359" s="18"/>
      <c r="AG359" s="18"/>
      <c r="AH359" s="18"/>
      <c r="AI359" s="18"/>
      <c r="AJ359" s="18"/>
      <c r="AK359" s="18"/>
      <c r="AL359" s="2"/>
      <c r="AM359" s="18"/>
      <c r="AN359" s="18"/>
      <c r="AO359" s="18"/>
      <c r="AP359" s="18"/>
      <c r="AQ359" s="18"/>
      <c r="AR359" s="18"/>
      <c r="AS359" s="18"/>
      <c r="AT359" s="18"/>
    </row>
    <row r="360" spans="1:46">
      <c r="A360" s="2"/>
      <c r="B360" s="5"/>
      <c r="C360" s="5"/>
      <c r="D360" s="5"/>
      <c r="E360" s="5"/>
      <c r="F360" s="5"/>
      <c r="G360" s="5"/>
      <c r="H360" s="5"/>
      <c r="I360" s="5"/>
      <c r="J360" s="5"/>
      <c r="K360" s="5"/>
      <c r="L360" s="5"/>
      <c r="M360" s="5"/>
      <c r="N360" s="5"/>
      <c r="O360" s="18"/>
      <c r="P360" s="18"/>
      <c r="Q360" s="18"/>
      <c r="R360" s="20"/>
      <c r="S360" s="82"/>
      <c r="T360" s="82"/>
      <c r="U360" s="82"/>
      <c r="V360" s="82"/>
      <c r="W360" s="18"/>
      <c r="X360" s="18"/>
      <c r="Y360" s="18"/>
      <c r="Z360" s="18"/>
      <c r="AA360" s="18"/>
      <c r="AB360" s="18"/>
      <c r="AC360" s="82"/>
      <c r="AD360" s="18"/>
      <c r="AE360" s="18"/>
      <c r="AF360" s="18"/>
      <c r="AG360" s="18"/>
      <c r="AH360" s="18"/>
      <c r="AI360" s="18"/>
      <c r="AJ360" s="18"/>
      <c r="AK360" s="18"/>
      <c r="AL360" s="2"/>
      <c r="AM360" s="18"/>
      <c r="AN360" s="18"/>
      <c r="AO360" s="18"/>
      <c r="AP360" s="18"/>
      <c r="AQ360" s="18"/>
      <c r="AR360" s="18"/>
      <c r="AS360" s="18"/>
      <c r="AT360" s="18"/>
    </row>
    <row r="361" spans="1:46">
      <c r="A361" s="2"/>
      <c r="B361" s="5"/>
      <c r="C361" s="5"/>
      <c r="D361" s="5"/>
      <c r="E361" s="5"/>
      <c r="F361" s="5"/>
      <c r="G361" s="5"/>
      <c r="H361" s="5"/>
      <c r="I361" s="5"/>
      <c r="J361" s="5"/>
      <c r="K361" s="5"/>
      <c r="L361" s="5"/>
      <c r="M361" s="5"/>
      <c r="N361" s="5"/>
      <c r="O361" s="18"/>
      <c r="P361" s="18"/>
      <c r="Q361" s="18"/>
      <c r="R361" s="20"/>
      <c r="S361" s="82"/>
      <c r="T361" s="82"/>
      <c r="U361" s="82"/>
      <c r="V361" s="82"/>
      <c r="W361" s="18"/>
      <c r="X361" s="18"/>
      <c r="Y361" s="18"/>
      <c r="Z361" s="18"/>
      <c r="AA361" s="18"/>
      <c r="AB361" s="18"/>
      <c r="AC361" s="82"/>
      <c r="AD361" s="18"/>
      <c r="AE361" s="18"/>
      <c r="AF361" s="18"/>
      <c r="AG361" s="18"/>
      <c r="AH361" s="18"/>
      <c r="AI361" s="18"/>
      <c r="AJ361" s="18"/>
      <c r="AK361" s="18"/>
      <c r="AL361" s="2"/>
      <c r="AM361" s="18"/>
      <c r="AN361" s="18"/>
      <c r="AO361" s="18"/>
      <c r="AP361" s="18"/>
      <c r="AQ361" s="18"/>
      <c r="AR361" s="18"/>
      <c r="AS361" s="18"/>
      <c r="AT361" s="18"/>
    </row>
    <row r="362" spans="1:46">
      <c r="A362" s="2"/>
      <c r="B362" s="5"/>
      <c r="C362" s="5"/>
      <c r="D362" s="5"/>
      <c r="E362" s="5"/>
      <c r="F362" s="5"/>
      <c r="G362" s="5"/>
      <c r="H362" s="5"/>
      <c r="I362" s="5"/>
      <c r="J362" s="5"/>
      <c r="K362" s="5"/>
      <c r="L362" s="5"/>
      <c r="M362" s="5"/>
      <c r="N362" s="5"/>
      <c r="O362" s="18"/>
      <c r="P362" s="18"/>
      <c r="Q362" s="18"/>
      <c r="R362" s="20"/>
      <c r="S362" s="82"/>
      <c r="T362" s="82"/>
      <c r="U362" s="82"/>
      <c r="V362" s="82"/>
      <c r="W362" s="18"/>
      <c r="X362" s="18"/>
      <c r="Y362" s="18"/>
      <c r="Z362" s="18"/>
      <c r="AA362" s="18"/>
      <c r="AB362" s="18"/>
      <c r="AC362" s="82"/>
      <c r="AD362" s="18"/>
      <c r="AE362" s="18"/>
      <c r="AF362" s="18"/>
      <c r="AG362" s="18"/>
      <c r="AH362" s="18"/>
      <c r="AI362" s="18"/>
      <c r="AJ362" s="18"/>
      <c r="AK362" s="18"/>
      <c r="AL362" s="2"/>
      <c r="AM362" s="18"/>
      <c r="AN362" s="18"/>
      <c r="AO362" s="18"/>
      <c r="AP362" s="18"/>
      <c r="AQ362" s="18"/>
      <c r="AR362" s="18"/>
      <c r="AS362" s="18"/>
      <c r="AT362" s="18"/>
    </row>
    <row r="363" spans="1:46">
      <c r="A363" s="2"/>
      <c r="B363" s="5"/>
      <c r="C363" s="5"/>
      <c r="D363" s="5"/>
      <c r="E363" s="5"/>
      <c r="F363" s="5"/>
      <c r="G363" s="5"/>
      <c r="H363" s="5"/>
      <c r="I363" s="5"/>
      <c r="J363" s="5"/>
      <c r="K363" s="5"/>
      <c r="L363" s="5"/>
      <c r="M363" s="5"/>
      <c r="N363" s="5"/>
      <c r="O363" s="18"/>
      <c r="P363" s="18"/>
      <c r="Q363" s="18"/>
      <c r="R363" s="20"/>
      <c r="S363" s="82"/>
      <c r="T363" s="82"/>
      <c r="U363" s="82"/>
      <c r="V363" s="82"/>
      <c r="W363" s="18"/>
      <c r="X363" s="18"/>
      <c r="Y363" s="18"/>
      <c r="Z363" s="18"/>
      <c r="AA363" s="18"/>
      <c r="AB363" s="18"/>
      <c r="AC363" s="82"/>
      <c r="AD363" s="18"/>
      <c r="AE363" s="18"/>
      <c r="AF363" s="18"/>
      <c r="AG363" s="18"/>
      <c r="AH363" s="18"/>
      <c r="AI363" s="18"/>
      <c r="AJ363" s="18"/>
      <c r="AK363" s="18"/>
      <c r="AL363" s="2"/>
      <c r="AM363" s="18"/>
      <c r="AN363" s="18"/>
      <c r="AO363" s="18"/>
      <c r="AP363" s="18"/>
      <c r="AQ363" s="18"/>
      <c r="AR363" s="18"/>
      <c r="AS363" s="18"/>
      <c r="AT363" s="18"/>
    </row>
    <row r="364" spans="1:46">
      <c r="A364" s="2"/>
      <c r="B364" s="5"/>
      <c r="C364" s="5"/>
      <c r="D364" s="5"/>
      <c r="E364" s="5"/>
      <c r="F364" s="5"/>
      <c r="G364" s="5"/>
      <c r="H364" s="5"/>
      <c r="I364" s="5"/>
      <c r="J364" s="5"/>
      <c r="K364" s="5"/>
      <c r="L364" s="5"/>
      <c r="M364" s="5"/>
      <c r="N364" s="5"/>
      <c r="O364" s="18"/>
      <c r="P364" s="18"/>
      <c r="Q364" s="18"/>
      <c r="R364" s="20"/>
      <c r="S364" s="82"/>
      <c r="T364" s="82"/>
      <c r="U364" s="82"/>
      <c r="V364" s="82"/>
      <c r="W364" s="18"/>
      <c r="X364" s="18"/>
      <c r="Y364" s="18"/>
      <c r="Z364" s="18"/>
      <c r="AA364" s="18"/>
      <c r="AB364" s="18"/>
      <c r="AC364" s="82"/>
      <c r="AD364" s="18"/>
      <c r="AE364" s="18"/>
      <c r="AF364" s="18"/>
      <c r="AG364" s="18"/>
      <c r="AH364" s="18"/>
      <c r="AI364" s="18"/>
      <c r="AJ364" s="18"/>
      <c r="AK364" s="18"/>
      <c r="AL364" s="2"/>
      <c r="AM364" s="18"/>
      <c r="AN364" s="18"/>
      <c r="AO364" s="18"/>
      <c r="AP364" s="18"/>
      <c r="AQ364" s="18"/>
      <c r="AR364" s="18"/>
      <c r="AS364" s="18"/>
      <c r="AT364" s="18"/>
    </row>
    <row r="365" spans="1:46">
      <c r="A365" s="2"/>
      <c r="B365" s="5"/>
      <c r="C365" s="5"/>
      <c r="D365" s="5"/>
      <c r="E365" s="5"/>
      <c r="F365" s="5"/>
      <c r="G365" s="5"/>
      <c r="H365" s="5"/>
      <c r="I365" s="5"/>
      <c r="J365" s="5"/>
      <c r="K365" s="5"/>
      <c r="L365" s="5"/>
      <c r="M365" s="5"/>
      <c r="N365" s="5"/>
      <c r="O365" s="18"/>
      <c r="P365" s="18"/>
      <c r="Q365" s="18"/>
      <c r="R365" s="20"/>
      <c r="S365" s="82"/>
      <c r="T365" s="82"/>
      <c r="U365" s="82"/>
      <c r="V365" s="82"/>
      <c r="W365" s="18"/>
      <c r="X365" s="18"/>
      <c r="Y365" s="18"/>
      <c r="Z365" s="18"/>
      <c r="AA365" s="18"/>
      <c r="AB365" s="18"/>
      <c r="AC365" s="82"/>
      <c r="AD365" s="18"/>
      <c r="AE365" s="18"/>
      <c r="AF365" s="18"/>
      <c r="AG365" s="18"/>
      <c r="AH365" s="18"/>
      <c r="AI365" s="18"/>
      <c r="AJ365" s="18"/>
      <c r="AK365" s="18"/>
      <c r="AL365" s="2"/>
      <c r="AM365" s="18"/>
      <c r="AN365" s="18"/>
      <c r="AO365" s="18"/>
      <c r="AP365" s="18"/>
      <c r="AQ365" s="18"/>
      <c r="AR365" s="18"/>
      <c r="AS365" s="18"/>
      <c r="AT365" s="18"/>
    </row>
    <row r="366" spans="1:46">
      <c r="A366" s="2"/>
      <c r="B366" s="5"/>
      <c r="C366" s="5"/>
      <c r="D366" s="5"/>
      <c r="E366" s="5"/>
      <c r="F366" s="5"/>
      <c r="G366" s="5"/>
      <c r="H366" s="5"/>
      <c r="I366" s="5"/>
      <c r="J366" s="5"/>
      <c r="K366" s="5"/>
      <c r="L366" s="5"/>
      <c r="M366" s="5"/>
      <c r="N366" s="5"/>
      <c r="O366" s="18"/>
      <c r="P366" s="18"/>
      <c r="Q366" s="18"/>
      <c r="R366" s="20"/>
      <c r="S366" s="82"/>
      <c r="T366" s="82"/>
      <c r="U366" s="82"/>
      <c r="V366" s="82"/>
      <c r="W366" s="18"/>
      <c r="X366" s="18"/>
      <c r="Y366" s="18"/>
      <c r="Z366" s="18"/>
      <c r="AA366" s="18"/>
      <c r="AB366" s="18"/>
      <c r="AC366" s="82"/>
      <c r="AD366" s="18"/>
      <c r="AE366" s="18"/>
      <c r="AF366" s="18"/>
      <c r="AG366" s="18"/>
      <c r="AH366" s="18"/>
      <c r="AI366" s="18"/>
      <c r="AJ366" s="18"/>
      <c r="AK366" s="18"/>
      <c r="AL366" s="2"/>
      <c r="AM366" s="18"/>
      <c r="AN366" s="18"/>
      <c r="AO366" s="18"/>
      <c r="AP366" s="18"/>
      <c r="AQ366" s="18"/>
      <c r="AR366" s="18"/>
      <c r="AS366" s="18"/>
      <c r="AT366" s="18"/>
    </row>
    <row r="367" spans="1:46">
      <c r="A367" s="2"/>
      <c r="B367" s="5"/>
      <c r="C367" s="5"/>
      <c r="D367" s="5"/>
      <c r="E367" s="5"/>
      <c r="F367" s="5"/>
      <c r="G367" s="5"/>
      <c r="H367" s="5"/>
      <c r="I367" s="5"/>
      <c r="J367" s="5"/>
      <c r="K367" s="5"/>
      <c r="L367" s="5"/>
      <c r="M367" s="5"/>
      <c r="N367" s="5"/>
      <c r="O367" s="18"/>
      <c r="P367" s="18"/>
      <c r="Q367" s="18"/>
      <c r="R367" s="20"/>
      <c r="S367" s="82"/>
      <c r="T367" s="82"/>
      <c r="U367" s="82"/>
      <c r="V367" s="82"/>
      <c r="W367" s="18"/>
      <c r="X367" s="18"/>
      <c r="Y367" s="18"/>
      <c r="Z367" s="18"/>
      <c r="AA367" s="18"/>
      <c r="AB367" s="18"/>
      <c r="AC367" s="82"/>
      <c r="AD367" s="18"/>
      <c r="AE367" s="18"/>
      <c r="AF367" s="18"/>
      <c r="AG367" s="18"/>
      <c r="AH367" s="18"/>
      <c r="AI367" s="18"/>
      <c r="AJ367" s="18"/>
      <c r="AK367" s="18"/>
      <c r="AL367" s="2"/>
      <c r="AM367" s="18"/>
      <c r="AN367" s="18"/>
      <c r="AO367" s="18"/>
      <c r="AP367" s="18"/>
      <c r="AQ367" s="18"/>
      <c r="AR367" s="18"/>
      <c r="AS367" s="18"/>
      <c r="AT367" s="18"/>
    </row>
    <row r="368" spans="1:46">
      <c r="A368" s="2"/>
      <c r="B368" s="5"/>
      <c r="C368" s="5"/>
      <c r="D368" s="5"/>
      <c r="E368" s="5"/>
      <c r="F368" s="5"/>
      <c r="G368" s="5"/>
      <c r="H368" s="5"/>
      <c r="I368" s="5"/>
      <c r="J368" s="5"/>
      <c r="K368" s="5"/>
      <c r="L368" s="5"/>
      <c r="M368" s="5"/>
      <c r="N368" s="5"/>
      <c r="O368" s="18"/>
      <c r="P368" s="18"/>
      <c r="Q368" s="18"/>
      <c r="R368" s="20"/>
      <c r="S368" s="82"/>
      <c r="T368" s="82"/>
      <c r="U368" s="82"/>
      <c r="V368" s="82"/>
      <c r="W368" s="18"/>
      <c r="X368" s="18"/>
      <c r="Y368" s="18"/>
      <c r="Z368" s="18"/>
      <c r="AA368" s="18"/>
      <c r="AB368" s="18"/>
      <c r="AC368" s="82"/>
      <c r="AD368" s="18"/>
      <c r="AE368" s="18"/>
      <c r="AF368" s="18"/>
      <c r="AG368" s="18"/>
      <c r="AH368" s="18"/>
      <c r="AI368" s="18"/>
      <c r="AJ368" s="18"/>
      <c r="AK368" s="18"/>
      <c r="AL368" s="2"/>
      <c r="AM368" s="18"/>
      <c r="AN368" s="18"/>
      <c r="AO368" s="18"/>
      <c r="AP368" s="18"/>
      <c r="AQ368" s="18"/>
      <c r="AR368" s="18"/>
      <c r="AS368" s="18"/>
      <c r="AT368" s="18"/>
    </row>
    <row r="369" spans="1:46">
      <c r="A369" s="2"/>
      <c r="B369" s="5"/>
      <c r="C369" s="5"/>
      <c r="D369" s="5"/>
      <c r="E369" s="5"/>
      <c r="F369" s="5"/>
      <c r="G369" s="5"/>
      <c r="H369" s="5"/>
      <c r="I369" s="5"/>
      <c r="J369" s="5"/>
      <c r="K369" s="5"/>
      <c r="L369" s="5"/>
      <c r="M369" s="5"/>
      <c r="N369" s="5"/>
      <c r="O369" s="18"/>
      <c r="P369" s="18"/>
      <c r="Q369" s="18"/>
      <c r="R369" s="20"/>
      <c r="S369" s="82"/>
      <c r="T369" s="82"/>
      <c r="U369" s="82"/>
      <c r="V369" s="82"/>
      <c r="W369" s="18"/>
      <c r="X369" s="18"/>
      <c r="Y369" s="18"/>
      <c r="Z369" s="18"/>
      <c r="AA369" s="18"/>
      <c r="AB369" s="18"/>
      <c r="AC369" s="82"/>
      <c r="AD369" s="18"/>
      <c r="AE369" s="18"/>
      <c r="AF369" s="18"/>
      <c r="AG369" s="18"/>
      <c r="AH369" s="18"/>
      <c r="AI369" s="18"/>
      <c r="AJ369" s="18"/>
      <c r="AK369" s="18"/>
      <c r="AL369" s="2"/>
      <c r="AM369" s="18"/>
      <c r="AN369" s="18"/>
      <c r="AO369" s="18"/>
      <c r="AP369" s="18"/>
      <c r="AQ369" s="18"/>
      <c r="AR369" s="18"/>
      <c r="AS369" s="18"/>
      <c r="AT369" s="18"/>
    </row>
    <row r="370" spans="1:46">
      <c r="A370" s="2"/>
      <c r="B370" s="5"/>
      <c r="C370" s="5"/>
      <c r="D370" s="5"/>
      <c r="E370" s="5"/>
      <c r="F370" s="5"/>
      <c r="G370" s="5"/>
      <c r="H370" s="5"/>
      <c r="I370" s="5"/>
      <c r="J370" s="5"/>
      <c r="K370" s="5"/>
      <c r="L370" s="5"/>
      <c r="M370" s="5"/>
      <c r="N370" s="5"/>
      <c r="O370" s="18"/>
      <c r="P370" s="18"/>
      <c r="Q370" s="18"/>
      <c r="R370" s="20"/>
      <c r="S370" s="82"/>
      <c r="T370" s="82"/>
      <c r="U370" s="82"/>
      <c r="V370" s="82"/>
      <c r="W370" s="18"/>
      <c r="X370" s="18"/>
      <c r="Y370" s="18"/>
      <c r="Z370" s="18"/>
      <c r="AA370" s="18"/>
      <c r="AB370" s="18"/>
      <c r="AC370" s="82"/>
      <c r="AD370" s="18"/>
      <c r="AE370" s="18"/>
      <c r="AF370" s="18"/>
      <c r="AG370" s="18"/>
      <c r="AH370" s="18"/>
      <c r="AI370" s="18"/>
      <c r="AJ370" s="18"/>
      <c r="AK370" s="18"/>
      <c r="AL370" s="2"/>
      <c r="AM370" s="18"/>
      <c r="AN370" s="18"/>
      <c r="AO370" s="18"/>
      <c r="AP370" s="18"/>
      <c r="AQ370" s="18"/>
      <c r="AR370" s="18"/>
      <c r="AS370" s="18"/>
      <c r="AT370" s="18"/>
    </row>
    <row r="371" spans="1:46">
      <c r="A371" s="2"/>
      <c r="B371" s="5"/>
      <c r="C371" s="5"/>
      <c r="D371" s="5"/>
      <c r="E371" s="5"/>
      <c r="F371" s="5"/>
      <c r="G371" s="5"/>
      <c r="H371" s="5"/>
      <c r="I371" s="5"/>
      <c r="J371" s="5"/>
      <c r="K371" s="5"/>
      <c r="L371" s="5"/>
      <c r="M371" s="5"/>
      <c r="N371" s="5"/>
      <c r="O371" s="18"/>
      <c r="P371" s="18"/>
      <c r="Q371" s="18"/>
      <c r="R371" s="20"/>
      <c r="S371" s="82"/>
      <c r="T371" s="82"/>
      <c r="U371" s="82"/>
      <c r="V371" s="82"/>
      <c r="W371" s="18"/>
      <c r="X371" s="18"/>
      <c r="Y371" s="18"/>
      <c r="Z371" s="18"/>
      <c r="AA371" s="18"/>
      <c r="AB371" s="18"/>
      <c r="AC371" s="82"/>
      <c r="AD371" s="18"/>
      <c r="AE371" s="18"/>
      <c r="AF371" s="18"/>
      <c r="AG371" s="18"/>
      <c r="AH371" s="18"/>
      <c r="AI371" s="18"/>
      <c r="AJ371" s="18"/>
      <c r="AK371" s="18"/>
      <c r="AL371" s="2"/>
      <c r="AM371" s="18"/>
      <c r="AN371" s="18"/>
      <c r="AO371" s="18"/>
      <c r="AP371" s="18"/>
      <c r="AQ371" s="18"/>
      <c r="AR371" s="18"/>
      <c r="AS371" s="18"/>
      <c r="AT371" s="18"/>
    </row>
    <row r="372" spans="1:46">
      <c r="A372" s="2"/>
      <c r="B372" s="5"/>
      <c r="C372" s="5"/>
      <c r="D372" s="5"/>
      <c r="E372" s="5"/>
      <c r="F372" s="5"/>
      <c r="G372" s="5"/>
      <c r="H372" s="5"/>
      <c r="I372" s="5"/>
      <c r="J372" s="5"/>
      <c r="K372" s="5"/>
      <c r="L372" s="5"/>
      <c r="M372" s="5"/>
      <c r="N372" s="5"/>
      <c r="O372" s="18"/>
      <c r="P372" s="18"/>
      <c r="Q372" s="18"/>
      <c r="R372" s="20"/>
      <c r="S372" s="82"/>
      <c r="T372" s="82"/>
      <c r="U372" s="82"/>
      <c r="V372" s="82"/>
      <c r="W372" s="18"/>
      <c r="X372" s="18"/>
      <c r="Y372" s="18"/>
      <c r="Z372" s="18"/>
      <c r="AA372" s="18"/>
      <c r="AB372" s="18"/>
      <c r="AC372" s="82"/>
      <c r="AD372" s="18"/>
      <c r="AE372" s="18"/>
      <c r="AF372" s="18"/>
      <c r="AG372" s="18"/>
      <c r="AH372" s="18"/>
      <c r="AI372" s="18"/>
      <c r="AJ372" s="18"/>
      <c r="AK372" s="18"/>
      <c r="AL372" s="2"/>
      <c r="AM372" s="18"/>
      <c r="AN372" s="18"/>
      <c r="AO372" s="18"/>
      <c r="AP372" s="18"/>
      <c r="AQ372" s="18"/>
      <c r="AR372" s="18"/>
      <c r="AS372" s="18"/>
      <c r="AT372" s="18"/>
    </row>
    <row r="373" spans="1:46">
      <c r="A373" s="2"/>
      <c r="B373" s="5"/>
      <c r="C373" s="5"/>
      <c r="D373" s="5"/>
      <c r="E373" s="5"/>
      <c r="F373" s="5"/>
      <c r="G373" s="5"/>
      <c r="H373" s="5"/>
      <c r="I373" s="5"/>
      <c r="J373" s="5"/>
      <c r="K373" s="5"/>
      <c r="L373" s="5"/>
      <c r="M373" s="5"/>
      <c r="N373" s="5"/>
      <c r="O373" s="18"/>
      <c r="P373" s="18"/>
      <c r="Q373" s="18"/>
      <c r="R373" s="20"/>
      <c r="S373" s="82"/>
      <c r="T373" s="82"/>
      <c r="U373" s="82"/>
      <c r="V373" s="82"/>
      <c r="W373" s="18"/>
      <c r="X373" s="18"/>
      <c r="Y373" s="18"/>
      <c r="Z373" s="18"/>
      <c r="AA373" s="18"/>
      <c r="AB373" s="18"/>
      <c r="AC373" s="82"/>
      <c r="AD373" s="18"/>
      <c r="AE373" s="18"/>
      <c r="AF373" s="18"/>
      <c r="AG373" s="18"/>
      <c r="AH373" s="18"/>
      <c r="AI373" s="18"/>
      <c r="AJ373" s="18"/>
      <c r="AK373" s="18"/>
      <c r="AL373" s="2"/>
      <c r="AM373" s="18"/>
      <c r="AN373" s="18"/>
      <c r="AO373" s="18"/>
      <c r="AP373" s="18"/>
      <c r="AQ373" s="18"/>
      <c r="AR373" s="18"/>
      <c r="AS373" s="18"/>
      <c r="AT373" s="18"/>
    </row>
    <row r="374" spans="1:46">
      <c r="A374" s="2"/>
      <c r="B374" s="5"/>
      <c r="C374" s="5"/>
      <c r="D374" s="5"/>
      <c r="E374" s="5"/>
      <c r="F374" s="5"/>
      <c r="G374" s="5"/>
      <c r="H374" s="5"/>
      <c r="I374" s="5"/>
      <c r="J374" s="5"/>
      <c r="K374" s="5"/>
      <c r="L374" s="5"/>
      <c r="M374" s="5"/>
      <c r="N374" s="5"/>
      <c r="O374" s="18"/>
      <c r="P374" s="18"/>
      <c r="Q374" s="18"/>
      <c r="R374" s="20"/>
      <c r="S374" s="82"/>
      <c r="T374" s="82"/>
      <c r="U374" s="82"/>
      <c r="V374" s="82"/>
      <c r="W374" s="18"/>
      <c r="X374" s="18"/>
      <c r="Y374" s="18"/>
      <c r="Z374" s="18"/>
      <c r="AA374" s="18"/>
      <c r="AB374" s="18"/>
      <c r="AC374" s="82"/>
      <c r="AD374" s="18"/>
      <c r="AE374" s="18"/>
      <c r="AF374" s="18"/>
      <c r="AG374" s="18"/>
      <c r="AH374" s="18"/>
      <c r="AI374" s="18"/>
      <c r="AJ374" s="18"/>
      <c r="AK374" s="18"/>
      <c r="AL374" s="2"/>
      <c r="AM374" s="18"/>
      <c r="AN374" s="18"/>
      <c r="AO374" s="18"/>
      <c r="AP374" s="18"/>
      <c r="AQ374" s="18"/>
      <c r="AR374" s="18"/>
      <c r="AS374" s="18"/>
      <c r="AT374" s="18"/>
    </row>
    <row r="375" spans="1:46">
      <c r="A375" s="2"/>
      <c r="B375" s="5"/>
      <c r="C375" s="5"/>
      <c r="D375" s="5"/>
      <c r="E375" s="5"/>
      <c r="F375" s="5"/>
      <c r="G375" s="5"/>
      <c r="H375" s="5"/>
      <c r="I375" s="5"/>
      <c r="J375" s="5"/>
      <c r="K375" s="5"/>
      <c r="L375" s="5"/>
      <c r="M375" s="5"/>
      <c r="N375" s="5"/>
      <c r="O375" s="18"/>
      <c r="P375" s="18"/>
      <c r="Q375" s="18"/>
      <c r="R375" s="20"/>
      <c r="S375" s="82"/>
      <c r="T375" s="82"/>
      <c r="U375" s="82"/>
      <c r="V375" s="82"/>
      <c r="W375" s="18"/>
      <c r="X375" s="18"/>
      <c r="Y375" s="18"/>
      <c r="Z375" s="18"/>
      <c r="AA375" s="18"/>
      <c r="AB375" s="18"/>
      <c r="AC375" s="82"/>
      <c r="AD375" s="18"/>
      <c r="AE375" s="18"/>
      <c r="AF375" s="18"/>
      <c r="AG375" s="18"/>
      <c r="AH375" s="18"/>
      <c r="AI375" s="18"/>
      <c r="AJ375" s="18"/>
      <c r="AK375" s="18"/>
      <c r="AL375" s="2"/>
      <c r="AM375" s="18"/>
      <c r="AN375" s="18"/>
      <c r="AO375" s="18"/>
      <c r="AP375" s="18"/>
      <c r="AQ375" s="18"/>
      <c r="AR375" s="18"/>
      <c r="AS375" s="18"/>
      <c r="AT375" s="18"/>
    </row>
    <row r="376" spans="1:46">
      <c r="A376" s="2"/>
      <c r="B376" s="5"/>
      <c r="C376" s="5"/>
      <c r="D376" s="5"/>
      <c r="E376" s="5"/>
      <c r="F376" s="5"/>
      <c r="G376" s="5"/>
      <c r="H376" s="5"/>
      <c r="I376" s="5"/>
      <c r="J376" s="5"/>
      <c r="K376" s="5"/>
      <c r="L376" s="5"/>
      <c r="M376" s="5"/>
      <c r="N376" s="5"/>
      <c r="O376" s="18"/>
      <c r="P376" s="18"/>
      <c r="Q376" s="18"/>
      <c r="R376" s="20"/>
      <c r="S376" s="82"/>
      <c r="T376" s="82"/>
      <c r="U376" s="82"/>
      <c r="V376" s="82"/>
      <c r="W376" s="18"/>
      <c r="X376" s="18"/>
      <c r="Y376" s="18"/>
      <c r="Z376" s="18"/>
      <c r="AA376" s="18"/>
      <c r="AB376" s="18"/>
      <c r="AC376" s="82"/>
      <c r="AD376" s="18"/>
      <c r="AE376" s="18"/>
      <c r="AF376" s="18"/>
      <c r="AG376" s="18"/>
      <c r="AH376" s="18"/>
      <c r="AI376" s="18"/>
      <c r="AJ376" s="18"/>
      <c r="AK376" s="18"/>
      <c r="AL376" s="2"/>
      <c r="AM376" s="18"/>
      <c r="AN376" s="18"/>
      <c r="AO376" s="18"/>
      <c r="AP376" s="18"/>
      <c r="AQ376" s="18"/>
      <c r="AR376" s="18"/>
      <c r="AS376" s="18"/>
      <c r="AT376" s="18"/>
    </row>
    <row r="377" spans="1:46">
      <c r="A377" s="2"/>
      <c r="B377" s="5"/>
      <c r="C377" s="5"/>
      <c r="D377" s="5"/>
      <c r="E377" s="5"/>
      <c r="F377" s="5"/>
      <c r="G377" s="5"/>
      <c r="H377" s="5"/>
      <c r="I377" s="5"/>
      <c r="J377" s="5"/>
      <c r="K377" s="5"/>
      <c r="L377" s="5"/>
      <c r="M377" s="5"/>
      <c r="N377" s="5"/>
      <c r="O377" s="18"/>
      <c r="P377" s="18"/>
      <c r="Q377" s="18"/>
      <c r="R377" s="20"/>
      <c r="S377" s="82"/>
      <c r="T377" s="82"/>
      <c r="U377" s="82"/>
      <c r="V377" s="82"/>
      <c r="W377" s="18"/>
      <c r="X377" s="18"/>
      <c r="Y377" s="18"/>
      <c r="Z377" s="18"/>
      <c r="AA377" s="18"/>
      <c r="AB377" s="18"/>
      <c r="AC377" s="82"/>
      <c r="AD377" s="18"/>
      <c r="AE377" s="18"/>
      <c r="AF377" s="18"/>
      <c r="AG377" s="18"/>
      <c r="AH377" s="18"/>
      <c r="AI377" s="18"/>
      <c r="AJ377" s="18"/>
      <c r="AK377" s="18"/>
      <c r="AL377" s="2"/>
      <c r="AM377" s="18"/>
      <c r="AN377" s="18"/>
      <c r="AO377" s="18"/>
      <c r="AP377" s="18"/>
      <c r="AQ377" s="18"/>
      <c r="AR377" s="18"/>
      <c r="AS377" s="18"/>
      <c r="AT377" s="18"/>
    </row>
    <row r="378" spans="1:46">
      <c r="A378" s="2"/>
      <c r="B378" s="5"/>
      <c r="C378" s="5"/>
      <c r="D378" s="5"/>
      <c r="E378" s="5"/>
      <c r="F378" s="5"/>
      <c r="G378" s="5"/>
      <c r="H378" s="5"/>
      <c r="I378" s="5"/>
      <c r="J378" s="5"/>
      <c r="K378" s="5"/>
      <c r="L378" s="5"/>
      <c r="M378" s="5"/>
      <c r="N378" s="5"/>
      <c r="O378" s="18"/>
      <c r="P378" s="18"/>
      <c r="Q378" s="18"/>
      <c r="R378" s="20"/>
      <c r="S378" s="82"/>
      <c r="T378" s="82"/>
      <c r="U378" s="82"/>
      <c r="V378" s="82"/>
      <c r="W378" s="18"/>
      <c r="X378" s="18"/>
      <c r="Y378" s="18"/>
      <c r="Z378" s="18"/>
      <c r="AA378" s="18"/>
      <c r="AB378" s="18"/>
      <c r="AC378" s="82"/>
      <c r="AD378" s="18"/>
      <c r="AE378" s="18"/>
      <c r="AF378" s="18"/>
      <c r="AG378" s="18"/>
      <c r="AH378" s="18"/>
      <c r="AI378" s="18"/>
      <c r="AJ378" s="18"/>
      <c r="AK378" s="18"/>
      <c r="AL378" s="2"/>
      <c r="AM378" s="18"/>
      <c r="AN378" s="18"/>
      <c r="AO378" s="18"/>
      <c r="AP378" s="18"/>
      <c r="AQ378" s="18"/>
      <c r="AR378" s="18"/>
      <c r="AS378" s="18"/>
      <c r="AT378" s="18"/>
    </row>
    <row r="379" spans="1:46">
      <c r="A379" s="2"/>
      <c r="B379" s="5"/>
      <c r="C379" s="5"/>
      <c r="D379" s="5"/>
      <c r="E379" s="5"/>
      <c r="F379" s="5"/>
      <c r="G379" s="5"/>
      <c r="H379" s="5"/>
      <c r="I379" s="5"/>
      <c r="J379" s="5"/>
      <c r="K379" s="5"/>
      <c r="L379" s="5"/>
      <c r="M379" s="5"/>
      <c r="N379" s="5"/>
      <c r="O379" s="18"/>
      <c r="P379" s="18"/>
      <c r="Q379" s="18"/>
      <c r="R379" s="20"/>
      <c r="S379" s="82"/>
      <c r="T379" s="82"/>
      <c r="U379" s="82"/>
      <c r="V379" s="82"/>
      <c r="W379" s="18"/>
      <c r="X379" s="18"/>
      <c r="Y379" s="18"/>
      <c r="Z379" s="18"/>
      <c r="AA379" s="18"/>
      <c r="AB379" s="18"/>
      <c r="AC379" s="82"/>
      <c r="AD379" s="18"/>
      <c r="AE379" s="18"/>
      <c r="AF379" s="18"/>
      <c r="AG379" s="18"/>
      <c r="AH379" s="18"/>
      <c r="AI379" s="18"/>
      <c r="AJ379" s="18"/>
      <c r="AK379" s="18"/>
      <c r="AL379" s="2"/>
      <c r="AM379" s="18"/>
      <c r="AN379" s="18"/>
      <c r="AO379" s="18"/>
      <c r="AP379" s="18"/>
      <c r="AQ379" s="18"/>
      <c r="AR379" s="18"/>
      <c r="AS379" s="18"/>
      <c r="AT379" s="18"/>
    </row>
    <row r="380" spans="1:46">
      <c r="A380" s="2"/>
      <c r="B380" s="5"/>
      <c r="C380" s="5"/>
      <c r="D380" s="5"/>
      <c r="E380" s="5"/>
      <c r="F380" s="5"/>
      <c r="G380" s="5"/>
      <c r="H380" s="5"/>
      <c r="I380" s="5"/>
      <c r="J380" s="5"/>
      <c r="K380" s="5"/>
      <c r="L380" s="5"/>
      <c r="M380" s="5"/>
      <c r="N380" s="5"/>
      <c r="O380" s="18"/>
      <c r="P380" s="18"/>
      <c r="Q380" s="18"/>
      <c r="R380" s="20"/>
      <c r="S380" s="82"/>
      <c r="T380" s="82"/>
      <c r="U380" s="82"/>
      <c r="V380" s="82"/>
      <c r="W380" s="18"/>
      <c r="X380" s="18"/>
      <c r="Y380" s="18"/>
      <c r="Z380" s="18"/>
      <c r="AA380" s="18"/>
      <c r="AB380" s="18"/>
      <c r="AC380" s="82"/>
      <c r="AD380" s="18"/>
      <c r="AE380" s="18"/>
      <c r="AF380" s="18"/>
      <c r="AG380" s="18"/>
      <c r="AH380" s="18"/>
      <c r="AI380" s="18"/>
      <c r="AJ380" s="18"/>
      <c r="AK380" s="18"/>
      <c r="AL380" s="2"/>
      <c r="AM380" s="18"/>
      <c r="AN380" s="18"/>
      <c r="AO380" s="18"/>
      <c r="AP380" s="18"/>
      <c r="AQ380" s="18"/>
      <c r="AR380" s="18"/>
      <c r="AS380" s="18"/>
      <c r="AT380" s="18"/>
    </row>
    <row r="381" spans="1:4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18"/>
      <c r="AN381" s="18"/>
      <c r="AO381" s="18"/>
      <c r="AP381" s="18"/>
      <c r="AQ381" s="18"/>
      <c r="AR381" s="18"/>
      <c r="AS381" s="18"/>
      <c r="AT381" s="18"/>
    </row>
    <row r="382" spans="1:4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18"/>
      <c r="AN382" s="18"/>
      <c r="AO382" s="18"/>
      <c r="AP382" s="18"/>
      <c r="AQ382" s="18"/>
      <c r="AR382" s="18"/>
      <c r="AS382" s="18"/>
      <c r="AT382" s="18"/>
    </row>
    <row r="383" spans="1:4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18"/>
      <c r="AN383" s="18"/>
      <c r="AO383" s="18"/>
      <c r="AP383" s="18"/>
      <c r="AQ383" s="18"/>
      <c r="AR383" s="18"/>
      <c r="AS383" s="18"/>
      <c r="AT383" s="18"/>
    </row>
    <row r="384" spans="1:4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18"/>
      <c r="AN384" s="18"/>
      <c r="AO384" s="18"/>
      <c r="AP384" s="18"/>
      <c r="AQ384" s="18"/>
      <c r="AR384" s="18"/>
      <c r="AS384" s="18"/>
      <c r="AT384" s="18"/>
    </row>
    <row r="385" spans="1:4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18"/>
      <c r="AN385" s="18"/>
      <c r="AO385" s="18"/>
      <c r="AP385" s="18"/>
      <c r="AQ385" s="18"/>
      <c r="AR385" s="18"/>
      <c r="AS385" s="18"/>
      <c r="AT385" s="18"/>
    </row>
    <row r="386" spans="1:4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18"/>
      <c r="AN386" s="18"/>
      <c r="AO386" s="18"/>
      <c r="AP386" s="18"/>
      <c r="AQ386" s="18"/>
      <c r="AR386" s="18"/>
      <c r="AS386" s="18"/>
      <c r="AT386" s="18"/>
    </row>
    <row r="387" spans="1:4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18"/>
      <c r="AN387" s="18"/>
      <c r="AO387" s="18"/>
      <c r="AP387" s="18"/>
      <c r="AQ387" s="18"/>
      <c r="AR387" s="18"/>
      <c r="AS387" s="18"/>
      <c r="AT387" s="18"/>
    </row>
    <row r="388" spans="1:4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18"/>
      <c r="AN388" s="18"/>
      <c r="AO388" s="18"/>
      <c r="AP388" s="18"/>
      <c r="AQ388" s="18"/>
      <c r="AR388" s="18"/>
      <c r="AS388" s="18"/>
      <c r="AT388" s="18"/>
    </row>
    <row r="389" spans="1:4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18"/>
      <c r="AN389" s="18"/>
      <c r="AO389" s="18"/>
      <c r="AP389" s="18"/>
      <c r="AQ389" s="18"/>
      <c r="AR389" s="18"/>
      <c r="AS389" s="18"/>
      <c r="AT389" s="18"/>
    </row>
    <row r="390" spans="1:4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18"/>
      <c r="AN390" s="18"/>
      <c r="AO390" s="18"/>
      <c r="AP390" s="18"/>
      <c r="AQ390" s="18"/>
      <c r="AR390" s="18"/>
      <c r="AS390" s="18"/>
      <c r="AT390" s="18"/>
    </row>
    <row r="391" spans="1:4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18"/>
      <c r="AN391" s="18"/>
      <c r="AO391" s="18"/>
      <c r="AP391" s="18"/>
      <c r="AQ391" s="18"/>
      <c r="AR391" s="18"/>
      <c r="AS391" s="18"/>
      <c r="AT391" s="18"/>
    </row>
    <row r="392" spans="1:4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18"/>
      <c r="AN392" s="18"/>
      <c r="AO392" s="18"/>
      <c r="AP392" s="18"/>
      <c r="AQ392" s="18"/>
      <c r="AR392" s="18"/>
      <c r="AS392" s="18"/>
      <c r="AT392" s="18"/>
    </row>
    <row r="393" spans="1:4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18"/>
      <c r="AN393" s="18"/>
      <c r="AO393" s="18"/>
      <c r="AP393" s="18"/>
      <c r="AQ393" s="18"/>
      <c r="AR393" s="18"/>
      <c r="AS393" s="18"/>
      <c r="AT393" s="18"/>
    </row>
    <row r="394" spans="1:4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18"/>
      <c r="AN394" s="18"/>
      <c r="AO394" s="18"/>
      <c r="AP394" s="18"/>
      <c r="AQ394" s="18"/>
      <c r="AR394" s="18"/>
      <c r="AS394" s="18"/>
      <c r="AT394" s="18"/>
    </row>
    <row r="395" spans="1:4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18"/>
      <c r="AN395" s="18"/>
      <c r="AO395" s="18"/>
      <c r="AP395" s="18"/>
      <c r="AQ395" s="18"/>
      <c r="AR395" s="18"/>
      <c r="AS395" s="18"/>
      <c r="AT395" s="18"/>
    </row>
    <row r="396" spans="1:4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18"/>
      <c r="AN396" s="18"/>
      <c r="AO396" s="18"/>
      <c r="AP396" s="18"/>
      <c r="AQ396" s="18"/>
      <c r="AR396" s="18"/>
      <c r="AS396" s="18"/>
      <c r="AT396" s="18"/>
    </row>
    <row r="397" spans="1:4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18"/>
      <c r="AN397" s="18"/>
      <c r="AO397" s="18"/>
      <c r="AP397" s="18"/>
      <c r="AQ397" s="18"/>
      <c r="AR397" s="18"/>
      <c r="AS397" s="18"/>
      <c r="AT397" s="18"/>
    </row>
    <row r="398" spans="1:4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18"/>
      <c r="AN398" s="18"/>
      <c r="AO398" s="18"/>
      <c r="AP398" s="18"/>
      <c r="AQ398" s="18"/>
      <c r="AR398" s="18"/>
      <c r="AS398" s="18"/>
      <c r="AT398" s="18"/>
    </row>
    <row r="399" spans="1:4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18"/>
      <c r="AN399" s="18"/>
      <c r="AO399" s="18"/>
      <c r="AP399" s="18"/>
      <c r="AQ399" s="18"/>
      <c r="AR399" s="18"/>
      <c r="AS399" s="18"/>
      <c r="AT399" s="18"/>
    </row>
    <row r="400" spans="1:4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18"/>
      <c r="AN400" s="18"/>
      <c r="AO400" s="18"/>
      <c r="AP400" s="18"/>
      <c r="AQ400" s="18"/>
      <c r="AR400" s="18"/>
      <c r="AS400" s="18"/>
      <c r="AT400" s="18"/>
    </row>
    <row r="401" spans="1:4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18"/>
      <c r="AN401" s="18"/>
      <c r="AO401" s="18"/>
      <c r="AP401" s="18"/>
      <c r="AQ401" s="18"/>
      <c r="AR401" s="18"/>
      <c r="AS401" s="18"/>
      <c r="AT401" s="18"/>
    </row>
    <row r="402" spans="1:4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18"/>
      <c r="AN402" s="18"/>
      <c r="AO402" s="18"/>
      <c r="AP402" s="18"/>
      <c r="AQ402" s="18"/>
      <c r="AR402" s="18"/>
      <c r="AS402" s="18"/>
      <c r="AT402" s="18"/>
    </row>
    <row r="403" spans="1:4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18"/>
      <c r="AN403" s="18"/>
      <c r="AO403" s="18"/>
      <c r="AP403" s="18"/>
      <c r="AQ403" s="18"/>
      <c r="AR403" s="18"/>
      <c r="AS403" s="18"/>
      <c r="AT403" s="18"/>
    </row>
    <row r="404" spans="1:4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18"/>
      <c r="AN404" s="18"/>
      <c r="AO404" s="18"/>
      <c r="AP404" s="18"/>
      <c r="AQ404" s="18"/>
      <c r="AR404" s="18"/>
      <c r="AS404" s="18"/>
      <c r="AT404" s="18"/>
    </row>
    <row r="405" spans="1:4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18"/>
      <c r="AN405" s="18"/>
      <c r="AO405" s="18"/>
      <c r="AP405" s="18"/>
      <c r="AQ405" s="18"/>
      <c r="AR405" s="18"/>
      <c r="AS405" s="18"/>
      <c r="AT405" s="18"/>
    </row>
    <row r="406" spans="1:4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18"/>
      <c r="AN406" s="18"/>
      <c r="AO406" s="18"/>
      <c r="AP406" s="18"/>
      <c r="AQ406" s="18"/>
      <c r="AR406" s="18"/>
      <c r="AS406" s="18"/>
      <c r="AT406" s="18"/>
    </row>
    <row r="407" spans="1:4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18"/>
      <c r="AN407" s="18"/>
      <c r="AO407" s="18"/>
      <c r="AP407" s="18"/>
      <c r="AQ407" s="18"/>
      <c r="AR407" s="18"/>
      <c r="AS407" s="18"/>
      <c r="AT407" s="18"/>
    </row>
    <row r="408" spans="1:4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18"/>
      <c r="AN408" s="18"/>
      <c r="AO408" s="18"/>
      <c r="AP408" s="18"/>
      <c r="AQ408" s="18"/>
      <c r="AR408" s="18"/>
      <c r="AS408" s="18"/>
      <c r="AT408" s="18"/>
    </row>
    <row r="409" spans="1:4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18"/>
      <c r="AN409" s="18"/>
      <c r="AO409" s="18"/>
      <c r="AP409" s="18"/>
      <c r="AQ409" s="18"/>
      <c r="AR409" s="18"/>
      <c r="AS409" s="18"/>
      <c r="AT409" s="18"/>
    </row>
    <row r="410" spans="1:4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18"/>
      <c r="AN410" s="18"/>
      <c r="AO410" s="18"/>
      <c r="AP410" s="18"/>
      <c r="AQ410" s="18"/>
      <c r="AR410" s="18"/>
      <c r="AS410" s="18"/>
      <c r="AT410" s="18"/>
    </row>
    <row r="411" spans="1:4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18"/>
      <c r="AN411" s="18"/>
      <c r="AO411" s="18"/>
      <c r="AP411" s="18"/>
      <c r="AQ411" s="18"/>
      <c r="AR411" s="18"/>
      <c r="AS411" s="18"/>
      <c r="AT411" s="18"/>
    </row>
    <row r="412" spans="1:4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18"/>
      <c r="AN412" s="18"/>
      <c r="AO412" s="18"/>
      <c r="AP412" s="18"/>
      <c r="AQ412" s="18"/>
      <c r="AR412" s="18"/>
      <c r="AS412" s="18"/>
      <c r="AT412" s="18"/>
    </row>
    <row r="413" spans="1:4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18"/>
      <c r="AN413" s="18"/>
      <c r="AO413" s="18"/>
      <c r="AP413" s="18"/>
      <c r="AQ413" s="18"/>
      <c r="AR413" s="18"/>
      <c r="AS413" s="18"/>
      <c r="AT413" s="18"/>
    </row>
    <row r="414" spans="1:4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18"/>
      <c r="AN414" s="18"/>
      <c r="AO414" s="18"/>
      <c r="AP414" s="18"/>
      <c r="AQ414" s="18"/>
      <c r="AR414" s="18"/>
      <c r="AS414" s="18"/>
      <c r="AT414" s="18"/>
    </row>
    <row r="415" spans="1:4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18"/>
      <c r="AN415" s="18"/>
      <c r="AO415" s="18"/>
      <c r="AP415" s="18"/>
      <c r="AQ415" s="18"/>
      <c r="AR415" s="18"/>
      <c r="AS415" s="18"/>
      <c r="AT415" s="18"/>
    </row>
    <row r="416" spans="1:4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18"/>
      <c r="AN416" s="18"/>
      <c r="AO416" s="18"/>
      <c r="AP416" s="18"/>
      <c r="AQ416" s="18"/>
      <c r="AR416" s="18"/>
      <c r="AS416" s="18"/>
      <c r="AT416" s="18"/>
    </row>
    <row r="417" spans="1:109">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18"/>
      <c r="AN417" s="18"/>
      <c r="AO417" s="18"/>
      <c r="AP417" s="18"/>
      <c r="AQ417" s="18"/>
      <c r="AR417" s="18"/>
      <c r="AS417" s="18"/>
      <c r="AT417" s="18"/>
    </row>
    <row r="418" spans="1:109">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18"/>
      <c r="AN418" s="18"/>
      <c r="AO418" s="18"/>
      <c r="AP418" s="18"/>
      <c r="AQ418" s="18"/>
      <c r="AR418" s="18"/>
      <c r="AS418" s="18"/>
      <c r="AT418" s="18"/>
    </row>
    <row r="419" spans="1:10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18"/>
      <c r="AN419" s="18"/>
      <c r="AO419" s="18"/>
      <c r="AP419" s="18"/>
      <c r="AQ419" s="18"/>
      <c r="AR419" s="18"/>
      <c r="AS419" s="18"/>
      <c r="AT419" s="18"/>
      <c r="DE419" s="183"/>
    </row>
    <row r="420" spans="1:109">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18"/>
      <c r="AN420" s="18"/>
      <c r="AO420" s="18"/>
      <c r="AP420" s="18"/>
      <c r="AQ420" s="18"/>
      <c r="AR420" s="18"/>
      <c r="AS420" s="18"/>
      <c r="AT420" s="18"/>
    </row>
    <row r="421" spans="1:109">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18"/>
      <c r="AN421" s="18"/>
      <c r="AO421" s="18"/>
      <c r="AP421" s="18"/>
      <c r="AQ421" s="18"/>
      <c r="AR421" s="18"/>
      <c r="AS421" s="18"/>
      <c r="AT421" s="18"/>
    </row>
    <row r="422" spans="1:109">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18"/>
      <c r="AN422" s="18"/>
      <c r="AO422" s="18"/>
      <c r="AP422" s="18"/>
      <c r="AQ422" s="18"/>
      <c r="AR422" s="18"/>
      <c r="AS422" s="18"/>
      <c r="AT422" s="18"/>
    </row>
    <row r="423" spans="1:109">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18"/>
      <c r="AN423" s="18"/>
      <c r="AO423" s="18"/>
      <c r="AP423" s="18"/>
      <c r="AQ423" s="18"/>
      <c r="AR423" s="18"/>
      <c r="AS423" s="18"/>
      <c r="AT423" s="18"/>
    </row>
    <row r="424" spans="1:109">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18"/>
      <c r="AN424" s="18"/>
      <c r="AO424" s="18"/>
      <c r="AP424" s="18"/>
      <c r="AQ424" s="18"/>
      <c r="AR424" s="18"/>
      <c r="AS424" s="18"/>
      <c r="AT424" s="18"/>
    </row>
    <row r="425" spans="1:109">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18"/>
      <c r="AN425" s="18"/>
      <c r="AO425" s="18"/>
      <c r="AP425" s="18"/>
      <c r="AQ425" s="18"/>
      <c r="AR425" s="18"/>
      <c r="AS425" s="18"/>
      <c r="AT425" s="18"/>
    </row>
    <row r="426" spans="1:109">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18"/>
      <c r="AN426" s="18"/>
      <c r="AO426" s="18"/>
      <c r="AP426" s="18"/>
      <c r="AQ426" s="18"/>
      <c r="AR426" s="18"/>
      <c r="AS426" s="18"/>
      <c r="AT426" s="18"/>
    </row>
    <row r="427" spans="1:109">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18"/>
      <c r="AN427" s="18"/>
      <c r="AO427" s="18"/>
      <c r="AP427" s="18"/>
      <c r="AQ427" s="18"/>
      <c r="AR427" s="18"/>
      <c r="AS427" s="18"/>
      <c r="AT427" s="18"/>
    </row>
    <row r="428" spans="1:109">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18"/>
      <c r="AN428" s="18"/>
      <c r="AO428" s="18"/>
      <c r="AP428" s="18"/>
      <c r="AQ428" s="18"/>
      <c r="AR428" s="18"/>
      <c r="AS428" s="18"/>
      <c r="AT428" s="18"/>
    </row>
    <row r="429" spans="1:10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18"/>
      <c r="AN429" s="18"/>
      <c r="AO429" s="18"/>
      <c r="AP429" s="18"/>
      <c r="AQ429" s="18"/>
      <c r="AR429" s="18"/>
      <c r="AS429" s="18"/>
      <c r="AT429" s="18"/>
    </row>
    <row r="430" spans="1:109">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18"/>
      <c r="AN430" s="18"/>
      <c r="AO430" s="18"/>
      <c r="AP430" s="18"/>
      <c r="AQ430" s="18"/>
      <c r="AR430" s="18"/>
      <c r="AS430" s="18"/>
      <c r="AT430" s="18"/>
    </row>
    <row r="431" spans="1:109">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18"/>
      <c r="AN431" s="18"/>
      <c r="AO431" s="18"/>
      <c r="AP431" s="18"/>
      <c r="AQ431" s="18"/>
      <c r="AR431" s="18"/>
      <c r="AS431" s="18"/>
      <c r="AT431" s="18"/>
    </row>
    <row r="432" spans="1:109">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18"/>
      <c r="AN432" s="18"/>
      <c r="AO432" s="18"/>
      <c r="AP432" s="18"/>
      <c r="AQ432" s="18"/>
      <c r="AR432" s="18"/>
      <c r="AS432" s="18"/>
      <c r="AT432" s="18"/>
    </row>
    <row r="433" spans="1:4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18"/>
      <c r="AN433" s="18"/>
      <c r="AO433" s="18"/>
      <c r="AP433" s="18"/>
      <c r="AQ433" s="18"/>
      <c r="AR433" s="18"/>
      <c r="AS433" s="18"/>
      <c r="AT433" s="18"/>
    </row>
    <row r="434" spans="1:4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18"/>
      <c r="AN434" s="18"/>
      <c r="AO434" s="18"/>
      <c r="AP434" s="18"/>
      <c r="AQ434" s="18"/>
      <c r="AR434" s="18"/>
      <c r="AS434" s="18"/>
      <c r="AT434" s="18"/>
    </row>
    <row r="435" spans="1:4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18"/>
      <c r="AN435" s="18"/>
      <c r="AO435" s="18"/>
      <c r="AP435" s="18"/>
      <c r="AQ435" s="18"/>
      <c r="AR435" s="18"/>
      <c r="AS435" s="18"/>
      <c r="AT435" s="18"/>
    </row>
    <row r="436" spans="1:4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18"/>
      <c r="AN436" s="18"/>
      <c r="AO436" s="18"/>
      <c r="AP436" s="18"/>
      <c r="AQ436" s="18"/>
      <c r="AR436" s="18"/>
      <c r="AS436" s="18"/>
      <c r="AT436" s="18"/>
    </row>
    <row r="437" spans="1:4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18"/>
      <c r="AN437" s="18"/>
      <c r="AO437" s="18"/>
      <c r="AP437" s="18"/>
      <c r="AQ437" s="18"/>
      <c r="AR437" s="18"/>
      <c r="AS437" s="18"/>
      <c r="AT437" s="18"/>
    </row>
  </sheetData>
  <mergeCells count="63">
    <mergeCell ref="W35:Z35"/>
    <mergeCell ref="AA35:AB35"/>
    <mergeCell ref="W36:AB36"/>
    <mergeCell ref="K33:L33"/>
    <mergeCell ref="W33:Z33"/>
    <mergeCell ref="AA33:AB33"/>
    <mergeCell ref="K34:L34"/>
    <mergeCell ref="W34:Z34"/>
    <mergeCell ref="AA34:AB34"/>
    <mergeCell ref="W30:AB31"/>
    <mergeCell ref="K31:L31"/>
    <mergeCell ref="K32:L32"/>
    <mergeCell ref="W32:Z32"/>
    <mergeCell ref="AA32:AB32"/>
    <mergeCell ref="AP25:AQ25"/>
    <mergeCell ref="K26:M29"/>
    <mergeCell ref="W26:Z26"/>
    <mergeCell ref="AA26:AB26"/>
    <mergeCell ref="W27:Z27"/>
    <mergeCell ref="AA27:AB27"/>
    <mergeCell ref="W28:AB28"/>
    <mergeCell ref="W20:W21"/>
    <mergeCell ref="K21:L21"/>
    <mergeCell ref="K22:L22"/>
    <mergeCell ref="W22:AB23"/>
    <mergeCell ref="K23:L23"/>
    <mergeCell ref="W24:Z24"/>
    <mergeCell ref="AA24:AB24"/>
    <mergeCell ref="K25:L25"/>
    <mergeCell ref="W25:Z25"/>
    <mergeCell ref="AA25:AB25"/>
    <mergeCell ref="D20:I34"/>
    <mergeCell ref="D11:I12"/>
    <mergeCell ref="D14:I15"/>
    <mergeCell ref="D17:I18"/>
    <mergeCell ref="K17:K18"/>
    <mergeCell ref="K24:L24"/>
    <mergeCell ref="K19:M19"/>
    <mergeCell ref="K30:L30"/>
    <mergeCell ref="S17:T17"/>
    <mergeCell ref="AE17:AF17"/>
    <mergeCell ref="P18:Q18"/>
    <mergeCell ref="AD18:AE18"/>
    <mergeCell ref="AJ8:AJ9"/>
    <mergeCell ref="X9:Y9"/>
    <mergeCell ref="AA9:AB9"/>
    <mergeCell ref="Q10:R12"/>
    <mergeCell ref="W10:AC16"/>
    <mergeCell ref="AG10:AH12"/>
    <mergeCell ref="Q7:R9"/>
    <mergeCell ref="X7:Y7"/>
    <mergeCell ref="AA7:AB7"/>
    <mergeCell ref="AG7:AH9"/>
    <mergeCell ref="O8:O9"/>
    <mergeCell ref="X8:Y8"/>
    <mergeCell ref="AA8:AB8"/>
    <mergeCell ref="C2:O2"/>
    <mergeCell ref="R2:W2"/>
    <mergeCell ref="D3:I3"/>
    <mergeCell ref="D4:I5"/>
    <mergeCell ref="W4:W5"/>
    <mergeCell ref="W6:AC6"/>
    <mergeCell ref="D7:I9"/>
  </mergeCells>
  <dataValidations count="2">
    <dataValidation type="list" allowBlank="1" showInputMessage="1" showErrorMessage="1" sqref="M21 M23" xr:uid="{00000000-0002-0000-0000-000000000000}">
      <formula1>$AR$26:$AR$27</formula1>
    </dataValidation>
    <dataValidation type="list" allowBlank="1" showInputMessage="1" showErrorMessage="1" sqref="AA32:AB32 AA24:AB24" xr:uid="{00000000-0002-0000-0000-000001000000}">
      <formula1>$AP$28:$AP$30</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440"/>
  <sheetViews>
    <sheetView zoomScale="90" zoomScaleNormal="90" workbookViewId="0">
      <selection activeCell="L4" sqref="L4:M5"/>
    </sheetView>
  </sheetViews>
  <sheetFormatPr defaultColWidth="10.75" defaultRowHeight="15.75"/>
  <cols>
    <col min="1" max="2" width="1.75" style="1" customWidth="1"/>
    <col min="3" max="3" width="6.5" style="1" customWidth="1"/>
    <col min="4" max="9" width="11.5" style="1" customWidth="1"/>
    <col min="10" max="11" width="8.75" style="1" customWidth="1"/>
    <col min="12" max="12" width="32.5" style="1" customWidth="1"/>
    <col min="13" max="13" width="20.25" style="1" customWidth="1"/>
    <col min="14" max="15" width="8.75" style="1" customWidth="1"/>
    <col min="16" max="16" width="7" style="1" customWidth="1"/>
    <col min="17" max="17" width="21" style="1" customWidth="1"/>
    <col min="18" max="19" width="16.75" style="1" customWidth="1"/>
    <col min="20" max="20" width="21" style="1" customWidth="1"/>
    <col min="21" max="22" width="2.5" style="1" customWidth="1"/>
    <col min="23" max="24" width="8.75" style="1" customWidth="1"/>
    <col min="25" max="25" width="6.5" style="1" customWidth="1"/>
    <col min="26" max="26" width="8.75" style="1" customWidth="1"/>
    <col min="27" max="28" width="9" style="1" customWidth="1"/>
    <col min="29" max="29" width="2.25" style="1" customWidth="1"/>
    <col min="30" max="30" width="7" style="1" customWidth="1"/>
    <col min="31" max="31" width="21" style="1" customWidth="1"/>
    <col min="32" max="33" width="16.75" style="1" customWidth="1"/>
    <col min="34" max="34" width="21" style="1" customWidth="1"/>
    <col min="35" max="35" width="7" style="1" customWidth="1"/>
    <col min="36" max="37" width="8.75" style="1" customWidth="1"/>
    <col min="38" max="16384" width="10.75" style="1"/>
  </cols>
  <sheetData>
    <row r="1" spans="1:46">
      <c r="A1" s="83"/>
      <c r="B1" s="83"/>
      <c r="C1" s="83"/>
      <c r="D1" s="83"/>
      <c r="E1" s="83"/>
      <c r="F1" s="83"/>
      <c r="G1" s="83"/>
      <c r="H1" s="83"/>
      <c r="I1" s="83"/>
      <c r="J1" s="83"/>
      <c r="K1" s="83"/>
      <c r="L1" s="184">
        <f>'Student Work'!DE419</f>
        <v>0</v>
      </c>
      <c r="M1" s="83"/>
      <c r="N1" s="83"/>
      <c r="O1" s="84"/>
      <c r="P1" s="85"/>
      <c r="Q1" s="85"/>
      <c r="R1" s="85"/>
      <c r="S1" s="85"/>
      <c r="T1" s="85"/>
      <c r="U1" s="85"/>
      <c r="V1" s="85"/>
      <c r="W1" s="85"/>
      <c r="X1" s="85"/>
      <c r="Y1" s="85"/>
      <c r="Z1" s="85"/>
      <c r="AA1" s="85"/>
      <c r="AB1" s="85"/>
      <c r="AC1" s="85"/>
      <c r="AD1" s="85"/>
      <c r="AE1" s="85"/>
      <c r="AF1" s="85"/>
      <c r="AG1" s="85"/>
      <c r="AH1" s="85"/>
      <c r="AI1" s="85"/>
      <c r="AJ1" s="84"/>
      <c r="AK1" s="84"/>
      <c r="AL1" s="84"/>
    </row>
    <row r="2" spans="1:46" ht="33" customHeight="1">
      <c r="A2" s="83"/>
      <c r="B2" s="86"/>
      <c r="C2" s="264" t="str">
        <f>'Student Work'!C2:O2</f>
        <v>MATH 108X - Home Loan Project</v>
      </c>
      <c r="D2" s="264"/>
      <c r="E2" s="264"/>
      <c r="F2" s="264"/>
      <c r="G2" s="264"/>
      <c r="H2" s="264"/>
      <c r="I2" s="264"/>
      <c r="J2" s="264"/>
      <c r="K2" s="264"/>
      <c r="L2" s="264"/>
      <c r="M2" s="264"/>
      <c r="N2" s="264"/>
      <c r="O2" s="264"/>
      <c r="P2" s="87"/>
      <c r="Q2" s="88"/>
      <c r="R2" s="88"/>
      <c r="S2" s="88"/>
      <c r="T2" s="88"/>
      <c r="U2" s="88"/>
      <c r="V2" s="88"/>
      <c r="W2" s="88"/>
      <c r="X2" s="89"/>
      <c r="Y2" s="89"/>
      <c r="Z2" s="90"/>
      <c r="AA2" s="90"/>
      <c r="AB2" s="91"/>
      <c r="AC2" s="92"/>
      <c r="AD2" s="93"/>
      <c r="AE2" s="93"/>
      <c r="AF2" s="93"/>
      <c r="AG2" s="92"/>
      <c r="AH2" s="92"/>
      <c r="AI2" s="92"/>
      <c r="AJ2" s="92"/>
      <c r="AK2" s="92"/>
      <c r="AL2" s="84"/>
      <c r="AM2" s="9"/>
      <c r="AN2" s="9"/>
      <c r="AO2" s="9"/>
      <c r="AP2" s="9"/>
      <c r="AQ2" s="9"/>
      <c r="AR2" s="9"/>
      <c r="AS2" s="9"/>
      <c r="AT2" s="9"/>
    </row>
    <row r="3" spans="1:46" ht="31.9" customHeight="1">
      <c r="A3" s="83"/>
      <c r="B3" s="86"/>
      <c r="C3" s="94"/>
      <c r="D3" s="265" t="s">
        <v>66</v>
      </c>
      <c r="E3" s="265"/>
      <c r="F3" s="265"/>
      <c r="G3" s="265"/>
      <c r="H3" s="265"/>
      <c r="I3" s="265"/>
      <c r="J3" s="94"/>
      <c r="K3" s="94"/>
      <c r="L3" s="274" t="s">
        <v>67</v>
      </c>
      <c r="M3" s="274"/>
      <c r="N3" s="95">
        <f>COUNTIF(K7:AI143,"ERROR")</f>
        <v>78</v>
      </c>
      <c r="O3" s="92"/>
      <c r="P3" s="92"/>
      <c r="Q3" s="88"/>
      <c r="R3" s="88"/>
      <c r="S3" s="88"/>
      <c r="T3" s="92"/>
      <c r="U3" s="92"/>
      <c r="V3" s="92"/>
      <c r="W3" s="96"/>
      <c r="X3" s="97"/>
      <c r="Y3" s="97"/>
      <c r="Z3" s="97"/>
      <c r="AA3" s="98"/>
      <c r="AB3" s="92"/>
      <c r="AC3" s="92"/>
      <c r="AD3" s="92"/>
      <c r="AE3" s="99"/>
      <c r="AF3" s="92"/>
      <c r="AG3" s="92"/>
      <c r="AH3" s="92"/>
      <c r="AI3" s="92"/>
      <c r="AJ3" s="92"/>
      <c r="AK3" s="92"/>
      <c r="AL3" s="84"/>
      <c r="AM3" s="9"/>
      <c r="AN3" s="9"/>
      <c r="AO3" s="9"/>
      <c r="AP3" s="9"/>
      <c r="AQ3" s="9"/>
      <c r="AR3" s="9"/>
      <c r="AS3" s="9"/>
      <c r="AT3" s="9"/>
    </row>
    <row r="4" spans="1:46" ht="21" customHeight="1">
      <c r="A4" s="83"/>
      <c r="B4" s="86"/>
      <c r="C4" s="172" t="s">
        <v>2</v>
      </c>
      <c r="D4" s="266" t="s">
        <v>3</v>
      </c>
      <c r="E4" s="267"/>
      <c r="F4" s="267"/>
      <c r="G4" s="267"/>
      <c r="H4" s="267"/>
      <c r="I4" s="268"/>
      <c r="J4" s="86"/>
      <c r="K4" s="86"/>
      <c r="L4" s="275" t="s">
        <v>68</v>
      </c>
      <c r="M4" s="275"/>
      <c r="N4" s="276">
        <f>COUNTIF(K6:AI143,"Correct")</f>
        <v>0</v>
      </c>
      <c r="O4" s="92"/>
      <c r="P4" s="100"/>
      <c r="Q4" s="88"/>
      <c r="R4" s="88"/>
      <c r="S4" s="88"/>
      <c r="T4" s="100"/>
      <c r="U4" s="100"/>
      <c r="V4" s="100"/>
      <c r="W4" s="272" t="s">
        <v>2</v>
      </c>
      <c r="X4" s="101"/>
      <c r="Y4" s="102"/>
      <c r="Z4" s="98"/>
      <c r="AA4" s="102"/>
      <c r="AB4" s="102"/>
      <c r="AC4" s="100"/>
      <c r="AD4" s="100"/>
      <c r="AE4" s="103"/>
      <c r="AF4" s="100"/>
      <c r="AG4" s="100"/>
      <c r="AH4" s="100"/>
      <c r="AI4" s="100"/>
      <c r="AJ4" s="104"/>
      <c r="AK4" s="104"/>
      <c r="AL4" s="84"/>
      <c r="AM4" s="18"/>
      <c r="AN4" s="18"/>
      <c r="AO4" s="18"/>
      <c r="AP4" s="18"/>
      <c r="AQ4" s="18"/>
      <c r="AR4" s="18"/>
      <c r="AS4" s="18"/>
      <c r="AT4" s="18"/>
    </row>
    <row r="5" spans="1:46" ht="21" customHeight="1">
      <c r="A5" s="83"/>
      <c r="B5" s="86"/>
      <c r="C5" s="105"/>
      <c r="D5" s="269"/>
      <c r="E5" s="270"/>
      <c r="F5" s="270"/>
      <c r="G5" s="270"/>
      <c r="H5" s="270"/>
      <c r="I5" s="271"/>
      <c r="J5" s="86"/>
      <c r="K5" s="86"/>
      <c r="L5" s="275"/>
      <c r="M5" s="275"/>
      <c r="N5" s="276"/>
      <c r="O5" s="92"/>
      <c r="P5" s="104"/>
      <c r="Q5" s="88"/>
      <c r="R5" s="88"/>
      <c r="S5" s="88"/>
      <c r="T5" s="104"/>
      <c r="U5" s="104"/>
      <c r="V5" s="104"/>
      <c r="W5" s="272"/>
      <c r="X5" s="101"/>
      <c r="Y5" s="102"/>
      <c r="Z5" s="102"/>
      <c r="AA5" s="102"/>
      <c r="AB5" s="102"/>
      <c r="AC5" s="104"/>
      <c r="AD5" s="104"/>
      <c r="AE5" s="104"/>
      <c r="AF5" s="104"/>
      <c r="AG5" s="104"/>
      <c r="AH5" s="104"/>
      <c r="AI5" s="104"/>
      <c r="AJ5" s="104"/>
      <c r="AK5" s="104"/>
      <c r="AL5" s="84"/>
      <c r="AM5" s="18"/>
      <c r="AN5" s="18"/>
      <c r="AO5" s="18"/>
      <c r="AP5" s="18"/>
      <c r="AQ5" s="18"/>
      <c r="AR5" s="18"/>
      <c r="AS5" s="18"/>
      <c r="AT5" s="18"/>
    </row>
    <row r="6" spans="1:46" ht="20.25">
      <c r="A6" s="83"/>
      <c r="B6" s="86"/>
      <c r="C6" s="105"/>
      <c r="D6" s="106"/>
      <c r="E6" s="106"/>
      <c r="F6" s="106"/>
      <c r="G6" s="106"/>
      <c r="H6" s="106"/>
      <c r="I6" s="106"/>
      <c r="J6" s="86"/>
      <c r="K6" s="86"/>
      <c r="L6" s="86"/>
      <c r="M6" s="86"/>
      <c r="N6" s="86"/>
      <c r="O6" s="92"/>
      <c r="P6" s="104"/>
      <c r="Q6" s="104"/>
      <c r="R6" s="107"/>
      <c r="S6" s="104"/>
      <c r="T6" s="104"/>
      <c r="U6" s="104"/>
      <c r="V6" s="104"/>
      <c r="W6" s="273" t="s">
        <v>4</v>
      </c>
      <c r="X6" s="273"/>
      <c r="Y6" s="273"/>
      <c r="Z6" s="273"/>
      <c r="AA6" s="273"/>
      <c r="AB6" s="273"/>
      <c r="AC6" s="273"/>
      <c r="AD6" s="104"/>
      <c r="AE6" s="104"/>
      <c r="AF6" s="104"/>
      <c r="AG6" s="104"/>
      <c r="AH6" s="104"/>
      <c r="AI6" s="104"/>
      <c r="AJ6" s="104"/>
      <c r="AK6" s="104"/>
      <c r="AL6" s="84"/>
      <c r="AM6" s="18"/>
      <c r="AN6" s="18"/>
      <c r="AO6" s="18"/>
      <c r="AP6" s="18"/>
      <c r="AQ6" s="18"/>
      <c r="AR6" s="18"/>
      <c r="AS6" s="18"/>
      <c r="AT6" s="18"/>
    </row>
    <row r="7" spans="1:46" ht="27" customHeight="1" thickBot="1">
      <c r="A7" s="83"/>
      <c r="B7" s="86"/>
      <c r="C7" s="173" t="s">
        <v>5</v>
      </c>
      <c r="D7" s="266" t="s">
        <v>6</v>
      </c>
      <c r="E7" s="267"/>
      <c r="F7" s="267"/>
      <c r="G7" s="267"/>
      <c r="H7" s="267"/>
      <c r="I7" s="268"/>
      <c r="J7" s="86"/>
      <c r="K7" s="86"/>
      <c r="L7" s="86"/>
      <c r="M7" s="86"/>
      <c r="N7" s="86"/>
      <c r="O7" s="92"/>
      <c r="P7" s="104"/>
      <c r="Q7" s="280" t="s">
        <v>55</v>
      </c>
      <c r="R7" s="280"/>
      <c r="S7" s="108"/>
      <c r="T7" s="104"/>
      <c r="U7" s="104"/>
      <c r="V7" s="104"/>
      <c r="W7" s="109" t="s">
        <v>8</v>
      </c>
      <c r="X7" s="281" t="str">
        <f>IF(ISBLANK('Student Work'!X7:Y7),"ERROR","Correct")</f>
        <v>ERROR</v>
      </c>
      <c r="Y7" s="281"/>
      <c r="Z7" s="109" t="s">
        <v>9</v>
      </c>
      <c r="AA7" s="281" t="str">
        <f>IF(ISBLANK('Student Work'!AA7:AB7),"ERROR","Correct")</f>
        <v>ERROR</v>
      </c>
      <c r="AB7" s="281"/>
      <c r="AC7" s="110"/>
      <c r="AD7" s="104"/>
      <c r="AE7" s="104"/>
      <c r="AF7" s="104"/>
      <c r="AG7" s="280" t="s">
        <v>58</v>
      </c>
      <c r="AH7" s="280"/>
      <c r="AI7" s="104"/>
      <c r="AJ7" s="104"/>
      <c r="AK7" s="104"/>
      <c r="AL7" s="84"/>
      <c r="AM7" s="18"/>
      <c r="AN7" s="18"/>
      <c r="AO7" s="18"/>
      <c r="AP7" s="18"/>
      <c r="AQ7" s="18"/>
      <c r="AR7" s="18"/>
      <c r="AS7" s="18"/>
      <c r="AT7" s="18"/>
    </row>
    <row r="8" spans="1:46" ht="27" customHeight="1" thickTop="1" thickBot="1">
      <c r="A8" s="83"/>
      <c r="B8" s="86"/>
      <c r="C8" s="111"/>
      <c r="D8" s="277"/>
      <c r="E8" s="278"/>
      <c r="F8" s="278"/>
      <c r="G8" s="278"/>
      <c r="H8" s="278"/>
      <c r="I8" s="279"/>
      <c r="J8" s="86"/>
      <c r="K8" s="86"/>
      <c r="L8" s="86"/>
      <c r="M8" s="86"/>
      <c r="N8" s="86"/>
      <c r="O8" s="282" t="s">
        <v>11</v>
      </c>
      <c r="P8" s="104"/>
      <c r="Q8" s="280"/>
      <c r="R8" s="280"/>
      <c r="S8" s="112" t="s">
        <v>12</v>
      </c>
      <c r="T8" s="113" t="str">
        <f>IF('Student Work'!T8&gt;0,IF('Student Work'!T8&gt;1000,"Correct","CAUTION"),"ERROR")</f>
        <v>ERROR</v>
      </c>
      <c r="U8" s="104"/>
      <c r="V8" s="104"/>
      <c r="W8" s="109" t="s">
        <v>13</v>
      </c>
      <c r="X8" s="281" t="str">
        <f>IF(ISBLANK('Student Work'!X8:Y8),"ERROR","Correct")</f>
        <v>ERROR</v>
      </c>
      <c r="Y8" s="281"/>
      <c r="Z8" s="109" t="s">
        <v>14</v>
      </c>
      <c r="AA8" s="281" t="str">
        <f>IF(ISBLANK('Student Work'!AA8:AB8),"ERROR","Correct")</f>
        <v>ERROR</v>
      </c>
      <c r="AB8" s="281"/>
      <c r="AC8" s="114"/>
      <c r="AD8" s="115"/>
      <c r="AE8" s="116" t="str">
        <f>IF('Student Work'!AE8&gt;0,IF('Student Work'!AE8&gt;1000,"Correct","CAUTION"),"ERROR")</f>
        <v>ERROR</v>
      </c>
      <c r="AF8" s="112" t="s">
        <v>12</v>
      </c>
      <c r="AG8" s="280"/>
      <c r="AH8" s="280"/>
      <c r="AI8" s="104"/>
      <c r="AJ8" s="282" t="s">
        <v>15</v>
      </c>
      <c r="AK8" s="104"/>
      <c r="AL8" s="84"/>
      <c r="AM8" s="18"/>
      <c r="AN8" s="18"/>
      <c r="AO8" s="18"/>
      <c r="AP8" s="18"/>
      <c r="AQ8" s="18"/>
      <c r="AR8" s="18"/>
      <c r="AS8" s="18"/>
      <c r="AT8" s="18"/>
    </row>
    <row r="9" spans="1:46" ht="25.9" customHeight="1" thickTop="1" thickBot="1">
      <c r="A9" s="117"/>
      <c r="B9" s="118"/>
      <c r="C9" s="111"/>
      <c r="D9" s="269"/>
      <c r="E9" s="270"/>
      <c r="F9" s="270"/>
      <c r="G9" s="270"/>
      <c r="H9" s="270"/>
      <c r="I9" s="271"/>
      <c r="J9" s="118"/>
      <c r="K9" s="118"/>
      <c r="L9" s="118"/>
      <c r="M9" s="118"/>
      <c r="N9" s="118"/>
      <c r="O9" s="282"/>
      <c r="P9" s="104"/>
      <c r="Q9" s="280"/>
      <c r="R9" s="280"/>
      <c r="S9" s="112" t="s">
        <v>20</v>
      </c>
      <c r="T9" s="177" t="s">
        <v>71</v>
      </c>
      <c r="U9" s="104"/>
      <c r="V9" s="104"/>
      <c r="W9" s="109" t="s">
        <v>17</v>
      </c>
      <c r="X9" s="281" t="str">
        <f>IF(ISBLANK('Student Work'!X9:Y9),"ERROR","Correct")</f>
        <v>ERROR</v>
      </c>
      <c r="Y9" s="281"/>
      <c r="Z9" s="109" t="s">
        <v>18</v>
      </c>
      <c r="AA9" s="281" t="str">
        <f>IF(ISBLANK('Student Work'!AA9:AB9),"ERROR","Correct")</f>
        <v>ERROR</v>
      </c>
      <c r="AB9" s="281"/>
      <c r="AC9" s="114"/>
      <c r="AD9" s="115"/>
      <c r="AE9" s="178" t="s">
        <v>71</v>
      </c>
      <c r="AF9" s="112" t="s">
        <v>20</v>
      </c>
      <c r="AG9" s="280"/>
      <c r="AH9" s="280"/>
      <c r="AI9" s="104"/>
      <c r="AJ9" s="282"/>
      <c r="AK9" s="104"/>
      <c r="AL9" s="84"/>
      <c r="AM9" s="18"/>
      <c r="AN9" s="18"/>
      <c r="AO9" s="18"/>
      <c r="AP9" s="18"/>
      <c r="AQ9" s="18"/>
      <c r="AR9" s="18"/>
      <c r="AS9" s="18"/>
      <c r="AT9" s="18"/>
    </row>
    <row r="10" spans="1:46" ht="21" customHeight="1" thickTop="1" thickBot="1">
      <c r="A10" s="117"/>
      <c r="B10" s="118"/>
      <c r="C10" s="111"/>
      <c r="D10" s="121"/>
      <c r="E10" s="121"/>
      <c r="F10" s="121"/>
      <c r="G10" s="121"/>
      <c r="H10" s="121"/>
      <c r="I10" s="121"/>
      <c r="J10" s="118"/>
      <c r="K10" s="118"/>
      <c r="L10" s="118"/>
      <c r="M10" s="118"/>
      <c r="N10" s="118"/>
      <c r="O10" s="122"/>
      <c r="P10" s="104"/>
      <c r="Q10" s="283"/>
      <c r="R10" s="284"/>
      <c r="S10" s="112" t="s">
        <v>16</v>
      </c>
      <c r="T10" s="119" t="str">
        <f>IF(ISBLANK('Student Work'!T10),"ERROR",IF('Student Work'!T10&gt;=0,"Correct","ERROR"))</f>
        <v>ERROR</v>
      </c>
      <c r="U10" s="104"/>
      <c r="V10" s="104"/>
      <c r="W10" s="285" t="s">
        <v>69</v>
      </c>
      <c r="X10" s="285"/>
      <c r="Y10" s="285"/>
      <c r="Z10" s="285"/>
      <c r="AA10" s="285"/>
      <c r="AB10" s="285"/>
      <c r="AC10" s="285"/>
      <c r="AD10" s="115"/>
      <c r="AE10" s="119" t="str">
        <f>IF(ISBLANK('Student Work'!AE10),"ERROR",IF('Student Work'!AE10&gt;=0,"Correct","ERROR"))</f>
        <v>ERROR</v>
      </c>
      <c r="AF10" s="112" t="s">
        <v>16</v>
      </c>
      <c r="AG10" s="286"/>
      <c r="AH10" s="286"/>
      <c r="AI10" s="123"/>
      <c r="AJ10" s="104"/>
      <c r="AK10" s="104"/>
      <c r="AL10" s="84"/>
      <c r="AM10" s="18"/>
      <c r="AN10" s="18"/>
      <c r="AO10" s="18"/>
      <c r="AP10" s="18"/>
      <c r="AQ10" s="18"/>
      <c r="AR10" s="18"/>
      <c r="AS10" s="18"/>
      <c r="AT10" s="18"/>
    </row>
    <row r="11" spans="1:46" ht="21" customHeight="1" thickTop="1" thickBot="1">
      <c r="A11" s="117"/>
      <c r="B11" s="118"/>
      <c r="C11" s="173" t="s">
        <v>11</v>
      </c>
      <c r="D11" s="266" t="s">
        <v>23</v>
      </c>
      <c r="E11" s="267"/>
      <c r="F11" s="267"/>
      <c r="G11" s="267"/>
      <c r="H11" s="267"/>
      <c r="I11" s="268"/>
      <c r="J11" s="118"/>
      <c r="K11" s="118"/>
      <c r="L11" s="118"/>
      <c r="M11" s="118"/>
      <c r="N11" s="118"/>
      <c r="O11" s="122"/>
      <c r="P11" s="124"/>
      <c r="Q11" s="283"/>
      <c r="R11" s="284"/>
      <c r="S11" s="112" t="s">
        <v>24</v>
      </c>
      <c r="T11" s="119" t="str">
        <f>IF(AND(NOT(ISBLANK('Student Work'!T11)),ABS('Student Work'!T11-('Student Work'!T8-'Student Work'!T9+'Student Work'!T10))&lt;0.01),"Correct","ERROR")</f>
        <v>ERROR</v>
      </c>
      <c r="U11" s="104"/>
      <c r="V11" s="104"/>
      <c r="W11" s="285"/>
      <c r="X11" s="285"/>
      <c r="Y11" s="285"/>
      <c r="Z11" s="285"/>
      <c r="AA11" s="285"/>
      <c r="AB11" s="285"/>
      <c r="AC11" s="285"/>
      <c r="AD11" s="115"/>
      <c r="AE11" s="119" t="str">
        <f>IF(AND(NOT(ISBLANK('Student Work'!AE11)),ABS('Student Work'!AE11-('Student Work'!AE8-'Student Work'!AE9+'Student Work'!AE10))&lt;0.01),"Correct","ERROR")</f>
        <v>ERROR</v>
      </c>
      <c r="AF11" s="112" t="s">
        <v>24</v>
      </c>
      <c r="AG11" s="286"/>
      <c r="AH11" s="286"/>
      <c r="AI11" s="123"/>
      <c r="AJ11" s="104"/>
      <c r="AK11" s="104"/>
      <c r="AL11" s="84"/>
      <c r="AM11" s="18"/>
      <c r="AN11" s="18"/>
      <c r="AO11" s="18"/>
      <c r="AP11" s="18"/>
      <c r="AQ11" s="18"/>
      <c r="AR11" s="18"/>
      <c r="AS11" s="18"/>
      <c r="AT11" s="18"/>
    </row>
    <row r="12" spans="1:46" ht="21.75" thickTop="1" thickBot="1">
      <c r="A12" s="117"/>
      <c r="B12" s="118"/>
      <c r="C12" s="125"/>
      <c r="D12" s="269"/>
      <c r="E12" s="270"/>
      <c r="F12" s="270"/>
      <c r="G12" s="270"/>
      <c r="H12" s="270"/>
      <c r="I12" s="271"/>
      <c r="J12" s="118"/>
      <c r="K12" s="118"/>
      <c r="L12" s="118"/>
      <c r="M12" s="118"/>
      <c r="N12" s="118"/>
      <c r="O12" s="122"/>
      <c r="P12" s="124"/>
      <c r="Q12" s="283"/>
      <c r="R12" s="284"/>
      <c r="S12" s="112" t="s">
        <v>25</v>
      </c>
      <c r="T12" s="126" t="str">
        <f>IF(AND(NOT(ISBLANK('Student Work'!T12)),'Student Work'!T12=SUM('Student Work'!AA27:AB27)),"Correct","ERROR")</f>
        <v>ERROR</v>
      </c>
      <c r="U12" s="104"/>
      <c r="V12" s="104"/>
      <c r="W12" s="285"/>
      <c r="X12" s="285"/>
      <c r="Y12" s="285"/>
      <c r="Z12" s="285"/>
      <c r="AA12" s="285"/>
      <c r="AB12" s="285"/>
      <c r="AC12" s="285"/>
      <c r="AD12" s="115"/>
      <c r="AE12" s="126" t="str">
        <f>IF(AND(NOT(ISBLANK('Student Work'!AE12)),'Student Work'!AE12=SUM('Student Work'!AA35:AB35)),"Correct","ERROR")</f>
        <v>ERROR</v>
      </c>
      <c r="AF12" s="112" t="s">
        <v>25</v>
      </c>
      <c r="AG12" s="286"/>
      <c r="AH12" s="286"/>
      <c r="AI12" s="123"/>
      <c r="AJ12" s="104"/>
      <c r="AK12" s="104"/>
      <c r="AL12" s="84"/>
      <c r="AM12" s="18"/>
      <c r="AN12" s="18"/>
      <c r="AO12" s="18"/>
      <c r="AP12" s="18"/>
      <c r="AQ12" s="18"/>
      <c r="AR12" s="18"/>
      <c r="AS12" s="18"/>
      <c r="AT12" s="18"/>
    </row>
    <row r="13" spans="1:46" ht="21.75" thickTop="1" thickBot="1">
      <c r="A13" s="117"/>
      <c r="B13" s="118"/>
      <c r="C13" s="111"/>
      <c r="D13" s="127"/>
      <c r="E13" s="127"/>
      <c r="F13" s="127"/>
      <c r="G13" s="127"/>
      <c r="H13" s="127"/>
      <c r="I13" s="127"/>
      <c r="J13" s="118"/>
      <c r="K13" s="118"/>
      <c r="L13" s="118"/>
      <c r="M13" s="118"/>
      <c r="N13" s="118"/>
      <c r="O13" s="122"/>
      <c r="P13" s="124"/>
      <c r="Q13" s="128"/>
      <c r="R13" s="129"/>
      <c r="S13" s="112" t="s">
        <v>26</v>
      </c>
      <c r="T13" s="126" t="str">
        <f>IF(AND(NOT(ISBLANK('Student Work'!T13)),'Student Work'!T13=180),"Correct","ERROR")</f>
        <v>ERROR</v>
      </c>
      <c r="U13" s="104"/>
      <c r="V13" s="104"/>
      <c r="W13" s="285"/>
      <c r="X13" s="285"/>
      <c r="Y13" s="285"/>
      <c r="Z13" s="285"/>
      <c r="AA13" s="285"/>
      <c r="AB13" s="285"/>
      <c r="AC13" s="285"/>
      <c r="AD13" s="115"/>
      <c r="AE13" s="130" t="str">
        <f>IF(AND(NOT(ISBLANK('Student Work'!AE13)),'Student Work'!AE13=360),"Correct","ERROR")</f>
        <v>ERROR</v>
      </c>
      <c r="AF13" s="112" t="s">
        <v>26</v>
      </c>
      <c r="AG13" s="123"/>
      <c r="AH13" s="123"/>
      <c r="AI13" s="123"/>
      <c r="AJ13" s="104"/>
      <c r="AK13" s="104"/>
      <c r="AL13" s="84"/>
      <c r="AM13" s="18"/>
      <c r="AN13" s="18"/>
      <c r="AO13" s="18"/>
      <c r="AP13" s="18"/>
      <c r="AQ13" s="18"/>
      <c r="AR13" s="18"/>
      <c r="AS13" s="18"/>
      <c r="AT13" s="18"/>
    </row>
    <row r="14" spans="1:46" ht="21" customHeight="1" thickTop="1" thickBot="1">
      <c r="A14" s="117"/>
      <c r="B14" s="118"/>
      <c r="C14" s="173" t="s">
        <v>15</v>
      </c>
      <c r="D14" s="266" t="s">
        <v>27</v>
      </c>
      <c r="E14" s="267"/>
      <c r="F14" s="267"/>
      <c r="G14" s="267"/>
      <c r="H14" s="267"/>
      <c r="I14" s="268"/>
      <c r="J14" s="118"/>
      <c r="K14" s="118"/>
      <c r="L14" s="118"/>
      <c r="M14" s="118"/>
      <c r="N14" s="118"/>
      <c r="O14" s="122"/>
      <c r="P14" s="124"/>
      <c r="Q14" s="128"/>
      <c r="R14" s="129"/>
      <c r="S14" s="112" t="s">
        <v>28</v>
      </c>
      <c r="T14" s="131" t="str">
        <f>IF(ISBLANK('Student Work'!T14),"ERROR",IF(ABS('Student Work'!T14-PMT('Student Work'!T12/12,'Student Work'!T13,-'Student Work'!T11))&lt;0.01,"Correct","ERROR"))</f>
        <v>ERROR</v>
      </c>
      <c r="U14" s="132"/>
      <c r="V14" s="132"/>
      <c r="W14" s="285"/>
      <c r="X14" s="285"/>
      <c r="Y14" s="285"/>
      <c r="Z14" s="285"/>
      <c r="AA14" s="285"/>
      <c r="AB14" s="285"/>
      <c r="AC14" s="285"/>
      <c r="AD14" s="115"/>
      <c r="AE14" s="131" t="str">
        <f>IF(ISBLANK('Student Work'!AE14),"ERROR",IF(ABS('Student Work'!AE14-PMT('Student Work'!AE12/12,'Student Work'!AE13,-'Student Work'!AE11))&lt;0.01,"Correct","ERROR"))</f>
        <v>ERROR</v>
      </c>
      <c r="AF14" s="112" t="s">
        <v>28</v>
      </c>
      <c r="AG14" s="123"/>
      <c r="AH14" s="123"/>
      <c r="AI14" s="123"/>
      <c r="AJ14" s="104"/>
      <c r="AK14" s="104"/>
      <c r="AL14" s="84"/>
      <c r="AM14" s="18"/>
      <c r="AN14" s="18"/>
      <c r="AO14" s="18"/>
      <c r="AP14" s="18"/>
      <c r="AQ14" s="18"/>
      <c r="AR14" s="18"/>
      <c r="AS14" s="18"/>
      <c r="AT14" s="18"/>
    </row>
    <row r="15" spans="1:46" ht="21.75" thickTop="1" thickBot="1">
      <c r="A15" s="117"/>
      <c r="B15" s="118"/>
      <c r="C15" s="133"/>
      <c r="D15" s="269"/>
      <c r="E15" s="270"/>
      <c r="F15" s="270"/>
      <c r="G15" s="270"/>
      <c r="H15" s="270"/>
      <c r="I15" s="271"/>
      <c r="J15" s="118"/>
      <c r="K15" s="118"/>
      <c r="L15" s="118"/>
      <c r="M15" s="118"/>
      <c r="N15" s="118"/>
      <c r="O15" s="104"/>
      <c r="P15" s="124"/>
      <c r="Q15" s="128"/>
      <c r="R15" s="129"/>
      <c r="S15" s="112" t="s">
        <v>29</v>
      </c>
      <c r="T15" s="119" t="str">
        <f>IF(ISBLANK('Student Work'!T15),"ERROR",IF(ABS('Student Work'!T15-'Student Work'!T14*'Student Work'!T13)&lt;1,"Correct","ERROR"))</f>
        <v>ERROR</v>
      </c>
      <c r="U15" s="132"/>
      <c r="V15" s="132"/>
      <c r="W15" s="285"/>
      <c r="X15" s="285"/>
      <c r="Y15" s="285"/>
      <c r="Z15" s="285"/>
      <c r="AA15" s="285"/>
      <c r="AB15" s="285"/>
      <c r="AC15" s="285"/>
      <c r="AD15" s="115"/>
      <c r="AE15" s="120" t="str">
        <f>IF(ISBLANK('Student Work'!AE15),"ERROR",IF(ABS('Student Work'!AE15-'Student Work'!AE14*'Student Work'!AE13)&lt;1,"Correct","ERROR"))</f>
        <v>ERROR</v>
      </c>
      <c r="AF15" s="112" t="s">
        <v>29</v>
      </c>
      <c r="AG15" s="123"/>
      <c r="AH15" s="123"/>
      <c r="AI15" s="123"/>
      <c r="AJ15" s="104"/>
      <c r="AK15" s="104"/>
      <c r="AL15" s="84"/>
      <c r="AM15" s="18"/>
      <c r="AN15" s="18"/>
      <c r="AO15" s="18"/>
      <c r="AP15" s="18"/>
      <c r="AQ15" s="18"/>
      <c r="AR15" s="18"/>
      <c r="AS15" s="18"/>
      <c r="AT15" s="18"/>
    </row>
    <row r="16" spans="1:46" ht="21.75" thickTop="1" thickBot="1">
      <c r="A16" s="117"/>
      <c r="B16" s="118"/>
      <c r="C16" s="133"/>
      <c r="D16" s="134"/>
      <c r="E16" s="134"/>
      <c r="F16" s="134"/>
      <c r="G16" s="134"/>
      <c r="H16" s="134"/>
      <c r="I16" s="134"/>
      <c r="J16" s="118"/>
      <c r="K16" s="118"/>
      <c r="L16" s="118"/>
      <c r="M16" s="118"/>
      <c r="N16" s="118"/>
      <c r="O16" s="104"/>
      <c r="P16" s="124"/>
      <c r="Q16" s="128"/>
      <c r="R16" s="129"/>
      <c r="S16" s="112" t="s">
        <v>30</v>
      </c>
      <c r="T16" s="135" t="str">
        <f>IF(ISBLANK('Student Work'!T16),"ERROR",IF(ABS('Student Work'!T16-('Student Work'!T15-'Student Work'!T11))&lt;1,"Correct","ERROR"))</f>
        <v>ERROR</v>
      </c>
      <c r="U16" s="104"/>
      <c r="V16" s="104"/>
      <c r="W16" s="285"/>
      <c r="X16" s="285"/>
      <c r="Y16" s="285"/>
      <c r="Z16" s="285"/>
      <c r="AA16" s="285"/>
      <c r="AB16" s="285"/>
      <c r="AC16" s="285"/>
      <c r="AD16" s="115"/>
      <c r="AE16" s="135" t="str">
        <f>IF(ISBLANK('Student Work'!AE16),"ERROR",IF(ABS('Student Work'!AE16-('Student Work'!AE15-'Student Work'!AE11))&lt;1,"Correct","ERROR"))</f>
        <v>ERROR</v>
      </c>
      <c r="AF16" s="112" t="s">
        <v>30</v>
      </c>
      <c r="AG16" s="123"/>
      <c r="AH16" s="123"/>
      <c r="AI16" s="123"/>
      <c r="AJ16" s="104"/>
      <c r="AK16" s="104"/>
      <c r="AL16" s="84"/>
      <c r="AM16" s="18"/>
      <c r="AN16" s="18"/>
      <c r="AO16" s="18"/>
      <c r="AP16" s="18"/>
      <c r="AQ16" s="18"/>
      <c r="AR16" s="18"/>
      <c r="AS16" s="18"/>
      <c r="AT16" s="18"/>
    </row>
    <row r="17" spans="1:46" ht="22.15" customHeight="1" thickTop="1">
      <c r="A17" s="117"/>
      <c r="B17" s="118"/>
      <c r="C17" s="173" t="s">
        <v>31</v>
      </c>
      <c r="D17" s="266" t="s">
        <v>32</v>
      </c>
      <c r="E17" s="267"/>
      <c r="F17" s="267"/>
      <c r="G17" s="267"/>
      <c r="H17" s="267"/>
      <c r="I17" s="268"/>
      <c r="J17" s="118"/>
      <c r="K17" s="282" t="s">
        <v>31</v>
      </c>
      <c r="L17" s="118"/>
      <c r="M17" s="118"/>
      <c r="N17" s="118"/>
      <c r="O17" s="104"/>
      <c r="P17" s="104"/>
      <c r="Q17" s="104"/>
      <c r="R17" s="296"/>
      <c r="S17" s="296"/>
      <c r="T17" s="296"/>
      <c r="U17" s="104"/>
      <c r="V17" s="115"/>
      <c r="W17" s="115"/>
      <c r="X17" s="115"/>
      <c r="Y17" s="115"/>
      <c r="Z17" s="115"/>
      <c r="AA17" s="115"/>
      <c r="AB17" s="115"/>
      <c r="AC17" s="115"/>
      <c r="AD17" s="115"/>
      <c r="AE17" s="136"/>
      <c r="AF17" s="137"/>
      <c r="AG17" s="296"/>
      <c r="AH17" s="296"/>
      <c r="AI17" s="296"/>
      <c r="AJ17" s="104"/>
      <c r="AK17" s="104"/>
      <c r="AL17" s="84"/>
      <c r="AM17" s="18"/>
      <c r="AN17" s="18"/>
      <c r="AO17" s="18"/>
      <c r="AP17" s="18"/>
      <c r="AQ17" s="18"/>
      <c r="AR17" s="18"/>
      <c r="AS17" s="18"/>
      <c r="AT17" s="18"/>
    </row>
    <row r="18" spans="1:46" ht="21" customHeight="1">
      <c r="A18" s="117"/>
      <c r="B18" s="118"/>
      <c r="C18" s="127"/>
      <c r="D18" s="269"/>
      <c r="E18" s="270"/>
      <c r="F18" s="270"/>
      <c r="G18" s="270"/>
      <c r="H18" s="270"/>
      <c r="I18" s="271"/>
      <c r="J18" s="118"/>
      <c r="K18" s="287"/>
      <c r="L18" s="118"/>
      <c r="M18" s="118"/>
      <c r="N18" s="118"/>
      <c r="O18" s="104"/>
      <c r="P18" s="288"/>
      <c r="Q18" s="288"/>
      <c r="R18" s="138" t="s">
        <v>35</v>
      </c>
      <c r="S18" s="139">
        <f>'Student Work'!S18</f>
        <v>0</v>
      </c>
      <c r="T18" s="104"/>
      <c r="U18" s="140"/>
      <c r="V18" s="140"/>
      <c r="W18" s="141"/>
      <c r="X18" s="140"/>
      <c r="Y18" s="140"/>
      <c r="Z18" s="140"/>
      <c r="AA18" s="171">
        <f>'Student Work'!AA24:AB24</f>
        <v>0</v>
      </c>
      <c r="AB18" s="140"/>
      <c r="AC18" s="104"/>
      <c r="AD18" s="288"/>
      <c r="AE18" s="288"/>
      <c r="AF18" s="138" t="s">
        <v>35</v>
      </c>
      <c r="AG18" s="139">
        <f>'Student Work'!AG18</f>
        <v>0</v>
      </c>
      <c r="AH18" s="104"/>
      <c r="AI18" s="104"/>
      <c r="AJ18" s="104"/>
      <c r="AK18" s="104"/>
      <c r="AL18" s="84"/>
      <c r="AM18" s="18"/>
      <c r="AN18" s="18"/>
      <c r="AO18" s="18"/>
      <c r="AP18" s="18"/>
      <c r="AQ18" s="18"/>
      <c r="AR18" s="18"/>
      <c r="AS18" s="18"/>
      <c r="AT18" s="18"/>
    </row>
    <row r="19" spans="1:46">
      <c r="A19" s="117"/>
      <c r="B19" s="118"/>
      <c r="C19" s="118"/>
      <c r="D19" s="142"/>
      <c r="E19" s="142"/>
      <c r="F19" s="142"/>
      <c r="G19" s="142"/>
      <c r="H19" s="142"/>
      <c r="I19" s="142"/>
      <c r="J19" s="118"/>
      <c r="K19" s="297" t="s">
        <v>36</v>
      </c>
      <c r="L19" s="297"/>
      <c r="M19" s="297"/>
      <c r="N19" s="118"/>
      <c r="O19" s="140"/>
      <c r="P19" s="143" t="s">
        <v>37</v>
      </c>
      <c r="Q19" s="143" t="s">
        <v>38</v>
      </c>
      <c r="R19" s="144" t="s">
        <v>39</v>
      </c>
      <c r="S19" s="144" t="s">
        <v>40</v>
      </c>
      <c r="T19" s="143" t="s">
        <v>41</v>
      </c>
      <c r="U19" s="104"/>
      <c r="V19" s="140"/>
      <c r="W19" s="140"/>
      <c r="X19" s="145"/>
      <c r="Y19" s="146"/>
      <c r="Z19" s="140"/>
      <c r="AA19" s="171">
        <f>'Student Work'!AA25:AB25</f>
        <v>0</v>
      </c>
      <c r="AB19" s="141"/>
      <c r="AC19" s="104"/>
      <c r="AD19" s="143" t="s">
        <v>37</v>
      </c>
      <c r="AE19" s="143" t="s">
        <v>38</v>
      </c>
      <c r="AF19" s="144" t="s">
        <v>39</v>
      </c>
      <c r="AG19" s="144" t="s">
        <v>40</v>
      </c>
      <c r="AH19" s="143" t="s">
        <v>41</v>
      </c>
      <c r="AI19" s="104"/>
      <c r="AJ19" s="104"/>
      <c r="AK19" s="104"/>
      <c r="AL19" s="84"/>
      <c r="AM19" s="18"/>
      <c r="AN19" s="18"/>
      <c r="AO19" s="18"/>
      <c r="AP19" s="18"/>
      <c r="AQ19" s="18"/>
      <c r="AR19" s="18"/>
      <c r="AS19" s="18"/>
      <c r="AT19" s="18"/>
    </row>
    <row r="20" spans="1:46" ht="21" customHeight="1">
      <c r="A20" s="117"/>
      <c r="B20" s="118"/>
      <c r="C20" s="173" t="s">
        <v>42</v>
      </c>
      <c r="D20" s="266" t="s">
        <v>75</v>
      </c>
      <c r="E20" s="267"/>
      <c r="F20" s="267"/>
      <c r="G20" s="267"/>
      <c r="H20" s="267"/>
      <c r="I20" s="268"/>
      <c r="J20" s="118"/>
      <c r="K20" s="147"/>
      <c r="L20" s="147"/>
      <c r="M20" s="147"/>
      <c r="N20" s="118"/>
      <c r="O20" s="104"/>
      <c r="P20" s="148">
        <v>1</v>
      </c>
      <c r="Q20" s="149" t="str">
        <f>IF(ISBLANK('Student Work'!Q20),"ERROR",IF(ABS('Student Work'!Q20-'Student Work'!T11)&lt;0.01,"Correct","ERROR"))</f>
        <v>ERROR</v>
      </c>
      <c r="R20" s="150" t="str">
        <f>IF(ISBLANK('Student Work'!R20),"ERROR",IF(ABS('Student Work'!R20-'Student Work'!Q20*'Student Work'!$T$12/12)&lt;0.01,"Correct","ERROR"))</f>
        <v>ERROR</v>
      </c>
      <c r="S20" s="151" t="str">
        <f>IF(ISBLANK('Student Work'!S20),"ERROR",IF(ABS('Student Work'!S20-('Student Work'!$T$14-'Student Work'!R20))&lt;0.01,"Correct","ERROR"))</f>
        <v>ERROR</v>
      </c>
      <c r="T20" s="150" t="str">
        <f>IF(ISBLANK('Student Work'!T20),"ERROR",IF(ABS('Student Work'!T20-('Student Work'!Q20-'Student Work'!S20))&lt;0.01,"Correct","ERROR"))</f>
        <v>ERROR</v>
      </c>
      <c r="U20" s="104"/>
      <c r="V20" s="104"/>
      <c r="W20" s="272" t="s">
        <v>5</v>
      </c>
      <c r="X20" s="140"/>
      <c r="Y20" s="140"/>
      <c r="Z20" s="140"/>
      <c r="AA20" s="171">
        <f>'Student Work'!AA26:AB26</f>
        <v>0</v>
      </c>
      <c r="AB20" s="141"/>
      <c r="AC20" s="104"/>
      <c r="AD20" s="152">
        <v>1</v>
      </c>
      <c r="AE20" s="153" t="str">
        <f>IF(ISBLANK('Student Work'!AE20),"ERROR",IF(ABS('Student Work'!AE20-'Student Work'!AE11)&lt;0.01,"Correct","ERROR"))</f>
        <v>ERROR</v>
      </c>
      <c r="AF20" s="153" t="str">
        <f>IF(ISBLANK('Student Work'!AF20),"ERROR",IF(ABS('Student Work'!AF20-'Student Work'!AE20*'Student Work'!$AE$12/12)&lt;0.01,"Correct","ERROR"))</f>
        <v>ERROR</v>
      </c>
      <c r="AG20" s="151" t="str">
        <f>IF(ISBLANK('Student Work'!AG20),"ERROR",IF(ABS('Student Work'!AG20-('Student Work'!$AE$14-'Student Work'!AF20))&lt;0.01,"Correct","ERROR"))</f>
        <v>ERROR</v>
      </c>
      <c r="AH20" s="153" t="str">
        <f>IF(ISBLANK('Student Work'!AH20),"ERROR",IF(ABS('Student Work'!AH20-('Student Work'!AE20-'Student Work'!AG20))&lt;0.01,"Correct","ERROR"))</f>
        <v>ERROR</v>
      </c>
      <c r="AI20" s="104"/>
      <c r="AJ20" s="104"/>
      <c r="AK20" s="104"/>
      <c r="AL20" s="84"/>
      <c r="AM20" s="18"/>
      <c r="AN20" s="18"/>
      <c r="AO20" s="18"/>
      <c r="AP20" s="18"/>
      <c r="AQ20" s="18"/>
      <c r="AR20" s="18"/>
      <c r="AS20" s="18"/>
      <c r="AT20" s="18"/>
    </row>
    <row r="21" spans="1:46" ht="16.149999999999999" customHeight="1">
      <c r="A21" s="117"/>
      <c r="B21" s="118"/>
      <c r="C21" s="118"/>
      <c r="D21" s="277"/>
      <c r="E21" s="278"/>
      <c r="F21" s="278"/>
      <c r="G21" s="278"/>
      <c r="H21" s="278"/>
      <c r="I21" s="279"/>
      <c r="J21" s="118"/>
      <c r="K21" s="289" t="s">
        <v>43</v>
      </c>
      <c r="L21" s="289"/>
      <c r="M21" s="154" t="str">
        <f>IF('Student Work'!M21="15-year Mortgage","Correct","ERROR")</f>
        <v>ERROR</v>
      </c>
      <c r="N21" s="118"/>
      <c r="O21" s="104"/>
      <c r="P21" s="155">
        <v>2</v>
      </c>
      <c r="Q21" s="156" t="str">
        <f>IF(ISBLANK('Student Work'!Q21),"ERROR",IF(ABS('Student Work'!Q21-'Student Work'!T20)&lt;0.01,"Correct","ERROR"))</f>
        <v>ERROR</v>
      </c>
      <c r="R21" s="153" t="str">
        <f>IF(ISBLANK('Student Work'!R21),"ERROR",IF(ABS('Student Work'!R21-'Student Work'!Q21*'Student Work'!$T$12/12)&lt;0.01,"Correct","ERROR"))</f>
        <v>ERROR</v>
      </c>
      <c r="S21" s="151" t="str">
        <f>IF(ISBLANK('Student Work'!S21),"ERROR",IF(ABS('Student Work'!S21-('Student Work'!$T$14-'Student Work'!R21))&lt;0.01,"Correct","ERROR"))</f>
        <v>ERROR</v>
      </c>
      <c r="T21" s="150" t="str">
        <f>IF(ISBLANK('Student Work'!T21),"ERROR",IF(ABS('Student Work'!T21-('Student Work'!Q21-'Student Work'!S21))&lt;0.01,"Correct","ERROR"))</f>
        <v>ERROR</v>
      </c>
      <c r="U21" s="104"/>
      <c r="V21" s="104"/>
      <c r="W21" s="272"/>
      <c r="X21" s="140"/>
      <c r="Y21" s="140"/>
      <c r="Z21" s="140"/>
      <c r="AA21" s="171">
        <f>'Student Work'!AA27:AB27</f>
        <v>0</v>
      </c>
      <c r="AB21" s="140"/>
      <c r="AC21" s="104"/>
      <c r="AD21" s="152">
        <v>2</v>
      </c>
      <c r="AE21" s="153" t="str">
        <f>IF(ISBLANK('Student Work'!AE21),"ERROR",IF(ABS('Student Work'!AE21-'Student Work'!AH20)&lt;0.01,"Correct","ERROR"))</f>
        <v>ERROR</v>
      </c>
      <c r="AF21" s="153" t="str">
        <f>IF(ISBLANK('Student Work'!AF21),"ERROR",IF(ABS('Student Work'!AF21-'Student Work'!AE21*'Student Work'!$AE$12/12)&lt;0.01,"Correct","ERROR"))</f>
        <v>ERROR</v>
      </c>
      <c r="AG21" s="151" t="str">
        <f>IF(ISBLANK('Student Work'!AG21),"ERROR",IF(ABS('Student Work'!AG21-('Student Work'!$AE$14-'Student Work'!AF21))&lt;0.01,"Correct","ERROR"))</f>
        <v>ERROR</v>
      </c>
      <c r="AH21" s="153" t="str">
        <f>IF(ISBLANK('Student Work'!AH21),"ERROR",IF(ABS('Student Work'!AH21-('Student Work'!AE21-'Student Work'!AG21))&lt;0.01,"Correct","ERROR"))</f>
        <v>ERROR</v>
      </c>
      <c r="AI21" s="104"/>
      <c r="AJ21" s="104"/>
      <c r="AK21" s="104"/>
      <c r="AL21" s="84"/>
      <c r="AM21" s="18"/>
      <c r="AN21" s="18"/>
      <c r="AO21" s="18"/>
      <c r="AP21" s="18"/>
      <c r="AQ21" s="18"/>
      <c r="AR21" s="18"/>
      <c r="AS21" s="18"/>
      <c r="AT21" s="18"/>
    </row>
    <row r="22" spans="1:46">
      <c r="A22" s="117"/>
      <c r="B22" s="118"/>
      <c r="C22" s="118"/>
      <c r="D22" s="277"/>
      <c r="E22" s="278"/>
      <c r="F22" s="278"/>
      <c r="G22" s="278"/>
      <c r="H22" s="278"/>
      <c r="I22" s="279"/>
      <c r="J22" s="118"/>
      <c r="K22" s="289" t="s">
        <v>44</v>
      </c>
      <c r="L22" s="289"/>
      <c r="M22" s="154" t="str">
        <f>IF(ISBLANK('Student Work'!M22),"ERROR",IF(ABS('Student Work'!M22-('Student Work'!T14-'Student Work'!AE14))&lt;0.01,"Correct","ERROR"))</f>
        <v>ERROR</v>
      </c>
      <c r="N22" s="118"/>
      <c r="O22" s="104"/>
      <c r="P22" s="155">
        <v>3</v>
      </c>
      <c r="Q22" s="156" t="str">
        <f>IF(ISBLANK('Student Work'!Q22),"ERROR",IF(ABS('Student Work'!Q22-'Student Work'!T21)&lt;0.01,"Correct","ERROR"))</f>
        <v>ERROR</v>
      </c>
      <c r="R22" s="153" t="str">
        <f>IF(ISBLANK('Student Work'!R22),"ERROR",IF(ABS('Student Work'!R22-'Student Work'!Q22*'Student Work'!$T$12/12)&lt;0.01,"Correct","ERROR"))</f>
        <v>ERROR</v>
      </c>
      <c r="S22" s="151" t="str">
        <f>IF(ISBLANK('Student Work'!S22),"ERROR",IF(ABS('Student Work'!S22-('Student Work'!$T$14-'Student Work'!R22))&lt;0.01,"Correct","ERROR"))</f>
        <v>ERROR</v>
      </c>
      <c r="T22" s="150" t="str">
        <f>IF(ISBLANK('Student Work'!T22),"ERROR",IF(ABS('Student Work'!T22-('Student Work'!Q22-'Student Work'!S22))&lt;0.01,"Correct","ERROR"))</f>
        <v>ERROR</v>
      </c>
      <c r="U22" s="104"/>
      <c r="V22" s="104"/>
      <c r="W22" s="290" t="s">
        <v>45</v>
      </c>
      <c r="X22" s="290"/>
      <c r="Y22" s="290"/>
      <c r="Z22" s="290"/>
      <c r="AA22" s="290"/>
      <c r="AB22" s="290"/>
      <c r="AC22" s="104"/>
      <c r="AD22" s="152">
        <v>3</v>
      </c>
      <c r="AE22" s="153" t="str">
        <f>IF(ISBLANK('Student Work'!AE22),"ERROR",IF(ABS('Student Work'!AE22-'Student Work'!AH21)&lt;0.01,"Correct","ERROR"))</f>
        <v>ERROR</v>
      </c>
      <c r="AF22" s="153" t="str">
        <f>IF(ISBLANK('Student Work'!AF22),"ERROR",IF(ABS('Student Work'!AF22-'Student Work'!AE22*'Student Work'!$AE$12/12)&lt;0.01,"Correct","ERROR"))</f>
        <v>ERROR</v>
      </c>
      <c r="AG22" s="151" t="str">
        <f>IF(ISBLANK('Student Work'!AG22),"ERROR",IF(ABS('Student Work'!AG22-('Student Work'!$AE$14-'Student Work'!AF22))&lt;0.01,"Correct","ERROR"))</f>
        <v>ERROR</v>
      </c>
      <c r="AH22" s="153" t="str">
        <f>IF(ISBLANK('Student Work'!AH22),"ERROR",IF(ABS('Student Work'!AH22-('Student Work'!AE22-'Student Work'!AG22))&lt;0.01,"Correct","ERROR"))</f>
        <v>ERROR</v>
      </c>
      <c r="AI22" s="104"/>
      <c r="AJ22" s="104"/>
      <c r="AK22" s="104"/>
      <c r="AL22" s="84"/>
      <c r="AM22" s="18"/>
      <c r="AN22" s="18"/>
      <c r="AO22" s="18"/>
      <c r="AP22" s="18"/>
      <c r="AQ22" s="18"/>
      <c r="AR22" s="18"/>
      <c r="AS22" s="18"/>
      <c r="AT22" s="18"/>
    </row>
    <row r="23" spans="1:46">
      <c r="A23" s="117"/>
      <c r="B23" s="118"/>
      <c r="C23" s="118"/>
      <c r="D23" s="277"/>
      <c r="E23" s="278"/>
      <c r="F23" s="278"/>
      <c r="G23" s="278"/>
      <c r="H23" s="278"/>
      <c r="I23" s="279"/>
      <c r="J23" s="118"/>
      <c r="K23" s="289" t="s">
        <v>46</v>
      </c>
      <c r="L23" s="289"/>
      <c r="M23" s="154" t="str">
        <f>IF('Student Work'!M23="30-year Mortgage","Correct","ERROR")</f>
        <v>ERROR</v>
      </c>
      <c r="N23" s="118"/>
      <c r="O23" s="104"/>
      <c r="P23" s="155">
        <v>4</v>
      </c>
      <c r="Q23" s="156" t="str">
        <f>IF(ISBLANK('Student Work'!Q23),"ERROR",IF(ABS('Student Work'!Q23-'Student Work'!T22)&lt;0.01,"Correct","ERROR"))</f>
        <v>ERROR</v>
      </c>
      <c r="R23" s="153" t="str">
        <f>IF(ISBLANK('Student Work'!R23),"ERROR",IF(ABS('Student Work'!R23-'Student Work'!Q23*'Student Work'!$T$12/12)&lt;0.01,"Correct","ERROR"))</f>
        <v>ERROR</v>
      </c>
      <c r="S23" s="151" t="str">
        <f>IF(ISBLANK('Student Work'!S23),"ERROR",IF(ABS('Student Work'!S23-('Student Work'!$T$14-'Student Work'!R23))&lt;0.01,"Correct","ERROR"))</f>
        <v>ERROR</v>
      </c>
      <c r="T23" s="150" t="str">
        <f>IF(ISBLANK('Student Work'!T23),"ERROR",IF(ABS('Student Work'!T23-('Student Work'!Q23-'Student Work'!S23))&lt;0.01,"Correct","ERROR"))</f>
        <v>ERROR</v>
      </c>
      <c r="U23" s="104"/>
      <c r="V23" s="104"/>
      <c r="W23" s="291"/>
      <c r="X23" s="291"/>
      <c r="Y23" s="291"/>
      <c r="Z23" s="291"/>
      <c r="AA23" s="291"/>
      <c r="AB23" s="291"/>
      <c r="AC23" s="104"/>
      <c r="AD23" s="152">
        <v>4</v>
      </c>
      <c r="AE23" s="153" t="str">
        <f>IF(ISBLANK('Student Work'!AE23),"ERROR",IF(ABS('Student Work'!AE23-'Student Work'!AH22)&lt;0.01,"Correct","ERROR"))</f>
        <v>ERROR</v>
      </c>
      <c r="AF23" s="153" t="str">
        <f>IF(ISBLANK('Student Work'!AF23),"ERROR",IF(ABS('Student Work'!AF23-'Student Work'!AE23*'Student Work'!$AE$12/12)&lt;0.01,"Correct","ERROR"))</f>
        <v>ERROR</v>
      </c>
      <c r="AG23" s="151" t="str">
        <f>IF(ISBLANK('Student Work'!AG23),"ERROR",IF(ABS('Student Work'!AG23-('Student Work'!$AE$14-'Student Work'!AF23))&lt;0.01,"Correct","ERROR"))</f>
        <v>ERROR</v>
      </c>
      <c r="AH23" s="153" t="str">
        <f>IF(ISBLANK('Student Work'!AH23),"ERROR",IF(ABS('Student Work'!AH23-('Student Work'!AE23-'Student Work'!AG23))&lt;0.01,"Correct","ERROR"))</f>
        <v>ERROR</v>
      </c>
      <c r="AI23" s="104"/>
      <c r="AJ23" s="104"/>
      <c r="AK23" s="104"/>
      <c r="AL23" s="84"/>
      <c r="AM23" s="18"/>
      <c r="AN23" s="18"/>
      <c r="AO23" s="18"/>
      <c r="AP23" s="18"/>
      <c r="AQ23" s="18"/>
      <c r="AR23" s="18"/>
      <c r="AS23" s="18"/>
      <c r="AT23" s="18"/>
    </row>
    <row r="24" spans="1:46">
      <c r="A24" s="117"/>
      <c r="B24" s="118"/>
      <c r="C24" s="118"/>
      <c r="D24" s="277"/>
      <c r="E24" s="278"/>
      <c r="F24" s="278"/>
      <c r="G24" s="278"/>
      <c r="H24" s="278"/>
      <c r="I24" s="279"/>
      <c r="J24" s="118"/>
      <c r="K24" s="289" t="s">
        <v>47</v>
      </c>
      <c r="L24" s="289"/>
      <c r="M24" s="154" t="str">
        <f>IF(ISBLANK('Student Work'!M24),"ERROR",IF(ABS('Student Work'!M24-('Student Work'!AE16-'Student Work'!T16))&lt;0.01,"Correct","ERROR"))</f>
        <v>ERROR</v>
      </c>
      <c r="N24" s="118"/>
      <c r="O24" s="104"/>
      <c r="P24" s="155">
        <v>5</v>
      </c>
      <c r="Q24" s="156" t="str">
        <f>IF(ISBLANK('Student Work'!Q24),"ERROR",IF(ABS('Student Work'!Q24-'Student Work'!T23)&lt;0.01,"Correct","ERROR"))</f>
        <v>ERROR</v>
      </c>
      <c r="R24" s="153" t="str">
        <f>IF(ISBLANK('Student Work'!R24),"ERROR",IF(ABS('Student Work'!R24-'Student Work'!Q24*'Student Work'!$T$12/12)&lt;0.01,"Correct","ERROR"))</f>
        <v>ERROR</v>
      </c>
      <c r="S24" s="151" t="str">
        <f>IF(ISBLANK('Student Work'!S24),"ERROR",IF(ABS('Student Work'!S24-('Student Work'!$T$14-'Student Work'!R24))&lt;0.01,"Correct","ERROR"))</f>
        <v>ERROR</v>
      </c>
      <c r="T24" s="150" t="str">
        <f>IF(ISBLANK('Student Work'!T24),"ERROR",IF(ABS('Student Work'!T24-('Student Work'!Q24-'Student Work'!S24))&lt;0.01,"Correct","ERROR"))</f>
        <v>ERROR</v>
      </c>
      <c r="U24" s="104"/>
      <c r="V24" s="104"/>
      <c r="W24" s="292" t="s">
        <v>48</v>
      </c>
      <c r="X24" s="292"/>
      <c r="Y24" s="292"/>
      <c r="Z24" s="292"/>
      <c r="AA24" s="281" t="str">
        <f>IF(OR(AA18="Bank 1",AA18="Bank 2",AA18="Use my own bank."),"Correct","ERROR")</f>
        <v>ERROR</v>
      </c>
      <c r="AB24" s="281"/>
      <c r="AC24" s="104"/>
      <c r="AD24" s="152">
        <v>5</v>
      </c>
      <c r="AE24" s="153" t="str">
        <f>IF(ISBLANK('Student Work'!AE24),"ERROR",IF(ABS('Student Work'!AE24-'Student Work'!AH23)&lt;0.01,"Correct","ERROR"))</f>
        <v>ERROR</v>
      </c>
      <c r="AF24" s="153" t="str">
        <f>IF(ISBLANK('Student Work'!AF24),"ERROR",IF(ABS('Student Work'!AF24-'Student Work'!AE24*'Student Work'!$AE$12/12)&lt;0.01,"Correct","ERROR"))</f>
        <v>ERROR</v>
      </c>
      <c r="AG24" s="179" t="str">
        <f>IF(ISBLANK('Student Work'!AG24),"ERROR",IF(ABS('Student Work'!AG24-('Student Work'!$AE$14-'Student Work'!AF24))&lt;0.01,"Correct","ERROR"))</f>
        <v>ERROR</v>
      </c>
      <c r="AH24" s="180" t="str">
        <f>IF(ISBLANK('Student Work'!AH24),"ERROR",IF(ABS('Student Work'!AH24-('Student Work'!AE24-'Student Work'!AG24))&lt;0.01,"Correct","ERROR"))</f>
        <v>ERROR</v>
      </c>
      <c r="AI24" s="104"/>
      <c r="AJ24" s="157"/>
      <c r="AK24" s="157"/>
      <c r="AL24" s="84"/>
      <c r="AM24" s="18"/>
      <c r="AN24" s="18"/>
      <c r="AO24" s="18"/>
      <c r="AP24" s="59"/>
      <c r="AQ24" s="59"/>
      <c r="AR24" s="18"/>
      <c r="AS24" s="18"/>
      <c r="AT24" s="18"/>
    </row>
    <row r="25" spans="1:46">
      <c r="A25" s="117"/>
      <c r="B25" s="118"/>
      <c r="C25" s="118"/>
      <c r="D25" s="269"/>
      <c r="E25" s="270"/>
      <c r="F25" s="270"/>
      <c r="G25" s="270"/>
      <c r="H25" s="270"/>
      <c r="I25" s="271"/>
      <c r="J25" s="118"/>
      <c r="K25" s="289"/>
      <c r="L25" s="289"/>
      <c r="M25" s="158"/>
      <c r="N25" s="118"/>
      <c r="O25" s="159" t="s">
        <v>50</v>
      </c>
      <c r="P25" s="160">
        <f>IF($T$13="Correct",IF(AND(P24+1&lt;='Student Work'!$T$13,P24&lt;&gt;0),P24+1,IF('Student Work'!P25&gt;0,"ERROR",0)),0)</f>
        <v>0</v>
      </c>
      <c r="Q25" s="161">
        <f>IF(P25=0,0,IF(ISBLANK('Student Work'!Q25),"ERROR",IF(ABS('Student Work'!Q25-'Student Work'!T24)&lt;0.01,IF(P25&lt;&gt;"ERROR","Correct","ERROR"),"ERROR")))</f>
        <v>0</v>
      </c>
      <c r="R25" s="162">
        <f>IF(P25=0,0,IF(ISBLANK('Student Work'!R25),"ERROR",IF(ABS('Student Work'!R25-'Student Work'!Q25*'Student Work'!$T$12/12)&lt;0.01,IF(P25&lt;&gt;"ERROR","Correct","ERROR"),"ERROR")))</f>
        <v>0</v>
      </c>
      <c r="S25" s="162">
        <f>IF(P25=0,0,IF(ISBLANK('Student Work'!S25),"ERROR",IF(ABS('Student Work'!S25-('Student Work'!$T$14-'Student Work'!R25))&lt;0.01,IF(P25&lt;&gt;"ERROR","Correct","ERROR"),"ERROR")))</f>
        <v>0</v>
      </c>
      <c r="T25" s="162">
        <f>IF(P25=0,0,IF(ISBLANK('Student Work'!T25),"ERROR",IF(ABS('Student Work'!T25-('Student Work'!Q25-'Student Work'!S25))&lt;0.01,IF(P25&lt;&gt;"ERROR","Correct","ERROR"),"ERROR")))</f>
        <v>0</v>
      </c>
      <c r="U25" s="104"/>
      <c r="V25" s="104"/>
      <c r="W25" s="292" t="s">
        <v>51</v>
      </c>
      <c r="X25" s="292"/>
      <c r="Y25" s="292"/>
      <c r="Z25" s="292"/>
      <c r="AA25" s="281" t="str">
        <f>IF(AND(AA18="Bank 1",AA19=1400),"Correct",IF(AND(AA18="Bank 2",AA19=300),"Correct",IF(AND(AA18="Use my own bank.",AA19&gt;0),"Correct","ERROR")))</f>
        <v>ERROR</v>
      </c>
      <c r="AB25" s="281"/>
      <c r="AC25" s="104"/>
      <c r="AD25" s="160">
        <f>IF($AE$13="Correct",IF(AND(AD24+1&lt;='Student Work'!$AE$13,AD24&lt;&gt;0),AD24+1,IF('Student Work'!AD25&gt;0,"ERROR",0)),0)</f>
        <v>0</v>
      </c>
      <c r="AE25" s="162">
        <f>IF(AD25=0,0,IF(ISBLANK('Student Work'!AE25),"ERROR",IF(ABS('Student Work'!AE25-'Student Work'!AH24)&lt;0.01,IF(AD25&lt;&gt;"ERROR","Correct","ERROR"),"ERROR")))</f>
        <v>0</v>
      </c>
      <c r="AF25" s="162">
        <f>IF(AD25=0,0,IF(ISBLANK('Student Work'!AF25),"ERROR",IF(ABS('Student Work'!AF25-'Student Work'!AE25*'Student Work'!$AE$12/12)&lt;0.01,IF(AD25&lt;&gt;"ERROR","Correct","ERROR"),"ERROR")))</f>
        <v>0</v>
      </c>
      <c r="AG25" s="179">
        <f>IF(AD25=0,0,IF(ISBLANK('Student Work'!AG25),"ERROR",IF(ABS('Student Work'!AG25-('Student Work'!$AE$14-'Student Work'!AF25))&lt;0.01,"Correct","ERROR")))</f>
        <v>0</v>
      </c>
      <c r="AH25" s="180">
        <f>IF(AD25=0,0,IF(ISBLANK('Student Work'!AH25),"ERROR",IF(ABS('Student Work'!AH25-('Student Work'!AE25-'Student Work'!AG25))&lt;0.01,"Correct","ERROR")))</f>
        <v>0</v>
      </c>
      <c r="AI25" s="159" t="s">
        <v>50</v>
      </c>
      <c r="AJ25" s="157"/>
      <c r="AK25" s="157"/>
      <c r="AL25" s="84"/>
      <c r="AM25" s="18"/>
      <c r="AN25" s="18"/>
      <c r="AO25" s="18"/>
      <c r="AP25" s="293"/>
      <c r="AQ25" s="293"/>
      <c r="AR25" s="18"/>
      <c r="AS25" s="18"/>
      <c r="AT25" s="18"/>
    </row>
    <row r="26" spans="1:46" ht="16.149999999999999" customHeight="1">
      <c r="A26" s="83"/>
      <c r="B26" s="86"/>
      <c r="C26" s="118"/>
      <c r="D26" s="163"/>
      <c r="E26" s="163"/>
      <c r="F26" s="163"/>
      <c r="G26" s="163"/>
      <c r="H26" s="163"/>
      <c r="I26" s="163"/>
      <c r="J26" s="86"/>
      <c r="K26" s="294" t="s">
        <v>53</v>
      </c>
      <c r="L26" s="294"/>
      <c r="M26" s="294"/>
      <c r="N26" s="118"/>
      <c r="O26" s="104"/>
      <c r="P26" s="160">
        <f>IF($T$13="Correct",IF(AND(P25+1&lt;='Student Work'!$T$13,P25&lt;&gt;0),P25+1,IF('Student Work'!P26&gt;0,"ERROR",0)),0)</f>
        <v>0</v>
      </c>
      <c r="Q26" s="161">
        <f>IF(P26=0,0,IF(ISBLANK('Student Work'!Q26),"ERROR",IF(ABS('Student Work'!Q26-'Student Work'!T25)&lt;0.01,IF(P26&lt;&gt;"ERROR","Correct","ERROR"),"ERROR")))</f>
        <v>0</v>
      </c>
      <c r="R26" s="162">
        <f>IF(P26=0,0,IF(ISBLANK('Student Work'!R26),"ERROR",IF(ABS('Student Work'!R26-'Student Work'!Q26*'Student Work'!$T$12/12)&lt;0.01,IF(P26&lt;&gt;"ERROR","Correct","ERROR"),"ERROR")))</f>
        <v>0</v>
      </c>
      <c r="S26" s="162">
        <f>IF(P26=0,0,IF(ISBLANK('Student Work'!S26),"ERROR",IF(ABS('Student Work'!S26-('Student Work'!$T$14-'Student Work'!R26))&lt;0.01,IF(P26&lt;&gt;"ERROR","Correct","ERROR"),"ERROR")))</f>
        <v>0</v>
      </c>
      <c r="T26" s="162">
        <f>IF(P26=0,0,IF(ISBLANK('Student Work'!T26),"ERROR",IF(ABS('Student Work'!T26-('Student Work'!Q26-'Student Work'!S26))&lt;0.01,IF(P26&lt;&gt;"ERROR","Correct","ERROR"),"ERROR")))</f>
        <v>0</v>
      </c>
      <c r="U26" s="104"/>
      <c r="V26" s="104"/>
      <c r="W26" s="292" t="s">
        <v>54</v>
      </c>
      <c r="X26" s="292"/>
      <c r="Y26" s="292"/>
      <c r="Z26" s="292"/>
      <c r="AA26" s="281" t="str">
        <f>IF(AND(AA18="Bank 1",AA20=1),"Correct",IF(AND(AA18="Bank 2",AA20=2.5),"Correct",IF(AND(AA18="Use my own bank.",AA20&gt;0,AA20&lt;5),"Correct","ERROR")))</f>
        <v>ERROR</v>
      </c>
      <c r="AB26" s="281"/>
      <c r="AC26" s="104"/>
      <c r="AD26" s="160">
        <f>IF($AE$13="Correct",IF(AND(AD25+1&lt;='Student Work'!$AE$13,AD25&lt;&gt;0),AD25+1,IF('Student Work'!AD26&gt;0,"ERROR",0)),0)</f>
        <v>0</v>
      </c>
      <c r="AE26" s="162">
        <f>IF(AD26=0,0,IF(ISBLANK('Student Work'!AE26),"ERROR",IF(ABS('Student Work'!AE26-'Student Work'!AH25)&lt;0.01,IF(AD26&lt;&gt;"ERROR","Correct","ERROR"),"ERROR")))</f>
        <v>0</v>
      </c>
      <c r="AF26" s="162">
        <f>IF(AD26=0,0,IF(ISBLANK('Student Work'!AF26),"ERROR",IF(ABS('Student Work'!AF26-'Student Work'!AE26*'Student Work'!$AE$12/12)&lt;0.01,IF(AD26&lt;&gt;"ERROR","Correct","ERROR"),"ERROR")))</f>
        <v>0</v>
      </c>
      <c r="AG26" s="179">
        <f>IF(AD26=0,0,IF(ISBLANK('Student Work'!AG26),"ERROR",IF(ABS('Student Work'!AG26-('Student Work'!$AE$14-'Student Work'!AF26))&lt;0.01,"Correct","ERROR")))</f>
        <v>0</v>
      </c>
      <c r="AH26" s="180">
        <f>IF(AD26=0,0,IF(ISBLANK('Student Work'!AH26),"ERROR",IF(ABS('Student Work'!AH26-('Student Work'!AE26-'Student Work'!AG26))&lt;0.01,"Correct","ERROR")))</f>
        <v>0</v>
      </c>
      <c r="AI26" s="162">
        <f>IF(AE26=0,0,IF(ISBLANK('Student Work'!#REF!),"ERROR",IF(ABS('Student Work'!#REF!-('Student Work'!AF26+'Student Work'!AG26+'Student Work'!AH26))&lt;0.01,"Correct","ERROR")))</f>
        <v>0</v>
      </c>
      <c r="AJ26" s="157"/>
      <c r="AK26" s="157"/>
      <c r="AL26" s="84"/>
      <c r="AM26" s="18"/>
      <c r="AN26" s="18"/>
      <c r="AO26" s="18"/>
      <c r="AP26" s="18"/>
      <c r="AQ26" s="18"/>
      <c r="AR26" s="18"/>
      <c r="AS26" s="18"/>
      <c r="AT26" s="18"/>
    </row>
    <row r="27" spans="1:46">
      <c r="A27" s="83"/>
      <c r="B27" s="86"/>
      <c r="C27" s="86"/>
      <c r="D27" s="163"/>
      <c r="E27" s="163"/>
      <c r="F27" s="163"/>
      <c r="G27" s="163"/>
      <c r="H27" s="163"/>
      <c r="I27" s="163"/>
      <c r="J27" s="86"/>
      <c r="K27" s="294"/>
      <c r="L27" s="294"/>
      <c r="M27" s="294"/>
      <c r="N27" s="118"/>
      <c r="O27" s="104"/>
      <c r="P27" s="160">
        <f>IF($T$13="Correct",IF(AND(P26+1&lt;='Student Work'!$T$13,P26&lt;&gt;0),P26+1,IF('Student Work'!P27&gt;0,"ERROR",0)),0)</f>
        <v>0</v>
      </c>
      <c r="Q27" s="161">
        <f>IF(P27=0,0,IF(ISBLANK('Student Work'!Q27),"ERROR",IF(ABS('Student Work'!Q27-'Student Work'!T26)&lt;0.01,IF(P27&lt;&gt;"ERROR","Correct","ERROR"),"ERROR")))</f>
        <v>0</v>
      </c>
      <c r="R27" s="162">
        <f>IF(P27=0,0,IF(ISBLANK('Student Work'!R27),"ERROR",IF(ABS('Student Work'!R27-'Student Work'!Q27*'Student Work'!$T$12/12)&lt;0.01,IF(P27&lt;&gt;"ERROR","Correct","ERROR"),"ERROR")))</f>
        <v>0</v>
      </c>
      <c r="S27" s="162">
        <f>IF(P27=0,0,IF(ISBLANK('Student Work'!S27),"ERROR",IF(ABS('Student Work'!S27-('Student Work'!$T$14-'Student Work'!R27))&lt;0.01,IF(P27&lt;&gt;"ERROR","Correct","ERROR"),"ERROR")))</f>
        <v>0</v>
      </c>
      <c r="T27" s="162">
        <f>IF(P27=0,0,IF(ISBLANK('Student Work'!T27),"ERROR",IF(ABS('Student Work'!T27-('Student Work'!Q27-'Student Work'!S27))&lt;0.01,IF(P27&lt;&gt;"ERROR","Correct","ERROR"),"ERROR")))</f>
        <v>0</v>
      </c>
      <c r="U27" s="104"/>
      <c r="V27" s="104"/>
      <c r="W27" s="292" t="s">
        <v>56</v>
      </c>
      <c r="X27" s="292"/>
      <c r="Y27" s="292"/>
      <c r="Z27" s="292"/>
      <c r="AA27" s="281" t="str">
        <f>IF(AND(AA18="Bank 1",AA21=3.89%),"Correct",IF(AND(AA18="Bank 2",AA21=3.55%),"Correct",IF(AND(AA18="Use my own bank.",AA21&gt;0,AA21&lt;0.2),"Correct","ERROR")))</f>
        <v>ERROR</v>
      </c>
      <c r="AB27" s="281"/>
      <c r="AC27" s="104"/>
      <c r="AD27" s="160">
        <f>IF($AE$13="Correct",IF(AND(AD26+1&lt;='Student Work'!$AE$13,AD26&lt;&gt;0),AD26+1,IF('Student Work'!AD27&gt;0,"ERROR",0)),0)</f>
        <v>0</v>
      </c>
      <c r="AE27" s="162">
        <f>IF(AD27=0,0,IF(ISBLANK('Student Work'!AE27),"ERROR",IF(ABS('Student Work'!AE27-'Student Work'!AH26)&lt;0.01,IF(AD27&lt;&gt;"ERROR","Correct","ERROR"),"ERROR")))</f>
        <v>0</v>
      </c>
      <c r="AF27" s="162">
        <f>IF(AD27=0,0,IF(ISBLANK('Student Work'!AF27),"ERROR",IF(ABS('Student Work'!AF27-'Student Work'!AE27*'Student Work'!$AE$12/12)&lt;0.01,IF(AD27&lt;&gt;"ERROR","Correct","ERROR"),"ERROR")))</f>
        <v>0</v>
      </c>
      <c r="AG27" s="179">
        <f>IF(AD27=0,0,IF(ISBLANK('Student Work'!AG27),"ERROR",IF(ABS('Student Work'!AG27-('Student Work'!$AE$14-'Student Work'!AF27))&lt;0.01,"Correct","ERROR")))</f>
        <v>0</v>
      </c>
      <c r="AH27" s="180">
        <f>IF(AD27=0,0,IF(ISBLANK('Student Work'!AH27),"ERROR",IF(ABS('Student Work'!AH27-('Student Work'!AE27-'Student Work'!AG27))&lt;0.01,"Correct","ERROR")))</f>
        <v>0</v>
      </c>
      <c r="AI27" s="162">
        <f>IF(AE27=0,0,IF(ISBLANK('Student Work'!#REF!),"ERROR",IF(ABS('Student Work'!#REF!-('Student Work'!AF27+'Student Work'!AG27+'Student Work'!AH27))&lt;0.01,"Correct","ERROR")))</f>
        <v>0</v>
      </c>
      <c r="AJ27" s="104"/>
      <c r="AK27" s="104"/>
      <c r="AL27" s="84"/>
      <c r="AM27" s="18"/>
      <c r="AN27" s="18"/>
      <c r="AO27" s="18"/>
      <c r="AP27" s="18"/>
      <c r="AQ27" s="18"/>
      <c r="AR27" s="18"/>
      <c r="AS27" s="18"/>
      <c r="AT27" s="18"/>
    </row>
    <row r="28" spans="1:46">
      <c r="A28" s="83"/>
      <c r="B28" s="86"/>
      <c r="C28" s="86"/>
      <c r="D28" s="163"/>
      <c r="E28" s="163"/>
      <c r="F28" s="163"/>
      <c r="G28" s="163"/>
      <c r="H28" s="163"/>
      <c r="I28" s="163"/>
      <c r="J28" s="86"/>
      <c r="K28" s="294"/>
      <c r="L28" s="294"/>
      <c r="M28" s="294"/>
      <c r="N28" s="118"/>
      <c r="O28" s="104"/>
      <c r="P28" s="160">
        <f>IF($T$13="Correct",IF(AND(P27+1&lt;='Student Work'!$T$13,P27&lt;&gt;0),P27+1,IF('Student Work'!P28&gt;0,"ERROR",0)),0)</f>
        <v>0</v>
      </c>
      <c r="Q28" s="161">
        <f>IF(P28=0,0,IF(ISBLANK('Student Work'!Q28),"ERROR",IF(ABS('Student Work'!Q28-'Student Work'!T27)&lt;0.01,IF(P28&lt;&gt;"ERROR","Correct","ERROR"),"ERROR")))</f>
        <v>0</v>
      </c>
      <c r="R28" s="162">
        <f>IF(P28=0,0,IF(ISBLANK('Student Work'!R28),"ERROR",IF(ABS('Student Work'!R28-'Student Work'!Q28*'Student Work'!$T$12/12)&lt;0.01,IF(P28&lt;&gt;"ERROR","Correct","ERROR"),"ERROR")))</f>
        <v>0</v>
      </c>
      <c r="S28" s="162">
        <f>IF(P28=0,0,IF(ISBLANK('Student Work'!S28),"ERROR",IF(ABS('Student Work'!S28-('Student Work'!$T$14-'Student Work'!R28))&lt;0.01,IF(P28&lt;&gt;"ERROR","Correct","ERROR"),"ERROR")))</f>
        <v>0</v>
      </c>
      <c r="T28" s="162">
        <f>IF(P28=0,0,IF(ISBLANK('Student Work'!T28),"ERROR",IF(ABS('Student Work'!T28-('Student Work'!Q28-'Student Work'!S28))&lt;0.01,IF(P28&lt;&gt;"ERROR","Correct","ERROR"),"ERROR")))</f>
        <v>0</v>
      </c>
      <c r="U28" s="104"/>
      <c r="V28" s="104"/>
      <c r="W28" s="295"/>
      <c r="X28" s="295"/>
      <c r="Y28" s="295"/>
      <c r="Z28" s="295"/>
      <c r="AA28" s="295"/>
      <c r="AB28" s="295"/>
      <c r="AC28" s="104"/>
      <c r="AD28" s="160">
        <f>IF($AE$13="Correct",IF(AND(AD27+1&lt;='Student Work'!$AE$13,AD27&lt;&gt;0),AD27+1,IF('Student Work'!AD28&gt;0,"ERROR",0)),0)</f>
        <v>0</v>
      </c>
      <c r="AE28" s="162">
        <f>IF(AD28=0,0,IF(ISBLANK('Student Work'!AE28),"ERROR",IF(ABS('Student Work'!AE28-'Student Work'!AH27)&lt;0.01,IF(AD28&lt;&gt;"ERROR","Correct","ERROR"),"ERROR")))</f>
        <v>0</v>
      </c>
      <c r="AF28" s="162">
        <f>IF(AD28=0,0,IF(ISBLANK('Student Work'!AF28),"ERROR",IF(ABS('Student Work'!AF28-'Student Work'!AE28*'Student Work'!$AE$12/12)&lt;0.01,IF(AD28&lt;&gt;"ERROR","Correct","ERROR"),"ERROR")))</f>
        <v>0</v>
      </c>
      <c r="AG28" s="179">
        <f>IF(AD28=0,0,IF(ISBLANK('Student Work'!AG28),"ERROR",IF(ABS('Student Work'!AG28-('Student Work'!$AE$14-'Student Work'!AF28))&lt;0.01,"Correct","ERROR")))</f>
        <v>0</v>
      </c>
      <c r="AH28" s="180">
        <f>IF(AD28=0,0,IF(ISBLANK('Student Work'!AH28),"ERROR",IF(ABS('Student Work'!AH28-('Student Work'!AE28-'Student Work'!AG28))&lt;0.01,"Correct","ERROR")))</f>
        <v>0</v>
      </c>
      <c r="AI28" s="162">
        <f>IF(AE28=0,0,IF(ISBLANK('Student Work'!#REF!),"ERROR",IF(ABS('Student Work'!#REF!-('Student Work'!AF28+'Student Work'!AG28+'Student Work'!AH28))&lt;0.01,"Correct","ERROR")))</f>
        <v>0</v>
      </c>
      <c r="AJ28" s="104"/>
      <c r="AK28" s="104"/>
      <c r="AL28" s="84"/>
      <c r="AM28" s="18"/>
      <c r="AN28" s="18"/>
      <c r="AO28" s="18"/>
      <c r="AP28" s="18"/>
      <c r="AQ28" s="18"/>
      <c r="AR28" s="18"/>
      <c r="AS28" s="18"/>
      <c r="AT28" s="18"/>
    </row>
    <row r="29" spans="1:46">
      <c r="A29" s="83"/>
      <c r="B29" s="86"/>
      <c r="C29" s="86"/>
      <c r="D29" s="163"/>
      <c r="E29" s="163"/>
      <c r="F29" s="163"/>
      <c r="G29" s="163"/>
      <c r="H29" s="163"/>
      <c r="I29" s="163"/>
      <c r="J29" s="86"/>
      <c r="K29" s="294"/>
      <c r="L29" s="294"/>
      <c r="M29" s="294"/>
      <c r="N29" s="86"/>
      <c r="O29" s="104"/>
      <c r="P29" s="160">
        <f>IF($T$13="Correct",IF(AND(P28+1&lt;='Student Work'!$T$13,P28&lt;&gt;0),P28+1,IF('Student Work'!P29&gt;0,"ERROR",0)),0)</f>
        <v>0</v>
      </c>
      <c r="Q29" s="161">
        <f>IF(P29=0,0,IF(ISBLANK('Student Work'!Q29),"ERROR",IF(ABS('Student Work'!Q29-'Student Work'!T28)&lt;0.01,IF(P29&lt;&gt;"ERROR","Correct","ERROR"),"ERROR")))</f>
        <v>0</v>
      </c>
      <c r="R29" s="162">
        <f>IF(P29=0,0,IF(ISBLANK('Student Work'!R29),"ERROR",IF(ABS('Student Work'!R29-'Student Work'!Q29*'Student Work'!$T$12/12)&lt;0.01,IF(P29&lt;&gt;"ERROR","Correct","ERROR"),"ERROR")))</f>
        <v>0</v>
      </c>
      <c r="S29" s="162">
        <f>IF(P29=0,0,IF(ISBLANK('Student Work'!S29),"ERROR",IF(ABS('Student Work'!S29-('Student Work'!$T$14-'Student Work'!R29))&lt;0.01,IF(P29&lt;&gt;"ERROR","Correct","ERROR"),"ERROR")))</f>
        <v>0</v>
      </c>
      <c r="T29" s="162">
        <f>IF(P29=0,0,IF(ISBLANK('Student Work'!T29),"ERROR",IF(ABS('Student Work'!T29-('Student Work'!Q29-'Student Work'!S29))&lt;0.01,IF(P29&lt;&gt;"ERROR","Correct","ERROR"),"ERROR")))</f>
        <v>0</v>
      </c>
      <c r="U29" s="104"/>
      <c r="V29" s="104"/>
      <c r="W29" s="164"/>
      <c r="X29" s="104"/>
      <c r="Y29" s="104"/>
      <c r="Z29" s="104"/>
      <c r="AA29" s="104"/>
      <c r="AB29" s="104"/>
      <c r="AC29" s="104"/>
      <c r="AD29" s="160">
        <f>IF($AE$13="Correct",IF(AND(AD28+1&lt;='Student Work'!$AE$13,AD28&lt;&gt;0),AD28+1,IF('Student Work'!AD29&gt;0,"ERROR",0)),0)</f>
        <v>0</v>
      </c>
      <c r="AE29" s="162">
        <f>IF(AD29=0,0,IF(ISBLANK('Student Work'!AE29),"ERROR",IF(ABS('Student Work'!AE29-'Student Work'!AH28)&lt;0.01,IF(AD29&lt;&gt;"ERROR","Correct","ERROR"),"ERROR")))</f>
        <v>0</v>
      </c>
      <c r="AF29" s="162">
        <f>IF(AD29=0,0,IF(ISBLANK('Student Work'!AF29),"ERROR",IF(ABS('Student Work'!AF29-'Student Work'!AE29*'Student Work'!$AE$12/12)&lt;0.01,IF(AD29&lt;&gt;"ERROR","Correct","ERROR"),"ERROR")))</f>
        <v>0</v>
      </c>
      <c r="AG29" s="179">
        <f>IF(AD29=0,0,IF(ISBLANK('Student Work'!AG29),"ERROR",IF(ABS('Student Work'!AG29-('Student Work'!$AE$14-'Student Work'!AF29))&lt;0.01,"Correct","ERROR")))</f>
        <v>0</v>
      </c>
      <c r="AH29" s="180">
        <f>IF(AD29=0,0,IF(ISBLANK('Student Work'!AH29),"ERROR",IF(ABS('Student Work'!AH29-('Student Work'!AE29-'Student Work'!AG29))&lt;0.01,"Correct","ERROR")))</f>
        <v>0</v>
      </c>
      <c r="AI29" s="162">
        <f>IF(AE29=0,0,IF(ISBLANK('Student Work'!#REF!),"ERROR",IF(ABS('Student Work'!#REF!-('Student Work'!AF29+'Student Work'!AG29+'Student Work'!AH29))&lt;0.01,"Correct","ERROR")))</f>
        <v>0</v>
      </c>
      <c r="AJ29" s="104"/>
      <c r="AK29" s="104"/>
      <c r="AL29" s="84"/>
      <c r="AM29" s="18"/>
      <c r="AN29" s="18"/>
      <c r="AO29" s="18"/>
      <c r="AP29" s="18"/>
      <c r="AQ29" s="18"/>
      <c r="AR29" s="18"/>
      <c r="AS29" s="18"/>
      <c r="AT29" s="18"/>
    </row>
    <row r="30" spans="1:46">
      <c r="A30" s="117"/>
      <c r="B30" s="118"/>
      <c r="C30" s="86"/>
      <c r="D30" s="163"/>
      <c r="E30" s="163"/>
      <c r="F30" s="163"/>
      <c r="G30" s="163"/>
      <c r="H30" s="163"/>
      <c r="I30" s="163"/>
      <c r="J30" s="118"/>
      <c r="K30" s="289" t="s">
        <v>60</v>
      </c>
      <c r="L30" s="289"/>
      <c r="M30" s="154" t="str">
        <f>IF(ISBLANK('Student Work'!M30),"ERROR",IF(ABS('Student Work'!T139-'Student Work'!M30)&lt;0.01,"Correct","ERROR"))</f>
        <v>ERROR</v>
      </c>
      <c r="N30" s="118"/>
      <c r="O30" s="104"/>
      <c r="P30" s="160">
        <f>IF($T$13="Correct",IF(AND(P29+1&lt;='Student Work'!$T$13,P29&lt;&gt;0),P29+1,IF('Student Work'!P30&gt;0,"ERROR",0)),0)</f>
        <v>0</v>
      </c>
      <c r="Q30" s="161">
        <f>IF(P30=0,0,IF(ISBLANK('Student Work'!Q30),"ERROR",IF(ABS('Student Work'!Q30-'Student Work'!T29)&lt;0.01,IF(P30&lt;&gt;"ERROR","Correct","ERROR"),"ERROR")))</f>
        <v>0</v>
      </c>
      <c r="R30" s="162">
        <f>IF(P30=0,0,IF(ISBLANK('Student Work'!R30),"ERROR",IF(ABS('Student Work'!R30-'Student Work'!Q30*'Student Work'!$T$12/12)&lt;0.01,IF(P30&lt;&gt;"ERROR","Correct","ERROR"),"ERROR")))</f>
        <v>0</v>
      </c>
      <c r="S30" s="162">
        <f>IF(P30=0,0,IF(ISBLANK('Student Work'!S30),"ERROR",IF(ABS('Student Work'!S30-('Student Work'!$T$14-'Student Work'!R30))&lt;0.01,IF(P30&lt;&gt;"ERROR","Correct","ERROR"),"ERROR")))</f>
        <v>0</v>
      </c>
      <c r="T30" s="162">
        <f>IF(P30=0,0,IF(ISBLANK('Student Work'!T30),"ERROR",IF(ABS('Student Work'!T30-('Student Work'!Q30-'Student Work'!S30))&lt;0.01,IF(P30&lt;&gt;"ERROR","Correct","ERROR"),"ERROR")))</f>
        <v>0</v>
      </c>
      <c r="U30" s="104"/>
      <c r="V30" s="104"/>
      <c r="W30" s="290" t="s">
        <v>61</v>
      </c>
      <c r="X30" s="290"/>
      <c r="Y30" s="290"/>
      <c r="Z30" s="290"/>
      <c r="AA30" s="290"/>
      <c r="AB30" s="290"/>
      <c r="AC30" s="104"/>
      <c r="AD30" s="160">
        <f>IF($AE$13="Correct",IF(AND(AD29+1&lt;='Student Work'!$AE$13,AD29&lt;&gt;0),AD29+1,IF('Student Work'!AD30&gt;0,"ERROR",0)),0)</f>
        <v>0</v>
      </c>
      <c r="AE30" s="162">
        <f>IF(AD30=0,0,IF(ISBLANK('Student Work'!AE30),"ERROR",IF(ABS('Student Work'!AE30-'Student Work'!AH29)&lt;0.01,IF(AD30&lt;&gt;"ERROR","Correct","ERROR"),"ERROR")))</f>
        <v>0</v>
      </c>
      <c r="AF30" s="162">
        <f>IF(AD30=0,0,IF(ISBLANK('Student Work'!AF30),"ERROR",IF(ABS('Student Work'!AF30-'Student Work'!AE30*'Student Work'!$AE$12/12)&lt;0.01,IF(AD30&lt;&gt;"ERROR","Correct","ERROR"),"ERROR")))</f>
        <v>0</v>
      </c>
      <c r="AG30" s="179">
        <f>IF(AD30=0,0,IF(ISBLANK('Student Work'!AG30),"ERROR",IF(ABS('Student Work'!AG30-('Student Work'!$AE$14-'Student Work'!AF30))&lt;0.01,"Correct","ERROR")))</f>
        <v>0</v>
      </c>
      <c r="AH30" s="180">
        <f>IF(AD30=0,0,IF(ISBLANK('Student Work'!AH30),"ERROR",IF(ABS('Student Work'!AH30-('Student Work'!AE30-'Student Work'!AG30))&lt;0.01,"Correct","ERROR")))</f>
        <v>0</v>
      </c>
      <c r="AI30" s="162">
        <f>IF(AE30=0,0,IF(ISBLANK('Student Work'!#REF!),"ERROR",IF(ABS('Student Work'!#REF!-('Student Work'!AF30+'Student Work'!AG30+'Student Work'!AH30))&lt;0.01,"Correct","ERROR")))</f>
        <v>0</v>
      </c>
      <c r="AJ30" s="104"/>
      <c r="AK30" s="104"/>
      <c r="AL30" s="84"/>
      <c r="AM30" s="18"/>
      <c r="AN30" s="18"/>
      <c r="AO30" s="18"/>
      <c r="AP30" s="18"/>
      <c r="AQ30" s="18"/>
      <c r="AR30" s="18"/>
      <c r="AS30" s="18"/>
      <c r="AT30" s="18"/>
    </row>
    <row r="31" spans="1:46">
      <c r="A31" s="117"/>
      <c r="B31" s="118"/>
      <c r="C31" s="118"/>
      <c r="D31" s="163"/>
      <c r="E31" s="163"/>
      <c r="F31" s="163"/>
      <c r="G31" s="163"/>
      <c r="H31" s="163"/>
      <c r="I31" s="163"/>
      <c r="J31" s="118"/>
      <c r="K31" s="289" t="s">
        <v>63</v>
      </c>
      <c r="L31" s="289"/>
      <c r="M31" s="154" t="str">
        <f>IF(ISBLANK('Student Work'!M31),"ERROR",IF(ABS('Student Work'!AH139-'Student Work'!M31)&lt;0.01,"Correct","ERROR"))</f>
        <v>ERROR</v>
      </c>
      <c r="N31" s="118"/>
      <c r="O31" s="104"/>
      <c r="P31" s="160">
        <f>IF($T$13="Correct",IF(AND(P30+1&lt;='Student Work'!$T$13,P30&lt;&gt;0),P30+1,IF('Student Work'!P31&gt;0,"ERROR",0)),0)</f>
        <v>0</v>
      </c>
      <c r="Q31" s="161">
        <f>IF(P31=0,0,IF(ISBLANK('Student Work'!Q31),"ERROR",IF(ABS('Student Work'!Q31-'Student Work'!T30)&lt;0.01,IF(P31&lt;&gt;"ERROR","Correct","ERROR"),"ERROR")))</f>
        <v>0</v>
      </c>
      <c r="R31" s="162">
        <f>IF(P31=0,0,IF(ISBLANK('Student Work'!R31),"ERROR",IF(ABS('Student Work'!R31-'Student Work'!Q31*'Student Work'!$T$12/12)&lt;0.01,IF(P31&lt;&gt;"ERROR","Correct","ERROR"),"ERROR")))</f>
        <v>0</v>
      </c>
      <c r="S31" s="162">
        <f>IF(P31=0,0,IF(ISBLANK('Student Work'!S31),"ERROR",IF(ABS('Student Work'!S31-('Student Work'!$T$14-'Student Work'!R31))&lt;0.01,IF(P31&lt;&gt;"ERROR","Correct","ERROR"),"ERROR")))</f>
        <v>0</v>
      </c>
      <c r="T31" s="162">
        <f>IF(P31=0,0,IF(ISBLANK('Student Work'!T31),"ERROR",IF(ABS('Student Work'!T31-('Student Work'!Q31-'Student Work'!S31))&lt;0.01,IF(P31&lt;&gt;"ERROR","Correct","ERROR"),"ERROR")))</f>
        <v>0</v>
      </c>
      <c r="U31" s="104"/>
      <c r="V31" s="104"/>
      <c r="W31" s="291"/>
      <c r="X31" s="291"/>
      <c r="Y31" s="291"/>
      <c r="Z31" s="291"/>
      <c r="AA31" s="291"/>
      <c r="AB31" s="291"/>
      <c r="AC31" s="104"/>
      <c r="AD31" s="160">
        <f>IF($AE$13="Correct",IF(AND(AD30+1&lt;='Student Work'!$AE$13,AD30&lt;&gt;0),AD30+1,IF('Student Work'!AD31&gt;0,"ERROR",0)),0)</f>
        <v>0</v>
      </c>
      <c r="AE31" s="162">
        <f>IF(AD31=0,0,IF(ISBLANK('Student Work'!AE31),"ERROR",IF(ABS('Student Work'!AE31-'Student Work'!AH30)&lt;0.01,IF(AD31&lt;&gt;"ERROR","Correct","ERROR"),"ERROR")))</f>
        <v>0</v>
      </c>
      <c r="AF31" s="162">
        <f>IF(AD31=0,0,IF(ISBLANK('Student Work'!AF31),"ERROR",IF(ABS('Student Work'!AF31-'Student Work'!AE31*'Student Work'!$AE$12/12)&lt;0.01,IF(AD31&lt;&gt;"ERROR","Correct","ERROR"),"ERROR")))</f>
        <v>0</v>
      </c>
      <c r="AG31" s="179">
        <f>IF(AD31=0,0,IF(ISBLANK('Student Work'!AG31),"ERROR",IF(ABS('Student Work'!AG31-('Student Work'!$AE$14-'Student Work'!AF31))&lt;0.01,"Correct","ERROR")))</f>
        <v>0</v>
      </c>
      <c r="AH31" s="180">
        <f>IF(AD31=0,0,IF(ISBLANK('Student Work'!AH31),"ERROR",IF(ABS('Student Work'!AH31-('Student Work'!AE31-'Student Work'!AG31))&lt;0.01,"Correct","ERROR")))</f>
        <v>0</v>
      </c>
      <c r="AI31" s="162">
        <f>IF(AE31=0,0,IF(ISBLANK('Student Work'!#REF!),"ERROR",IF(ABS('Student Work'!#REF!-('Student Work'!AF31+'Student Work'!AG31+'Student Work'!AH31))&lt;0.01,"Correct","ERROR")))</f>
        <v>0</v>
      </c>
      <c r="AJ31" s="104"/>
      <c r="AK31" s="104"/>
      <c r="AL31" s="84"/>
      <c r="AM31" s="18"/>
      <c r="AN31" s="18"/>
      <c r="AO31" s="18"/>
      <c r="AP31" s="18"/>
      <c r="AQ31" s="18"/>
      <c r="AR31" s="18"/>
      <c r="AS31" s="18"/>
      <c r="AT31" s="18"/>
    </row>
    <row r="32" spans="1:46">
      <c r="A32" s="117"/>
      <c r="B32" s="118"/>
      <c r="C32" s="118"/>
      <c r="D32" s="163"/>
      <c r="E32" s="163"/>
      <c r="F32" s="163"/>
      <c r="G32" s="163"/>
      <c r="H32" s="163"/>
      <c r="I32" s="163"/>
      <c r="J32" s="118"/>
      <c r="K32" s="289" t="s">
        <v>64</v>
      </c>
      <c r="L32" s="289"/>
      <c r="M32" s="154" t="str">
        <f>IF(ISBLANK('Student Work'!M32),"ERROR",IF(ABS('Student Work'!M32-ROUND(1.2*'Student Work'!T8,0)+'Student Work'!M30)&lt;0.01,"Correct","ERROR"))</f>
        <v>ERROR</v>
      </c>
      <c r="N32" s="118"/>
      <c r="O32" s="104"/>
      <c r="P32" s="160">
        <f>IF($T$13="Correct",IF(AND(P31+1&lt;='Student Work'!$T$13,P31&lt;&gt;0),P31+1,IF('Student Work'!P32&gt;0,"ERROR",0)),0)</f>
        <v>0</v>
      </c>
      <c r="Q32" s="161">
        <f>IF(P32=0,0,IF(ISBLANK('Student Work'!Q32),"ERROR",IF(ABS('Student Work'!Q32-'Student Work'!T31)&lt;0.01,IF(P32&lt;&gt;"ERROR","Correct","ERROR"),"ERROR")))</f>
        <v>0</v>
      </c>
      <c r="R32" s="162">
        <f>IF(P32=0,0,IF(ISBLANK('Student Work'!R32),"ERROR",IF(ABS('Student Work'!R32-'Student Work'!Q32*'Student Work'!$T$12/12)&lt;0.01,IF(P32&lt;&gt;"ERROR","Correct","ERROR"),"ERROR")))</f>
        <v>0</v>
      </c>
      <c r="S32" s="162">
        <f>IF(P32=0,0,IF(ISBLANK('Student Work'!S32),"ERROR",IF(ABS('Student Work'!S32-('Student Work'!$T$14-'Student Work'!R32))&lt;0.01,IF(P32&lt;&gt;"ERROR","Correct","ERROR"),"ERROR")))</f>
        <v>0</v>
      </c>
      <c r="T32" s="162">
        <f>IF(P32=0,0,IF(ISBLANK('Student Work'!T32),"ERROR",IF(ABS('Student Work'!T32-('Student Work'!Q32-'Student Work'!S32))&lt;0.01,IF(P32&lt;&gt;"ERROR","Correct","ERROR"),"ERROR")))</f>
        <v>0</v>
      </c>
      <c r="U32" s="104"/>
      <c r="V32" s="104"/>
      <c r="W32" s="292" t="s">
        <v>48</v>
      </c>
      <c r="X32" s="292"/>
      <c r="Y32" s="292"/>
      <c r="Z32" s="292"/>
      <c r="AA32" s="281" t="str">
        <f>IF(OR(AA37="Bank 1",AA37="Bank 2",AA37="Use my own bank."),"Correct","ERROR")</f>
        <v>ERROR</v>
      </c>
      <c r="AB32" s="281"/>
      <c r="AC32" s="104"/>
      <c r="AD32" s="160">
        <f>IF($AE$13="Correct",IF(AND(AD31+1&lt;='Student Work'!$AE$13,AD31&lt;&gt;0),AD31+1,IF('Student Work'!AD32&gt;0,"ERROR",0)),0)</f>
        <v>0</v>
      </c>
      <c r="AE32" s="162">
        <f>IF(AD32=0,0,IF(ISBLANK('Student Work'!AE32),"ERROR",IF(ABS('Student Work'!AE32-'Student Work'!AH31)&lt;0.01,IF(AD32&lt;&gt;"ERROR","Correct","ERROR"),"ERROR")))</f>
        <v>0</v>
      </c>
      <c r="AF32" s="162">
        <f>IF(AD32=0,0,IF(ISBLANK('Student Work'!AF32),"ERROR",IF(ABS('Student Work'!AF32-'Student Work'!AE32*'Student Work'!$AE$12/12)&lt;0.01,IF(AD32&lt;&gt;"ERROR","Correct","ERROR"),"ERROR")))</f>
        <v>0</v>
      </c>
      <c r="AG32" s="179">
        <f>IF(AD32=0,0,IF(ISBLANK('Student Work'!AG32),"ERROR",IF(ABS('Student Work'!AG32-('Student Work'!$AE$14-'Student Work'!AF32))&lt;0.01,"Correct","ERROR")))</f>
        <v>0</v>
      </c>
      <c r="AH32" s="180">
        <f>IF(AD32=0,0,IF(ISBLANK('Student Work'!AH32),"ERROR",IF(ABS('Student Work'!AH32-('Student Work'!AE32-'Student Work'!AG32))&lt;0.01,"Correct","ERROR")))</f>
        <v>0</v>
      </c>
      <c r="AI32" s="162">
        <f>IF(AE32=0,0,IF(ISBLANK('Student Work'!#REF!),"ERROR",IF(ABS('Student Work'!#REF!-('Student Work'!AF32+'Student Work'!AG32+'Student Work'!AH32))&lt;0.01,"Correct","ERROR")))</f>
        <v>0</v>
      </c>
      <c r="AJ32" s="104"/>
      <c r="AK32" s="104"/>
      <c r="AL32" s="84"/>
      <c r="AM32" s="18"/>
      <c r="AN32" s="18"/>
      <c r="AO32" s="18"/>
      <c r="AP32" s="18"/>
      <c r="AQ32" s="18"/>
      <c r="AR32" s="18"/>
      <c r="AS32" s="18"/>
      <c r="AT32" s="18"/>
    </row>
    <row r="33" spans="1:46">
      <c r="A33" s="117"/>
      <c r="B33" s="118"/>
      <c r="C33" s="118"/>
      <c r="D33" s="163"/>
      <c r="E33" s="163"/>
      <c r="F33" s="163"/>
      <c r="G33" s="163"/>
      <c r="H33" s="163"/>
      <c r="I33" s="163"/>
      <c r="J33" s="118"/>
      <c r="K33" s="289" t="s">
        <v>65</v>
      </c>
      <c r="L33" s="289"/>
      <c r="M33" s="154" t="str">
        <f>IF(ISBLANK('Student Work'!M33),"ERROR",IF(ABS('Student Work'!M33-ROUND(1.2*'Student Work'!T8,0)+'Student Work'!M31)&lt;0.01,"Correct","ERROR"))</f>
        <v>ERROR</v>
      </c>
      <c r="N33" s="118"/>
      <c r="O33" s="104"/>
      <c r="P33" s="160">
        <f>IF($T$13="Correct",IF(AND(P32+1&lt;='Student Work'!$T$13,P32&lt;&gt;0),P32+1,IF('Student Work'!P33&gt;0,"ERROR",0)),0)</f>
        <v>0</v>
      </c>
      <c r="Q33" s="161">
        <f>IF(P33=0,0,IF(ISBLANK('Student Work'!Q33),"ERROR",IF(ABS('Student Work'!Q33-'Student Work'!T32)&lt;0.01,IF(P33&lt;&gt;"ERROR","Correct","ERROR"),"ERROR")))</f>
        <v>0</v>
      </c>
      <c r="R33" s="162">
        <f>IF(P33=0,0,IF(ISBLANK('Student Work'!R33),"ERROR",IF(ABS('Student Work'!R33-'Student Work'!Q33*'Student Work'!$T$12/12)&lt;0.01,IF(P33&lt;&gt;"ERROR","Correct","ERROR"),"ERROR")))</f>
        <v>0</v>
      </c>
      <c r="S33" s="162">
        <f>IF(P33=0,0,IF(ISBLANK('Student Work'!S33),"ERROR",IF(ABS('Student Work'!S33-('Student Work'!$T$14-'Student Work'!R33))&lt;0.01,IF(P33&lt;&gt;"ERROR","Correct","ERROR"),"ERROR")))</f>
        <v>0</v>
      </c>
      <c r="T33" s="162">
        <f>IF(P33=0,0,IF(ISBLANK('Student Work'!T33),"ERROR",IF(ABS('Student Work'!T33-('Student Work'!Q33-'Student Work'!S33))&lt;0.01,IF(P33&lt;&gt;"ERROR","Correct","ERROR"),"ERROR")))</f>
        <v>0</v>
      </c>
      <c r="U33" s="104"/>
      <c r="V33" s="104"/>
      <c r="W33" s="292" t="s">
        <v>51</v>
      </c>
      <c r="X33" s="292"/>
      <c r="Y33" s="292"/>
      <c r="Z33" s="292"/>
      <c r="AA33" s="281" t="str">
        <f>IF(AND(AA37="Bank 1",AA38=1700),"Correct",IF(AND(AA37="Bank 2",AA38=500),"Correct",IF(AND(AA37="Use my own bank.",AA38&gt;0),"Correct","ERROR")))</f>
        <v>ERROR</v>
      </c>
      <c r="AB33" s="281"/>
      <c r="AC33" s="104"/>
      <c r="AD33" s="160">
        <f>IF($AE$13="Correct",IF(AND(AD32+1&lt;='Student Work'!$AE$13,AD32&lt;&gt;0),AD32+1,IF('Student Work'!AD33&gt;0,"ERROR",0)),0)</f>
        <v>0</v>
      </c>
      <c r="AE33" s="162">
        <f>IF(AD33=0,0,IF(ISBLANK('Student Work'!AE33),"ERROR",IF(ABS('Student Work'!AE33-'Student Work'!AH32)&lt;0.01,IF(AD33&lt;&gt;"ERROR","Correct","ERROR"),"ERROR")))</f>
        <v>0</v>
      </c>
      <c r="AF33" s="162">
        <f>IF(AD33=0,0,IF(ISBLANK('Student Work'!AF33),"ERROR",IF(ABS('Student Work'!AF33-'Student Work'!AE33*'Student Work'!$AE$12/12)&lt;0.01,IF(AD33&lt;&gt;"ERROR","Correct","ERROR"),"ERROR")))</f>
        <v>0</v>
      </c>
      <c r="AG33" s="179">
        <f>IF(AD33=0,0,IF(ISBLANK('Student Work'!AG33),"ERROR",IF(ABS('Student Work'!AG33-('Student Work'!$AE$14-'Student Work'!AF33))&lt;0.01,"Correct","ERROR")))</f>
        <v>0</v>
      </c>
      <c r="AH33" s="180">
        <f>IF(AD33=0,0,IF(ISBLANK('Student Work'!AH33),"ERROR",IF(ABS('Student Work'!AH33-('Student Work'!AE33-'Student Work'!AG33))&lt;0.01,"Correct","ERROR")))</f>
        <v>0</v>
      </c>
      <c r="AI33" s="162">
        <f>IF(AE33=0,0,IF(ISBLANK('Student Work'!#REF!),"ERROR",IF(ABS('Student Work'!#REF!-('Student Work'!AF33+'Student Work'!AG33+'Student Work'!AH33))&lt;0.01,"Correct","ERROR")))</f>
        <v>0</v>
      </c>
      <c r="AJ33" s="104"/>
      <c r="AK33" s="104"/>
      <c r="AL33" s="84"/>
      <c r="AM33" s="18"/>
      <c r="AN33" s="18"/>
      <c r="AO33" s="18"/>
      <c r="AP33" s="18"/>
      <c r="AQ33" s="18"/>
      <c r="AR33" s="18"/>
      <c r="AS33" s="18"/>
      <c r="AT33" s="18"/>
    </row>
    <row r="34" spans="1:46">
      <c r="A34" s="117"/>
      <c r="B34" s="118"/>
      <c r="C34" s="118"/>
      <c r="D34" s="163"/>
      <c r="E34" s="163"/>
      <c r="F34" s="163"/>
      <c r="G34" s="163"/>
      <c r="H34" s="163"/>
      <c r="I34" s="163"/>
      <c r="J34" s="118"/>
      <c r="K34" s="289"/>
      <c r="L34" s="289"/>
      <c r="M34" s="158"/>
      <c r="N34" s="118"/>
      <c r="O34" s="104"/>
      <c r="P34" s="160">
        <f>IF($T$13="Correct",IF(AND(P33+1&lt;='Student Work'!$T$13,P33&lt;&gt;0),P33+1,IF('Student Work'!P34&gt;0,"ERROR",0)),0)</f>
        <v>0</v>
      </c>
      <c r="Q34" s="161">
        <f>IF(P34=0,0,IF(ISBLANK('Student Work'!Q34),"ERROR",IF(ABS('Student Work'!Q34-'Student Work'!T33)&lt;0.01,IF(P34&lt;&gt;"ERROR","Correct","ERROR"),"ERROR")))</f>
        <v>0</v>
      </c>
      <c r="R34" s="162">
        <f>IF(P34=0,0,IF(ISBLANK('Student Work'!R34),"ERROR",IF(ABS('Student Work'!R34-'Student Work'!Q34*'Student Work'!$T$12/12)&lt;0.01,IF(P34&lt;&gt;"ERROR","Correct","ERROR"),"ERROR")))</f>
        <v>0</v>
      </c>
      <c r="S34" s="162">
        <f>IF(P34=0,0,IF(ISBLANK('Student Work'!S34),"ERROR",IF(ABS('Student Work'!S34-('Student Work'!$T$14-'Student Work'!R34))&lt;0.01,IF(P34&lt;&gt;"ERROR","Correct","ERROR"),"ERROR")))</f>
        <v>0</v>
      </c>
      <c r="T34" s="162">
        <f>IF(P34=0,0,IF(ISBLANK('Student Work'!T34),"ERROR",IF(ABS('Student Work'!T34-('Student Work'!Q34-'Student Work'!S34))&lt;0.01,IF(P34&lt;&gt;"ERROR","Correct","ERROR"),"ERROR")))</f>
        <v>0</v>
      </c>
      <c r="U34" s="104"/>
      <c r="V34" s="104"/>
      <c r="W34" s="292" t="s">
        <v>54</v>
      </c>
      <c r="X34" s="292"/>
      <c r="Y34" s="292"/>
      <c r="Z34" s="292"/>
      <c r="AA34" s="281" t="str">
        <f>IF(AND(AA37="Bank 1",AA39=1.25),"Correct",IF(AND(AA37="Bank 2",AA39=3),"Correct",IF(AND(AA37="Use my own bank.",AA39&gt;0,AA39&lt;5),"Correct","ERROR")))</f>
        <v>ERROR</v>
      </c>
      <c r="AB34" s="281"/>
      <c r="AC34" s="104"/>
      <c r="AD34" s="160">
        <f>IF($AE$13="Correct",IF(AND(AD33+1&lt;='Student Work'!$AE$13,AD33&lt;&gt;0),AD33+1,IF('Student Work'!AD34&gt;0,"ERROR",0)),0)</f>
        <v>0</v>
      </c>
      <c r="AE34" s="162">
        <f>IF(AD34=0,0,IF(ISBLANK('Student Work'!AE34),"ERROR",IF(ABS('Student Work'!AE34-'Student Work'!AH33)&lt;0.01,IF(AD34&lt;&gt;"ERROR","Correct","ERROR"),"ERROR")))</f>
        <v>0</v>
      </c>
      <c r="AF34" s="162">
        <f>IF(AD34=0,0,IF(ISBLANK('Student Work'!AF34),"ERROR",IF(ABS('Student Work'!AF34-'Student Work'!AE34*'Student Work'!$AE$12/12)&lt;0.01,IF(AD34&lt;&gt;"ERROR","Correct","ERROR"),"ERROR")))</f>
        <v>0</v>
      </c>
      <c r="AG34" s="179">
        <f>IF(AD34=0,0,IF(ISBLANK('Student Work'!AG34),"ERROR",IF(ABS('Student Work'!AG34-('Student Work'!$AE$14-'Student Work'!AF34))&lt;0.01,"Correct","ERROR")))</f>
        <v>0</v>
      </c>
      <c r="AH34" s="180">
        <f>IF(AD34=0,0,IF(ISBLANK('Student Work'!AH34),"ERROR",IF(ABS('Student Work'!AH34-('Student Work'!AE34-'Student Work'!AG34))&lt;0.01,"Correct","ERROR")))</f>
        <v>0</v>
      </c>
      <c r="AI34" s="162">
        <f>IF(AE34=0,0,IF(ISBLANK('Student Work'!#REF!),"ERROR",IF(ABS('Student Work'!#REF!-('Student Work'!AF34+'Student Work'!AG34+'Student Work'!AH34))&lt;0.01,"Correct","ERROR")))</f>
        <v>0</v>
      </c>
      <c r="AJ34" s="104"/>
      <c r="AK34" s="104"/>
      <c r="AL34" s="84"/>
      <c r="AM34" s="18"/>
      <c r="AN34" s="18"/>
      <c r="AO34" s="18"/>
      <c r="AP34" s="18"/>
      <c r="AQ34" s="18"/>
      <c r="AR34" s="18"/>
      <c r="AS34" s="18"/>
      <c r="AT34" s="18"/>
    </row>
    <row r="35" spans="1:46">
      <c r="A35" s="117"/>
      <c r="B35" s="118"/>
      <c r="C35" s="118"/>
      <c r="D35" s="163"/>
      <c r="E35" s="163"/>
      <c r="F35" s="163"/>
      <c r="G35" s="163"/>
      <c r="H35" s="163"/>
      <c r="I35" s="163"/>
      <c r="J35" s="118"/>
      <c r="K35" s="118"/>
      <c r="L35" s="118"/>
      <c r="M35" s="118"/>
      <c r="N35" s="118"/>
      <c r="O35" s="104"/>
      <c r="P35" s="160">
        <f>IF($T$13="Correct",IF(AND(P34+1&lt;='Student Work'!$T$13,P34&lt;&gt;0),P34+1,IF('Student Work'!P35&gt;0,"ERROR",0)),0)</f>
        <v>0</v>
      </c>
      <c r="Q35" s="161">
        <f>IF(P35=0,0,IF(ISBLANK('Student Work'!Q35),"ERROR",IF(ABS('Student Work'!Q35-'Student Work'!T34)&lt;0.01,IF(P35&lt;&gt;"ERROR","Correct","ERROR"),"ERROR")))</f>
        <v>0</v>
      </c>
      <c r="R35" s="162">
        <f>IF(P35=0,0,IF(ISBLANK('Student Work'!R35),"ERROR",IF(ABS('Student Work'!R35-'Student Work'!Q35*'Student Work'!$T$12/12)&lt;0.01,IF(P35&lt;&gt;"ERROR","Correct","ERROR"),"ERROR")))</f>
        <v>0</v>
      </c>
      <c r="S35" s="162">
        <f>IF(P35=0,0,IF(ISBLANK('Student Work'!S35),"ERROR",IF(ABS('Student Work'!S35-('Student Work'!$T$14-'Student Work'!R35))&lt;0.01,IF(P35&lt;&gt;"ERROR","Correct","ERROR"),"ERROR")))</f>
        <v>0</v>
      </c>
      <c r="T35" s="162">
        <f>IF(P35=0,0,IF(ISBLANK('Student Work'!T35),"ERROR",IF(ABS('Student Work'!T35-('Student Work'!Q35-'Student Work'!S35))&lt;0.01,IF(P35&lt;&gt;"ERROR","Correct","ERROR"),"ERROR")))</f>
        <v>0</v>
      </c>
      <c r="U35" s="104"/>
      <c r="V35" s="104"/>
      <c r="W35" s="292" t="s">
        <v>56</v>
      </c>
      <c r="X35" s="292"/>
      <c r="Y35" s="292"/>
      <c r="Z35" s="292"/>
      <c r="AA35" s="281" t="str">
        <f>IF(AND(AA37="Bank 1",AA40=4.59%),"Correct",IF(AND(AA37="Bank 2",AA40=4.35%),"Correct",IF(AND(AA37="Use my own bank.",AA40&gt;0,AA40&lt;0.2),"Correct","ERROR")))</f>
        <v>ERROR</v>
      </c>
      <c r="AB35" s="281"/>
      <c r="AC35" s="104"/>
      <c r="AD35" s="160">
        <f>IF($AE$13="Correct",IF(AND(AD34+1&lt;='Student Work'!$AE$13,AD34&lt;&gt;0),AD34+1,IF('Student Work'!AD35&gt;0,"ERROR",0)),0)</f>
        <v>0</v>
      </c>
      <c r="AE35" s="162">
        <f>IF(AD35=0,0,IF(ISBLANK('Student Work'!AE35),"ERROR",IF(ABS('Student Work'!AE35-'Student Work'!AH34)&lt;0.01,IF(AD35&lt;&gt;"ERROR","Correct","ERROR"),"ERROR")))</f>
        <v>0</v>
      </c>
      <c r="AF35" s="162">
        <f>IF(AD35=0,0,IF(ISBLANK('Student Work'!AF35),"ERROR",IF(ABS('Student Work'!AF35-'Student Work'!AE35*'Student Work'!$AE$12/12)&lt;0.01,IF(AD35&lt;&gt;"ERROR","Correct","ERROR"),"ERROR")))</f>
        <v>0</v>
      </c>
      <c r="AG35" s="179">
        <f>IF(AD35=0,0,IF(ISBLANK('Student Work'!AG35),"ERROR",IF(ABS('Student Work'!AG35-('Student Work'!$AE$14-'Student Work'!AF35))&lt;0.01,"Correct","ERROR")))</f>
        <v>0</v>
      </c>
      <c r="AH35" s="180">
        <f>IF(AD35=0,0,IF(ISBLANK('Student Work'!AH35),"ERROR",IF(ABS('Student Work'!AH35-('Student Work'!AE35-'Student Work'!AG35))&lt;0.01,"Correct","ERROR")))</f>
        <v>0</v>
      </c>
      <c r="AI35" s="162">
        <f>IF(AE35=0,0,IF(ISBLANK('Student Work'!#REF!),"ERROR",IF(ABS('Student Work'!#REF!-('Student Work'!AF35+'Student Work'!AG35+'Student Work'!AH35))&lt;0.01,"Correct","ERROR")))</f>
        <v>0</v>
      </c>
      <c r="AJ35" s="104"/>
      <c r="AK35" s="104"/>
      <c r="AL35" s="84"/>
      <c r="AM35" s="18"/>
      <c r="AN35" s="18"/>
      <c r="AO35" s="18"/>
      <c r="AP35" s="18"/>
      <c r="AQ35" s="18"/>
      <c r="AR35" s="18"/>
      <c r="AS35" s="18"/>
      <c r="AT35" s="18"/>
    </row>
    <row r="36" spans="1:46">
      <c r="A36" s="117"/>
      <c r="B36" s="118"/>
      <c r="C36" s="118"/>
      <c r="D36" s="163"/>
      <c r="E36" s="163"/>
      <c r="F36" s="163"/>
      <c r="G36" s="163"/>
      <c r="H36" s="163"/>
      <c r="I36" s="163"/>
      <c r="J36" s="118"/>
      <c r="K36" s="118"/>
      <c r="L36" s="118"/>
      <c r="M36" s="118"/>
      <c r="N36" s="118"/>
      <c r="O36" s="104"/>
      <c r="P36" s="160">
        <f>IF($T$13="Correct",IF(AND(P35+1&lt;='Student Work'!$T$13,P35&lt;&gt;0),P35+1,IF('Student Work'!P36&gt;0,"ERROR",0)),0)</f>
        <v>0</v>
      </c>
      <c r="Q36" s="161">
        <f>IF(P36=0,0,IF(ISBLANK('Student Work'!Q36),"ERROR",IF(ABS('Student Work'!Q36-'Student Work'!T35)&lt;0.01,IF(P36&lt;&gt;"ERROR","Correct","ERROR"),"ERROR")))</f>
        <v>0</v>
      </c>
      <c r="R36" s="162">
        <f>IF(P36=0,0,IF(ISBLANK('Student Work'!R36),"ERROR",IF(ABS('Student Work'!R36-'Student Work'!Q36*'Student Work'!$T$12/12)&lt;0.01,IF(P36&lt;&gt;"ERROR","Correct","ERROR"),"ERROR")))</f>
        <v>0</v>
      </c>
      <c r="S36" s="162">
        <f>IF(P36=0,0,IF(ISBLANK('Student Work'!S36),"ERROR",IF(ABS('Student Work'!S36-('Student Work'!$T$14-'Student Work'!R36))&lt;0.01,IF(P36&lt;&gt;"ERROR","Correct","ERROR"),"ERROR")))</f>
        <v>0</v>
      </c>
      <c r="T36" s="162">
        <f>IF(P36=0,0,IF(ISBLANK('Student Work'!T36),"ERROR",IF(ABS('Student Work'!T36-('Student Work'!Q36-'Student Work'!S36))&lt;0.01,IF(P36&lt;&gt;"ERROR","Correct","ERROR"),"ERROR")))</f>
        <v>0</v>
      </c>
      <c r="U36" s="104"/>
      <c r="V36" s="104"/>
      <c r="W36" s="295"/>
      <c r="X36" s="295"/>
      <c r="Y36" s="295"/>
      <c r="Z36" s="295"/>
      <c r="AA36" s="295"/>
      <c r="AB36" s="295"/>
      <c r="AC36" s="104"/>
      <c r="AD36" s="160">
        <f>IF($AE$13="Correct",IF(AND(AD35+1&lt;='Student Work'!$AE$13,AD35&lt;&gt;0),AD35+1,IF('Student Work'!AD36&gt;0,"ERROR",0)),0)</f>
        <v>0</v>
      </c>
      <c r="AE36" s="162">
        <f>IF(AD36=0,0,IF(ISBLANK('Student Work'!AE36),"ERROR",IF(ABS('Student Work'!AE36-'Student Work'!AH35)&lt;0.01,IF(AD36&lt;&gt;"ERROR","Correct","ERROR"),"ERROR")))</f>
        <v>0</v>
      </c>
      <c r="AF36" s="162">
        <f>IF(AD36=0,0,IF(ISBLANK('Student Work'!AF36),"ERROR",IF(ABS('Student Work'!AF36-'Student Work'!AE36*'Student Work'!$AE$12/12)&lt;0.01,IF(AD36&lt;&gt;"ERROR","Correct","ERROR"),"ERROR")))</f>
        <v>0</v>
      </c>
      <c r="AG36" s="179">
        <f>IF(AD36=0,0,IF(ISBLANK('Student Work'!AG36),"ERROR",IF(ABS('Student Work'!AG36-('Student Work'!$AE$14-'Student Work'!AF36))&lt;0.01,"Correct","ERROR")))</f>
        <v>0</v>
      </c>
      <c r="AH36" s="180">
        <f>IF(AD36=0,0,IF(ISBLANK('Student Work'!AH36),"ERROR",IF(ABS('Student Work'!AH36-('Student Work'!AE36-'Student Work'!AG36))&lt;0.01,"Correct","ERROR")))</f>
        <v>0</v>
      </c>
      <c r="AI36" s="162">
        <f>IF(AE36=0,0,IF(ISBLANK('Student Work'!#REF!),"ERROR",IF(ABS('Student Work'!#REF!-('Student Work'!AF36+'Student Work'!AG36+'Student Work'!AH36))&lt;0.01,"Correct","ERROR")))</f>
        <v>0</v>
      </c>
      <c r="AJ36" s="104"/>
      <c r="AK36" s="104"/>
      <c r="AL36" s="84"/>
      <c r="AM36" s="18"/>
      <c r="AN36" s="18"/>
      <c r="AO36" s="18"/>
      <c r="AP36" s="18"/>
      <c r="AQ36" s="18"/>
      <c r="AR36" s="18"/>
      <c r="AS36" s="18"/>
      <c r="AT36" s="18"/>
    </row>
    <row r="37" spans="1:46">
      <c r="A37" s="117"/>
      <c r="B37" s="118"/>
      <c r="C37" s="118"/>
      <c r="D37" s="163"/>
      <c r="E37" s="163"/>
      <c r="F37" s="163"/>
      <c r="G37" s="163"/>
      <c r="H37" s="163"/>
      <c r="I37" s="163"/>
      <c r="J37" s="118"/>
      <c r="K37" s="118"/>
      <c r="L37" s="118"/>
      <c r="M37" s="118"/>
      <c r="N37" s="118"/>
      <c r="O37" s="104"/>
      <c r="P37" s="160">
        <f>IF($T$13="Correct",IF(AND(P36+1&lt;='Student Work'!$T$13,P36&lt;&gt;0),P36+1,IF('Student Work'!P37&gt;0,"ERROR",0)),0)</f>
        <v>0</v>
      </c>
      <c r="Q37" s="161">
        <f>IF(P37=0,0,IF(ISBLANK('Student Work'!Q37),"ERROR",IF(ABS('Student Work'!Q37-'Student Work'!T36)&lt;0.01,IF(P37&lt;&gt;"ERROR","Correct","ERROR"),"ERROR")))</f>
        <v>0</v>
      </c>
      <c r="R37" s="162">
        <f>IF(P37=0,0,IF(ISBLANK('Student Work'!R37),"ERROR",IF(ABS('Student Work'!R37-'Student Work'!Q37*'Student Work'!$T$12/12)&lt;0.01,IF(P37&lt;&gt;"ERROR","Correct","ERROR"),"ERROR")))</f>
        <v>0</v>
      </c>
      <c r="S37" s="162">
        <f>IF(P37=0,0,IF(ISBLANK('Student Work'!S37),"ERROR",IF(ABS('Student Work'!S37-('Student Work'!$T$14-'Student Work'!R37))&lt;0.01,IF(P37&lt;&gt;"ERROR","Correct","ERROR"),"ERROR")))</f>
        <v>0</v>
      </c>
      <c r="T37" s="162">
        <f>IF(P37=0,0,IF(ISBLANK('Student Work'!T37),"ERROR",IF(ABS('Student Work'!T37-('Student Work'!Q37-'Student Work'!S37))&lt;0.01,IF(P37&lt;&gt;"ERROR","Correct","ERROR"),"ERROR")))</f>
        <v>0</v>
      </c>
      <c r="U37" s="104"/>
      <c r="V37" s="104"/>
      <c r="W37" s="104"/>
      <c r="X37" s="104"/>
      <c r="Y37" s="104"/>
      <c r="Z37" s="104"/>
      <c r="AA37" s="165">
        <f>'Student Work'!AA32:AB32</f>
        <v>0</v>
      </c>
      <c r="AB37" s="164"/>
      <c r="AC37" s="104"/>
      <c r="AD37" s="160">
        <f>IF($AE$13="Correct",IF(AND(AD36+1&lt;='Student Work'!$AE$13,AD36&lt;&gt;0),AD36+1,IF('Student Work'!AD37&gt;0,"ERROR",0)),0)</f>
        <v>0</v>
      </c>
      <c r="AE37" s="162">
        <f>IF(AD37=0,0,IF(ISBLANK('Student Work'!AE37),"ERROR",IF(ABS('Student Work'!AE37-'Student Work'!AH36)&lt;0.01,IF(AD37&lt;&gt;"ERROR","Correct","ERROR"),"ERROR")))</f>
        <v>0</v>
      </c>
      <c r="AF37" s="162">
        <f>IF(AD37=0,0,IF(ISBLANK('Student Work'!AF37),"ERROR",IF(ABS('Student Work'!AF37-'Student Work'!AE37*'Student Work'!$AE$12/12)&lt;0.01,IF(AD37&lt;&gt;"ERROR","Correct","ERROR"),"ERROR")))</f>
        <v>0</v>
      </c>
      <c r="AG37" s="179">
        <f>IF(AD37=0,0,IF(ISBLANK('Student Work'!AG37),"ERROR",IF(ABS('Student Work'!AG37-('Student Work'!$AE$14-'Student Work'!AF37))&lt;0.01,"Correct","ERROR")))</f>
        <v>0</v>
      </c>
      <c r="AH37" s="180">
        <f>IF(AD37=0,0,IF(ISBLANK('Student Work'!AH37),"ERROR",IF(ABS('Student Work'!AH37-('Student Work'!AE37-'Student Work'!AG37))&lt;0.01,"Correct","ERROR")))</f>
        <v>0</v>
      </c>
      <c r="AI37" s="162">
        <f>IF(AE37=0,0,IF(ISBLANK('Student Work'!#REF!),"ERROR",IF(ABS('Student Work'!#REF!-('Student Work'!AF37+'Student Work'!AG37+'Student Work'!AH37))&lt;0.01,"Correct","ERROR")))</f>
        <v>0</v>
      </c>
      <c r="AJ37" s="104"/>
      <c r="AK37" s="104"/>
      <c r="AL37" s="84"/>
      <c r="AM37" s="18"/>
      <c r="AN37" s="18"/>
      <c r="AO37" s="18"/>
      <c r="AP37" s="18"/>
      <c r="AQ37" s="18"/>
      <c r="AR37" s="18"/>
      <c r="AS37" s="18"/>
      <c r="AT37" s="18"/>
    </row>
    <row r="38" spans="1:46">
      <c r="A38" s="117"/>
      <c r="B38" s="118"/>
      <c r="C38" s="118"/>
      <c r="D38" s="163"/>
      <c r="E38" s="163"/>
      <c r="F38" s="163"/>
      <c r="G38" s="163"/>
      <c r="H38" s="163"/>
      <c r="I38" s="163"/>
      <c r="J38" s="118"/>
      <c r="K38" s="118"/>
      <c r="L38" s="118"/>
      <c r="M38" s="118"/>
      <c r="N38" s="118"/>
      <c r="O38" s="104"/>
      <c r="P38" s="160">
        <f>IF($T$13="Correct",IF(AND(P37+1&lt;='Student Work'!$T$13,P37&lt;&gt;0),P37+1,IF('Student Work'!P38&gt;0,"ERROR",0)),0)</f>
        <v>0</v>
      </c>
      <c r="Q38" s="161">
        <f>IF(P38=0,0,IF(ISBLANK('Student Work'!Q38),"ERROR",IF(ABS('Student Work'!Q38-'Student Work'!T37)&lt;0.01,IF(P38&lt;&gt;"ERROR","Correct","ERROR"),"ERROR")))</f>
        <v>0</v>
      </c>
      <c r="R38" s="162">
        <f>IF(P38=0,0,IF(ISBLANK('Student Work'!R38),"ERROR",IF(ABS('Student Work'!R38-'Student Work'!Q38*'Student Work'!$T$12/12)&lt;0.01,IF(P38&lt;&gt;"ERROR","Correct","ERROR"),"ERROR")))</f>
        <v>0</v>
      </c>
      <c r="S38" s="162">
        <f>IF(P38=0,0,IF(ISBLANK('Student Work'!S38),"ERROR",IF(ABS('Student Work'!S38-('Student Work'!$T$14-'Student Work'!R38))&lt;0.01,IF(P38&lt;&gt;"ERROR","Correct","ERROR"),"ERROR")))</f>
        <v>0</v>
      </c>
      <c r="T38" s="162">
        <f>IF(P38=0,0,IF(ISBLANK('Student Work'!T38),"ERROR",IF(ABS('Student Work'!T38-('Student Work'!Q38-'Student Work'!S38))&lt;0.01,IF(P38&lt;&gt;"ERROR","Correct","ERROR"),"ERROR")))</f>
        <v>0</v>
      </c>
      <c r="U38" s="104"/>
      <c r="V38" s="104"/>
      <c r="W38" s="164"/>
      <c r="X38" s="104"/>
      <c r="Y38" s="104"/>
      <c r="Z38" s="164"/>
      <c r="AA38" s="165">
        <f>'Student Work'!AA33:AB33</f>
        <v>0</v>
      </c>
      <c r="AB38" s="104"/>
      <c r="AC38" s="104"/>
      <c r="AD38" s="160">
        <f>IF($AE$13="Correct",IF(AND(AD37+1&lt;='Student Work'!$AE$13,AD37&lt;&gt;0),AD37+1,IF('Student Work'!AD38&gt;0,"ERROR",0)),0)</f>
        <v>0</v>
      </c>
      <c r="AE38" s="162">
        <f>IF(AD38=0,0,IF(ISBLANK('Student Work'!AE38),"ERROR",IF(ABS('Student Work'!AE38-'Student Work'!AH37)&lt;0.01,IF(AD38&lt;&gt;"ERROR","Correct","ERROR"),"ERROR")))</f>
        <v>0</v>
      </c>
      <c r="AF38" s="162">
        <f>IF(AD38=0,0,IF(ISBLANK('Student Work'!AF38),"ERROR",IF(ABS('Student Work'!AF38-'Student Work'!AE38*'Student Work'!$AE$12/12)&lt;0.01,IF(AD38&lt;&gt;"ERROR","Correct","ERROR"),"ERROR")))</f>
        <v>0</v>
      </c>
      <c r="AG38" s="179">
        <f>IF(AD38=0,0,IF(ISBLANK('Student Work'!AG38),"ERROR",IF(ABS('Student Work'!AG38-('Student Work'!$AE$14-'Student Work'!AF38))&lt;0.01,"Correct","ERROR")))</f>
        <v>0</v>
      </c>
      <c r="AH38" s="180">
        <f>IF(AD38=0,0,IF(ISBLANK('Student Work'!AH38),"ERROR",IF(ABS('Student Work'!AH38-('Student Work'!AE38-'Student Work'!AG38))&lt;0.01,"Correct","ERROR")))</f>
        <v>0</v>
      </c>
      <c r="AI38" s="162">
        <f>IF(AE38=0,0,IF(ISBLANK('Student Work'!#REF!),"ERROR",IF(ABS('Student Work'!#REF!-('Student Work'!AF38+'Student Work'!AG38+'Student Work'!AH38))&lt;0.01,"Correct","ERROR")))</f>
        <v>0</v>
      </c>
      <c r="AJ38" s="104"/>
      <c r="AK38" s="104"/>
      <c r="AL38" s="84"/>
      <c r="AM38" s="18"/>
      <c r="AN38" s="18"/>
      <c r="AO38" s="18"/>
      <c r="AP38" s="18"/>
      <c r="AQ38" s="18"/>
      <c r="AR38" s="18"/>
      <c r="AS38" s="18"/>
      <c r="AT38" s="18"/>
    </row>
    <row r="39" spans="1:46">
      <c r="A39" s="117"/>
      <c r="B39" s="118"/>
      <c r="C39" s="118"/>
      <c r="D39" s="163"/>
      <c r="E39" s="163"/>
      <c r="F39" s="163"/>
      <c r="G39" s="163"/>
      <c r="H39" s="163"/>
      <c r="I39" s="163"/>
      <c r="J39" s="118"/>
      <c r="K39" s="118"/>
      <c r="L39" s="118"/>
      <c r="M39" s="118"/>
      <c r="N39" s="118"/>
      <c r="O39" s="104"/>
      <c r="P39" s="160">
        <f>IF($T$13="Correct",IF(AND(P38+1&lt;='Student Work'!$T$13,P38&lt;&gt;0),P38+1,IF('Student Work'!P39&gt;0,"ERROR",0)),0)</f>
        <v>0</v>
      </c>
      <c r="Q39" s="161">
        <f>IF(P39=0,0,IF(ISBLANK('Student Work'!Q39),"ERROR",IF(ABS('Student Work'!Q39-'Student Work'!T38)&lt;0.01,IF(P39&lt;&gt;"ERROR","Correct","ERROR"),"ERROR")))</f>
        <v>0</v>
      </c>
      <c r="R39" s="162">
        <f>IF(P39=0,0,IF(ISBLANK('Student Work'!R39),"ERROR",IF(ABS('Student Work'!R39-'Student Work'!Q39*'Student Work'!$T$12/12)&lt;0.01,IF(P39&lt;&gt;"ERROR","Correct","ERROR"),"ERROR")))</f>
        <v>0</v>
      </c>
      <c r="S39" s="162">
        <f>IF(P39=0,0,IF(ISBLANK('Student Work'!S39),"ERROR",IF(ABS('Student Work'!S39-('Student Work'!$T$14-'Student Work'!R39))&lt;0.01,IF(P39&lt;&gt;"ERROR","Correct","ERROR"),"ERROR")))</f>
        <v>0</v>
      </c>
      <c r="T39" s="162">
        <f>IF(P39=0,0,IF(ISBLANK('Student Work'!T39),"ERROR",IF(ABS('Student Work'!T39-('Student Work'!Q39-'Student Work'!S39))&lt;0.01,IF(P39&lt;&gt;"ERROR","Correct","ERROR"),"ERROR")))</f>
        <v>0</v>
      </c>
      <c r="U39" s="104"/>
      <c r="V39" s="104"/>
      <c r="W39" s="104"/>
      <c r="X39" s="104"/>
      <c r="Y39" s="104"/>
      <c r="Z39" s="104"/>
      <c r="AA39" s="165">
        <f>'Student Work'!AA34:AB34</f>
        <v>0</v>
      </c>
      <c r="AB39" s="104"/>
      <c r="AC39" s="104"/>
      <c r="AD39" s="160">
        <f>IF($AE$13="Correct",IF(AND(AD38+1&lt;='Student Work'!$AE$13,AD38&lt;&gt;0),AD38+1,IF('Student Work'!AD39&gt;0,"ERROR",0)),0)</f>
        <v>0</v>
      </c>
      <c r="AE39" s="162">
        <f>IF(AD39=0,0,IF(ISBLANK('Student Work'!AE39),"ERROR",IF(ABS('Student Work'!AE39-'Student Work'!AH38)&lt;0.01,IF(AD39&lt;&gt;"ERROR","Correct","ERROR"),"ERROR")))</f>
        <v>0</v>
      </c>
      <c r="AF39" s="162">
        <f>IF(AD39=0,0,IF(ISBLANK('Student Work'!AF39),"ERROR",IF(ABS('Student Work'!AF39-'Student Work'!AE39*'Student Work'!$AE$12/12)&lt;0.01,IF(AD39&lt;&gt;"ERROR","Correct","ERROR"),"ERROR")))</f>
        <v>0</v>
      </c>
      <c r="AG39" s="179">
        <f>IF(AD39=0,0,IF(ISBLANK('Student Work'!AG39),"ERROR",IF(ABS('Student Work'!AG39-('Student Work'!$AE$14-'Student Work'!AF39))&lt;0.01,"Correct","ERROR")))</f>
        <v>0</v>
      </c>
      <c r="AH39" s="180">
        <f>IF(AD39=0,0,IF(ISBLANK('Student Work'!AH39),"ERROR",IF(ABS('Student Work'!AH39-('Student Work'!AE39-'Student Work'!AG39))&lt;0.01,"Correct","ERROR")))</f>
        <v>0</v>
      </c>
      <c r="AI39" s="162">
        <f>IF(AE39=0,0,IF(ISBLANK('Student Work'!#REF!),"ERROR",IF(ABS('Student Work'!#REF!-('Student Work'!AF39+'Student Work'!AG39+'Student Work'!AH39))&lt;0.01,"Correct","ERROR")))</f>
        <v>0</v>
      </c>
      <c r="AJ39" s="104"/>
      <c r="AK39" s="104"/>
      <c r="AL39" s="84"/>
      <c r="AM39" s="18"/>
      <c r="AN39" s="18"/>
      <c r="AO39" s="18"/>
      <c r="AP39" s="18"/>
      <c r="AQ39" s="18"/>
      <c r="AR39" s="18"/>
      <c r="AS39" s="18"/>
      <c r="AT39" s="18"/>
    </row>
    <row r="40" spans="1:46">
      <c r="A40" s="117"/>
      <c r="B40" s="118"/>
      <c r="C40" s="118"/>
      <c r="D40" s="163"/>
      <c r="E40" s="163"/>
      <c r="F40" s="163"/>
      <c r="G40" s="163"/>
      <c r="H40" s="163"/>
      <c r="I40" s="163"/>
      <c r="J40" s="118"/>
      <c r="K40" s="118"/>
      <c r="L40" s="118"/>
      <c r="M40" s="118"/>
      <c r="N40" s="118"/>
      <c r="O40" s="104"/>
      <c r="P40" s="160">
        <f>IF($T$13="Correct",IF(AND(P39+1&lt;='Student Work'!$T$13,P39&lt;&gt;0),P39+1,IF('Student Work'!P40&gt;0,"ERROR",0)),0)</f>
        <v>0</v>
      </c>
      <c r="Q40" s="161">
        <f>IF(P40=0,0,IF(ISBLANK('Student Work'!Q40),"ERROR",IF(ABS('Student Work'!Q40-'Student Work'!T39)&lt;0.01,IF(P40&lt;&gt;"ERROR","Correct","ERROR"),"ERROR")))</f>
        <v>0</v>
      </c>
      <c r="R40" s="162">
        <f>IF(P40=0,0,IF(ISBLANK('Student Work'!R40),"ERROR",IF(ABS('Student Work'!R40-'Student Work'!Q40*'Student Work'!$T$12/12)&lt;0.01,IF(P40&lt;&gt;"ERROR","Correct","ERROR"),"ERROR")))</f>
        <v>0</v>
      </c>
      <c r="S40" s="162">
        <f>IF(P40=0,0,IF(ISBLANK('Student Work'!S40),"ERROR",IF(ABS('Student Work'!S40-('Student Work'!$T$14-'Student Work'!R40))&lt;0.01,IF(P40&lt;&gt;"ERROR","Correct","ERROR"),"ERROR")))</f>
        <v>0</v>
      </c>
      <c r="T40" s="162">
        <f>IF(P40=0,0,IF(ISBLANK('Student Work'!T40),"ERROR",IF(ABS('Student Work'!T40-('Student Work'!Q40-'Student Work'!S40))&lt;0.01,IF(P40&lt;&gt;"ERROR","Correct","ERROR"),"ERROR")))</f>
        <v>0</v>
      </c>
      <c r="U40" s="104"/>
      <c r="V40" s="104"/>
      <c r="W40" s="104"/>
      <c r="X40" s="104"/>
      <c r="Y40" s="104"/>
      <c r="Z40" s="104"/>
      <c r="AA40" s="170">
        <f>'Student Work'!AA35:AB35</f>
        <v>0</v>
      </c>
      <c r="AB40" s="104"/>
      <c r="AC40" s="104"/>
      <c r="AD40" s="160">
        <f>IF($AE$13="Correct",IF(AND(AD39+1&lt;='Student Work'!$AE$13,AD39&lt;&gt;0),AD39+1,IF('Student Work'!AD40&gt;0,"ERROR",0)),0)</f>
        <v>0</v>
      </c>
      <c r="AE40" s="162">
        <f>IF(AD40=0,0,IF(ISBLANK('Student Work'!AE40),"ERROR",IF(ABS('Student Work'!AE40-'Student Work'!AH39)&lt;0.01,IF(AD40&lt;&gt;"ERROR","Correct","ERROR"),"ERROR")))</f>
        <v>0</v>
      </c>
      <c r="AF40" s="162">
        <f>IF(AD40=0,0,IF(ISBLANK('Student Work'!AF40),"ERROR",IF(ABS('Student Work'!AF40-'Student Work'!AE40*'Student Work'!$AE$12/12)&lt;0.01,IF(AD40&lt;&gt;"ERROR","Correct","ERROR"),"ERROR")))</f>
        <v>0</v>
      </c>
      <c r="AG40" s="179">
        <f>IF(AD40=0,0,IF(ISBLANK('Student Work'!AG40),"ERROR",IF(ABS('Student Work'!AG40-('Student Work'!$AE$14-'Student Work'!AF40))&lt;0.01,"Correct","ERROR")))</f>
        <v>0</v>
      </c>
      <c r="AH40" s="180">
        <f>IF(AD40=0,0,IF(ISBLANK('Student Work'!AH40),"ERROR",IF(ABS('Student Work'!AH40-('Student Work'!AE40-'Student Work'!AG40))&lt;0.01,"Correct","ERROR")))</f>
        <v>0</v>
      </c>
      <c r="AI40" s="162">
        <f>IF(AE40=0,0,IF(ISBLANK('Student Work'!#REF!),"ERROR",IF(ABS('Student Work'!#REF!-('Student Work'!AF40+'Student Work'!AG40+'Student Work'!AH40))&lt;0.01,"Correct","ERROR")))</f>
        <v>0</v>
      </c>
      <c r="AJ40" s="104"/>
      <c r="AK40" s="104"/>
      <c r="AL40" s="84"/>
      <c r="AM40" s="18"/>
      <c r="AN40" s="18"/>
      <c r="AO40" s="18"/>
      <c r="AP40" s="18"/>
      <c r="AQ40" s="18"/>
      <c r="AR40" s="18"/>
      <c r="AS40" s="18"/>
      <c r="AT40" s="18"/>
    </row>
    <row r="41" spans="1:46">
      <c r="A41" s="117"/>
      <c r="B41" s="118"/>
      <c r="C41" s="118"/>
      <c r="D41" s="163"/>
      <c r="E41" s="163"/>
      <c r="F41" s="163"/>
      <c r="G41" s="163"/>
      <c r="H41" s="163"/>
      <c r="I41" s="163"/>
      <c r="J41" s="118"/>
      <c r="K41" s="118"/>
      <c r="L41" s="118"/>
      <c r="M41" s="118"/>
      <c r="N41" s="118"/>
      <c r="O41" s="104"/>
      <c r="P41" s="160">
        <f>IF($T$13="Correct",IF(AND(P40+1&lt;='Student Work'!$T$13,P40&lt;&gt;0),P40+1,IF('Student Work'!P41&gt;0,"ERROR",0)),0)</f>
        <v>0</v>
      </c>
      <c r="Q41" s="161">
        <f>IF(P41=0,0,IF(ISBLANK('Student Work'!Q41),"ERROR",IF(ABS('Student Work'!Q41-'Student Work'!T40)&lt;0.01,IF(P41&lt;&gt;"ERROR","Correct","ERROR"),"ERROR")))</f>
        <v>0</v>
      </c>
      <c r="R41" s="162">
        <f>IF(P41=0,0,IF(ISBLANK('Student Work'!R41),"ERROR",IF(ABS('Student Work'!R41-'Student Work'!Q41*'Student Work'!$T$12/12)&lt;0.01,IF(P41&lt;&gt;"ERROR","Correct","ERROR"),"ERROR")))</f>
        <v>0</v>
      </c>
      <c r="S41" s="162">
        <f>IF(P41=0,0,IF(ISBLANK('Student Work'!S41),"ERROR",IF(ABS('Student Work'!S41-('Student Work'!$T$14-'Student Work'!R41))&lt;0.01,IF(P41&lt;&gt;"ERROR","Correct","ERROR"),"ERROR")))</f>
        <v>0</v>
      </c>
      <c r="T41" s="162">
        <f>IF(P41=0,0,IF(ISBLANK('Student Work'!T41),"ERROR",IF(ABS('Student Work'!T41-('Student Work'!Q41-'Student Work'!S41))&lt;0.01,IF(P41&lt;&gt;"ERROR","Correct","ERROR"),"ERROR")))</f>
        <v>0</v>
      </c>
      <c r="U41" s="104"/>
      <c r="V41" s="104"/>
      <c r="W41" s="104"/>
      <c r="X41" s="104"/>
      <c r="Y41" s="104"/>
      <c r="Z41" s="166"/>
      <c r="AA41" s="104"/>
      <c r="AB41" s="104"/>
      <c r="AC41" s="104"/>
      <c r="AD41" s="160">
        <f>IF($AE$13="Correct",IF(AND(AD40+1&lt;='Student Work'!$AE$13,AD40&lt;&gt;0),AD40+1,IF('Student Work'!AD41&gt;0,"ERROR",0)),0)</f>
        <v>0</v>
      </c>
      <c r="AE41" s="162">
        <f>IF(AD41=0,0,IF(ISBLANK('Student Work'!AE41),"ERROR",IF(ABS('Student Work'!AE41-'Student Work'!AH40)&lt;0.01,IF(AD41&lt;&gt;"ERROR","Correct","ERROR"),"ERROR")))</f>
        <v>0</v>
      </c>
      <c r="AF41" s="162">
        <f>IF(AD41=0,0,IF(ISBLANK('Student Work'!AF41),"ERROR",IF(ABS('Student Work'!AF41-'Student Work'!AE41*'Student Work'!$AE$12/12)&lt;0.01,IF(AD41&lt;&gt;"ERROR","Correct","ERROR"),"ERROR")))</f>
        <v>0</v>
      </c>
      <c r="AG41" s="179">
        <f>IF(AD41=0,0,IF(ISBLANK('Student Work'!AG41),"ERROR",IF(ABS('Student Work'!AG41-('Student Work'!$AE$14-'Student Work'!AF41))&lt;0.01,"Correct","ERROR")))</f>
        <v>0</v>
      </c>
      <c r="AH41" s="180">
        <f>IF(AD41=0,0,IF(ISBLANK('Student Work'!AH41),"ERROR",IF(ABS('Student Work'!AH41-('Student Work'!AE41-'Student Work'!AG41))&lt;0.01,"Correct","ERROR")))</f>
        <v>0</v>
      </c>
      <c r="AI41" s="162">
        <f>IF(AE41=0,0,IF(ISBLANK('Student Work'!#REF!),"ERROR",IF(ABS('Student Work'!#REF!-('Student Work'!AF41+'Student Work'!AG41+'Student Work'!AH41))&lt;0.01,"Correct","ERROR")))</f>
        <v>0</v>
      </c>
      <c r="AJ41" s="104"/>
      <c r="AK41" s="104"/>
      <c r="AL41" s="84"/>
      <c r="AM41" s="18"/>
      <c r="AN41" s="18"/>
      <c r="AO41" s="18"/>
      <c r="AP41" s="18"/>
      <c r="AQ41" s="18"/>
      <c r="AR41" s="18"/>
      <c r="AS41" s="18"/>
      <c r="AT41" s="18"/>
    </row>
    <row r="42" spans="1:46">
      <c r="A42" s="117"/>
      <c r="B42" s="118"/>
      <c r="C42" s="118"/>
      <c r="D42" s="163"/>
      <c r="E42" s="163"/>
      <c r="F42" s="163"/>
      <c r="G42" s="163"/>
      <c r="H42" s="163"/>
      <c r="I42" s="163"/>
      <c r="J42" s="118"/>
      <c r="K42" s="118"/>
      <c r="L42" s="118"/>
      <c r="M42" s="118"/>
      <c r="N42" s="118"/>
      <c r="O42" s="104"/>
      <c r="P42" s="160">
        <f>IF($T$13="Correct",IF(AND(P41+1&lt;='Student Work'!$T$13,P41&lt;&gt;0),P41+1,IF('Student Work'!P42&gt;0,"ERROR",0)),0)</f>
        <v>0</v>
      </c>
      <c r="Q42" s="161">
        <f>IF(P42=0,0,IF(ISBLANK('Student Work'!Q42),"ERROR",IF(ABS('Student Work'!Q42-'Student Work'!T41)&lt;0.01,IF(P42&lt;&gt;"ERROR","Correct","ERROR"),"ERROR")))</f>
        <v>0</v>
      </c>
      <c r="R42" s="162">
        <f>IF(P42=0,0,IF(ISBLANK('Student Work'!R42),"ERROR",IF(ABS('Student Work'!R42-'Student Work'!Q42*'Student Work'!$T$12/12)&lt;0.01,IF(P42&lt;&gt;"ERROR","Correct","ERROR"),"ERROR")))</f>
        <v>0</v>
      </c>
      <c r="S42" s="162">
        <f>IF(P42=0,0,IF(ISBLANK('Student Work'!S42),"ERROR",IF(ABS('Student Work'!S42-('Student Work'!$T$14-'Student Work'!R42))&lt;0.01,IF(P42&lt;&gt;"ERROR","Correct","ERROR"),"ERROR")))</f>
        <v>0</v>
      </c>
      <c r="T42" s="162">
        <f>IF(P42=0,0,IF(ISBLANK('Student Work'!T42),"ERROR",IF(ABS('Student Work'!T42-('Student Work'!Q42-'Student Work'!S42))&lt;0.01,IF(P42&lt;&gt;"ERROR","Correct","ERROR"),"ERROR")))</f>
        <v>0</v>
      </c>
      <c r="U42" s="104"/>
      <c r="V42" s="104"/>
      <c r="W42" s="104"/>
      <c r="X42" s="104"/>
      <c r="Y42" s="104"/>
      <c r="Z42" s="166"/>
      <c r="AA42" s="104"/>
      <c r="AB42" s="104"/>
      <c r="AC42" s="104"/>
      <c r="AD42" s="160">
        <f>IF($AE$13="Correct",IF(AND(AD41+1&lt;='Student Work'!$AE$13,AD41&lt;&gt;0),AD41+1,IF('Student Work'!AD42&gt;0,"ERROR",0)),0)</f>
        <v>0</v>
      </c>
      <c r="AE42" s="162">
        <f>IF(AD42=0,0,IF(ISBLANK('Student Work'!AE42),"ERROR",IF(ABS('Student Work'!AE42-'Student Work'!AH41)&lt;0.01,IF(AD42&lt;&gt;"ERROR","Correct","ERROR"),"ERROR")))</f>
        <v>0</v>
      </c>
      <c r="AF42" s="162">
        <f>IF(AD42=0,0,IF(ISBLANK('Student Work'!AF42),"ERROR",IF(ABS('Student Work'!AF42-'Student Work'!AE42*'Student Work'!$AE$12/12)&lt;0.01,IF(AD42&lt;&gt;"ERROR","Correct","ERROR"),"ERROR")))</f>
        <v>0</v>
      </c>
      <c r="AG42" s="179">
        <f>IF(AD42=0,0,IF(ISBLANK('Student Work'!AG42),"ERROR",IF(ABS('Student Work'!AG42-('Student Work'!$AE$14-'Student Work'!AF42))&lt;0.01,"Correct","ERROR")))</f>
        <v>0</v>
      </c>
      <c r="AH42" s="180">
        <f>IF(AD42=0,0,IF(ISBLANK('Student Work'!AH42),"ERROR",IF(ABS('Student Work'!AH42-('Student Work'!AE42-'Student Work'!AG42))&lt;0.01,"Correct","ERROR")))</f>
        <v>0</v>
      </c>
      <c r="AI42" s="162">
        <f>IF(AE42=0,0,IF(ISBLANK('Student Work'!#REF!),"ERROR",IF(ABS('Student Work'!#REF!-('Student Work'!AF42+'Student Work'!AG42+'Student Work'!AH42))&lt;0.01,"Correct","ERROR")))</f>
        <v>0</v>
      </c>
      <c r="AJ42" s="104"/>
      <c r="AK42" s="104"/>
      <c r="AL42" s="84"/>
      <c r="AM42" s="18"/>
      <c r="AN42" s="18"/>
      <c r="AO42" s="18"/>
      <c r="AP42" s="18"/>
      <c r="AQ42" s="18"/>
      <c r="AR42" s="18"/>
      <c r="AS42" s="18"/>
      <c r="AT42" s="18"/>
    </row>
    <row r="43" spans="1:46">
      <c r="A43" s="117"/>
      <c r="B43" s="118"/>
      <c r="C43" s="118"/>
      <c r="D43" s="163"/>
      <c r="E43" s="163"/>
      <c r="F43" s="163"/>
      <c r="G43" s="163"/>
      <c r="H43" s="163"/>
      <c r="I43" s="163"/>
      <c r="J43" s="118"/>
      <c r="K43" s="118"/>
      <c r="L43" s="118"/>
      <c r="M43" s="118"/>
      <c r="N43" s="118"/>
      <c r="O43" s="104"/>
      <c r="P43" s="160">
        <f>IF($T$13="Correct",IF(AND(P42+1&lt;='Student Work'!$T$13,P42&lt;&gt;0),P42+1,IF('Student Work'!P43&gt;0,"ERROR",0)),0)</f>
        <v>0</v>
      </c>
      <c r="Q43" s="161">
        <f>IF(P43=0,0,IF(ISBLANK('Student Work'!Q43),"ERROR",IF(ABS('Student Work'!Q43-'Student Work'!T42)&lt;0.01,IF(P43&lt;&gt;"ERROR","Correct","ERROR"),"ERROR")))</f>
        <v>0</v>
      </c>
      <c r="R43" s="162">
        <f>IF(P43=0,0,IF(ISBLANK('Student Work'!R43),"ERROR",IF(ABS('Student Work'!R43-'Student Work'!Q43*'Student Work'!$T$12/12)&lt;0.01,IF(P43&lt;&gt;"ERROR","Correct","ERROR"),"ERROR")))</f>
        <v>0</v>
      </c>
      <c r="S43" s="162">
        <f>IF(P43=0,0,IF(ISBLANK('Student Work'!S43),"ERROR",IF(ABS('Student Work'!S43-('Student Work'!$T$14-'Student Work'!R43))&lt;0.01,IF(P43&lt;&gt;"ERROR","Correct","ERROR"),"ERROR")))</f>
        <v>0</v>
      </c>
      <c r="T43" s="162">
        <f>IF(P43=0,0,IF(ISBLANK('Student Work'!T43),"ERROR",IF(ABS('Student Work'!T43-('Student Work'!Q43-'Student Work'!S43))&lt;0.01,IF(P43&lt;&gt;"ERROR","Correct","ERROR"),"ERROR")))</f>
        <v>0</v>
      </c>
      <c r="U43" s="104"/>
      <c r="V43" s="104"/>
      <c r="W43" s="104"/>
      <c r="X43" s="104"/>
      <c r="Y43" s="104"/>
      <c r="Z43" s="166"/>
      <c r="AA43" s="104"/>
      <c r="AB43" s="104"/>
      <c r="AC43" s="104"/>
      <c r="AD43" s="160">
        <f>IF($AE$13="Correct",IF(AND(AD42+1&lt;='Student Work'!$AE$13,AD42&lt;&gt;0),AD42+1,IF('Student Work'!AD43&gt;0,"ERROR",0)),0)</f>
        <v>0</v>
      </c>
      <c r="AE43" s="162">
        <f>IF(AD43=0,0,IF(ISBLANK('Student Work'!AE43),"ERROR",IF(ABS('Student Work'!AE43-'Student Work'!AH42)&lt;0.01,IF(AD43&lt;&gt;"ERROR","Correct","ERROR"),"ERROR")))</f>
        <v>0</v>
      </c>
      <c r="AF43" s="162">
        <f>IF(AD43=0,0,IF(ISBLANK('Student Work'!AF43),"ERROR",IF(ABS('Student Work'!AF43-'Student Work'!AE43*'Student Work'!$AE$12/12)&lt;0.01,IF(AD43&lt;&gt;"ERROR","Correct","ERROR"),"ERROR")))</f>
        <v>0</v>
      </c>
      <c r="AG43" s="179">
        <f>IF(AD43=0,0,IF(ISBLANK('Student Work'!AG43),"ERROR",IF(ABS('Student Work'!AG43-('Student Work'!$AE$14-'Student Work'!AF43))&lt;0.01,"Correct","ERROR")))</f>
        <v>0</v>
      </c>
      <c r="AH43" s="180">
        <f>IF(AD43=0,0,IF(ISBLANK('Student Work'!AH43),"ERROR",IF(ABS('Student Work'!AH43-('Student Work'!AE43-'Student Work'!AG43))&lt;0.01,"Correct","ERROR")))</f>
        <v>0</v>
      </c>
      <c r="AI43" s="162">
        <f>IF(AE43=0,0,IF(ISBLANK('Student Work'!#REF!),"ERROR",IF(ABS('Student Work'!#REF!-('Student Work'!AF43+'Student Work'!AG43+'Student Work'!AH43))&lt;0.01,"Correct","ERROR")))</f>
        <v>0</v>
      </c>
      <c r="AJ43" s="104"/>
      <c r="AK43" s="104"/>
      <c r="AL43" s="84"/>
      <c r="AM43" s="18"/>
      <c r="AN43" s="18"/>
      <c r="AO43" s="18"/>
      <c r="AP43" s="18"/>
      <c r="AQ43" s="18"/>
      <c r="AR43" s="18"/>
      <c r="AS43" s="18"/>
      <c r="AT43" s="18"/>
    </row>
    <row r="44" spans="1:46">
      <c r="A44" s="117"/>
      <c r="B44" s="118"/>
      <c r="C44" s="118"/>
      <c r="D44" s="163"/>
      <c r="E44" s="163"/>
      <c r="F44" s="163"/>
      <c r="G44" s="163"/>
      <c r="H44" s="163"/>
      <c r="I44" s="163"/>
      <c r="J44" s="118"/>
      <c r="K44" s="118"/>
      <c r="L44" s="118"/>
      <c r="M44" s="118"/>
      <c r="N44" s="118"/>
      <c r="O44" s="104"/>
      <c r="P44" s="160">
        <f>IF($T$13="Correct",IF(AND(P43+1&lt;='Student Work'!$T$13,P43&lt;&gt;0),P43+1,IF('Student Work'!P44&gt;0,"ERROR",0)),0)</f>
        <v>0</v>
      </c>
      <c r="Q44" s="161">
        <f>IF(P44=0,0,IF(ISBLANK('Student Work'!Q44),"ERROR",IF(ABS('Student Work'!Q44-'Student Work'!T43)&lt;0.01,IF(P44&lt;&gt;"ERROR","Correct","ERROR"),"ERROR")))</f>
        <v>0</v>
      </c>
      <c r="R44" s="162">
        <f>IF(P44=0,0,IF(ISBLANK('Student Work'!R44),"ERROR",IF(ABS('Student Work'!R44-'Student Work'!Q44*'Student Work'!$T$12/12)&lt;0.01,IF(P44&lt;&gt;"ERROR","Correct","ERROR"),"ERROR")))</f>
        <v>0</v>
      </c>
      <c r="S44" s="162">
        <f>IF(P44=0,0,IF(ISBLANK('Student Work'!S44),"ERROR",IF(ABS('Student Work'!S44-('Student Work'!$T$14-'Student Work'!R44))&lt;0.01,IF(P44&lt;&gt;"ERROR","Correct","ERROR"),"ERROR")))</f>
        <v>0</v>
      </c>
      <c r="T44" s="162">
        <f>IF(P44=0,0,IF(ISBLANK('Student Work'!T44),"ERROR",IF(ABS('Student Work'!T44-('Student Work'!Q44-'Student Work'!S44))&lt;0.01,IF(P44&lt;&gt;"ERROR","Correct","ERROR"),"ERROR")))</f>
        <v>0</v>
      </c>
      <c r="U44" s="104"/>
      <c r="V44" s="104"/>
      <c r="W44" s="104"/>
      <c r="X44" s="104"/>
      <c r="Y44" s="104"/>
      <c r="Z44" s="166"/>
      <c r="AA44" s="104"/>
      <c r="AB44" s="104"/>
      <c r="AC44" s="104"/>
      <c r="AD44" s="160">
        <f>IF($AE$13="Correct",IF(AND(AD43+1&lt;='Student Work'!$AE$13,AD43&lt;&gt;0),AD43+1,IF('Student Work'!AD44&gt;0,"ERROR",0)),0)</f>
        <v>0</v>
      </c>
      <c r="AE44" s="162">
        <f>IF(AD44=0,0,IF(ISBLANK('Student Work'!AE44),"ERROR",IF(ABS('Student Work'!AE44-'Student Work'!AH43)&lt;0.01,IF(AD44&lt;&gt;"ERROR","Correct","ERROR"),"ERROR")))</f>
        <v>0</v>
      </c>
      <c r="AF44" s="162">
        <f>IF(AD44=0,0,IF(ISBLANK('Student Work'!AF44),"ERROR",IF(ABS('Student Work'!AF44-'Student Work'!AE44*'Student Work'!$AE$12/12)&lt;0.01,IF(AD44&lt;&gt;"ERROR","Correct","ERROR"),"ERROR")))</f>
        <v>0</v>
      </c>
      <c r="AG44" s="179">
        <f>IF(AD44=0,0,IF(ISBLANK('Student Work'!AG44),"ERROR",IF(ABS('Student Work'!AG44-('Student Work'!$AE$14-'Student Work'!AF44))&lt;0.01,"Correct","ERROR")))</f>
        <v>0</v>
      </c>
      <c r="AH44" s="180">
        <f>IF(AD44=0,0,IF(ISBLANK('Student Work'!AH44),"ERROR",IF(ABS('Student Work'!AH44-('Student Work'!AE44-'Student Work'!AG44))&lt;0.01,"Correct","ERROR")))</f>
        <v>0</v>
      </c>
      <c r="AI44" s="162">
        <f>IF(AE44=0,0,IF(ISBLANK('Student Work'!#REF!),"ERROR",IF(ABS('Student Work'!#REF!-('Student Work'!AF44+'Student Work'!AG44+'Student Work'!AH44))&lt;0.01,"Correct","ERROR")))</f>
        <v>0</v>
      </c>
      <c r="AJ44" s="104"/>
      <c r="AK44" s="104"/>
      <c r="AL44" s="84"/>
      <c r="AM44" s="18"/>
      <c r="AN44" s="18"/>
      <c r="AO44" s="18"/>
      <c r="AP44" s="18"/>
      <c r="AQ44" s="18"/>
      <c r="AR44" s="18"/>
      <c r="AS44" s="18"/>
      <c r="AT44" s="18"/>
    </row>
    <row r="45" spans="1:46">
      <c r="A45" s="117"/>
      <c r="B45" s="118"/>
      <c r="C45" s="118"/>
      <c r="D45" s="163"/>
      <c r="E45" s="163"/>
      <c r="F45" s="163"/>
      <c r="G45" s="163"/>
      <c r="H45" s="163"/>
      <c r="I45" s="163"/>
      <c r="J45" s="118"/>
      <c r="K45" s="118"/>
      <c r="L45" s="118"/>
      <c r="M45" s="118"/>
      <c r="N45" s="118"/>
      <c r="O45" s="104"/>
      <c r="P45" s="160">
        <f>IF($T$13="Correct",IF(AND(P44+1&lt;='Student Work'!$T$13,P44&lt;&gt;0),P44+1,IF('Student Work'!P45&gt;0,"ERROR",0)),0)</f>
        <v>0</v>
      </c>
      <c r="Q45" s="161">
        <f>IF(P45=0,0,IF(ISBLANK('Student Work'!Q45),"ERROR",IF(ABS('Student Work'!Q45-'Student Work'!T44)&lt;0.01,IF(P45&lt;&gt;"ERROR","Correct","ERROR"),"ERROR")))</f>
        <v>0</v>
      </c>
      <c r="R45" s="162">
        <f>IF(P45=0,0,IF(ISBLANK('Student Work'!R45),"ERROR",IF(ABS('Student Work'!R45-'Student Work'!Q45*'Student Work'!$T$12/12)&lt;0.01,IF(P45&lt;&gt;"ERROR","Correct","ERROR"),"ERROR")))</f>
        <v>0</v>
      </c>
      <c r="S45" s="162">
        <f>IF(P45=0,0,IF(ISBLANK('Student Work'!S45),"ERROR",IF(ABS('Student Work'!S45-('Student Work'!$T$14-'Student Work'!R45))&lt;0.01,IF(P45&lt;&gt;"ERROR","Correct","ERROR"),"ERROR")))</f>
        <v>0</v>
      </c>
      <c r="T45" s="162">
        <f>IF(P45=0,0,IF(ISBLANK('Student Work'!T45),"ERROR",IF(ABS('Student Work'!T45-('Student Work'!Q45-'Student Work'!S45))&lt;0.01,IF(P45&lt;&gt;"ERROR","Correct","ERROR"),"ERROR")))</f>
        <v>0</v>
      </c>
      <c r="U45" s="104"/>
      <c r="V45" s="104"/>
      <c r="W45" s="166"/>
      <c r="X45" s="166"/>
      <c r="Y45" s="166"/>
      <c r="Z45" s="166"/>
      <c r="AA45" s="166"/>
      <c r="AB45" s="166"/>
      <c r="AC45" s="104"/>
      <c r="AD45" s="160">
        <f>IF($AE$13="Correct",IF(AND(AD44+1&lt;='Student Work'!$AE$13,AD44&lt;&gt;0),AD44+1,IF('Student Work'!AD45&gt;0,"ERROR",0)),0)</f>
        <v>0</v>
      </c>
      <c r="AE45" s="162">
        <f>IF(AD45=0,0,IF(ISBLANK('Student Work'!AE45),"ERROR",IF(ABS('Student Work'!AE45-'Student Work'!AH44)&lt;0.01,IF(AD45&lt;&gt;"ERROR","Correct","ERROR"),"ERROR")))</f>
        <v>0</v>
      </c>
      <c r="AF45" s="162">
        <f>IF(AD45=0,0,IF(ISBLANK('Student Work'!AF45),"ERROR",IF(ABS('Student Work'!AF45-'Student Work'!AE45*'Student Work'!$AE$12/12)&lt;0.01,IF(AD45&lt;&gt;"ERROR","Correct","ERROR"),"ERROR")))</f>
        <v>0</v>
      </c>
      <c r="AG45" s="179">
        <f>IF(AD45=0,0,IF(ISBLANK('Student Work'!AG45),"ERROR",IF(ABS('Student Work'!AG45-('Student Work'!$AE$14-'Student Work'!AF45))&lt;0.01,"Correct","ERROR")))</f>
        <v>0</v>
      </c>
      <c r="AH45" s="180">
        <f>IF(AD45=0,0,IF(ISBLANK('Student Work'!AH45),"ERROR",IF(ABS('Student Work'!AH45-('Student Work'!AE45-'Student Work'!AG45))&lt;0.01,"Correct","ERROR")))</f>
        <v>0</v>
      </c>
      <c r="AI45" s="162">
        <f>IF(AE45=0,0,IF(ISBLANK('Student Work'!#REF!),"ERROR",IF(ABS('Student Work'!#REF!-('Student Work'!AF45+'Student Work'!AG45+'Student Work'!AH45))&lt;0.01,"Correct","ERROR")))</f>
        <v>0</v>
      </c>
      <c r="AJ45" s="104"/>
      <c r="AK45" s="104"/>
      <c r="AL45" s="84"/>
      <c r="AM45" s="18"/>
      <c r="AN45" s="18"/>
      <c r="AO45" s="18"/>
      <c r="AP45" s="18"/>
      <c r="AQ45" s="18"/>
      <c r="AR45" s="18"/>
      <c r="AS45" s="18"/>
      <c r="AT45" s="18"/>
    </row>
    <row r="46" spans="1:46">
      <c r="A46" s="117"/>
      <c r="B46" s="118"/>
      <c r="C46" s="118"/>
      <c r="D46" s="163"/>
      <c r="E46" s="163"/>
      <c r="F46" s="163"/>
      <c r="G46" s="163"/>
      <c r="H46" s="163"/>
      <c r="I46" s="163"/>
      <c r="J46" s="118"/>
      <c r="K46" s="118"/>
      <c r="L46" s="118"/>
      <c r="M46" s="118"/>
      <c r="N46" s="118"/>
      <c r="O46" s="104"/>
      <c r="P46" s="160">
        <f>IF($T$13="Correct",IF(AND(P45+1&lt;='Student Work'!$T$13,P45&lt;&gt;0),P45+1,IF('Student Work'!P46&gt;0,"ERROR",0)),0)</f>
        <v>0</v>
      </c>
      <c r="Q46" s="161">
        <f>IF(P46=0,0,IF(ISBLANK('Student Work'!Q46),"ERROR",IF(ABS('Student Work'!Q46-'Student Work'!T45)&lt;0.01,IF(P46&lt;&gt;"ERROR","Correct","ERROR"),"ERROR")))</f>
        <v>0</v>
      </c>
      <c r="R46" s="162">
        <f>IF(P46=0,0,IF(ISBLANK('Student Work'!R46),"ERROR",IF(ABS('Student Work'!R46-'Student Work'!Q46*'Student Work'!$T$12/12)&lt;0.01,IF(P46&lt;&gt;"ERROR","Correct","ERROR"),"ERROR")))</f>
        <v>0</v>
      </c>
      <c r="S46" s="162">
        <f>IF(P46=0,0,IF(ISBLANK('Student Work'!S46),"ERROR",IF(ABS('Student Work'!S46-('Student Work'!$T$14-'Student Work'!R46))&lt;0.01,IF(P46&lt;&gt;"ERROR","Correct","ERROR"),"ERROR")))</f>
        <v>0</v>
      </c>
      <c r="T46" s="162">
        <f>IF(P46=0,0,IF(ISBLANK('Student Work'!T46),"ERROR",IF(ABS('Student Work'!T46-('Student Work'!Q46-'Student Work'!S46))&lt;0.01,IF(P46&lt;&gt;"ERROR","Correct","ERROR"),"ERROR")))</f>
        <v>0</v>
      </c>
      <c r="U46" s="104"/>
      <c r="V46" s="104"/>
      <c r="W46" s="166"/>
      <c r="X46" s="166"/>
      <c r="Y46" s="166"/>
      <c r="Z46" s="166"/>
      <c r="AA46" s="166"/>
      <c r="AB46" s="166"/>
      <c r="AC46" s="104"/>
      <c r="AD46" s="160">
        <f>IF($AE$13="Correct",IF(AND(AD45+1&lt;='Student Work'!$AE$13,AD45&lt;&gt;0),AD45+1,IF('Student Work'!AD46&gt;0,"ERROR",0)),0)</f>
        <v>0</v>
      </c>
      <c r="AE46" s="162">
        <f>IF(AD46=0,0,IF(ISBLANK('Student Work'!AE46),"ERROR",IF(ABS('Student Work'!AE46-'Student Work'!AH45)&lt;0.01,IF(AD46&lt;&gt;"ERROR","Correct","ERROR"),"ERROR")))</f>
        <v>0</v>
      </c>
      <c r="AF46" s="162">
        <f>IF(AD46=0,0,IF(ISBLANK('Student Work'!AF46),"ERROR",IF(ABS('Student Work'!AF46-'Student Work'!AE46*'Student Work'!$AE$12/12)&lt;0.01,IF(AD46&lt;&gt;"ERROR","Correct","ERROR"),"ERROR")))</f>
        <v>0</v>
      </c>
      <c r="AG46" s="179">
        <f>IF(AD46=0,0,IF(ISBLANK('Student Work'!AG46),"ERROR",IF(ABS('Student Work'!AG46-('Student Work'!$AE$14-'Student Work'!AF46))&lt;0.01,"Correct","ERROR")))</f>
        <v>0</v>
      </c>
      <c r="AH46" s="180">
        <f>IF(AD46=0,0,IF(ISBLANK('Student Work'!AH46),"ERROR",IF(ABS('Student Work'!AH46-('Student Work'!AE46-'Student Work'!AG46))&lt;0.01,"Correct","ERROR")))</f>
        <v>0</v>
      </c>
      <c r="AI46" s="162">
        <f>IF(AE46=0,0,IF(ISBLANK('Student Work'!#REF!),"ERROR",IF(ABS('Student Work'!#REF!-('Student Work'!AF46+'Student Work'!AG46+'Student Work'!AH46))&lt;0.01,"Correct","ERROR")))</f>
        <v>0</v>
      </c>
      <c r="AJ46" s="104"/>
      <c r="AK46" s="104"/>
      <c r="AL46" s="84"/>
      <c r="AM46" s="18"/>
      <c r="AN46" s="18"/>
      <c r="AO46" s="18"/>
      <c r="AP46" s="18"/>
      <c r="AQ46" s="18"/>
      <c r="AR46" s="18"/>
      <c r="AS46" s="18"/>
      <c r="AT46" s="18"/>
    </row>
    <row r="47" spans="1:46">
      <c r="A47" s="117"/>
      <c r="B47" s="118"/>
      <c r="C47" s="118"/>
      <c r="D47" s="163"/>
      <c r="E47" s="163"/>
      <c r="F47" s="163"/>
      <c r="G47" s="163"/>
      <c r="H47" s="163"/>
      <c r="I47" s="163"/>
      <c r="J47" s="118"/>
      <c r="K47" s="118"/>
      <c r="L47" s="118"/>
      <c r="M47" s="118"/>
      <c r="N47" s="118"/>
      <c r="O47" s="104"/>
      <c r="P47" s="160">
        <f>IF($T$13="Correct",IF(AND(P46+1&lt;='Student Work'!$T$13,P46&lt;&gt;0),P46+1,IF('Student Work'!P47&gt;0,"ERROR",0)),0)</f>
        <v>0</v>
      </c>
      <c r="Q47" s="161">
        <f>IF(P47=0,0,IF(ISBLANK('Student Work'!Q47),"ERROR",IF(ABS('Student Work'!Q47-'Student Work'!T46)&lt;0.01,IF(P47&lt;&gt;"ERROR","Correct","ERROR"),"ERROR")))</f>
        <v>0</v>
      </c>
      <c r="R47" s="162">
        <f>IF(P47=0,0,IF(ISBLANK('Student Work'!R47),"ERROR",IF(ABS('Student Work'!R47-'Student Work'!Q47*'Student Work'!$T$12/12)&lt;0.01,IF(P47&lt;&gt;"ERROR","Correct","ERROR"),"ERROR")))</f>
        <v>0</v>
      </c>
      <c r="S47" s="162">
        <f>IF(P47=0,0,IF(ISBLANK('Student Work'!S47),"ERROR",IF(ABS('Student Work'!S47-('Student Work'!$T$14-'Student Work'!R47))&lt;0.01,IF(P47&lt;&gt;"ERROR","Correct","ERROR"),"ERROR")))</f>
        <v>0</v>
      </c>
      <c r="T47" s="162">
        <f>IF(P47=0,0,IF(ISBLANK('Student Work'!T47),"ERROR",IF(ABS('Student Work'!T47-('Student Work'!Q47-'Student Work'!S47))&lt;0.01,IF(P47&lt;&gt;"ERROR","Correct","ERROR"),"ERROR")))</f>
        <v>0</v>
      </c>
      <c r="U47" s="104"/>
      <c r="V47" s="104"/>
      <c r="W47" s="166"/>
      <c r="X47" s="166"/>
      <c r="Y47" s="166"/>
      <c r="Z47" s="166"/>
      <c r="AA47" s="166"/>
      <c r="AB47" s="166"/>
      <c r="AC47" s="104"/>
      <c r="AD47" s="160">
        <f>IF($AE$13="Correct",IF(AND(AD46+1&lt;='Student Work'!$AE$13,AD46&lt;&gt;0),AD46+1,IF('Student Work'!AD47&gt;0,"ERROR",0)),0)</f>
        <v>0</v>
      </c>
      <c r="AE47" s="162">
        <f>IF(AD47=0,0,IF(ISBLANK('Student Work'!AE47),"ERROR",IF(ABS('Student Work'!AE47-'Student Work'!AH46)&lt;0.01,IF(AD47&lt;&gt;"ERROR","Correct","ERROR"),"ERROR")))</f>
        <v>0</v>
      </c>
      <c r="AF47" s="162">
        <f>IF(AD47=0,0,IF(ISBLANK('Student Work'!AF47),"ERROR",IF(ABS('Student Work'!AF47-'Student Work'!AE47*'Student Work'!$AE$12/12)&lt;0.01,IF(AD47&lt;&gt;"ERROR","Correct","ERROR"),"ERROR")))</f>
        <v>0</v>
      </c>
      <c r="AG47" s="179">
        <f>IF(AD47=0,0,IF(ISBLANK('Student Work'!AG47),"ERROR",IF(ABS('Student Work'!AG47-('Student Work'!$AE$14-'Student Work'!AF47))&lt;0.01,"Correct","ERROR")))</f>
        <v>0</v>
      </c>
      <c r="AH47" s="180">
        <f>IF(AD47=0,0,IF(ISBLANK('Student Work'!AH47),"ERROR",IF(ABS('Student Work'!AH47-('Student Work'!AE47-'Student Work'!AG47))&lt;0.01,"Correct","ERROR")))</f>
        <v>0</v>
      </c>
      <c r="AI47" s="162">
        <f>IF(AE47=0,0,IF(ISBLANK('Student Work'!#REF!),"ERROR",IF(ABS('Student Work'!#REF!-('Student Work'!AF47+'Student Work'!AG47+'Student Work'!AH47))&lt;0.01,"Correct","ERROR")))</f>
        <v>0</v>
      </c>
      <c r="AJ47" s="104"/>
      <c r="AK47" s="104"/>
      <c r="AL47" s="84"/>
      <c r="AM47" s="18"/>
      <c r="AN47" s="18"/>
      <c r="AO47" s="18"/>
      <c r="AP47" s="18"/>
      <c r="AQ47" s="18"/>
      <c r="AR47" s="18"/>
      <c r="AS47" s="18"/>
      <c r="AT47" s="18"/>
    </row>
    <row r="48" spans="1:46">
      <c r="A48" s="117"/>
      <c r="B48" s="118"/>
      <c r="C48" s="118"/>
      <c r="D48" s="163"/>
      <c r="E48" s="163"/>
      <c r="F48" s="163"/>
      <c r="G48" s="163"/>
      <c r="H48" s="163"/>
      <c r="I48" s="163"/>
      <c r="J48" s="118"/>
      <c r="K48" s="118"/>
      <c r="L48" s="118"/>
      <c r="M48" s="118"/>
      <c r="N48" s="118"/>
      <c r="O48" s="104"/>
      <c r="P48" s="160">
        <f>IF($T$13="Correct",IF(AND(P47+1&lt;='Student Work'!$T$13,P47&lt;&gt;0),P47+1,IF('Student Work'!P48&gt;0,"ERROR",0)),0)</f>
        <v>0</v>
      </c>
      <c r="Q48" s="161">
        <f>IF(P48=0,0,IF(ISBLANK('Student Work'!Q48),"ERROR",IF(ABS('Student Work'!Q48-'Student Work'!T47)&lt;0.01,IF(P48&lt;&gt;"ERROR","Correct","ERROR"),"ERROR")))</f>
        <v>0</v>
      </c>
      <c r="R48" s="162">
        <f>IF(P48=0,0,IF(ISBLANK('Student Work'!R48),"ERROR",IF(ABS('Student Work'!R48-'Student Work'!Q48*'Student Work'!$T$12/12)&lt;0.01,IF(P48&lt;&gt;"ERROR","Correct","ERROR"),"ERROR")))</f>
        <v>0</v>
      </c>
      <c r="S48" s="162">
        <f>IF(P48=0,0,IF(ISBLANK('Student Work'!S48),"ERROR",IF(ABS('Student Work'!S48-('Student Work'!$T$14-'Student Work'!R48))&lt;0.01,IF(P48&lt;&gt;"ERROR","Correct","ERROR"),"ERROR")))</f>
        <v>0</v>
      </c>
      <c r="T48" s="162">
        <f>IF(P48=0,0,IF(ISBLANK('Student Work'!T48),"ERROR",IF(ABS('Student Work'!T48-('Student Work'!Q48-'Student Work'!S48))&lt;0.01,IF(P48&lt;&gt;"ERROR","Correct","ERROR"),"ERROR")))</f>
        <v>0</v>
      </c>
      <c r="U48" s="104"/>
      <c r="V48" s="104"/>
      <c r="W48" s="166"/>
      <c r="X48" s="166"/>
      <c r="Y48" s="166"/>
      <c r="Z48" s="166"/>
      <c r="AA48" s="166"/>
      <c r="AB48" s="166"/>
      <c r="AC48" s="104"/>
      <c r="AD48" s="160">
        <f>IF($AE$13="Correct",IF(AND(AD47+1&lt;='Student Work'!$AE$13,AD47&lt;&gt;0),AD47+1,IF('Student Work'!AD48&gt;0,"ERROR",0)),0)</f>
        <v>0</v>
      </c>
      <c r="AE48" s="162">
        <f>IF(AD48=0,0,IF(ISBLANK('Student Work'!AE48),"ERROR",IF(ABS('Student Work'!AE48-'Student Work'!AH47)&lt;0.01,IF(AD48&lt;&gt;"ERROR","Correct","ERROR"),"ERROR")))</f>
        <v>0</v>
      </c>
      <c r="AF48" s="162">
        <f>IF(AD48=0,0,IF(ISBLANK('Student Work'!AF48),"ERROR",IF(ABS('Student Work'!AF48-'Student Work'!AE48*'Student Work'!$AE$12/12)&lt;0.01,IF(AD48&lt;&gt;"ERROR","Correct","ERROR"),"ERROR")))</f>
        <v>0</v>
      </c>
      <c r="AG48" s="179">
        <f>IF(AD48=0,0,IF(ISBLANK('Student Work'!AG48),"ERROR",IF(ABS('Student Work'!AG48-('Student Work'!$AE$14-'Student Work'!AF48))&lt;0.01,"Correct","ERROR")))</f>
        <v>0</v>
      </c>
      <c r="AH48" s="180">
        <f>IF(AD48=0,0,IF(ISBLANK('Student Work'!AH48),"ERROR",IF(ABS('Student Work'!AH48-('Student Work'!AE48-'Student Work'!AG48))&lt;0.01,"Correct","ERROR")))</f>
        <v>0</v>
      </c>
      <c r="AI48" s="162">
        <f>IF(AE48=0,0,IF(ISBLANK('Student Work'!#REF!),"ERROR",IF(ABS('Student Work'!#REF!-('Student Work'!AF48+'Student Work'!AG48+'Student Work'!AH48))&lt;0.01,"Correct","ERROR")))</f>
        <v>0</v>
      </c>
      <c r="AJ48" s="104"/>
      <c r="AK48" s="104"/>
      <c r="AL48" s="84"/>
      <c r="AM48" s="18"/>
      <c r="AN48" s="18"/>
      <c r="AO48" s="18"/>
      <c r="AP48" s="18"/>
      <c r="AQ48" s="18"/>
      <c r="AR48" s="18"/>
      <c r="AS48" s="18"/>
      <c r="AT48" s="18"/>
    </row>
    <row r="49" spans="1:46">
      <c r="A49" s="117"/>
      <c r="B49" s="118"/>
      <c r="C49" s="118"/>
      <c r="D49" s="163"/>
      <c r="E49" s="163"/>
      <c r="F49" s="163"/>
      <c r="G49" s="163"/>
      <c r="H49" s="163"/>
      <c r="I49" s="163"/>
      <c r="J49" s="118"/>
      <c r="K49" s="118"/>
      <c r="L49" s="118"/>
      <c r="M49" s="118"/>
      <c r="N49" s="118"/>
      <c r="O49" s="104"/>
      <c r="P49" s="160">
        <f>IF($T$13="Correct",IF(AND(P48+1&lt;='Student Work'!$T$13,P48&lt;&gt;0),P48+1,IF('Student Work'!P49&gt;0,"ERROR",0)),0)</f>
        <v>0</v>
      </c>
      <c r="Q49" s="161">
        <f>IF(P49=0,0,IF(ISBLANK('Student Work'!Q49),"ERROR",IF(ABS('Student Work'!Q49-'Student Work'!T48)&lt;0.01,IF(P49&lt;&gt;"ERROR","Correct","ERROR"),"ERROR")))</f>
        <v>0</v>
      </c>
      <c r="R49" s="162">
        <f>IF(P49=0,0,IF(ISBLANK('Student Work'!R49),"ERROR",IF(ABS('Student Work'!R49-'Student Work'!Q49*'Student Work'!$T$12/12)&lt;0.01,IF(P49&lt;&gt;"ERROR","Correct","ERROR"),"ERROR")))</f>
        <v>0</v>
      </c>
      <c r="S49" s="162">
        <f>IF(P49=0,0,IF(ISBLANK('Student Work'!S49),"ERROR",IF(ABS('Student Work'!S49-('Student Work'!$T$14-'Student Work'!R49))&lt;0.01,IF(P49&lt;&gt;"ERROR","Correct","ERROR"),"ERROR")))</f>
        <v>0</v>
      </c>
      <c r="T49" s="162">
        <f>IF(P49=0,0,IF(ISBLANK('Student Work'!T49),"ERROR",IF(ABS('Student Work'!T49-('Student Work'!Q49-'Student Work'!S49))&lt;0.01,IF(P49&lt;&gt;"ERROR","Correct","ERROR"),"ERROR")))</f>
        <v>0</v>
      </c>
      <c r="U49" s="104"/>
      <c r="V49" s="104"/>
      <c r="W49" s="166"/>
      <c r="X49" s="166"/>
      <c r="Y49" s="166"/>
      <c r="Z49" s="166"/>
      <c r="AA49" s="166"/>
      <c r="AB49" s="166"/>
      <c r="AC49" s="104"/>
      <c r="AD49" s="160">
        <f>IF($AE$13="Correct",IF(AND(AD48+1&lt;='Student Work'!$AE$13,AD48&lt;&gt;0),AD48+1,IF('Student Work'!AD49&gt;0,"ERROR",0)),0)</f>
        <v>0</v>
      </c>
      <c r="AE49" s="162">
        <f>IF(AD49=0,0,IF(ISBLANK('Student Work'!AE49),"ERROR",IF(ABS('Student Work'!AE49-'Student Work'!AH48)&lt;0.01,IF(AD49&lt;&gt;"ERROR","Correct","ERROR"),"ERROR")))</f>
        <v>0</v>
      </c>
      <c r="AF49" s="162">
        <f>IF(AD49=0,0,IF(ISBLANK('Student Work'!AF49),"ERROR",IF(ABS('Student Work'!AF49-'Student Work'!AE49*'Student Work'!$AE$12/12)&lt;0.01,IF(AD49&lt;&gt;"ERROR","Correct","ERROR"),"ERROR")))</f>
        <v>0</v>
      </c>
      <c r="AG49" s="179">
        <f>IF(AD49=0,0,IF(ISBLANK('Student Work'!AG49),"ERROR",IF(ABS('Student Work'!AG49-('Student Work'!$AE$14-'Student Work'!AF49))&lt;0.01,"Correct","ERROR")))</f>
        <v>0</v>
      </c>
      <c r="AH49" s="180">
        <f>IF(AD49=0,0,IF(ISBLANK('Student Work'!AH49),"ERROR",IF(ABS('Student Work'!AH49-('Student Work'!AE49-'Student Work'!AG49))&lt;0.01,"Correct","ERROR")))</f>
        <v>0</v>
      </c>
      <c r="AI49" s="162">
        <f>IF(AE49=0,0,IF(ISBLANK('Student Work'!#REF!),"ERROR",IF(ABS('Student Work'!#REF!-('Student Work'!AF49+'Student Work'!AG49+'Student Work'!AH49))&lt;0.01,"Correct","ERROR")))</f>
        <v>0</v>
      </c>
      <c r="AJ49" s="104"/>
      <c r="AK49" s="104"/>
      <c r="AL49" s="84"/>
      <c r="AM49" s="18"/>
      <c r="AN49" s="18"/>
      <c r="AO49" s="18"/>
      <c r="AP49" s="18"/>
      <c r="AQ49" s="18"/>
      <c r="AR49" s="18"/>
      <c r="AS49" s="18"/>
      <c r="AT49" s="18"/>
    </row>
    <row r="50" spans="1:46">
      <c r="A50" s="117"/>
      <c r="B50" s="118"/>
      <c r="C50" s="118"/>
      <c r="D50" s="163"/>
      <c r="E50" s="163"/>
      <c r="F50" s="163"/>
      <c r="G50" s="163"/>
      <c r="H50" s="163"/>
      <c r="I50" s="163"/>
      <c r="J50" s="118"/>
      <c r="K50" s="118"/>
      <c r="L50" s="118"/>
      <c r="M50" s="118"/>
      <c r="N50" s="118"/>
      <c r="O50" s="104"/>
      <c r="P50" s="160">
        <f>IF($T$13="Correct",IF(AND(P49+1&lt;='Student Work'!$T$13,P49&lt;&gt;0),P49+1,IF('Student Work'!P50&gt;0,"ERROR",0)),0)</f>
        <v>0</v>
      </c>
      <c r="Q50" s="161">
        <f>IF(P50=0,0,IF(ISBLANK('Student Work'!Q50),"ERROR",IF(ABS('Student Work'!Q50-'Student Work'!T49)&lt;0.01,IF(P50&lt;&gt;"ERROR","Correct","ERROR"),"ERROR")))</f>
        <v>0</v>
      </c>
      <c r="R50" s="162">
        <f>IF(P50=0,0,IF(ISBLANK('Student Work'!R50),"ERROR",IF(ABS('Student Work'!R50-'Student Work'!Q50*'Student Work'!$T$12/12)&lt;0.01,IF(P50&lt;&gt;"ERROR","Correct","ERROR"),"ERROR")))</f>
        <v>0</v>
      </c>
      <c r="S50" s="162">
        <f>IF(P50=0,0,IF(ISBLANK('Student Work'!S50),"ERROR",IF(ABS('Student Work'!S50-('Student Work'!$T$14-'Student Work'!R50))&lt;0.01,IF(P50&lt;&gt;"ERROR","Correct","ERROR"),"ERROR")))</f>
        <v>0</v>
      </c>
      <c r="T50" s="162">
        <f>IF(P50=0,0,IF(ISBLANK('Student Work'!T50),"ERROR",IF(ABS('Student Work'!T50-('Student Work'!Q50-'Student Work'!S50))&lt;0.01,IF(P50&lt;&gt;"ERROR","Correct","ERROR"),"ERROR")))</f>
        <v>0</v>
      </c>
      <c r="U50" s="104"/>
      <c r="V50" s="104"/>
      <c r="W50" s="166"/>
      <c r="X50" s="166"/>
      <c r="Y50" s="166"/>
      <c r="Z50" s="166"/>
      <c r="AA50" s="166"/>
      <c r="AB50" s="166"/>
      <c r="AC50" s="104"/>
      <c r="AD50" s="160">
        <f>IF($AE$13="Correct",IF(AND(AD49+1&lt;='Student Work'!$AE$13,AD49&lt;&gt;0),AD49+1,IF('Student Work'!AD50&gt;0,"ERROR",0)),0)</f>
        <v>0</v>
      </c>
      <c r="AE50" s="162">
        <f>IF(AD50=0,0,IF(ISBLANK('Student Work'!AE50),"ERROR",IF(ABS('Student Work'!AE50-'Student Work'!AH49)&lt;0.01,IF(AD50&lt;&gt;"ERROR","Correct","ERROR"),"ERROR")))</f>
        <v>0</v>
      </c>
      <c r="AF50" s="162">
        <f>IF(AD50=0,0,IF(ISBLANK('Student Work'!AF50),"ERROR",IF(ABS('Student Work'!AF50-'Student Work'!AE50*'Student Work'!$AE$12/12)&lt;0.01,IF(AD50&lt;&gt;"ERROR","Correct","ERROR"),"ERROR")))</f>
        <v>0</v>
      </c>
      <c r="AG50" s="179">
        <f>IF(AD50=0,0,IF(ISBLANK('Student Work'!AG50),"ERROR",IF(ABS('Student Work'!AG50-('Student Work'!$AE$14-'Student Work'!AF50))&lt;0.01,"Correct","ERROR")))</f>
        <v>0</v>
      </c>
      <c r="AH50" s="180">
        <f>IF(AD50=0,0,IF(ISBLANK('Student Work'!AH50),"ERROR",IF(ABS('Student Work'!AH50-('Student Work'!AE50-'Student Work'!AG50))&lt;0.01,"Correct","ERROR")))</f>
        <v>0</v>
      </c>
      <c r="AI50" s="162">
        <f>IF(AE50=0,0,IF(ISBLANK('Student Work'!#REF!),"ERROR",IF(ABS('Student Work'!#REF!-('Student Work'!AF50+'Student Work'!AG50+'Student Work'!AH50))&lt;0.01,"Correct","ERROR")))</f>
        <v>0</v>
      </c>
      <c r="AJ50" s="104"/>
      <c r="AK50" s="104"/>
      <c r="AL50" s="84"/>
      <c r="AM50" s="18"/>
      <c r="AN50" s="18"/>
      <c r="AO50" s="18"/>
      <c r="AP50" s="18"/>
      <c r="AQ50" s="18"/>
      <c r="AR50" s="18"/>
      <c r="AS50" s="18"/>
      <c r="AT50" s="18"/>
    </row>
    <row r="51" spans="1:46">
      <c r="A51" s="117"/>
      <c r="B51" s="104"/>
      <c r="C51" s="104"/>
      <c r="D51" s="163"/>
      <c r="E51" s="104"/>
      <c r="F51" s="104"/>
      <c r="G51" s="104"/>
      <c r="H51" s="104"/>
      <c r="I51" s="104"/>
      <c r="J51" s="104"/>
      <c r="K51" s="118"/>
      <c r="L51" s="118"/>
      <c r="M51" s="118"/>
      <c r="N51" s="104"/>
      <c r="O51" s="104"/>
      <c r="P51" s="160">
        <f>IF($T$13="Correct",IF(AND(P50+1&lt;='Student Work'!$T$13,P50&lt;&gt;0),P50+1,IF('Student Work'!P51&gt;0,"ERROR",0)),0)</f>
        <v>0</v>
      </c>
      <c r="Q51" s="161">
        <f>IF(P51=0,0,IF(ISBLANK('Student Work'!Q51),"ERROR",IF(ABS('Student Work'!Q51-'Student Work'!T50)&lt;0.01,IF(P51&lt;&gt;"ERROR","Correct","ERROR"),"ERROR")))</f>
        <v>0</v>
      </c>
      <c r="R51" s="162">
        <f>IF(P51=0,0,IF(ISBLANK('Student Work'!R51),"ERROR",IF(ABS('Student Work'!R51-'Student Work'!Q51*'Student Work'!$T$12/12)&lt;0.01,IF(P51&lt;&gt;"ERROR","Correct","ERROR"),"ERROR")))</f>
        <v>0</v>
      </c>
      <c r="S51" s="162">
        <f>IF(P51=0,0,IF(ISBLANK('Student Work'!S51),"ERROR",IF(ABS('Student Work'!S51-('Student Work'!$T$14-'Student Work'!R51))&lt;0.01,IF(P51&lt;&gt;"ERROR","Correct","ERROR"),"ERROR")))</f>
        <v>0</v>
      </c>
      <c r="T51" s="162">
        <f>IF(P51=0,0,IF(ISBLANK('Student Work'!T51),"ERROR",IF(ABS('Student Work'!T51-('Student Work'!Q51-'Student Work'!S51))&lt;0.01,IF(P51&lt;&gt;"ERROR","Correct","ERROR"),"ERROR")))</f>
        <v>0</v>
      </c>
      <c r="U51" s="104"/>
      <c r="V51" s="104"/>
      <c r="W51" s="166"/>
      <c r="X51" s="166"/>
      <c r="Y51" s="166"/>
      <c r="Z51" s="166"/>
      <c r="AA51" s="166"/>
      <c r="AB51" s="166"/>
      <c r="AC51" s="104"/>
      <c r="AD51" s="160">
        <f>IF($AE$13="Correct",IF(AND(AD50+1&lt;='Student Work'!$AE$13,AD50&lt;&gt;0),AD50+1,IF('Student Work'!AD51&gt;0,"ERROR",0)),0)</f>
        <v>0</v>
      </c>
      <c r="AE51" s="162">
        <f>IF(AD51=0,0,IF(ISBLANK('Student Work'!AE51),"ERROR",IF(ABS('Student Work'!AE51-'Student Work'!AH50)&lt;0.01,IF(AD51&lt;&gt;"ERROR","Correct","ERROR"),"ERROR")))</f>
        <v>0</v>
      </c>
      <c r="AF51" s="162">
        <f>IF(AD51=0,0,IF(ISBLANK('Student Work'!AF51),"ERROR",IF(ABS('Student Work'!AF51-'Student Work'!AE51*'Student Work'!$AE$12/12)&lt;0.01,IF(AD51&lt;&gt;"ERROR","Correct","ERROR"),"ERROR")))</f>
        <v>0</v>
      </c>
      <c r="AG51" s="179">
        <f>IF(AD51=0,0,IF(ISBLANK('Student Work'!AG51),"ERROR",IF(ABS('Student Work'!AG51-('Student Work'!$AE$14-'Student Work'!AF51))&lt;0.01,"Correct","ERROR")))</f>
        <v>0</v>
      </c>
      <c r="AH51" s="180">
        <f>IF(AD51=0,0,IF(ISBLANK('Student Work'!AH51),"ERROR",IF(ABS('Student Work'!AH51-('Student Work'!AE51-'Student Work'!AG51))&lt;0.01,"Correct","ERROR")))</f>
        <v>0</v>
      </c>
      <c r="AI51" s="162">
        <f>IF(AE51=0,0,IF(ISBLANK('Student Work'!#REF!),"ERROR",IF(ABS('Student Work'!#REF!-('Student Work'!AF51+'Student Work'!AG51+'Student Work'!AH51))&lt;0.01,"Correct","ERROR")))</f>
        <v>0</v>
      </c>
      <c r="AJ51" s="104"/>
      <c r="AK51" s="104"/>
      <c r="AL51" s="84"/>
      <c r="AM51" s="18"/>
      <c r="AN51" s="18"/>
      <c r="AO51" s="18"/>
      <c r="AP51" s="18"/>
      <c r="AQ51" s="18"/>
      <c r="AR51" s="18"/>
      <c r="AS51" s="18"/>
      <c r="AT51" s="18"/>
    </row>
    <row r="52" spans="1:46">
      <c r="A52" s="117"/>
      <c r="B52" s="104"/>
      <c r="C52" s="104"/>
      <c r="D52" s="163"/>
      <c r="E52" s="104"/>
      <c r="F52" s="104"/>
      <c r="G52" s="104"/>
      <c r="H52" s="104"/>
      <c r="I52" s="104"/>
      <c r="J52" s="104"/>
      <c r="K52" s="118"/>
      <c r="L52" s="118"/>
      <c r="M52" s="118"/>
      <c r="N52" s="104"/>
      <c r="O52" s="104"/>
      <c r="P52" s="160">
        <f>IF($T$13="Correct",IF(AND(P51+1&lt;='Student Work'!$T$13,P51&lt;&gt;0),P51+1,IF('Student Work'!P52&gt;0,"ERROR",0)),0)</f>
        <v>0</v>
      </c>
      <c r="Q52" s="161">
        <f>IF(P52=0,0,IF(ISBLANK('Student Work'!Q52),"ERROR",IF(ABS('Student Work'!Q52-'Student Work'!T51)&lt;0.01,IF(P52&lt;&gt;"ERROR","Correct","ERROR"),"ERROR")))</f>
        <v>0</v>
      </c>
      <c r="R52" s="162">
        <f>IF(P52=0,0,IF(ISBLANK('Student Work'!R52),"ERROR",IF(ABS('Student Work'!R52-'Student Work'!Q52*'Student Work'!$T$12/12)&lt;0.01,IF(P52&lt;&gt;"ERROR","Correct","ERROR"),"ERROR")))</f>
        <v>0</v>
      </c>
      <c r="S52" s="162">
        <f>IF(P52=0,0,IF(ISBLANK('Student Work'!S52),"ERROR",IF(ABS('Student Work'!S52-('Student Work'!$T$14-'Student Work'!R52))&lt;0.01,IF(P52&lt;&gt;"ERROR","Correct","ERROR"),"ERROR")))</f>
        <v>0</v>
      </c>
      <c r="T52" s="162">
        <f>IF(P52=0,0,IF(ISBLANK('Student Work'!T52),"ERROR",IF(ABS('Student Work'!T52-('Student Work'!Q52-'Student Work'!S52))&lt;0.01,IF(P52&lt;&gt;"ERROR","Correct","ERROR"),"ERROR")))</f>
        <v>0</v>
      </c>
      <c r="U52" s="104"/>
      <c r="V52" s="104"/>
      <c r="W52" s="166"/>
      <c r="X52" s="166"/>
      <c r="Y52" s="166"/>
      <c r="Z52" s="166"/>
      <c r="AA52" s="166"/>
      <c r="AB52" s="166"/>
      <c r="AC52" s="104"/>
      <c r="AD52" s="160">
        <f>IF($AE$13="Correct",IF(AND(AD51+1&lt;='Student Work'!$AE$13,AD51&lt;&gt;0),AD51+1,IF('Student Work'!AD52&gt;0,"ERROR",0)),0)</f>
        <v>0</v>
      </c>
      <c r="AE52" s="162">
        <f>IF(AD52=0,0,IF(ISBLANK('Student Work'!AE52),"ERROR",IF(ABS('Student Work'!AE52-'Student Work'!AH51)&lt;0.01,IF(AD52&lt;&gt;"ERROR","Correct","ERROR"),"ERROR")))</f>
        <v>0</v>
      </c>
      <c r="AF52" s="162">
        <f>IF(AD52=0,0,IF(ISBLANK('Student Work'!AF52),"ERROR",IF(ABS('Student Work'!AF52-'Student Work'!AE52*'Student Work'!$AE$12/12)&lt;0.01,IF(AD52&lt;&gt;"ERROR","Correct","ERROR"),"ERROR")))</f>
        <v>0</v>
      </c>
      <c r="AG52" s="179">
        <f>IF(AD52=0,0,IF(ISBLANK('Student Work'!AG52),"ERROR",IF(ABS('Student Work'!AG52-('Student Work'!$AE$14-'Student Work'!AF52))&lt;0.01,"Correct","ERROR")))</f>
        <v>0</v>
      </c>
      <c r="AH52" s="180">
        <f>IF(AD52=0,0,IF(ISBLANK('Student Work'!AH52),"ERROR",IF(ABS('Student Work'!AH52-('Student Work'!AE52-'Student Work'!AG52))&lt;0.01,"Correct","ERROR")))</f>
        <v>0</v>
      </c>
      <c r="AI52" s="162">
        <f>IF(AE52=0,0,IF(ISBLANK('Student Work'!#REF!),"ERROR",IF(ABS('Student Work'!#REF!-('Student Work'!AF52+'Student Work'!AG52+'Student Work'!AH52))&lt;0.01,"Correct","ERROR")))</f>
        <v>0</v>
      </c>
      <c r="AJ52" s="104"/>
      <c r="AK52" s="104"/>
      <c r="AL52" s="84"/>
      <c r="AM52" s="18"/>
      <c r="AN52" s="18"/>
      <c r="AO52" s="18"/>
      <c r="AP52" s="18"/>
      <c r="AQ52" s="18"/>
      <c r="AR52" s="18"/>
      <c r="AS52" s="18"/>
      <c r="AT52" s="18"/>
    </row>
    <row r="53" spans="1:46">
      <c r="A53" s="117"/>
      <c r="B53" s="104"/>
      <c r="C53" s="104"/>
      <c r="D53" s="163"/>
      <c r="E53" s="104"/>
      <c r="F53" s="104"/>
      <c r="G53" s="104"/>
      <c r="H53" s="104"/>
      <c r="I53" s="104"/>
      <c r="J53" s="104"/>
      <c r="K53" s="118"/>
      <c r="L53" s="118"/>
      <c r="M53" s="118"/>
      <c r="N53" s="104"/>
      <c r="O53" s="104"/>
      <c r="P53" s="160">
        <f>IF($T$13="Correct",IF(AND(P52+1&lt;='Student Work'!$T$13,P52&lt;&gt;0),P52+1,IF('Student Work'!P53&gt;0,"ERROR",0)),0)</f>
        <v>0</v>
      </c>
      <c r="Q53" s="161">
        <f>IF(P53=0,0,IF(ISBLANK('Student Work'!Q53),"ERROR",IF(ABS('Student Work'!Q53-'Student Work'!T52)&lt;0.01,IF(P53&lt;&gt;"ERROR","Correct","ERROR"),"ERROR")))</f>
        <v>0</v>
      </c>
      <c r="R53" s="162">
        <f>IF(P53=0,0,IF(ISBLANK('Student Work'!R53),"ERROR",IF(ABS('Student Work'!R53-'Student Work'!Q53*'Student Work'!$T$12/12)&lt;0.01,IF(P53&lt;&gt;"ERROR","Correct","ERROR"),"ERROR")))</f>
        <v>0</v>
      </c>
      <c r="S53" s="162">
        <f>IF(P53=0,0,IF(ISBLANK('Student Work'!S53),"ERROR",IF(ABS('Student Work'!S53-('Student Work'!$T$14-'Student Work'!R53))&lt;0.01,IF(P53&lt;&gt;"ERROR","Correct","ERROR"),"ERROR")))</f>
        <v>0</v>
      </c>
      <c r="T53" s="162">
        <f>IF(P53=0,0,IF(ISBLANK('Student Work'!T53),"ERROR",IF(ABS('Student Work'!T53-('Student Work'!Q53-'Student Work'!S53))&lt;0.01,IF(P53&lt;&gt;"ERROR","Correct","ERROR"),"ERROR")))</f>
        <v>0</v>
      </c>
      <c r="U53" s="104"/>
      <c r="V53" s="104"/>
      <c r="W53" s="166"/>
      <c r="X53" s="166"/>
      <c r="Y53" s="166"/>
      <c r="Z53" s="166"/>
      <c r="AA53" s="166"/>
      <c r="AB53" s="166"/>
      <c r="AC53" s="104"/>
      <c r="AD53" s="160">
        <f>IF($AE$13="Correct",IF(AND(AD52+1&lt;='Student Work'!$AE$13,AD52&lt;&gt;0),AD52+1,IF('Student Work'!AD53&gt;0,"ERROR",0)),0)</f>
        <v>0</v>
      </c>
      <c r="AE53" s="162">
        <f>IF(AD53=0,0,IF(ISBLANK('Student Work'!AE53),"ERROR",IF(ABS('Student Work'!AE53-'Student Work'!AH52)&lt;0.01,IF(AD53&lt;&gt;"ERROR","Correct","ERROR"),"ERROR")))</f>
        <v>0</v>
      </c>
      <c r="AF53" s="162">
        <f>IF(AD53=0,0,IF(ISBLANK('Student Work'!AF53),"ERROR",IF(ABS('Student Work'!AF53-'Student Work'!AE53*'Student Work'!$AE$12/12)&lt;0.01,IF(AD53&lt;&gt;"ERROR","Correct","ERROR"),"ERROR")))</f>
        <v>0</v>
      </c>
      <c r="AG53" s="179">
        <f>IF(AD53=0,0,IF(ISBLANK('Student Work'!AG53),"ERROR",IF(ABS('Student Work'!AG53-('Student Work'!$AE$14-'Student Work'!AF53))&lt;0.01,"Correct","ERROR")))</f>
        <v>0</v>
      </c>
      <c r="AH53" s="180">
        <f>IF(AD53=0,0,IF(ISBLANK('Student Work'!AH53),"ERROR",IF(ABS('Student Work'!AH53-('Student Work'!AE53-'Student Work'!AG53))&lt;0.01,"Correct","ERROR")))</f>
        <v>0</v>
      </c>
      <c r="AI53" s="162">
        <f>IF(AE53=0,0,IF(ISBLANK('Student Work'!#REF!),"ERROR",IF(ABS('Student Work'!#REF!-('Student Work'!AF53+'Student Work'!AG53+'Student Work'!AH53))&lt;0.01,"Correct","ERROR")))</f>
        <v>0</v>
      </c>
      <c r="AJ53" s="104"/>
      <c r="AK53" s="104"/>
      <c r="AL53" s="84"/>
      <c r="AM53" s="18"/>
      <c r="AN53" s="18"/>
      <c r="AO53" s="18"/>
      <c r="AP53" s="18"/>
      <c r="AQ53" s="18"/>
      <c r="AR53" s="18"/>
      <c r="AS53" s="18"/>
      <c r="AT53" s="18"/>
    </row>
    <row r="54" spans="1:46">
      <c r="A54" s="117"/>
      <c r="B54" s="104"/>
      <c r="C54" s="104"/>
      <c r="D54" s="104"/>
      <c r="E54" s="104"/>
      <c r="F54" s="104"/>
      <c r="G54" s="104"/>
      <c r="H54" s="104"/>
      <c r="I54" s="104"/>
      <c r="J54" s="104"/>
      <c r="K54" s="104"/>
      <c r="L54" s="104"/>
      <c r="M54" s="104"/>
      <c r="N54" s="104"/>
      <c r="O54" s="104"/>
      <c r="P54" s="160">
        <f>IF($T$13="Correct",IF(AND(P53+1&lt;='Student Work'!$T$13,P53&lt;&gt;0),P53+1,IF('Student Work'!P54&gt;0,"ERROR",0)),0)</f>
        <v>0</v>
      </c>
      <c r="Q54" s="161">
        <f>IF(P54=0,0,IF(ISBLANK('Student Work'!Q54),"ERROR",IF(ABS('Student Work'!Q54-'Student Work'!T53)&lt;0.01,IF(P54&lt;&gt;"ERROR","Correct","ERROR"),"ERROR")))</f>
        <v>0</v>
      </c>
      <c r="R54" s="162">
        <f>IF(P54=0,0,IF(ISBLANK('Student Work'!R54),"ERROR",IF(ABS('Student Work'!R54-'Student Work'!Q54*'Student Work'!$T$12/12)&lt;0.01,IF(P54&lt;&gt;"ERROR","Correct","ERROR"),"ERROR")))</f>
        <v>0</v>
      </c>
      <c r="S54" s="162">
        <f>IF(P54=0,0,IF(ISBLANK('Student Work'!S54),"ERROR",IF(ABS('Student Work'!S54-('Student Work'!$T$14-'Student Work'!R54))&lt;0.01,IF(P54&lt;&gt;"ERROR","Correct","ERROR"),"ERROR")))</f>
        <v>0</v>
      </c>
      <c r="T54" s="162">
        <f>IF(P54=0,0,IF(ISBLANK('Student Work'!T54),"ERROR",IF(ABS('Student Work'!T54-('Student Work'!Q54-'Student Work'!S54))&lt;0.01,IF(P54&lt;&gt;"ERROR","Correct","ERROR"),"ERROR")))</f>
        <v>0</v>
      </c>
      <c r="U54" s="104"/>
      <c r="V54" s="104"/>
      <c r="W54" s="166"/>
      <c r="X54" s="166"/>
      <c r="Y54" s="166"/>
      <c r="Z54" s="166"/>
      <c r="AA54" s="166"/>
      <c r="AB54" s="166"/>
      <c r="AC54" s="104"/>
      <c r="AD54" s="160">
        <f>IF($AE$13="Correct",IF(AND(AD53+1&lt;='Student Work'!$AE$13,AD53&lt;&gt;0),AD53+1,IF('Student Work'!AD54&gt;0,"ERROR",0)),0)</f>
        <v>0</v>
      </c>
      <c r="AE54" s="162">
        <f>IF(AD54=0,0,IF(ISBLANK('Student Work'!AE54),"ERROR",IF(ABS('Student Work'!AE54-'Student Work'!AH53)&lt;0.01,IF(AD54&lt;&gt;"ERROR","Correct","ERROR"),"ERROR")))</f>
        <v>0</v>
      </c>
      <c r="AF54" s="162">
        <f>IF(AD54=0,0,IF(ISBLANK('Student Work'!AF54),"ERROR",IF(ABS('Student Work'!AF54-'Student Work'!AE54*'Student Work'!$AE$12/12)&lt;0.01,IF(AD54&lt;&gt;"ERROR","Correct","ERROR"),"ERROR")))</f>
        <v>0</v>
      </c>
      <c r="AG54" s="179">
        <f>IF(AD54=0,0,IF(ISBLANK('Student Work'!AG54),"ERROR",IF(ABS('Student Work'!AG54-('Student Work'!$AE$14-'Student Work'!AF54))&lt;0.01,"Correct","ERROR")))</f>
        <v>0</v>
      </c>
      <c r="AH54" s="180">
        <f>IF(AD54=0,0,IF(ISBLANK('Student Work'!AH54),"ERROR",IF(ABS('Student Work'!AH54-('Student Work'!AE54-'Student Work'!AG54))&lt;0.01,"Correct","ERROR")))</f>
        <v>0</v>
      </c>
      <c r="AI54" s="162">
        <f>IF(AE54=0,0,IF(ISBLANK('Student Work'!#REF!),"ERROR",IF(ABS('Student Work'!#REF!-('Student Work'!AF54+'Student Work'!AG54+'Student Work'!AH54))&lt;0.01,"Correct","ERROR")))</f>
        <v>0</v>
      </c>
      <c r="AJ54" s="104"/>
      <c r="AK54" s="104"/>
      <c r="AL54" s="84"/>
      <c r="AM54" s="18"/>
      <c r="AN54" s="18"/>
      <c r="AO54" s="18"/>
      <c r="AP54" s="18"/>
      <c r="AQ54" s="18"/>
      <c r="AR54" s="18"/>
      <c r="AS54" s="18"/>
      <c r="AT54" s="18"/>
    </row>
    <row r="55" spans="1:46">
      <c r="A55" s="117"/>
      <c r="B55" s="104"/>
      <c r="C55" s="104"/>
      <c r="D55" s="104"/>
      <c r="E55" s="104"/>
      <c r="F55" s="104"/>
      <c r="G55" s="104"/>
      <c r="H55" s="104"/>
      <c r="I55" s="104"/>
      <c r="J55" s="104"/>
      <c r="K55" s="104"/>
      <c r="L55" s="104"/>
      <c r="M55" s="104"/>
      <c r="N55" s="104"/>
      <c r="O55" s="104"/>
      <c r="P55" s="160">
        <f>IF($T$13="Correct",IF(AND(P54+1&lt;='Student Work'!$T$13,P54&lt;&gt;0),P54+1,IF('Student Work'!P55&gt;0,"ERROR",0)),0)</f>
        <v>0</v>
      </c>
      <c r="Q55" s="161">
        <f>IF(P55=0,0,IF(ISBLANK('Student Work'!Q55),"ERROR",IF(ABS('Student Work'!Q55-'Student Work'!T54)&lt;0.01,IF(P55&lt;&gt;"ERROR","Correct","ERROR"),"ERROR")))</f>
        <v>0</v>
      </c>
      <c r="R55" s="162">
        <f>IF(P55=0,0,IF(ISBLANK('Student Work'!R55),"ERROR",IF(ABS('Student Work'!R55-'Student Work'!Q55*'Student Work'!$T$12/12)&lt;0.01,IF(P55&lt;&gt;"ERROR","Correct","ERROR"),"ERROR")))</f>
        <v>0</v>
      </c>
      <c r="S55" s="162">
        <f>IF(P55=0,0,IF(ISBLANK('Student Work'!S55),"ERROR",IF(ABS('Student Work'!S55-('Student Work'!$T$14-'Student Work'!R55))&lt;0.01,IF(P55&lt;&gt;"ERROR","Correct","ERROR"),"ERROR")))</f>
        <v>0</v>
      </c>
      <c r="T55" s="162">
        <f>IF(P55=0,0,IF(ISBLANK('Student Work'!T55),"ERROR",IF(ABS('Student Work'!T55-('Student Work'!Q55-'Student Work'!S55))&lt;0.01,IF(P55&lt;&gt;"ERROR","Correct","ERROR"),"ERROR")))</f>
        <v>0</v>
      </c>
      <c r="U55" s="104"/>
      <c r="V55" s="104"/>
      <c r="W55" s="166"/>
      <c r="X55" s="166"/>
      <c r="Y55" s="166"/>
      <c r="Z55" s="166"/>
      <c r="AA55" s="166"/>
      <c r="AB55" s="166"/>
      <c r="AC55" s="104"/>
      <c r="AD55" s="160">
        <f>IF($AE$13="Correct",IF(AND(AD54+1&lt;='Student Work'!$AE$13,AD54&lt;&gt;0),AD54+1,IF('Student Work'!AD55&gt;0,"ERROR",0)),0)</f>
        <v>0</v>
      </c>
      <c r="AE55" s="162">
        <f>IF(AD55=0,0,IF(ISBLANK('Student Work'!AE55),"ERROR",IF(ABS('Student Work'!AE55-'Student Work'!AH54)&lt;0.01,IF(AD55&lt;&gt;"ERROR","Correct","ERROR"),"ERROR")))</f>
        <v>0</v>
      </c>
      <c r="AF55" s="162">
        <f>IF(AD55=0,0,IF(ISBLANK('Student Work'!AF55),"ERROR",IF(ABS('Student Work'!AF55-'Student Work'!AE55*'Student Work'!$AE$12/12)&lt;0.01,IF(AD55&lt;&gt;"ERROR","Correct","ERROR"),"ERROR")))</f>
        <v>0</v>
      </c>
      <c r="AG55" s="179">
        <f>IF(AD55=0,0,IF(ISBLANK('Student Work'!AG55),"ERROR",IF(ABS('Student Work'!AG55-('Student Work'!$AE$14-'Student Work'!AF55))&lt;0.01,"Correct","ERROR")))</f>
        <v>0</v>
      </c>
      <c r="AH55" s="180">
        <f>IF(AD55=0,0,IF(ISBLANK('Student Work'!AH55),"ERROR",IF(ABS('Student Work'!AH55-('Student Work'!AE55-'Student Work'!AG55))&lt;0.01,"Correct","ERROR")))</f>
        <v>0</v>
      </c>
      <c r="AI55" s="162">
        <f>IF(AE55=0,0,IF(ISBLANK('Student Work'!#REF!),"ERROR",IF(ABS('Student Work'!#REF!-('Student Work'!AF55+'Student Work'!AG55+'Student Work'!AH55))&lt;0.01,"Correct","ERROR")))</f>
        <v>0</v>
      </c>
      <c r="AJ55" s="104"/>
      <c r="AK55" s="104"/>
      <c r="AL55" s="84"/>
      <c r="AM55" s="18"/>
      <c r="AN55" s="18"/>
      <c r="AO55" s="18"/>
      <c r="AP55" s="18"/>
      <c r="AQ55" s="18"/>
      <c r="AR55" s="18"/>
      <c r="AS55" s="18"/>
      <c r="AT55" s="18"/>
    </row>
    <row r="56" spans="1:46">
      <c r="A56" s="117"/>
      <c r="B56" s="86"/>
      <c r="C56" s="86"/>
      <c r="D56" s="104"/>
      <c r="E56" s="86"/>
      <c r="F56" s="86"/>
      <c r="G56" s="86"/>
      <c r="H56" s="86"/>
      <c r="I56" s="86"/>
      <c r="J56" s="86"/>
      <c r="K56" s="104"/>
      <c r="L56" s="104"/>
      <c r="M56" s="104"/>
      <c r="N56" s="86"/>
      <c r="O56" s="104"/>
      <c r="P56" s="160">
        <f>IF($T$13="Correct",IF(AND(P55+1&lt;='Student Work'!$T$13,P55&lt;&gt;0),P55+1,IF('Student Work'!P56&gt;0,"ERROR",0)),0)</f>
        <v>0</v>
      </c>
      <c r="Q56" s="161">
        <f>IF(P56=0,0,IF(ISBLANK('Student Work'!Q56),"ERROR",IF(ABS('Student Work'!Q56-'Student Work'!T55)&lt;0.01,IF(P56&lt;&gt;"ERROR","Correct","ERROR"),"ERROR")))</f>
        <v>0</v>
      </c>
      <c r="R56" s="162">
        <f>IF(P56=0,0,IF(ISBLANK('Student Work'!R56),"ERROR",IF(ABS('Student Work'!R56-'Student Work'!Q56*'Student Work'!$T$12/12)&lt;0.01,IF(P56&lt;&gt;"ERROR","Correct","ERROR"),"ERROR")))</f>
        <v>0</v>
      </c>
      <c r="S56" s="162">
        <f>IF(P56=0,0,IF(ISBLANK('Student Work'!S56),"ERROR",IF(ABS('Student Work'!S56-('Student Work'!$T$14-'Student Work'!R56))&lt;0.01,IF(P56&lt;&gt;"ERROR","Correct","ERROR"),"ERROR")))</f>
        <v>0</v>
      </c>
      <c r="T56" s="162">
        <f>IF(P56=0,0,IF(ISBLANK('Student Work'!T56),"ERROR",IF(ABS('Student Work'!T56-('Student Work'!Q56-'Student Work'!S56))&lt;0.01,IF(P56&lt;&gt;"ERROR","Correct","ERROR"),"ERROR")))</f>
        <v>0</v>
      </c>
      <c r="U56" s="104"/>
      <c r="V56" s="104"/>
      <c r="W56" s="166"/>
      <c r="X56" s="166"/>
      <c r="Y56" s="166"/>
      <c r="Z56" s="166"/>
      <c r="AA56" s="166"/>
      <c r="AB56" s="166"/>
      <c r="AC56" s="104"/>
      <c r="AD56" s="160">
        <f>IF($AE$13="Correct",IF(AND(AD55+1&lt;='Student Work'!$AE$13,AD55&lt;&gt;0),AD55+1,IF('Student Work'!AD56&gt;0,"ERROR",0)),0)</f>
        <v>0</v>
      </c>
      <c r="AE56" s="162">
        <f>IF(AD56=0,0,IF(ISBLANK('Student Work'!AE56),"ERROR",IF(ABS('Student Work'!AE56-'Student Work'!AH55)&lt;0.01,IF(AD56&lt;&gt;"ERROR","Correct","ERROR"),"ERROR")))</f>
        <v>0</v>
      </c>
      <c r="AF56" s="162">
        <f>IF(AD56=0,0,IF(ISBLANK('Student Work'!AF56),"ERROR",IF(ABS('Student Work'!AF56-'Student Work'!AE56*'Student Work'!$AE$12/12)&lt;0.01,IF(AD56&lt;&gt;"ERROR","Correct","ERROR"),"ERROR")))</f>
        <v>0</v>
      </c>
      <c r="AG56" s="179">
        <f>IF(AD56=0,0,IF(ISBLANK('Student Work'!AG56),"ERROR",IF(ABS('Student Work'!AG56-('Student Work'!$AE$14-'Student Work'!AF56))&lt;0.01,"Correct","ERROR")))</f>
        <v>0</v>
      </c>
      <c r="AH56" s="180">
        <f>IF(AD56=0,0,IF(ISBLANK('Student Work'!AH56),"ERROR",IF(ABS('Student Work'!AH56-('Student Work'!AE56-'Student Work'!AG56))&lt;0.01,"Correct","ERROR")))</f>
        <v>0</v>
      </c>
      <c r="AI56" s="162">
        <f>IF(AE56=0,0,IF(ISBLANK('Student Work'!#REF!),"ERROR",IF(ABS('Student Work'!#REF!-('Student Work'!AF56+'Student Work'!AG56+'Student Work'!AH56))&lt;0.01,"Correct","ERROR")))</f>
        <v>0</v>
      </c>
      <c r="AJ56" s="104"/>
      <c r="AK56" s="104"/>
      <c r="AL56" s="84"/>
      <c r="AM56" s="18"/>
      <c r="AN56" s="18"/>
      <c r="AO56" s="18"/>
      <c r="AP56" s="18"/>
      <c r="AQ56" s="18"/>
      <c r="AR56" s="18"/>
      <c r="AS56" s="18"/>
      <c r="AT56" s="18"/>
    </row>
    <row r="57" spans="1:46">
      <c r="A57" s="117"/>
      <c r="B57" s="86"/>
      <c r="C57" s="86"/>
      <c r="D57" s="104"/>
      <c r="E57" s="86"/>
      <c r="F57" s="86"/>
      <c r="G57" s="86"/>
      <c r="H57" s="86"/>
      <c r="I57" s="86"/>
      <c r="J57" s="86"/>
      <c r="K57" s="104"/>
      <c r="L57" s="104"/>
      <c r="M57" s="104"/>
      <c r="N57" s="86"/>
      <c r="O57" s="104"/>
      <c r="P57" s="160">
        <f>IF($T$13="Correct",IF(AND(P56+1&lt;='Student Work'!$T$13,P56&lt;&gt;0),P56+1,IF('Student Work'!P57&gt;0,"ERROR",0)),0)</f>
        <v>0</v>
      </c>
      <c r="Q57" s="161">
        <f>IF(P57=0,0,IF(ISBLANK('Student Work'!Q57),"ERROR",IF(ABS('Student Work'!Q57-'Student Work'!T56)&lt;0.01,IF(P57&lt;&gt;"ERROR","Correct","ERROR"),"ERROR")))</f>
        <v>0</v>
      </c>
      <c r="R57" s="162">
        <f>IF(P57=0,0,IF(ISBLANK('Student Work'!R57),"ERROR",IF(ABS('Student Work'!R57-'Student Work'!Q57*'Student Work'!$T$12/12)&lt;0.01,IF(P57&lt;&gt;"ERROR","Correct","ERROR"),"ERROR")))</f>
        <v>0</v>
      </c>
      <c r="S57" s="162">
        <f>IF(P57=0,0,IF(ISBLANK('Student Work'!S57),"ERROR",IF(ABS('Student Work'!S57-('Student Work'!$T$14-'Student Work'!R57))&lt;0.01,IF(P57&lt;&gt;"ERROR","Correct","ERROR"),"ERROR")))</f>
        <v>0</v>
      </c>
      <c r="T57" s="162">
        <f>IF(P57=0,0,IF(ISBLANK('Student Work'!T57),"ERROR",IF(ABS('Student Work'!T57-('Student Work'!Q57-'Student Work'!S57))&lt;0.01,IF(P57&lt;&gt;"ERROR","Correct","ERROR"),"ERROR")))</f>
        <v>0</v>
      </c>
      <c r="U57" s="104"/>
      <c r="V57" s="104"/>
      <c r="W57" s="166"/>
      <c r="X57" s="166"/>
      <c r="Y57" s="166"/>
      <c r="Z57" s="166"/>
      <c r="AA57" s="166"/>
      <c r="AB57" s="166"/>
      <c r="AC57" s="104"/>
      <c r="AD57" s="160">
        <f>IF($AE$13="Correct",IF(AND(AD56+1&lt;='Student Work'!$AE$13,AD56&lt;&gt;0),AD56+1,IF('Student Work'!AD57&gt;0,"ERROR",0)),0)</f>
        <v>0</v>
      </c>
      <c r="AE57" s="162">
        <f>IF(AD57=0,0,IF(ISBLANK('Student Work'!AE57),"ERROR",IF(ABS('Student Work'!AE57-'Student Work'!AH56)&lt;0.01,IF(AD57&lt;&gt;"ERROR","Correct","ERROR"),"ERROR")))</f>
        <v>0</v>
      </c>
      <c r="AF57" s="162">
        <f>IF(AD57=0,0,IF(ISBLANK('Student Work'!AF57),"ERROR",IF(ABS('Student Work'!AF57-'Student Work'!AE57*'Student Work'!$AE$12/12)&lt;0.01,IF(AD57&lt;&gt;"ERROR","Correct","ERROR"),"ERROR")))</f>
        <v>0</v>
      </c>
      <c r="AG57" s="179">
        <f>IF(AD57=0,0,IF(ISBLANK('Student Work'!AG57),"ERROR",IF(ABS('Student Work'!AG57-('Student Work'!$AE$14-'Student Work'!AF57))&lt;0.01,"Correct","ERROR")))</f>
        <v>0</v>
      </c>
      <c r="AH57" s="180">
        <f>IF(AD57=0,0,IF(ISBLANK('Student Work'!AH57),"ERROR",IF(ABS('Student Work'!AH57-('Student Work'!AE57-'Student Work'!AG57))&lt;0.01,"Correct","ERROR")))</f>
        <v>0</v>
      </c>
      <c r="AI57" s="162">
        <f>IF(AE57=0,0,IF(ISBLANK('Student Work'!#REF!),"ERROR",IF(ABS('Student Work'!#REF!-('Student Work'!AF57+'Student Work'!AG57+'Student Work'!AH57))&lt;0.01,"Correct","ERROR")))</f>
        <v>0</v>
      </c>
      <c r="AJ57" s="104"/>
      <c r="AK57" s="104"/>
      <c r="AL57" s="84"/>
      <c r="AM57" s="18"/>
      <c r="AN57" s="18"/>
      <c r="AO57" s="18"/>
      <c r="AP57" s="18"/>
      <c r="AQ57" s="18"/>
      <c r="AR57" s="18"/>
      <c r="AS57" s="18"/>
      <c r="AT57" s="18"/>
    </row>
    <row r="58" spans="1:46">
      <c r="A58" s="117"/>
      <c r="B58" s="86"/>
      <c r="C58" s="86"/>
      <c r="D58" s="104"/>
      <c r="E58" s="86"/>
      <c r="F58" s="86"/>
      <c r="G58" s="86"/>
      <c r="H58" s="86"/>
      <c r="I58" s="86"/>
      <c r="J58" s="86"/>
      <c r="K58" s="104"/>
      <c r="L58" s="104"/>
      <c r="M58" s="104"/>
      <c r="N58" s="86"/>
      <c r="O58" s="104"/>
      <c r="P58" s="160">
        <f>IF($T$13="Correct",IF(AND(P57+1&lt;='Student Work'!$T$13,P57&lt;&gt;0),P57+1,IF('Student Work'!P58&gt;0,"ERROR",0)),0)</f>
        <v>0</v>
      </c>
      <c r="Q58" s="161">
        <f>IF(P58=0,0,IF(ISBLANK('Student Work'!Q58),"ERROR",IF(ABS('Student Work'!Q58-'Student Work'!T57)&lt;0.01,IF(P58&lt;&gt;"ERROR","Correct","ERROR"),"ERROR")))</f>
        <v>0</v>
      </c>
      <c r="R58" s="162">
        <f>IF(P58=0,0,IF(ISBLANK('Student Work'!R58),"ERROR",IF(ABS('Student Work'!R58-'Student Work'!Q58*'Student Work'!$T$12/12)&lt;0.01,IF(P58&lt;&gt;"ERROR","Correct","ERROR"),"ERROR")))</f>
        <v>0</v>
      </c>
      <c r="S58" s="162">
        <f>IF(P58=0,0,IF(ISBLANK('Student Work'!S58),"ERROR",IF(ABS('Student Work'!S58-('Student Work'!$T$14-'Student Work'!R58))&lt;0.01,IF(P58&lt;&gt;"ERROR","Correct","ERROR"),"ERROR")))</f>
        <v>0</v>
      </c>
      <c r="T58" s="162">
        <f>IF(P58=0,0,IF(ISBLANK('Student Work'!T58),"ERROR",IF(ABS('Student Work'!T58-('Student Work'!Q58-'Student Work'!S58))&lt;0.01,IF(P58&lt;&gt;"ERROR","Correct","ERROR"),"ERROR")))</f>
        <v>0</v>
      </c>
      <c r="U58" s="104"/>
      <c r="V58" s="104"/>
      <c r="W58" s="166"/>
      <c r="X58" s="166"/>
      <c r="Y58" s="166"/>
      <c r="Z58" s="166"/>
      <c r="AA58" s="166"/>
      <c r="AB58" s="166"/>
      <c r="AC58" s="104"/>
      <c r="AD58" s="160">
        <f>IF($AE$13="Correct",IF(AND(AD57+1&lt;='Student Work'!$AE$13,AD57&lt;&gt;0),AD57+1,IF('Student Work'!AD58&gt;0,"ERROR",0)),0)</f>
        <v>0</v>
      </c>
      <c r="AE58" s="162">
        <f>IF(AD58=0,0,IF(ISBLANK('Student Work'!AE58),"ERROR",IF(ABS('Student Work'!AE58-'Student Work'!AH57)&lt;0.01,IF(AD58&lt;&gt;"ERROR","Correct","ERROR"),"ERROR")))</f>
        <v>0</v>
      </c>
      <c r="AF58" s="162">
        <f>IF(AD58=0,0,IF(ISBLANK('Student Work'!AF58),"ERROR",IF(ABS('Student Work'!AF58-'Student Work'!AE58*'Student Work'!$AE$12/12)&lt;0.01,IF(AD58&lt;&gt;"ERROR","Correct","ERROR"),"ERROR")))</f>
        <v>0</v>
      </c>
      <c r="AG58" s="179">
        <f>IF(AD58=0,0,IF(ISBLANK('Student Work'!AG58),"ERROR",IF(ABS('Student Work'!AG58-('Student Work'!$AE$14-'Student Work'!AF58))&lt;0.01,"Correct","ERROR")))</f>
        <v>0</v>
      </c>
      <c r="AH58" s="180">
        <f>IF(AD58=0,0,IF(ISBLANK('Student Work'!AH58),"ERROR",IF(ABS('Student Work'!AH58-('Student Work'!AE58-'Student Work'!AG58))&lt;0.01,"Correct","ERROR")))</f>
        <v>0</v>
      </c>
      <c r="AI58" s="162">
        <f>IF(AE58=0,0,IF(ISBLANK('Student Work'!#REF!),"ERROR",IF(ABS('Student Work'!#REF!-('Student Work'!AF58+'Student Work'!AG58+'Student Work'!AH58))&lt;0.01,"Correct","ERROR")))</f>
        <v>0</v>
      </c>
      <c r="AJ58" s="104"/>
      <c r="AK58" s="104"/>
      <c r="AL58" s="84"/>
      <c r="AM58" s="18"/>
      <c r="AN58" s="18"/>
      <c r="AO58" s="18"/>
      <c r="AP58" s="18"/>
      <c r="AQ58" s="18"/>
      <c r="AR58" s="18"/>
      <c r="AS58" s="18"/>
      <c r="AT58" s="18"/>
    </row>
    <row r="59" spans="1:46">
      <c r="A59" s="117"/>
      <c r="B59" s="86"/>
      <c r="C59" s="86"/>
      <c r="D59" s="86"/>
      <c r="E59" s="86"/>
      <c r="F59" s="86"/>
      <c r="G59" s="86"/>
      <c r="H59" s="86"/>
      <c r="I59" s="86"/>
      <c r="J59" s="86"/>
      <c r="K59" s="86"/>
      <c r="L59" s="86"/>
      <c r="M59" s="86"/>
      <c r="N59" s="86"/>
      <c r="O59" s="104"/>
      <c r="P59" s="160">
        <f>IF($T$13="Correct",IF(AND(P58+1&lt;='Student Work'!$T$13,P58&lt;&gt;0),P58+1,IF('Student Work'!P59&gt;0,"ERROR",0)),0)</f>
        <v>0</v>
      </c>
      <c r="Q59" s="161">
        <f>IF(P59=0,0,IF(ISBLANK('Student Work'!Q59),"ERROR",IF(ABS('Student Work'!Q59-'Student Work'!T58)&lt;0.01,IF(P59&lt;&gt;"ERROR","Correct","ERROR"),"ERROR")))</f>
        <v>0</v>
      </c>
      <c r="R59" s="162">
        <f>IF(P59=0,0,IF(ISBLANK('Student Work'!R59),"ERROR",IF(ABS('Student Work'!R59-'Student Work'!Q59*'Student Work'!$T$12/12)&lt;0.01,IF(P59&lt;&gt;"ERROR","Correct","ERROR"),"ERROR")))</f>
        <v>0</v>
      </c>
      <c r="S59" s="162">
        <f>IF(P59=0,0,IF(ISBLANK('Student Work'!S59),"ERROR",IF(ABS('Student Work'!S59-('Student Work'!$T$14-'Student Work'!R59))&lt;0.01,IF(P59&lt;&gt;"ERROR","Correct","ERROR"),"ERROR")))</f>
        <v>0</v>
      </c>
      <c r="T59" s="162">
        <f>IF(P59=0,0,IF(ISBLANK('Student Work'!T59),"ERROR",IF(ABS('Student Work'!T59-('Student Work'!Q59-'Student Work'!S59))&lt;0.01,IF(P59&lt;&gt;"ERROR","Correct","ERROR"),"ERROR")))</f>
        <v>0</v>
      </c>
      <c r="U59" s="104"/>
      <c r="V59" s="104"/>
      <c r="W59" s="166"/>
      <c r="X59" s="166"/>
      <c r="Y59" s="166"/>
      <c r="Z59" s="166"/>
      <c r="AA59" s="166"/>
      <c r="AB59" s="166"/>
      <c r="AC59" s="104"/>
      <c r="AD59" s="160">
        <f>IF($AE$13="Correct",IF(AND(AD58+1&lt;='Student Work'!$AE$13,AD58&lt;&gt;0),AD58+1,IF('Student Work'!AD59&gt;0,"ERROR",0)),0)</f>
        <v>0</v>
      </c>
      <c r="AE59" s="162">
        <f>IF(AD59=0,0,IF(ISBLANK('Student Work'!AE59),"ERROR",IF(ABS('Student Work'!AE59-'Student Work'!AH58)&lt;0.01,IF(AD59&lt;&gt;"ERROR","Correct","ERROR"),"ERROR")))</f>
        <v>0</v>
      </c>
      <c r="AF59" s="162">
        <f>IF(AD59=0,0,IF(ISBLANK('Student Work'!AF59),"ERROR",IF(ABS('Student Work'!AF59-'Student Work'!AE59*'Student Work'!$AE$12/12)&lt;0.01,IF(AD59&lt;&gt;"ERROR","Correct","ERROR"),"ERROR")))</f>
        <v>0</v>
      </c>
      <c r="AG59" s="179">
        <f>IF(AD59=0,0,IF(ISBLANK('Student Work'!AG59),"ERROR",IF(ABS('Student Work'!AG59-('Student Work'!$AE$14-'Student Work'!AF59))&lt;0.01,"Correct","ERROR")))</f>
        <v>0</v>
      </c>
      <c r="AH59" s="180">
        <f>IF(AD59=0,0,IF(ISBLANK('Student Work'!AH59),"ERROR",IF(ABS('Student Work'!AH59-('Student Work'!AE59-'Student Work'!AG59))&lt;0.01,"Correct","ERROR")))</f>
        <v>0</v>
      </c>
      <c r="AI59" s="162">
        <f>IF(AE59=0,0,IF(ISBLANK('Student Work'!#REF!),"ERROR",IF(ABS('Student Work'!#REF!-('Student Work'!AF59+'Student Work'!AG59+'Student Work'!AH59))&lt;0.01,"Correct","ERROR")))</f>
        <v>0</v>
      </c>
      <c r="AJ59" s="104"/>
      <c r="AK59" s="104"/>
      <c r="AL59" s="84"/>
      <c r="AM59" s="18"/>
      <c r="AN59" s="18"/>
      <c r="AO59" s="18"/>
      <c r="AP59" s="18"/>
      <c r="AQ59" s="18"/>
      <c r="AR59" s="18"/>
      <c r="AS59" s="18"/>
      <c r="AT59" s="18"/>
    </row>
    <row r="60" spans="1:46">
      <c r="A60" s="117"/>
      <c r="B60" s="86"/>
      <c r="C60" s="86"/>
      <c r="D60" s="86"/>
      <c r="E60" s="86"/>
      <c r="F60" s="86"/>
      <c r="G60" s="86"/>
      <c r="H60" s="86"/>
      <c r="I60" s="86"/>
      <c r="J60" s="86"/>
      <c r="K60" s="86"/>
      <c r="L60" s="86"/>
      <c r="M60" s="86"/>
      <c r="N60" s="86"/>
      <c r="O60" s="104"/>
      <c r="P60" s="160">
        <f>IF($T$13="Correct",IF(AND(P59+1&lt;='Student Work'!$T$13,P59&lt;&gt;0),P59+1,IF('Student Work'!P60&gt;0,"ERROR",0)),0)</f>
        <v>0</v>
      </c>
      <c r="Q60" s="161">
        <f>IF(P60=0,0,IF(ISBLANK('Student Work'!Q60),"ERROR",IF(ABS('Student Work'!Q60-'Student Work'!T59)&lt;0.01,IF(P60&lt;&gt;"ERROR","Correct","ERROR"),"ERROR")))</f>
        <v>0</v>
      </c>
      <c r="R60" s="162">
        <f>IF(P60=0,0,IF(ISBLANK('Student Work'!R60),"ERROR",IF(ABS('Student Work'!R60-'Student Work'!Q60*'Student Work'!$T$12/12)&lt;0.01,IF(P60&lt;&gt;"ERROR","Correct","ERROR"),"ERROR")))</f>
        <v>0</v>
      </c>
      <c r="S60" s="162">
        <f>IF(P60=0,0,IF(ISBLANK('Student Work'!S60),"ERROR",IF(ABS('Student Work'!S60-('Student Work'!$T$14-'Student Work'!R60))&lt;0.01,IF(P60&lt;&gt;"ERROR","Correct","ERROR"),"ERROR")))</f>
        <v>0</v>
      </c>
      <c r="T60" s="162">
        <f>IF(P60=0,0,IF(ISBLANK('Student Work'!T60),"ERROR",IF(ABS('Student Work'!T60-('Student Work'!Q60-'Student Work'!S60))&lt;0.01,IF(P60&lt;&gt;"ERROR","Correct","ERROR"),"ERROR")))</f>
        <v>0</v>
      </c>
      <c r="U60" s="104"/>
      <c r="V60" s="104"/>
      <c r="W60" s="166"/>
      <c r="X60" s="166"/>
      <c r="Y60" s="166"/>
      <c r="Z60" s="166"/>
      <c r="AA60" s="166"/>
      <c r="AB60" s="166"/>
      <c r="AC60" s="104"/>
      <c r="AD60" s="160">
        <f>IF($AE$13="Correct",IF(AND(AD59+1&lt;='Student Work'!$AE$13,AD59&lt;&gt;0),AD59+1,IF('Student Work'!AD60&gt;0,"ERROR",0)),0)</f>
        <v>0</v>
      </c>
      <c r="AE60" s="162">
        <f>IF(AD60=0,0,IF(ISBLANK('Student Work'!AE60),"ERROR",IF(ABS('Student Work'!AE60-'Student Work'!AH59)&lt;0.01,IF(AD60&lt;&gt;"ERROR","Correct","ERROR"),"ERROR")))</f>
        <v>0</v>
      </c>
      <c r="AF60" s="162">
        <f>IF(AD60=0,0,IF(ISBLANK('Student Work'!AF60),"ERROR",IF(ABS('Student Work'!AF60-'Student Work'!AE60*'Student Work'!$AE$12/12)&lt;0.01,IF(AD60&lt;&gt;"ERROR","Correct","ERROR"),"ERROR")))</f>
        <v>0</v>
      </c>
      <c r="AG60" s="179">
        <f>IF(AD60=0,0,IF(ISBLANK('Student Work'!AG60),"ERROR",IF(ABS('Student Work'!AG60-('Student Work'!$AE$14-'Student Work'!AF60))&lt;0.01,"Correct","ERROR")))</f>
        <v>0</v>
      </c>
      <c r="AH60" s="180">
        <f>IF(AD60=0,0,IF(ISBLANK('Student Work'!AH60),"ERROR",IF(ABS('Student Work'!AH60-('Student Work'!AE60-'Student Work'!AG60))&lt;0.01,"Correct","ERROR")))</f>
        <v>0</v>
      </c>
      <c r="AI60" s="162">
        <f>IF(AE60=0,0,IF(ISBLANK('Student Work'!#REF!),"ERROR",IF(ABS('Student Work'!#REF!-('Student Work'!AF60+'Student Work'!AG60+'Student Work'!AH60))&lt;0.01,"Correct","ERROR")))</f>
        <v>0</v>
      </c>
      <c r="AJ60" s="104"/>
      <c r="AK60" s="104"/>
      <c r="AL60" s="84"/>
      <c r="AM60" s="18"/>
      <c r="AN60" s="18"/>
      <c r="AO60" s="18"/>
      <c r="AP60" s="18"/>
      <c r="AQ60" s="18"/>
      <c r="AR60" s="18"/>
      <c r="AS60" s="18"/>
      <c r="AT60" s="18"/>
    </row>
    <row r="61" spans="1:46">
      <c r="A61" s="117"/>
      <c r="B61" s="86"/>
      <c r="C61" s="86"/>
      <c r="D61" s="86"/>
      <c r="E61" s="86"/>
      <c r="F61" s="86"/>
      <c r="G61" s="86"/>
      <c r="H61" s="86"/>
      <c r="I61" s="86"/>
      <c r="J61" s="86"/>
      <c r="K61" s="86"/>
      <c r="L61" s="86"/>
      <c r="M61" s="86"/>
      <c r="N61" s="86"/>
      <c r="O61" s="104"/>
      <c r="P61" s="160">
        <f>IF($T$13="Correct",IF(AND(P60+1&lt;='Student Work'!$T$13,P60&lt;&gt;0),P60+1,IF('Student Work'!P61&gt;0,"ERROR",0)),0)</f>
        <v>0</v>
      </c>
      <c r="Q61" s="161">
        <f>IF(P61=0,0,IF(ISBLANK('Student Work'!Q61),"ERROR",IF(ABS('Student Work'!Q61-'Student Work'!T60)&lt;0.01,IF(P61&lt;&gt;"ERROR","Correct","ERROR"),"ERROR")))</f>
        <v>0</v>
      </c>
      <c r="R61" s="162">
        <f>IF(P61=0,0,IF(ISBLANK('Student Work'!R61),"ERROR",IF(ABS('Student Work'!R61-'Student Work'!Q61*'Student Work'!$T$12/12)&lt;0.01,IF(P61&lt;&gt;"ERROR","Correct","ERROR"),"ERROR")))</f>
        <v>0</v>
      </c>
      <c r="S61" s="162">
        <f>IF(P61=0,0,IF(ISBLANK('Student Work'!S61),"ERROR",IF(ABS('Student Work'!S61-('Student Work'!$T$14-'Student Work'!R61))&lt;0.01,IF(P61&lt;&gt;"ERROR","Correct","ERROR"),"ERROR")))</f>
        <v>0</v>
      </c>
      <c r="T61" s="162">
        <f>IF(P61=0,0,IF(ISBLANK('Student Work'!T61),"ERROR",IF(ABS('Student Work'!T61-('Student Work'!Q61-'Student Work'!S61))&lt;0.01,IF(P61&lt;&gt;"ERROR","Correct","ERROR"),"ERROR")))</f>
        <v>0</v>
      </c>
      <c r="U61" s="104"/>
      <c r="V61" s="104"/>
      <c r="W61" s="166"/>
      <c r="X61" s="166"/>
      <c r="Y61" s="166"/>
      <c r="Z61" s="166"/>
      <c r="AA61" s="166"/>
      <c r="AB61" s="166"/>
      <c r="AC61" s="104"/>
      <c r="AD61" s="160">
        <f>IF($AE$13="Correct",IF(AND(AD60+1&lt;='Student Work'!$AE$13,AD60&lt;&gt;0),AD60+1,IF('Student Work'!AD61&gt;0,"ERROR",0)),0)</f>
        <v>0</v>
      </c>
      <c r="AE61" s="162">
        <f>IF(AD61=0,0,IF(ISBLANK('Student Work'!AE61),"ERROR",IF(ABS('Student Work'!AE61-'Student Work'!AH60)&lt;0.01,IF(AD61&lt;&gt;"ERROR","Correct","ERROR"),"ERROR")))</f>
        <v>0</v>
      </c>
      <c r="AF61" s="162">
        <f>IF(AD61=0,0,IF(ISBLANK('Student Work'!AF61),"ERROR",IF(ABS('Student Work'!AF61-'Student Work'!AE61*'Student Work'!$AE$12/12)&lt;0.01,IF(AD61&lt;&gt;"ERROR","Correct","ERROR"),"ERROR")))</f>
        <v>0</v>
      </c>
      <c r="AG61" s="179">
        <f>IF(AD61=0,0,IF(ISBLANK('Student Work'!AG61),"ERROR",IF(ABS('Student Work'!AG61-('Student Work'!$AE$14-'Student Work'!AF61))&lt;0.01,"Correct","ERROR")))</f>
        <v>0</v>
      </c>
      <c r="AH61" s="180">
        <f>IF(AD61=0,0,IF(ISBLANK('Student Work'!AH61),"ERROR",IF(ABS('Student Work'!AH61-('Student Work'!AE61-'Student Work'!AG61))&lt;0.01,"Correct","ERROR")))</f>
        <v>0</v>
      </c>
      <c r="AI61" s="162">
        <f>IF(AE61=0,0,IF(ISBLANK('Student Work'!#REF!),"ERROR",IF(ABS('Student Work'!#REF!-('Student Work'!AF61+'Student Work'!AG61+'Student Work'!AH61))&lt;0.01,"Correct","ERROR")))</f>
        <v>0</v>
      </c>
      <c r="AJ61" s="104"/>
      <c r="AK61" s="104"/>
      <c r="AL61" s="84"/>
      <c r="AM61" s="18"/>
      <c r="AN61" s="18"/>
      <c r="AO61" s="18"/>
      <c r="AP61" s="18"/>
      <c r="AQ61" s="18"/>
      <c r="AR61" s="18"/>
      <c r="AS61" s="18"/>
      <c r="AT61" s="18"/>
    </row>
    <row r="62" spans="1:46">
      <c r="A62" s="117"/>
      <c r="B62" s="86"/>
      <c r="C62" s="86"/>
      <c r="D62" s="86"/>
      <c r="E62" s="86"/>
      <c r="F62" s="86"/>
      <c r="G62" s="86"/>
      <c r="H62" s="86"/>
      <c r="I62" s="86"/>
      <c r="J62" s="86"/>
      <c r="K62" s="86"/>
      <c r="L62" s="86"/>
      <c r="M62" s="86"/>
      <c r="N62" s="86"/>
      <c r="O62" s="104"/>
      <c r="P62" s="160">
        <f>IF($T$13="Correct",IF(AND(P61+1&lt;='Student Work'!$T$13,P61&lt;&gt;0),P61+1,IF('Student Work'!P62&gt;0,"ERROR",0)),0)</f>
        <v>0</v>
      </c>
      <c r="Q62" s="161">
        <f>IF(P62=0,0,IF(ISBLANK('Student Work'!Q62),"ERROR",IF(ABS('Student Work'!Q62-'Student Work'!T61)&lt;0.01,IF(P62&lt;&gt;"ERROR","Correct","ERROR"),"ERROR")))</f>
        <v>0</v>
      </c>
      <c r="R62" s="162">
        <f>IF(P62=0,0,IF(ISBLANK('Student Work'!R62),"ERROR",IF(ABS('Student Work'!R62-'Student Work'!Q62*'Student Work'!$T$12/12)&lt;0.01,IF(P62&lt;&gt;"ERROR","Correct","ERROR"),"ERROR")))</f>
        <v>0</v>
      </c>
      <c r="S62" s="162">
        <f>IF(P62=0,0,IF(ISBLANK('Student Work'!S62),"ERROR",IF(ABS('Student Work'!S62-('Student Work'!$T$14-'Student Work'!R62))&lt;0.01,IF(P62&lt;&gt;"ERROR","Correct","ERROR"),"ERROR")))</f>
        <v>0</v>
      </c>
      <c r="T62" s="162">
        <f>IF(P62=0,0,IF(ISBLANK('Student Work'!T62),"ERROR",IF(ABS('Student Work'!T62-('Student Work'!Q62-'Student Work'!S62))&lt;0.01,IF(P62&lt;&gt;"ERROR","Correct","ERROR"),"ERROR")))</f>
        <v>0</v>
      </c>
      <c r="U62" s="104"/>
      <c r="V62" s="104"/>
      <c r="W62" s="166"/>
      <c r="X62" s="166"/>
      <c r="Y62" s="166"/>
      <c r="Z62" s="166"/>
      <c r="AA62" s="166"/>
      <c r="AB62" s="166"/>
      <c r="AC62" s="104"/>
      <c r="AD62" s="160">
        <f>IF($AE$13="Correct",IF(AND(AD61+1&lt;='Student Work'!$AE$13,AD61&lt;&gt;0),AD61+1,IF('Student Work'!AD62&gt;0,"ERROR",0)),0)</f>
        <v>0</v>
      </c>
      <c r="AE62" s="162">
        <f>IF(AD62=0,0,IF(ISBLANK('Student Work'!AE62),"ERROR",IF(ABS('Student Work'!AE62-'Student Work'!AH61)&lt;0.01,IF(AD62&lt;&gt;"ERROR","Correct","ERROR"),"ERROR")))</f>
        <v>0</v>
      </c>
      <c r="AF62" s="162">
        <f>IF(AD62=0,0,IF(ISBLANK('Student Work'!AF62),"ERROR",IF(ABS('Student Work'!AF62-'Student Work'!AE62*'Student Work'!$AE$12/12)&lt;0.01,IF(AD62&lt;&gt;"ERROR","Correct","ERROR"),"ERROR")))</f>
        <v>0</v>
      </c>
      <c r="AG62" s="179">
        <f>IF(AD62=0,0,IF(ISBLANK('Student Work'!AG62),"ERROR",IF(ABS('Student Work'!AG62-('Student Work'!$AE$14-'Student Work'!AF62))&lt;0.01,"Correct","ERROR")))</f>
        <v>0</v>
      </c>
      <c r="AH62" s="180">
        <f>IF(AD62=0,0,IF(ISBLANK('Student Work'!AH62),"ERROR",IF(ABS('Student Work'!AH62-('Student Work'!AE62-'Student Work'!AG62))&lt;0.01,"Correct","ERROR")))</f>
        <v>0</v>
      </c>
      <c r="AI62" s="162">
        <f>IF(AE62=0,0,IF(ISBLANK('Student Work'!#REF!),"ERROR",IF(ABS('Student Work'!#REF!-('Student Work'!AF62+'Student Work'!AG62+'Student Work'!AH62))&lt;0.01,"Correct","ERROR")))</f>
        <v>0</v>
      </c>
      <c r="AJ62" s="104"/>
      <c r="AK62" s="104"/>
      <c r="AL62" s="84"/>
      <c r="AM62" s="18"/>
      <c r="AN62" s="18"/>
      <c r="AO62" s="18"/>
      <c r="AP62" s="18"/>
      <c r="AQ62" s="18"/>
      <c r="AR62" s="18"/>
      <c r="AS62" s="18"/>
      <c r="AT62" s="18"/>
    </row>
    <row r="63" spans="1:46">
      <c r="A63" s="117"/>
      <c r="B63" s="86"/>
      <c r="C63" s="86"/>
      <c r="D63" s="86"/>
      <c r="E63" s="86"/>
      <c r="F63" s="86"/>
      <c r="G63" s="86"/>
      <c r="H63" s="86"/>
      <c r="I63" s="86"/>
      <c r="J63" s="86"/>
      <c r="K63" s="86"/>
      <c r="L63" s="86"/>
      <c r="M63" s="86"/>
      <c r="N63" s="86"/>
      <c r="O63" s="104"/>
      <c r="P63" s="160">
        <f>IF($T$13="Correct",IF(AND(P62+1&lt;='Student Work'!$T$13,P62&lt;&gt;0),P62+1,IF('Student Work'!P63&gt;0,"ERROR",0)),0)</f>
        <v>0</v>
      </c>
      <c r="Q63" s="161">
        <f>IF(P63=0,0,IF(ISBLANK('Student Work'!Q63),"ERROR",IF(ABS('Student Work'!Q63-'Student Work'!T62)&lt;0.01,IF(P63&lt;&gt;"ERROR","Correct","ERROR"),"ERROR")))</f>
        <v>0</v>
      </c>
      <c r="R63" s="162">
        <f>IF(P63=0,0,IF(ISBLANK('Student Work'!R63),"ERROR",IF(ABS('Student Work'!R63-'Student Work'!Q63*'Student Work'!$T$12/12)&lt;0.01,IF(P63&lt;&gt;"ERROR","Correct","ERROR"),"ERROR")))</f>
        <v>0</v>
      </c>
      <c r="S63" s="162">
        <f>IF(P63=0,0,IF(ISBLANK('Student Work'!S63),"ERROR",IF(ABS('Student Work'!S63-('Student Work'!$T$14-'Student Work'!R63))&lt;0.01,IF(P63&lt;&gt;"ERROR","Correct","ERROR"),"ERROR")))</f>
        <v>0</v>
      </c>
      <c r="T63" s="162">
        <f>IF(P63=0,0,IF(ISBLANK('Student Work'!T63),"ERROR",IF(ABS('Student Work'!T63-('Student Work'!Q63-'Student Work'!S63))&lt;0.01,IF(P63&lt;&gt;"ERROR","Correct","ERROR"),"ERROR")))</f>
        <v>0</v>
      </c>
      <c r="U63" s="104"/>
      <c r="V63" s="104"/>
      <c r="W63" s="166"/>
      <c r="X63" s="166"/>
      <c r="Y63" s="166"/>
      <c r="Z63" s="166"/>
      <c r="AA63" s="166"/>
      <c r="AB63" s="166"/>
      <c r="AC63" s="104"/>
      <c r="AD63" s="160">
        <f>IF($AE$13="Correct",IF(AND(AD62+1&lt;='Student Work'!$AE$13,AD62&lt;&gt;0),AD62+1,IF('Student Work'!AD63&gt;0,"ERROR",0)),0)</f>
        <v>0</v>
      </c>
      <c r="AE63" s="162">
        <f>IF(AD63=0,0,IF(ISBLANK('Student Work'!AE63),"ERROR",IF(ABS('Student Work'!AE63-'Student Work'!AH62)&lt;0.01,IF(AD63&lt;&gt;"ERROR","Correct","ERROR"),"ERROR")))</f>
        <v>0</v>
      </c>
      <c r="AF63" s="162">
        <f>IF(AD63=0,0,IF(ISBLANK('Student Work'!AF63),"ERROR",IF(ABS('Student Work'!AF63-'Student Work'!AE63*'Student Work'!$AE$12/12)&lt;0.01,IF(AD63&lt;&gt;"ERROR","Correct","ERROR"),"ERROR")))</f>
        <v>0</v>
      </c>
      <c r="AG63" s="179">
        <f>IF(AD63=0,0,IF(ISBLANK('Student Work'!AG63),"ERROR",IF(ABS('Student Work'!AG63-('Student Work'!$AE$14-'Student Work'!AF63))&lt;0.01,"Correct","ERROR")))</f>
        <v>0</v>
      </c>
      <c r="AH63" s="180">
        <f>IF(AD63=0,0,IF(ISBLANK('Student Work'!AH63),"ERROR",IF(ABS('Student Work'!AH63-('Student Work'!AE63-'Student Work'!AG63))&lt;0.01,"Correct","ERROR")))</f>
        <v>0</v>
      </c>
      <c r="AI63" s="162">
        <f>IF(AE63=0,0,IF(ISBLANK('Student Work'!#REF!),"ERROR",IF(ABS('Student Work'!#REF!-('Student Work'!AF63+'Student Work'!AG63+'Student Work'!AH63))&lt;0.01,"Correct","ERROR")))</f>
        <v>0</v>
      </c>
      <c r="AJ63" s="104"/>
      <c r="AK63" s="104"/>
      <c r="AL63" s="84"/>
      <c r="AM63" s="18"/>
      <c r="AN63" s="18"/>
      <c r="AO63" s="18"/>
      <c r="AP63" s="18"/>
      <c r="AQ63" s="18"/>
      <c r="AR63" s="18"/>
      <c r="AS63" s="18"/>
      <c r="AT63" s="18"/>
    </row>
    <row r="64" spans="1:46">
      <c r="A64" s="117"/>
      <c r="B64" s="86"/>
      <c r="C64" s="86"/>
      <c r="D64" s="86"/>
      <c r="E64" s="86"/>
      <c r="F64" s="86"/>
      <c r="G64" s="86"/>
      <c r="H64" s="86"/>
      <c r="I64" s="86"/>
      <c r="J64" s="86"/>
      <c r="K64" s="86"/>
      <c r="L64" s="86"/>
      <c r="M64" s="86"/>
      <c r="N64" s="86"/>
      <c r="O64" s="104"/>
      <c r="P64" s="160">
        <f>IF($T$13="Correct",IF(AND(P63+1&lt;='Student Work'!$T$13,P63&lt;&gt;0),P63+1,IF('Student Work'!P64&gt;0,"ERROR",0)),0)</f>
        <v>0</v>
      </c>
      <c r="Q64" s="161">
        <f>IF(P64=0,0,IF(ISBLANK('Student Work'!Q64),"ERROR",IF(ABS('Student Work'!Q64-'Student Work'!T63)&lt;0.01,IF(P64&lt;&gt;"ERROR","Correct","ERROR"),"ERROR")))</f>
        <v>0</v>
      </c>
      <c r="R64" s="162">
        <f>IF(P64=0,0,IF(ISBLANK('Student Work'!R64),"ERROR",IF(ABS('Student Work'!R64-'Student Work'!Q64*'Student Work'!$T$12/12)&lt;0.01,IF(P64&lt;&gt;"ERROR","Correct","ERROR"),"ERROR")))</f>
        <v>0</v>
      </c>
      <c r="S64" s="162">
        <f>IF(P64=0,0,IF(ISBLANK('Student Work'!S64),"ERROR",IF(ABS('Student Work'!S64-('Student Work'!$T$14-'Student Work'!R64))&lt;0.01,IF(P64&lt;&gt;"ERROR","Correct","ERROR"),"ERROR")))</f>
        <v>0</v>
      </c>
      <c r="T64" s="162">
        <f>IF(P64=0,0,IF(ISBLANK('Student Work'!T64),"ERROR",IF(ABS('Student Work'!T64-('Student Work'!Q64-'Student Work'!S64))&lt;0.01,IF(P64&lt;&gt;"ERROR","Correct","ERROR"),"ERROR")))</f>
        <v>0</v>
      </c>
      <c r="U64" s="104"/>
      <c r="V64" s="104"/>
      <c r="W64" s="166"/>
      <c r="X64" s="166"/>
      <c r="Y64" s="166"/>
      <c r="Z64" s="166"/>
      <c r="AA64" s="166"/>
      <c r="AB64" s="166"/>
      <c r="AC64" s="104"/>
      <c r="AD64" s="160">
        <f>IF($AE$13="Correct",IF(AND(AD63+1&lt;='Student Work'!$AE$13,AD63&lt;&gt;0),AD63+1,IF('Student Work'!AD64&gt;0,"ERROR",0)),0)</f>
        <v>0</v>
      </c>
      <c r="AE64" s="162">
        <f>IF(AD64=0,0,IF(ISBLANK('Student Work'!AE64),"ERROR",IF(ABS('Student Work'!AE64-'Student Work'!AH63)&lt;0.01,IF(AD64&lt;&gt;"ERROR","Correct","ERROR"),"ERROR")))</f>
        <v>0</v>
      </c>
      <c r="AF64" s="162">
        <f>IF(AD64=0,0,IF(ISBLANK('Student Work'!AF64),"ERROR",IF(ABS('Student Work'!AF64-'Student Work'!AE64*'Student Work'!$AE$12/12)&lt;0.01,IF(AD64&lt;&gt;"ERROR","Correct","ERROR"),"ERROR")))</f>
        <v>0</v>
      </c>
      <c r="AG64" s="179">
        <f>IF(AD64=0,0,IF(ISBLANK('Student Work'!AG64),"ERROR",IF(ABS('Student Work'!AG64-('Student Work'!$AE$14-'Student Work'!AF64))&lt;0.01,"Correct","ERROR")))</f>
        <v>0</v>
      </c>
      <c r="AH64" s="180">
        <f>IF(AD64=0,0,IF(ISBLANK('Student Work'!AH64),"ERROR",IF(ABS('Student Work'!AH64-('Student Work'!AE64-'Student Work'!AG64))&lt;0.01,"Correct","ERROR")))</f>
        <v>0</v>
      </c>
      <c r="AI64" s="162">
        <f>IF(AE64=0,0,IF(ISBLANK('Student Work'!#REF!),"ERROR",IF(ABS('Student Work'!#REF!-('Student Work'!AF64+'Student Work'!AG64+'Student Work'!AH64))&lt;0.01,"Correct","ERROR")))</f>
        <v>0</v>
      </c>
      <c r="AJ64" s="104"/>
      <c r="AK64" s="104"/>
      <c r="AL64" s="84"/>
      <c r="AM64" s="18"/>
      <c r="AN64" s="18"/>
      <c r="AO64" s="18"/>
      <c r="AP64" s="18"/>
      <c r="AQ64" s="18"/>
      <c r="AR64" s="18"/>
      <c r="AS64" s="18"/>
      <c r="AT64" s="18"/>
    </row>
    <row r="65" spans="1:46">
      <c r="A65" s="117"/>
      <c r="B65" s="86"/>
      <c r="C65" s="86"/>
      <c r="D65" s="86"/>
      <c r="E65" s="86"/>
      <c r="F65" s="86"/>
      <c r="G65" s="86"/>
      <c r="H65" s="86"/>
      <c r="I65" s="86"/>
      <c r="J65" s="86"/>
      <c r="K65" s="86"/>
      <c r="L65" s="86"/>
      <c r="M65" s="86"/>
      <c r="N65" s="86"/>
      <c r="O65" s="104"/>
      <c r="P65" s="160">
        <f>IF($T$13="Correct",IF(AND(P64+1&lt;='Student Work'!$T$13,P64&lt;&gt;0),P64+1,IF('Student Work'!P65&gt;0,"ERROR",0)),0)</f>
        <v>0</v>
      </c>
      <c r="Q65" s="161">
        <f>IF(P65=0,0,IF(ISBLANK('Student Work'!Q65),"ERROR",IF(ABS('Student Work'!Q65-'Student Work'!T64)&lt;0.01,IF(P65&lt;&gt;"ERROR","Correct","ERROR"),"ERROR")))</f>
        <v>0</v>
      </c>
      <c r="R65" s="162">
        <f>IF(P65=0,0,IF(ISBLANK('Student Work'!R65),"ERROR",IF(ABS('Student Work'!R65-'Student Work'!Q65*'Student Work'!$T$12/12)&lt;0.01,IF(P65&lt;&gt;"ERROR","Correct","ERROR"),"ERROR")))</f>
        <v>0</v>
      </c>
      <c r="S65" s="162">
        <f>IF(P65=0,0,IF(ISBLANK('Student Work'!S65),"ERROR",IF(ABS('Student Work'!S65-('Student Work'!$T$14-'Student Work'!R65))&lt;0.01,IF(P65&lt;&gt;"ERROR","Correct","ERROR"),"ERROR")))</f>
        <v>0</v>
      </c>
      <c r="T65" s="162">
        <f>IF(P65=0,0,IF(ISBLANK('Student Work'!T65),"ERROR",IF(ABS('Student Work'!T65-('Student Work'!Q65-'Student Work'!S65))&lt;0.01,IF(P65&lt;&gt;"ERROR","Correct","ERROR"),"ERROR")))</f>
        <v>0</v>
      </c>
      <c r="U65" s="104"/>
      <c r="V65" s="104"/>
      <c r="W65" s="166"/>
      <c r="X65" s="166"/>
      <c r="Y65" s="166"/>
      <c r="Z65" s="166"/>
      <c r="AA65" s="166"/>
      <c r="AB65" s="166"/>
      <c r="AC65" s="104"/>
      <c r="AD65" s="160">
        <f>IF($AE$13="Correct",IF(AND(AD64+1&lt;='Student Work'!$AE$13,AD64&lt;&gt;0),AD64+1,IF('Student Work'!AD65&gt;0,"ERROR",0)),0)</f>
        <v>0</v>
      </c>
      <c r="AE65" s="162">
        <f>IF(AD65=0,0,IF(ISBLANK('Student Work'!AE65),"ERROR",IF(ABS('Student Work'!AE65-'Student Work'!AH64)&lt;0.01,IF(AD65&lt;&gt;"ERROR","Correct","ERROR"),"ERROR")))</f>
        <v>0</v>
      </c>
      <c r="AF65" s="162">
        <f>IF(AD65=0,0,IF(ISBLANK('Student Work'!AF65),"ERROR",IF(ABS('Student Work'!AF65-'Student Work'!AE65*'Student Work'!$AE$12/12)&lt;0.01,IF(AD65&lt;&gt;"ERROR","Correct","ERROR"),"ERROR")))</f>
        <v>0</v>
      </c>
      <c r="AG65" s="179">
        <f>IF(AD65=0,0,IF(ISBLANK('Student Work'!AG65),"ERROR",IF(ABS('Student Work'!AG65-('Student Work'!$AE$14-'Student Work'!AF65))&lt;0.01,"Correct","ERROR")))</f>
        <v>0</v>
      </c>
      <c r="AH65" s="180">
        <f>IF(AD65=0,0,IF(ISBLANK('Student Work'!AH65),"ERROR",IF(ABS('Student Work'!AH65-('Student Work'!AE65-'Student Work'!AG65))&lt;0.01,"Correct","ERROR")))</f>
        <v>0</v>
      </c>
      <c r="AI65" s="162">
        <f>IF(AE65=0,0,IF(ISBLANK('Student Work'!#REF!),"ERROR",IF(ABS('Student Work'!#REF!-('Student Work'!AF65+'Student Work'!AG65+'Student Work'!AH65))&lt;0.01,"Correct","ERROR")))</f>
        <v>0</v>
      </c>
      <c r="AJ65" s="104"/>
      <c r="AK65" s="104"/>
      <c r="AL65" s="84"/>
      <c r="AM65" s="18"/>
      <c r="AN65" s="18"/>
      <c r="AO65" s="18"/>
      <c r="AP65" s="18"/>
      <c r="AQ65" s="18"/>
      <c r="AR65" s="18"/>
      <c r="AS65" s="18"/>
      <c r="AT65" s="18"/>
    </row>
    <row r="66" spans="1:46">
      <c r="A66" s="117"/>
      <c r="B66" s="86"/>
      <c r="C66" s="86"/>
      <c r="D66" s="86"/>
      <c r="E66" s="86"/>
      <c r="F66" s="86"/>
      <c r="G66" s="86"/>
      <c r="H66" s="86"/>
      <c r="I66" s="86"/>
      <c r="J66" s="86"/>
      <c r="K66" s="86"/>
      <c r="L66" s="86"/>
      <c r="M66" s="86"/>
      <c r="N66" s="86"/>
      <c r="O66" s="104"/>
      <c r="P66" s="160">
        <f>IF($T$13="Correct",IF(AND(P65+1&lt;='Student Work'!$T$13,P65&lt;&gt;0),P65+1,IF('Student Work'!P66&gt;0,"ERROR",0)),0)</f>
        <v>0</v>
      </c>
      <c r="Q66" s="161">
        <f>IF(P66=0,0,IF(ISBLANK('Student Work'!Q66),"ERROR",IF(ABS('Student Work'!Q66-'Student Work'!T65)&lt;0.01,IF(P66&lt;&gt;"ERROR","Correct","ERROR"),"ERROR")))</f>
        <v>0</v>
      </c>
      <c r="R66" s="162">
        <f>IF(P66=0,0,IF(ISBLANK('Student Work'!R66),"ERROR",IF(ABS('Student Work'!R66-'Student Work'!Q66*'Student Work'!$T$12/12)&lt;0.01,IF(P66&lt;&gt;"ERROR","Correct","ERROR"),"ERROR")))</f>
        <v>0</v>
      </c>
      <c r="S66" s="162">
        <f>IF(P66=0,0,IF(ISBLANK('Student Work'!S66),"ERROR",IF(ABS('Student Work'!S66-('Student Work'!$T$14-'Student Work'!R66))&lt;0.01,IF(P66&lt;&gt;"ERROR","Correct","ERROR"),"ERROR")))</f>
        <v>0</v>
      </c>
      <c r="T66" s="162">
        <f>IF(P66=0,0,IF(ISBLANK('Student Work'!T66),"ERROR",IF(ABS('Student Work'!T66-('Student Work'!Q66-'Student Work'!S66))&lt;0.01,IF(P66&lt;&gt;"ERROR","Correct","ERROR"),"ERROR")))</f>
        <v>0</v>
      </c>
      <c r="U66" s="104"/>
      <c r="V66" s="104"/>
      <c r="W66" s="166"/>
      <c r="X66" s="166"/>
      <c r="Y66" s="166"/>
      <c r="Z66" s="166"/>
      <c r="AA66" s="166"/>
      <c r="AB66" s="166"/>
      <c r="AC66" s="104"/>
      <c r="AD66" s="160">
        <f>IF($AE$13="Correct",IF(AND(AD65+1&lt;='Student Work'!$AE$13,AD65&lt;&gt;0),AD65+1,IF('Student Work'!AD66&gt;0,"ERROR",0)),0)</f>
        <v>0</v>
      </c>
      <c r="AE66" s="162">
        <f>IF(AD66=0,0,IF(ISBLANK('Student Work'!AE66),"ERROR",IF(ABS('Student Work'!AE66-'Student Work'!AH65)&lt;0.01,IF(AD66&lt;&gt;"ERROR","Correct","ERROR"),"ERROR")))</f>
        <v>0</v>
      </c>
      <c r="AF66" s="162">
        <f>IF(AD66=0,0,IF(ISBLANK('Student Work'!AF66),"ERROR",IF(ABS('Student Work'!AF66-'Student Work'!AE66*'Student Work'!$AE$12/12)&lt;0.01,IF(AD66&lt;&gt;"ERROR","Correct","ERROR"),"ERROR")))</f>
        <v>0</v>
      </c>
      <c r="AG66" s="179">
        <f>IF(AD66=0,0,IF(ISBLANK('Student Work'!AG66),"ERROR",IF(ABS('Student Work'!AG66-('Student Work'!$AE$14-'Student Work'!AF66))&lt;0.01,"Correct","ERROR")))</f>
        <v>0</v>
      </c>
      <c r="AH66" s="180">
        <f>IF(AD66=0,0,IF(ISBLANK('Student Work'!AH66),"ERROR",IF(ABS('Student Work'!AH66-('Student Work'!AE66-'Student Work'!AG66))&lt;0.01,"Correct","ERROR")))</f>
        <v>0</v>
      </c>
      <c r="AI66" s="162">
        <f>IF(AE66=0,0,IF(ISBLANK('Student Work'!#REF!),"ERROR",IF(ABS('Student Work'!#REF!-('Student Work'!AF66+'Student Work'!AG66+'Student Work'!AH66))&lt;0.01,"Correct","ERROR")))</f>
        <v>0</v>
      </c>
      <c r="AJ66" s="104"/>
      <c r="AK66" s="104"/>
      <c r="AL66" s="84"/>
      <c r="AM66" s="18"/>
      <c r="AN66" s="18"/>
      <c r="AO66" s="18"/>
      <c r="AP66" s="18"/>
      <c r="AQ66" s="18"/>
      <c r="AR66" s="18"/>
      <c r="AS66" s="18"/>
      <c r="AT66" s="18"/>
    </row>
    <row r="67" spans="1:46">
      <c r="A67" s="117"/>
      <c r="B67" s="86"/>
      <c r="C67" s="86"/>
      <c r="D67" s="86"/>
      <c r="E67" s="86"/>
      <c r="F67" s="86"/>
      <c r="G67" s="86"/>
      <c r="H67" s="86"/>
      <c r="I67" s="86"/>
      <c r="J67" s="86"/>
      <c r="K67" s="86"/>
      <c r="L67" s="86"/>
      <c r="M67" s="86"/>
      <c r="N67" s="86"/>
      <c r="O67" s="104"/>
      <c r="P67" s="160">
        <f>IF($T$13="Correct",IF(AND(P66+1&lt;='Student Work'!$T$13,P66&lt;&gt;0),P66+1,IF('Student Work'!P67&gt;0,"ERROR",0)),0)</f>
        <v>0</v>
      </c>
      <c r="Q67" s="161">
        <f>IF(P67=0,0,IF(ISBLANK('Student Work'!Q67),"ERROR",IF(ABS('Student Work'!Q67-'Student Work'!T66)&lt;0.01,IF(P67&lt;&gt;"ERROR","Correct","ERROR"),"ERROR")))</f>
        <v>0</v>
      </c>
      <c r="R67" s="162">
        <f>IF(P67=0,0,IF(ISBLANK('Student Work'!R67),"ERROR",IF(ABS('Student Work'!R67-'Student Work'!Q67*'Student Work'!$T$12/12)&lt;0.01,IF(P67&lt;&gt;"ERROR","Correct","ERROR"),"ERROR")))</f>
        <v>0</v>
      </c>
      <c r="S67" s="162">
        <f>IF(P67=0,0,IF(ISBLANK('Student Work'!S67),"ERROR",IF(ABS('Student Work'!S67-('Student Work'!$T$14-'Student Work'!R67))&lt;0.01,IF(P67&lt;&gt;"ERROR","Correct","ERROR"),"ERROR")))</f>
        <v>0</v>
      </c>
      <c r="T67" s="162">
        <f>IF(P67=0,0,IF(ISBLANK('Student Work'!T67),"ERROR",IF(ABS('Student Work'!T67-('Student Work'!Q67-'Student Work'!S67))&lt;0.01,IF(P67&lt;&gt;"ERROR","Correct","ERROR"),"ERROR")))</f>
        <v>0</v>
      </c>
      <c r="U67" s="104"/>
      <c r="V67" s="104"/>
      <c r="W67" s="166"/>
      <c r="X67" s="166"/>
      <c r="Y67" s="166"/>
      <c r="Z67" s="166"/>
      <c r="AA67" s="166"/>
      <c r="AB67" s="166"/>
      <c r="AC67" s="104"/>
      <c r="AD67" s="160">
        <f>IF($AE$13="Correct",IF(AND(AD66+1&lt;='Student Work'!$AE$13,AD66&lt;&gt;0),AD66+1,IF('Student Work'!AD67&gt;0,"ERROR",0)),0)</f>
        <v>0</v>
      </c>
      <c r="AE67" s="162">
        <f>IF(AD67=0,0,IF(ISBLANK('Student Work'!AE67),"ERROR",IF(ABS('Student Work'!AE67-'Student Work'!AH66)&lt;0.01,IF(AD67&lt;&gt;"ERROR","Correct","ERROR"),"ERROR")))</f>
        <v>0</v>
      </c>
      <c r="AF67" s="162">
        <f>IF(AD67=0,0,IF(ISBLANK('Student Work'!AF67),"ERROR",IF(ABS('Student Work'!AF67-'Student Work'!AE67*'Student Work'!$AE$12/12)&lt;0.01,IF(AD67&lt;&gt;"ERROR","Correct","ERROR"),"ERROR")))</f>
        <v>0</v>
      </c>
      <c r="AG67" s="179">
        <f>IF(AD67=0,0,IF(ISBLANK('Student Work'!AG67),"ERROR",IF(ABS('Student Work'!AG67-('Student Work'!$AE$14-'Student Work'!AF67))&lt;0.01,"Correct","ERROR")))</f>
        <v>0</v>
      </c>
      <c r="AH67" s="180">
        <f>IF(AD67=0,0,IF(ISBLANK('Student Work'!AH67),"ERROR",IF(ABS('Student Work'!AH67-('Student Work'!AE67-'Student Work'!AG67))&lt;0.01,"Correct","ERROR")))</f>
        <v>0</v>
      </c>
      <c r="AI67" s="162">
        <f>IF(AE67=0,0,IF(ISBLANK('Student Work'!#REF!),"ERROR",IF(ABS('Student Work'!#REF!-('Student Work'!AF67+'Student Work'!AG67+'Student Work'!AH67))&lt;0.01,"Correct","ERROR")))</f>
        <v>0</v>
      </c>
      <c r="AJ67" s="104"/>
      <c r="AK67" s="104"/>
      <c r="AL67" s="84"/>
      <c r="AM67" s="18"/>
      <c r="AN67" s="18"/>
      <c r="AO67" s="18"/>
      <c r="AP67" s="18"/>
      <c r="AQ67" s="18"/>
      <c r="AR67" s="18"/>
      <c r="AS67" s="18"/>
      <c r="AT67" s="18"/>
    </row>
    <row r="68" spans="1:46">
      <c r="A68" s="117"/>
      <c r="B68" s="86"/>
      <c r="C68" s="86"/>
      <c r="D68" s="86"/>
      <c r="E68" s="86"/>
      <c r="F68" s="86"/>
      <c r="G68" s="86"/>
      <c r="H68" s="86"/>
      <c r="I68" s="86"/>
      <c r="J68" s="86"/>
      <c r="K68" s="86"/>
      <c r="L68" s="86"/>
      <c r="M68" s="86"/>
      <c r="N68" s="86"/>
      <c r="O68" s="104"/>
      <c r="P68" s="160">
        <f>IF($T$13="Correct",IF(AND(P67+1&lt;='Student Work'!$T$13,P67&lt;&gt;0),P67+1,IF('Student Work'!P68&gt;0,"ERROR",0)),0)</f>
        <v>0</v>
      </c>
      <c r="Q68" s="161">
        <f>IF(P68=0,0,IF(ISBLANK('Student Work'!Q68),"ERROR",IF(ABS('Student Work'!Q68-'Student Work'!T67)&lt;0.01,IF(P68&lt;&gt;"ERROR","Correct","ERROR"),"ERROR")))</f>
        <v>0</v>
      </c>
      <c r="R68" s="162">
        <f>IF(P68=0,0,IF(ISBLANK('Student Work'!R68),"ERROR",IF(ABS('Student Work'!R68-'Student Work'!Q68*'Student Work'!$T$12/12)&lt;0.01,IF(P68&lt;&gt;"ERROR","Correct","ERROR"),"ERROR")))</f>
        <v>0</v>
      </c>
      <c r="S68" s="162">
        <f>IF(P68=0,0,IF(ISBLANK('Student Work'!S68),"ERROR",IF(ABS('Student Work'!S68-('Student Work'!$T$14-'Student Work'!R68))&lt;0.01,IF(P68&lt;&gt;"ERROR","Correct","ERROR"),"ERROR")))</f>
        <v>0</v>
      </c>
      <c r="T68" s="162">
        <f>IF(P68=0,0,IF(ISBLANK('Student Work'!T68),"ERROR",IF(ABS('Student Work'!T68-('Student Work'!Q68-'Student Work'!S68))&lt;0.01,IF(P68&lt;&gt;"ERROR","Correct","ERROR"),"ERROR")))</f>
        <v>0</v>
      </c>
      <c r="U68" s="104"/>
      <c r="V68" s="104"/>
      <c r="W68" s="166"/>
      <c r="X68" s="166"/>
      <c r="Y68" s="166"/>
      <c r="Z68" s="166"/>
      <c r="AA68" s="166"/>
      <c r="AB68" s="166"/>
      <c r="AC68" s="104"/>
      <c r="AD68" s="160">
        <f>IF($AE$13="Correct",IF(AND(AD67+1&lt;='Student Work'!$AE$13,AD67&lt;&gt;0),AD67+1,IF('Student Work'!AD68&gt;0,"ERROR",0)),0)</f>
        <v>0</v>
      </c>
      <c r="AE68" s="162">
        <f>IF(AD68=0,0,IF(ISBLANK('Student Work'!AE68),"ERROR",IF(ABS('Student Work'!AE68-'Student Work'!AH67)&lt;0.01,IF(AD68&lt;&gt;"ERROR","Correct","ERROR"),"ERROR")))</f>
        <v>0</v>
      </c>
      <c r="AF68" s="162">
        <f>IF(AD68=0,0,IF(ISBLANK('Student Work'!AF68),"ERROR",IF(ABS('Student Work'!AF68-'Student Work'!AE68*'Student Work'!$AE$12/12)&lt;0.01,IF(AD68&lt;&gt;"ERROR","Correct","ERROR"),"ERROR")))</f>
        <v>0</v>
      </c>
      <c r="AG68" s="179">
        <f>IF(AD68=0,0,IF(ISBLANK('Student Work'!AG68),"ERROR",IF(ABS('Student Work'!AG68-('Student Work'!$AE$14-'Student Work'!AF68))&lt;0.01,"Correct","ERROR")))</f>
        <v>0</v>
      </c>
      <c r="AH68" s="180">
        <f>IF(AD68=0,0,IF(ISBLANK('Student Work'!AH68),"ERROR",IF(ABS('Student Work'!AH68-('Student Work'!AE68-'Student Work'!AG68))&lt;0.01,"Correct","ERROR")))</f>
        <v>0</v>
      </c>
      <c r="AI68" s="162">
        <f>IF(AE68=0,0,IF(ISBLANK('Student Work'!#REF!),"ERROR",IF(ABS('Student Work'!#REF!-('Student Work'!AF68+'Student Work'!AG68+'Student Work'!AH68))&lt;0.01,"Correct","ERROR")))</f>
        <v>0</v>
      </c>
      <c r="AJ68" s="104"/>
      <c r="AK68" s="104"/>
      <c r="AL68" s="84"/>
      <c r="AM68" s="18"/>
      <c r="AN68" s="18"/>
      <c r="AO68" s="18"/>
      <c r="AP68" s="18"/>
      <c r="AQ68" s="18"/>
      <c r="AR68" s="18"/>
      <c r="AS68" s="18"/>
      <c r="AT68" s="18"/>
    </row>
    <row r="69" spans="1:46">
      <c r="A69" s="117"/>
      <c r="B69" s="86"/>
      <c r="C69" s="86"/>
      <c r="D69" s="86"/>
      <c r="E69" s="86"/>
      <c r="F69" s="86"/>
      <c r="G69" s="86"/>
      <c r="H69" s="86"/>
      <c r="I69" s="86"/>
      <c r="J69" s="86"/>
      <c r="K69" s="86"/>
      <c r="L69" s="86"/>
      <c r="M69" s="86"/>
      <c r="N69" s="86"/>
      <c r="O69" s="104"/>
      <c r="P69" s="160">
        <f>IF($T$13="Correct",IF(AND(P68+1&lt;='Student Work'!$T$13,P68&lt;&gt;0),P68+1,IF('Student Work'!P69&gt;0,"ERROR",0)),0)</f>
        <v>0</v>
      </c>
      <c r="Q69" s="161">
        <f>IF(P69=0,0,IF(ISBLANK('Student Work'!Q69),"ERROR",IF(ABS('Student Work'!Q69-'Student Work'!T68)&lt;0.01,IF(P69&lt;&gt;"ERROR","Correct","ERROR"),"ERROR")))</f>
        <v>0</v>
      </c>
      <c r="R69" s="162">
        <f>IF(P69=0,0,IF(ISBLANK('Student Work'!R69),"ERROR",IF(ABS('Student Work'!R69-'Student Work'!Q69*'Student Work'!$T$12/12)&lt;0.01,IF(P69&lt;&gt;"ERROR","Correct","ERROR"),"ERROR")))</f>
        <v>0</v>
      </c>
      <c r="S69" s="162">
        <f>IF(P69=0,0,IF(ISBLANK('Student Work'!S69),"ERROR",IF(ABS('Student Work'!S69-('Student Work'!$T$14-'Student Work'!R69))&lt;0.01,IF(P69&lt;&gt;"ERROR","Correct","ERROR"),"ERROR")))</f>
        <v>0</v>
      </c>
      <c r="T69" s="162">
        <f>IF(P69=0,0,IF(ISBLANK('Student Work'!T69),"ERROR",IF(ABS('Student Work'!T69-('Student Work'!Q69-'Student Work'!S69))&lt;0.01,IF(P69&lt;&gt;"ERROR","Correct","ERROR"),"ERROR")))</f>
        <v>0</v>
      </c>
      <c r="U69" s="104"/>
      <c r="V69" s="104"/>
      <c r="W69" s="166"/>
      <c r="X69" s="166"/>
      <c r="Y69" s="166"/>
      <c r="Z69" s="166"/>
      <c r="AA69" s="166"/>
      <c r="AB69" s="166"/>
      <c r="AC69" s="104"/>
      <c r="AD69" s="160">
        <f>IF($AE$13="Correct",IF(AND(AD68+1&lt;='Student Work'!$AE$13,AD68&lt;&gt;0),AD68+1,IF('Student Work'!AD69&gt;0,"ERROR",0)),0)</f>
        <v>0</v>
      </c>
      <c r="AE69" s="162">
        <f>IF(AD69=0,0,IF(ISBLANK('Student Work'!AE69),"ERROR",IF(ABS('Student Work'!AE69-'Student Work'!AH68)&lt;0.01,IF(AD69&lt;&gt;"ERROR","Correct","ERROR"),"ERROR")))</f>
        <v>0</v>
      </c>
      <c r="AF69" s="162">
        <f>IF(AD69=0,0,IF(ISBLANK('Student Work'!AF69),"ERROR",IF(ABS('Student Work'!AF69-'Student Work'!AE69*'Student Work'!$AE$12/12)&lt;0.01,IF(AD69&lt;&gt;"ERROR","Correct","ERROR"),"ERROR")))</f>
        <v>0</v>
      </c>
      <c r="AG69" s="179">
        <f>IF(AD69=0,0,IF(ISBLANK('Student Work'!AG69),"ERROR",IF(ABS('Student Work'!AG69-('Student Work'!$AE$14-'Student Work'!AF69))&lt;0.01,"Correct","ERROR")))</f>
        <v>0</v>
      </c>
      <c r="AH69" s="180">
        <f>IF(AD69=0,0,IF(ISBLANK('Student Work'!AH69),"ERROR",IF(ABS('Student Work'!AH69-('Student Work'!AE69-'Student Work'!AG69))&lt;0.01,"Correct","ERROR")))</f>
        <v>0</v>
      </c>
      <c r="AI69" s="162">
        <f>IF(AE69=0,0,IF(ISBLANK('Student Work'!#REF!),"ERROR",IF(ABS('Student Work'!#REF!-('Student Work'!AF69+'Student Work'!AG69+'Student Work'!AH69))&lt;0.01,"Correct","ERROR")))</f>
        <v>0</v>
      </c>
      <c r="AJ69" s="104"/>
      <c r="AK69" s="104"/>
      <c r="AL69" s="84"/>
      <c r="AM69" s="18"/>
      <c r="AN69" s="18"/>
      <c r="AO69" s="18"/>
      <c r="AP69" s="18"/>
      <c r="AQ69" s="18"/>
      <c r="AR69" s="18"/>
      <c r="AS69" s="18"/>
      <c r="AT69" s="18"/>
    </row>
    <row r="70" spans="1:46">
      <c r="A70" s="117"/>
      <c r="B70" s="86"/>
      <c r="C70" s="86"/>
      <c r="D70" s="86"/>
      <c r="E70" s="86"/>
      <c r="F70" s="86"/>
      <c r="G70" s="86"/>
      <c r="H70" s="86"/>
      <c r="I70" s="86"/>
      <c r="J70" s="86"/>
      <c r="K70" s="86"/>
      <c r="L70" s="86"/>
      <c r="M70" s="86"/>
      <c r="N70" s="86"/>
      <c r="O70" s="104"/>
      <c r="P70" s="160">
        <f>IF($T$13="Correct",IF(AND(P69+1&lt;='Student Work'!$T$13,P69&lt;&gt;0),P69+1,IF('Student Work'!P70&gt;0,"ERROR",0)),0)</f>
        <v>0</v>
      </c>
      <c r="Q70" s="161">
        <f>IF(P70=0,0,IF(ISBLANK('Student Work'!Q70),"ERROR",IF(ABS('Student Work'!Q70-'Student Work'!T69)&lt;0.01,IF(P70&lt;&gt;"ERROR","Correct","ERROR"),"ERROR")))</f>
        <v>0</v>
      </c>
      <c r="R70" s="162">
        <f>IF(P70=0,0,IF(ISBLANK('Student Work'!R70),"ERROR",IF(ABS('Student Work'!R70-'Student Work'!Q70*'Student Work'!$T$12/12)&lt;0.01,IF(P70&lt;&gt;"ERROR","Correct","ERROR"),"ERROR")))</f>
        <v>0</v>
      </c>
      <c r="S70" s="162">
        <f>IF(P70=0,0,IF(ISBLANK('Student Work'!S70),"ERROR",IF(ABS('Student Work'!S70-('Student Work'!$T$14-'Student Work'!R70))&lt;0.01,IF(P70&lt;&gt;"ERROR","Correct","ERROR"),"ERROR")))</f>
        <v>0</v>
      </c>
      <c r="T70" s="162">
        <f>IF(P70=0,0,IF(ISBLANK('Student Work'!T70),"ERROR",IF(ABS('Student Work'!T70-('Student Work'!Q70-'Student Work'!S70))&lt;0.01,IF(P70&lt;&gt;"ERROR","Correct","ERROR"),"ERROR")))</f>
        <v>0</v>
      </c>
      <c r="U70" s="167"/>
      <c r="V70" s="167"/>
      <c r="W70" s="166"/>
      <c r="X70" s="166"/>
      <c r="Y70" s="166"/>
      <c r="Z70" s="166"/>
      <c r="AA70" s="166"/>
      <c r="AB70" s="166"/>
      <c r="AC70" s="104"/>
      <c r="AD70" s="160">
        <f>IF($AE$13="Correct",IF(AND(AD69+1&lt;='Student Work'!$AE$13,AD69&lt;&gt;0),AD69+1,IF('Student Work'!AD70&gt;0,"ERROR",0)),0)</f>
        <v>0</v>
      </c>
      <c r="AE70" s="162">
        <f>IF(AD70=0,0,IF(ISBLANK('Student Work'!AE70),"ERROR",IF(ABS('Student Work'!AE70-'Student Work'!AH69)&lt;0.01,IF(AD70&lt;&gt;"ERROR","Correct","ERROR"),"ERROR")))</f>
        <v>0</v>
      </c>
      <c r="AF70" s="162">
        <f>IF(AD70=0,0,IF(ISBLANK('Student Work'!AF70),"ERROR",IF(ABS('Student Work'!AF70-'Student Work'!AE70*'Student Work'!$AE$12/12)&lt;0.01,IF(AD70&lt;&gt;"ERROR","Correct","ERROR"),"ERROR")))</f>
        <v>0</v>
      </c>
      <c r="AG70" s="179">
        <f>IF(AD70=0,0,IF(ISBLANK('Student Work'!AG70),"ERROR",IF(ABS('Student Work'!AG70-('Student Work'!$AE$14-'Student Work'!AF70))&lt;0.01,"Correct","ERROR")))</f>
        <v>0</v>
      </c>
      <c r="AH70" s="180">
        <f>IF(AD70=0,0,IF(ISBLANK('Student Work'!AH70),"ERROR",IF(ABS('Student Work'!AH70-('Student Work'!AE70-'Student Work'!AG70))&lt;0.01,"Correct","ERROR")))</f>
        <v>0</v>
      </c>
      <c r="AI70" s="162">
        <f>IF(AE70=0,0,IF(ISBLANK('Student Work'!#REF!),"ERROR",IF(ABS('Student Work'!#REF!-('Student Work'!AF70+'Student Work'!AG70+'Student Work'!AH70))&lt;0.01,"Correct","ERROR")))</f>
        <v>0</v>
      </c>
      <c r="AJ70" s="104"/>
      <c r="AK70" s="104"/>
      <c r="AL70" s="84"/>
      <c r="AM70" s="18"/>
      <c r="AN70" s="18"/>
      <c r="AO70" s="18"/>
      <c r="AP70" s="18"/>
      <c r="AQ70" s="18"/>
      <c r="AR70" s="18"/>
      <c r="AS70" s="18"/>
      <c r="AT70" s="18"/>
    </row>
    <row r="71" spans="1:46">
      <c r="A71" s="117"/>
      <c r="B71" s="86"/>
      <c r="C71" s="86"/>
      <c r="D71" s="86"/>
      <c r="E71" s="86"/>
      <c r="F71" s="86"/>
      <c r="G71" s="86"/>
      <c r="H71" s="86"/>
      <c r="I71" s="86"/>
      <c r="J71" s="86"/>
      <c r="K71" s="86"/>
      <c r="L71" s="86"/>
      <c r="M71" s="86"/>
      <c r="N71" s="86"/>
      <c r="O71" s="104"/>
      <c r="P71" s="160">
        <f>IF($T$13="Correct",IF(AND(P70+1&lt;='Student Work'!$T$13,P70&lt;&gt;0),P70+1,IF('Student Work'!P71&gt;0,"ERROR",0)),0)</f>
        <v>0</v>
      </c>
      <c r="Q71" s="161">
        <f>IF(P71=0,0,IF(ISBLANK('Student Work'!Q71),"ERROR",IF(ABS('Student Work'!Q71-'Student Work'!T70)&lt;0.01,IF(P71&lt;&gt;"ERROR","Correct","ERROR"),"ERROR")))</f>
        <v>0</v>
      </c>
      <c r="R71" s="162">
        <f>IF(P71=0,0,IF(ISBLANK('Student Work'!R71),"ERROR",IF(ABS('Student Work'!R71-'Student Work'!Q71*'Student Work'!$T$12/12)&lt;0.01,IF(P71&lt;&gt;"ERROR","Correct","ERROR"),"ERROR")))</f>
        <v>0</v>
      </c>
      <c r="S71" s="162">
        <f>IF(P71=0,0,IF(ISBLANK('Student Work'!S71),"ERROR",IF(ABS('Student Work'!S71-('Student Work'!$T$14-'Student Work'!R71))&lt;0.01,IF(P71&lt;&gt;"ERROR","Correct","ERROR"),"ERROR")))</f>
        <v>0</v>
      </c>
      <c r="T71" s="162">
        <f>IF(P71=0,0,IF(ISBLANK('Student Work'!T71),"ERROR",IF(ABS('Student Work'!T71-('Student Work'!Q71-'Student Work'!S71))&lt;0.01,IF(P71&lt;&gt;"ERROR","Correct","ERROR"),"ERROR")))</f>
        <v>0</v>
      </c>
      <c r="U71" s="167"/>
      <c r="V71" s="167"/>
      <c r="W71" s="166"/>
      <c r="X71" s="166"/>
      <c r="Y71" s="166"/>
      <c r="Z71" s="166"/>
      <c r="AA71" s="166"/>
      <c r="AB71" s="166"/>
      <c r="AC71" s="104"/>
      <c r="AD71" s="160">
        <f>IF($AE$13="Correct",IF(AND(AD70+1&lt;='Student Work'!$AE$13,AD70&lt;&gt;0),AD70+1,IF('Student Work'!AD71&gt;0,"ERROR",0)),0)</f>
        <v>0</v>
      </c>
      <c r="AE71" s="162">
        <f>IF(AD71=0,0,IF(ISBLANK('Student Work'!AE71),"ERROR",IF(ABS('Student Work'!AE71-'Student Work'!AH70)&lt;0.01,IF(AD71&lt;&gt;"ERROR","Correct","ERROR"),"ERROR")))</f>
        <v>0</v>
      </c>
      <c r="AF71" s="162">
        <f>IF(AD71=0,0,IF(ISBLANK('Student Work'!AF71),"ERROR",IF(ABS('Student Work'!AF71-'Student Work'!AE71*'Student Work'!$AE$12/12)&lt;0.01,IF(AD71&lt;&gt;"ERROR","Correct","ERROR"),"ERROR")))</f>
        <v>0</v>
      </c>
      <c r="AG71" s="179">
        <f>IF(AD71=0,0,IF(ISBLANK('Student Work'!AG71),"ERROR",IF(ABS('Student Work'!AG71-('Student Work'!$AE$14-'Student Work'!AF71))&lt;0.01,"Correct","ERROR")))</f>
        <v>0</v>
      </c>
      <c r="AH71" s="180">
        <f>IF(AD71=0,0,IF(ISBLANK('Student Work'!AH71),"ERROR",IF(ABS('Student Work'!AH71-('Student Work'!AE71-'Student Work'!AG71))&lt;0.01,"Correct","ERROR")))</f>
        <v>0</v>
      </c>
      <c r="AI71" s="162">
        <f>IF(AE71=0,0,IF(ISBLANK('Student Work'!#REF!),"ERROR",IF(ABS('Student Work'!#REF!-('Student Work'!AF71+'Student Work'!AG71+'Student Work'!AH71))&lt;0.01,"Correct","ERROR")))</f>
        <v>0</v>
      </c>
      <c r="AJ71" s="104"/>
      <c r="AK71" s="104"/>
      <c r="AL71" s="84"/>
      <c r="AM71" s="18"/>
      <c r="AN71" s="18"/>
      <c r="AO71" s="18"/>
      <c r="AP71" s="18"/>
      <c r="AQ71" s="18"/>
      <c r="AR71" s="18"/>
      <c r="AS71" s="18"/>
      <c r="AT71" s="18"/>
    </row>
    <row r="72" spans="1:46">
      <c r="A72" s="117"/>
      <c r="B72" s="86"/>
      <c r="C72" s="86"/>
      <c r="D72" s="86"/>
      <c r="E72" s="86"/>
      <c r="F72" s="86"/>
      <c r="G72" s="86"/>
      <c r="H72" s="86"/>
      <c r="I72" s="86"/>
      <c r="J72" s="86"/>
      <c r="K72" s="86"/>
      <c r="L72" s="86"/>
      <c r="M72" s="86"/>
      <c r="N72" s="86"/>
      <c r="O72" s="104"/>
      <c r="P72" s="160">
        <f>IF($T$13="Correct",IF(AND(P71+1&lt;='Student Work'!$T$13,P71&lt;&gt;0),P71+1,IF('Student Work'!P72&gt;0,"ERROR",0)),0)</f>
        <v>0</v>
      </c>
      <c r="Q72" s="161">
        <f>IF(P72=0,0,IF(ISBLANK('Student Work'!Q72),"ERROR",IF(ABS('Student Work'!Q72-'Student Work'!T71)&lt;0.01,IF(P72&lt;&gt;"ERROR","Correct","ERROR"),"ERROR")))</f>
        <v>0</v>
      </c>
      <c r="R72" s="162">
        <f>IF(P72=0,0,IF(ISBLANK('Student Work'!R72),"ERROR",IF(ABS('Student Work'!R72-'Student Work'!Q72*'Student Work'!$T$12/12)&lt;0.01,IF(P72&lt;&gt;"ERROR","Correct","ERROR"),"ERROR")))</f>
        <v>0</v>
      </c>
      <c r="S72" s="162">
        <f>IF(P72=0,0,IF(ISBLANK('Student Work'!S72),"ERROR",IF(ABS('Student Work'!S72-('Student Work'!$T$14-'Student Work'!R72))&lt;0.01,IF(P72&lt;&gt;"ERROR","Correct","ERROR"),"ERROR")))</f>
        <v>0</v>
      </c>
      <c r="T72" s="162">
        <f>IF(P72=0,0,IF(ISBLANK('Student Work'!T72),"ERROR",IF(ABS('Student Work'!T72-('Student Work'!Q72-'Student Work'!S72))&lt;0.01,IF(P72&lt;&gt;"ERROR","Correct","ERROR"),"ERROR")))</f>
        <v>0</v>
      </c>
      <c r="U72" s="167"/>
      <c r="V72" s="167"/>
      <c r="W72" s="166"/>
      <c r="X72" s="166"/>
      <c r="Y72" s="166"/>
      <c r="Z72" s="166"/>
      <c r="AA72" s="166"/>
      <c r="AB72" s="166"/>
      <c r="AC72" s="104"/>
      <c r="AD72" s="160">
        <f>IF($AE$13="Correct",IF(AND(AD71+1&lt;='Student Work'!$AE$13,AD71&lt;&gt;0),AD71+1,IF('Student Work'!AD72&gt;0,"ERROR",0)),0)</f>
        <v>0</v>
      </c>
      <c r="AE72" s="162">
        <f>IF(AD72=0,0,IF(ISBLANK('Student Work'!AE72),"ERROR",IF(ABS('Student Work'!AE72-'Student Work'!AH71)&lt;0.01,IF(AD72&lt;&gt;"ERROR","Correct","ERROR"),"ERROR")))</f>
        <v>0</v>
      </c>
      <c r="AF72" s="162">
        <f>IF(AD72=0,0,IF(ISBLANK('Student Work'!AF72),"ERROR",IF(ABS('Student Work'!AF72-'Student Work'!AE72*'Student Work'!$AE$12/12)&lt;0.01,IF(AD72&lt;&gt;"ERROR","Correct","ERROR"),"ERROR")))</f>
        <v>0</v>
      </c>
      <c r="AG72" s="179">
        <f>IF(AD72=0,0,IF(ISBLANK('Student Work'!AG72),"ERROR",IF(ABS('Student Work'!AG72-('Student Work'!$AE$14-'Student Work'!AF72))&lt;0.01,"Correct","ERROR")))</f>
        <v>0</v>
      </c>
      <c r="AH72" s="180">
        <f>IF(AD72=0,0,IF(ISBLANK('Student Work'!AH72),"ERROR",IF(ABS('Student Work'!AH72-('Student Work'!AE72-'Student Work'!AG72))&lt;0.01,"Correct","ERROR")))</f>
        <v>0</v>
      </c>
      <c r="AI72" s="162">
        <f>IF(AE72=0,0,IF(ISBLANK('Student Work'!#REF!),"ERROR",IF(ABS('Student Work'!#REF!-('Student Work'!AF72+'Student Work'!AG72+'Student Work'!AH72))&lt;0.01,"Correct","ERROR")))</f>
        <v>0</v>
      </c>
      <c r="AJ72" s="104"/>
      <c r="AK72" s="104"/>
      <c r="AL72" s="84"/>
      <c r="AM72" s="18"/>
      <c r="AN72" s="18"/>
      <c r="AO72" s="18"/>
      <c r="AP72" s="18"/>
      <c r="AQ72" s="18"/>
      <c r="AR72" s="18"/>
      <c r="AS72" s="18"/>
      <c r="AT72" s="18"/>
    </row>
    <row r="73" spans="1:46">
      <c r="A73" s="117"/>
      <c r="B73" s="86"/>
      <c r="C73" s="86"/>
      <c r="D73" s="86"/>
      <c r="E73" s="86"/>
      <c r="F73" s="86"/>
      <c r="G73" s="86"/>
      <c r="H73" s="86"/>
      <c r="I73" s="86"/>
      <c r="J73" s="86"/>
      <c r="K73" s="86"/>
      <c r="L73" s="86"/>
      <c r="M73" s="86"/>
      <c r="N73" s="86"/>
      <c r="O73" s="104"/>
      <c r="P73" s="160">
        <f>IF($T$13="Correct",IF(AND(P72+1&lt;='Student Work'!$T$13,P72&lt;&gt;0),P72+1,IF('Student Work'!P73&gt;0,"ERROR",0)),0)</f>
        <v>0</v>
      </c>
      <c r="Q73" s="161">
        <f>IF(P73=0,0,IF(ISBLANK('Student Work'!Q73),"ERROR",IF(ABS('Student Work'!Q73-'Student Work'!T72)&lt;0.01,IF(P73&lt;&gt;"ERROR","Correct","ERROR"),"ERROR")))</f>
        <v>0</v>
      </c>
      <c r="R73" s="162">
        <f>IF(P73=0,0,IF(ISBLANK('Student Work'!R73),"ERROR",IF(ABS('Student Work'!R73-'Student Work'!Q73*'Student Work'!$T$12/12)&lt;0.01,IF(P73&lt;&gt;"ERROR","Correct","ERROR"),"ERROR")))</f>
        <v>0</v>
      </c>
      <c r="S73" s="162">
        <f>IF(P73=0,0,IF(ISBLANK('Student Work'!S73),"ERROR",IF(ABS('Student Work'!S73-('Student Work'!$T$14-'Student Work'!R73))&lt;0.01,IF(P73&lt;&gt;"ERROR","Correct","ERROR"),"ERROR")))</f>
        <v>0</v>
      </c>
      <c r="T73" s="162">
        <f>IF(P73=0,0,IF(ISBLANK('Student Work'!T73),"ERROR",IF(ABS('Student Work'!T73-('Student Work'!Q73-'Student Work'!S73))&lt;0.01,IF(P73&lt;&gt;"ERROR","Correct","ERROR"),"ERROR")))</f>
        <v>0</v>
      </c>
      <c r="U73" s="167"/>
      <c r="V73" s="167"/>
      <c r="W73" s="166"/>
      <c r="X73" s="166"/>
      <c r="Y73" s="166"/>
      <c r="Z73" s="166"/>
      <c r="AA73" s="166"/>
      <c r="AB73" s="166"/>
      <c r="AC73" s="104"/>
      <c r="AD73" s="160">
        <f>IF($AE$13="Correct",IF(AND(AD72+1&lt;='Student Work'!$AE$13,AD72&lt;&gt;0),AD72+1,IF('Student Work'!AD73&gt;0,"ERROR",0)),0)</f>
        <v>0</v>
      </c>
      <c r="AE73" s="162">
        <f>IF(AD73=0,0,IF(ISBLANK('Student Work'!AE73),"ERROR",IF(ABS('Student Work'!AE73-'Student Work'!AH72)&lt;0.01,IF(AD73&lt;&gt;"ERROR","Correct","ERROR"),"ERROR")))</f>
        <v>0</v>
      </c>
      <c r="AF73" s="162">
        <f>IF(AD73=0,0,IF(ISBLANK('Student Work'!AF73),"ERROR",IF(ABS('Student Work'!AF73-'Student Work'!AE73*'Student Work'!$AE$12/12)&lt;0.01,IF(AD73&lt;&gt;"ERROR","Correct","ERROR"),"ERROR")))</f>
        <v>0</v>
      </c>
      <c r="AG73" s="179">
        <f>IF(AD73=0,0,IF(ISBLANK('Student Work'!AG73),"ERROR",IF(ABS('Student Work'!AG73-('Student Work'!$AE$14-'Student Work'!AF73))&lt;0.01,"Correct","ERROR")))</f>
        <v>0</v>
      </c>
      <c r="AH73" s="180">
        <f>IF(AD73=0,0,IF(ISBLANK('Student Work'!AH73),"ERROR",IF(ABS('Student Work'!AH73-('Student Work'!AE73-'Student Work'!AG73))&lt;0.01,"Correct","ERROR")))</f>
        <v>0</v>
      </c>
      <c r="AI73" s="162">
        <f>IF(AE73=0,0,IF(ISBLANK('Student Work'!#REF!),"ERROR",IF(ABS('Student Work'!#REF!-('Student Work'!AF73+'Student Work'!AG73+'Student Work'!AH73))&lt;0.01,"Correct","ERROR")))</f>
        <v>0</v>
      </c>
      <c r="AJ73" s="104"/>
      <c r="AK73" s="104"/>
      <c r="AL73" s="84"/>
      <c r="AM73" s="18"/>
      <c r="AN73" s="18"/>
      <c r="AO73" s="18"/>
      <c r="AP73" s="18"/>
      <c r="AQ73" s="18"/>
      <c r="AR73" s="18"/>
      <c r="AS73" s="18"/>
      <c r="AT73" s="18"/>
    </row>
    <row r="74" spans="1:46">
      <c r="A74" s="117"/>
      <c r="B74" s="86"/>
      <c r="C74" s="86"/>
      <c r="D74" s="86"/>
      <c r="E74" s="86"/>
      <c r="F74" s="86"/>
      <c r="G74" s="86"/>
      <c r="H74" s="86"/>
      <c r="I74" s="86"/>
      <c r="J74" s="86"/>
      <c r="K74" s="86"/>
      <c r="L74" s="86"/>
      <c r="M74" s="86"/>
      <c r="N74" s="86"/>
      <c r="O74" s="104"/>
      <c r="P74" s="160">
        <f>IF($T$13="Correct",IF(AND(P73+1&lt;='Student Work'!$T$13,P73&lt;&gt;0),P73+1,IF('Student Work'!P74&gt;0,"ERROR",0)),0)</f>
        <v>0</v>
      </c>
      <c r="Q74" s="161">
        <f>IF(P74=0,0,IF(ISBLANK('Student Work'!Q74),"ERROR",IF(ABS('Student Work'!Q74-'Student Work'!T73)&lt;0.01,IF(P74&lt;&gt;"ERROR","Correct","ERROR"),"ERROR")))</f>
        <v>0</v>
      </c>
      <c r="R74" s="162">
        <f>IF(P74=0,0,IF(ISBLANK('Student Work'!R74),"ERROR",IF(ABS('Student Work'!R74-'Student Work'!Q74*'Student Work'!$T$12/12)&lt;0.01,IF(P74&lt;&gt;"ERROR","Correct","ERROR"),"ERROR")))</f>
        <v>0</v>
      </c>
      <c r="S74" s="162">
        <f>IF(P74=0,0,IF(ISBLANK('Student Work'!S74),"ERROR",IF(ABS('Student Work'!S74-('Student Work'!$T$14-'Student Work'!R74))&lt;0.01,IF(P74&lt;&gt;"ERROR","Correct","ERROR"),"ERROR")))</f>
        <v>0</v>
      </c>
      <c r="T74" s="162">
        <f>IF(P74=0,0,IF(ISBLANK('Student Work'!T74),"ERROR",IF(ABS('Student Work'!T74-('Student Work'!Q74-'Student Work'!S74))&lt;0.01,IF(P74&lt;&gt;"ERROR","Correct","ERROR"),"ERROR")))</f>
        <v>0</v>
      </c>
      <c r="U74" s="167"/>
      <c r="V74" s="167"/>
      <c r="W74" s="166"/>
      <c r="X74" s="166"/>
      <c r="Y74" s="166"/>
      <c r="Z74" s="166"/>
      <c r="AA74" s="166"/>
      <c r="AB74" s="166"/>
      <c r="AC74" s="104"/>
      <c r="AD74" s="160">
        <f>IF($AE$13="Correct",IF(AND(AD73+1&lt;='Student Work'!$AE$13,AD73&lt;&gt;0),AD73+1,IF('Student Work'!AD74&gt;0,"ERROR",0)),0)</f>
        <v>0</v>
      </c>
      <c r="AE74" s="162">
        <f>IF(AD74=0,0,IF(ISBLANK('Student Work'!AE74),"ERROR",IF(ABS('Student Work'!AE74-'Student Work'!AH73)&lt;0.01,IF(AD74&lt;&gt;"ERROR","Correct","ERROR"),"ERROR")))</f>
        <v>0</v>
      </c>
      <c r="AF74" s="162">
        <f>IF(AD74=0,0,IF(ISBLANK('Student Work'!AF74),"ERROR",IF(ABS('Student Work'!AF74-'Student Work'!AE74*'Student Work'!$AE$12/12)&lt;0.01,IF(AD74&lt;&gt;"ERROR","Correct","ERROR"),"ERROR")))</f>
        <v>0</v>
      </c>
      <c r="AG74" s="179">
        <f>IF(AD74=0,0,IF(ISBLANK('Student Work'!AG74),"ERROR",IF(ABS('Student Work'!AG74-('Student Work'!$AE$14-'Student Work'!AF74))&lt;0.01,"Correct","ERROR")))</f>
        <v>0</v>
      </c>
      <c r="AH74" s="180">
        <f>IF(AD74=0,0,IF(ISBLANK('Student Work'!AH74),"ERROR",IF(ABS('Student Work'!AH74-('Student Work'!AE74-'Student Work'!AG74))&lt;0.01,"Correct","ERROR")))</f>
        <v>0</v>
      </c>
      <c r="AI74" s="162">
        <f>IF(AE74=0,0,IF(ISBLANK('Student Work'!#REF!),"ERROR",IF(ABS('Student Work'!#REF!-('Student Work'!AF74+'Student Work'!AG74+'Student Work'!AH74))&lt;0.01,"Correct","ERROR")))</f>
        <v>0</v>
      </c>
      <c r="AJ74" s="104"/>
      <c r="AK74" s="104"/>
      <c r="AL74" s="84"/>
      <c r="AM74" s="18"/>
      <c r="AN74" s="18"/>
      <c r="AO74" s="18"/>
      <c r="AP74" s="18"/>
      <c r="AQ74" s="18"/>
      <c r="AR74" s="18"/>
      <c r="AS74" s="18"/>
      <c r="AT74" s="18"/>
    </row>
    <row r="75" spans="1:46">
      <c r="A75" s="117"/>
      <c r="B75" s="86"/>
      <c r="C75" s="86"/>
      <c r="D75" s="86"/>
      <c r="E75" s="86"/>
      <c r="F75" s="86"/>
      <c r="G75" s="86"/>
      <c r="H75" s="86"/>
      <c r="I75" s="86"/>
      <c r="J75" s="86"/>
      <c r="K75" s="86"/>
      <c r="L75" s="86"/>
      <c r="M75" s="86"/>
      <c r="N75" s="86"/>
      <c r="O75" s="104"/>
      <c r="P75" s="160">
        <f>IF($T$13="Correct",IF(AND(P74+1&lt;='Student Work'!$T$13,P74&lt;&gt;0),P74+1,IF('Student Work'!P75&gt;0,"ERROR",0)),0)</f>
        <v>0</v>
      </c>
      <c r="Q75" s="161">
        <f>IF(P75=0,0,IF(ISBLANK('Student Work'!Q75),"ERROR",IF(ABS('Student Work'!Q75-'Student Work'!T74)&lt;0.01,IF(P75&lt;&gt;"ERROR","Correct","ERROR"),"ERROR")))</f>
        <v>0</v>
      </c>
      <c r="R75" s="162">
        <f>IF(P75=0,0,IF(ISBLANK('Student Work'!R75),"ERROR",IF(ABS('Student Work'!R75-'Student Work'!Q75*'Student Work'!$T$12/12)&lt;0.01,IF(P75&lt;&gt;"ERROR","Correct","ERROR"),"ERROR")))</f>
        <v>0</v>
      </c>
      <c r="S75" s="162">
        <f>IF(P75=0,0,IF(ISBLANK('Student Work'!S75),"ERROR",IF(ABS('Student Work'!S75-('Student Work'!$T$14-'Student Work'!R75))&lt;0.01,IF(P75&lt;&gt;"ERROR","Correct","ERROR"),"ERROR")))</f>
        <v>0</v>
      </c>
      <c r="T75" s="162">
        <f>IF(P75=0,0,IF(ISBLANK('Student Work'!T75),"ERROR",IF(ABS('Student Work'!T75-('Student Work'!Q75-'Student Work'!S75))&lt;0.01,IF(P75&lt;&gt;"ERROR","Correct","ERROR"),"ERROR")))</f>
        <v>0</v>
      </c>
      <c r="U75" s="167"/>
      <c r="V75" s="167"/>
      <c r="W75" s="166"/>
      <c r="X75" s="166"/>
      <c r="Y75" s="166"/>
      <c r="Z75" s="166"/>
      <c r="AA75" s="166"/>
      <c r="AB75" s="166"/>
      <c r="AC75" s="104"/>
      <c r="AD75" s="160">
        <f>IF($AE$13="Correct",IF(AND(AD74+1&lt;='Student Work'!$AE$13,AD74&lt;&gt;0),AD74+1,IF('Student Work'!AD75&gt;0,"ERROR",0)),0)</f>
        <v>0</v>
      </c>
      <c r="AE75" s="162">
        <f>IF(AD75=0,0,IF(ISBLANK('Student Work'!AE75),"ERROR",IF(ABS('Student Work'!AE75-'Student Work'!AH74)&lt;0.01,IF(AD75&lt;&gt;"ERROR","Correct","ERROR"),"ERROR")))</f>
        <v>0</v>
      </c>
      <c r="AF75" s="162">
        <f>IF(AD75=0,0,IF(ISBLANK('Student Work'!AF75),"ERROR",IF(ABS('Student Work'!AF75-'Student Work'!AE75*'Student Work'!$AE$12/12)&lt;0.01,IF(AD75&lt;&gt;"ERROR","Correct","ERROR"),"ERROR")))</f>
        <v>0</v>
      </c>
      <c r="AG75" s="179">
        <f>IF(AD75=0,0,IF(ISBLANK('Student Work'!AG75),"ERROR",IF(ABS('Student Work'!AG75-('Student Work'!$AE$14-'Student Work'!AF75))&lt;0.01,"Correct","ERROR")))</f>
        <v>0</v>
      </c>
      <c r="AH75" s="180">
        <f>IF(AD75=0,0,IF(ISBLANK('Student Work'!AH75),"ERROR",IF(ABS('Student Work'!AH75-('Student Work'!AE75-'Student Work'!AG75))&lt;0.01,"Correct","ERROR")))</f>
        <v>0</v>
      </c>
      <c r="AI75" s="162">
        <f>IF(AE75=0,0,IF(ISBLANK('Student Work'!#REF!),"ERROR",IF(ABS('Student Work'!#REF!-('Student Work'!AF75+'Student Work'!AG75+'Student Work'!AH75))&lt;0.01,"Correct","ERROR")))</f>
        <v>0</v>
      </c>
      <c r="AJ75" s="104"/>
      <c r="AK75" s="104"/>
      <c r="AL75" s="84"/>
      <c r="AM75" s="18"/>
      <c r="AN75" s="18"/>
      <c r="AO75" s="18"/>
      <c r="AP75" s="18"/>
      <c r="AQ75" s="18"/>
      <c r="AR75" s="18"/>
      <c r="AS75" s="18"/>
      <c r="AT75" s="18"/>
    </row>
    <row r="76" spans="1:46">
      <c r="A76" s="117"/>
      <c r="B76" s="86"/>
      <c r="C76" s="86"/>
      <c r="D76" s="86"/>
      <c r="E76" s="86"/>
      <c r="F76" s="86"/>
      <c r="G76" s="86"/>
      <c r="H76" s="86"/>
      <c r="I76" s="86"/>
      <c r="J76" s="86"/>
      <c r="K76" s="86"/>
      <c r="L76" s="86"/>
      <c r="M76" s="86"/>
      <c r="N76" s="86"/>
      <c r="O76" s="104"/>
      <c r="P76" s="160">
        <f>IF($T$13="Correct",IF(AND(P75+1&lt;='Student Work'!$T$13,P75&lt;&gt;0),P75+1,IF('Student Work'!P76&gt;0,"ERROR",0)),0)</f>
        <v>0</v>
      </c>
      <c r="Q76" s="161">
        <f>IF(P76=0,0,IF(ISBLANK('Student Work'!Q76),"ERROR",IF(ABS('Student Work'!Q76-'Student Work'!T75)&lt;0.01,IF(P76&lt;&gt;"ERROR","Correct","ERROR"),"ERROR")))</f>
        <v>0</v>
      </c>
      <c r="R76" s="162">
        <f>IF(P76=0,0,IF(ISBLANK('Student Work'!R76),"ERROR",IF(ABS('Student Work'!R76-'Student Work'!Q76*'Student Work'!$T$12/12)&lt;0.01,IF(P76&lt;&gt;"ERROR","Correct","ERROR"),"ERROR")))</f>
        <v>0</v>
      </c>
      <c r="S76" s="162">
        <f>IF(P76=0,0,IF(ISBLANK('Student Work'!S76),"ERROR",IF(ABS('Student Work'!S76-('Student Work'!$T$14-'Student Work'!R76))&lt;0.01,IF(P76&lt;&gt;"ERROR","Correct","ERROR"),"ERROR")))</f>
        <v>0</v>
      </c>
      <c r="T76" s="162">
        <f>IF(P76=0,0,IF(ISBLANK('Student Work'!T76),"ERROR",IF(ABS('Student Work'!T76-('Student Work'!Q76-'Student Work'!S76))&lt;0.01,IF(P76&lt;&gt;"ERROR","Correct","ERROR"),"ERROR")))</f>
        <v>0</v>
      </c>
      <c r="U76" s="167"/>
      <c r="V76" s="167"/>
      <c r="W76" s="166"/>
      <c r="X76" s="166"/>
      <c r="Y76" s="166"/>
      <c r="Z76" s="166"/>
      <c r="AA76" s="166"/>
      <c r="AB76" s="166"/>
      <c r="AC76" s="104"/>
      <c r="AD76" s="160">
        <f>IF($AE$13="Correct",IF(AND(AD75+1&lt;='Student Work'!$AE$13,AD75&lt;&gt;0),AD75+1,IF('Student Work'!AD76&gt;0,"ERROR",0)),0)</f>
        <v>0</v>
      </c>
      <c r="AE76" s="162">
        <f>IF(AD76=0,0,IF(ISBLANK('Student Work'!AE76),"ERROR",IF(ABS('Student Work'!AE76-'Student Work'!AH75)&lt;0.01,IF(AD76&lt;&gt;"ERROR","Correct","ERROR"),"ERROR")))</f>
        <v>0</v>
      </c>
      <c r="AF76" s="162">
        <f>IF(AD76=0,0,IF(ISBLANK('Student Work'!AF76),"ERROR",IF(ABS('Student Work'!AF76-'Student Work'!AE76*'Student Work'!$AE$12/12)&lt;0.01,IF(AD76&lt;&gt;"ERROR","Correct","ERROR"),"ERROR")))</f>
        <v>0</v>
      </c>
      <c r="AG76" s="179">
        <f>IF(AD76=0,0,IF(ISBLANK('Student Work'!AG76),"ERROR",IF(ABS('Student Work'!AG76-('Student Work'!$AE$14-'Student Work'!AF76))&lt;0.01,"Correct","ERROR")))</f>
        <v>0</v>
      </c>
      <c r="AH76" s="180">
        <f>IF(AD76=0,0,IF(ISBLANK('Student Work'!AH76),"ERROR",IF(ABS('Student Work'!AH76-('Student Work'!AE76-'Student Work'!AG76))&lt;0.01,"Correct","ERROR")))</f>
        <v>0</v>
      </c>
      <c r="AI76" s="162">
        <f>IF(AE76=0,0,IF(ISBLANK('Student Work'!#REF!),"ERROR",IF(ABS('Student Work'!#REF!-('Student Work'!AF76+'Student Work'!AG76+'Student Work'!AH76))&lt;0.01,"Correct","ERROR")))</f>
        <v>0</v>
      </c>
      <c r="AJ76" s="104"/>
      <c r="AK76" s="104"/>
      <c r="AL76" s="84"/>
      <c r="AM76" s="18"/>
      <c r="AN76" s="18"/>
      <c r="AO76" s="18"/>
      <c r="AP76" s="18"/>
      <c r="AQ76" s="18"/>
      <c r="AR76" s="18"/>
      <c r="AS76" s="18"/>
      <c r="AT76" s="18"/>
    </row>
    <row r="77" spans="1:46">
      <c r="A77" s="117"/>
      <c r="B77" s="86"/>
      <c r="C77" s="86"/>
      <c r="D77" s="86"/>
      <c r="E77" s="86"/>
      <c r="F77" s="86"/>
      <c r="G77" s="86"/>
      <c r="H77" s="86"/>
      <c r="I77" s="86"/>
      <c r="J77" s="86"/>
      <c r="K77" s="86"/>
      <c r="L77" s="86"/>
      <c r="M77" s="86"/>
      <c r="N77" s="86"/>
      <c r="O77" s="104"/>
      <c r="P77" s="160">
        <f>IF($T$13="Correct",IF(AND(P76+1&lt;='Student Work'!$T$13,P76&lt;&gt;0),P76+1,IF('Student Work'!P77&gt;0,"ERROR",0)),0)</f>
        <v>0</v>
      </c>
      <c r="Q77" s="161">
        <f>IF(P77=0,0,IF(ISBLANK('Student Work'!Q77),"ERROR",IF(ABS('Student Work'!Q77-'Student Work'!T76)&lt;0.01,IF(P77&lt;&gt;"ERROR","Correct","ERROR"),"ERROR")))</f>
        <v>0</v>
      </c>
      <c r="R77" s="162">
        <f>IF(P77=0,0,IF(ISBLANK('Student Work'!R77),"ERROR",IF(ABS('Student Work'!R77-'Student Work'!Q77*'Student Work'!$T$12/12)&lt;0.01,IF(P77&lt;&gt;"ERROR","Correct","ERROR"),"ERROR")))</f>
        <v>0</v>
      </c>
      <c r="S77" s="162">
        <f>IF(P77=0,0,IF(ISBLANK('Student Work'!S77),"ERROR",IF(ABS('Student Work'!S77-('Student Work'!$T$14-'Student Work'!R77))&lt;0.01,IF(P77&lt;&gt;"ERROR","Correct","ERROR"),"ERROR")))</f>
        <v>0</v>
      </c>
      <c r="T77" s="162">
        <f>IF(P77=0,0,IF(ISBLANK('Student Work'!T77),"ERROR",IF(ABS('Student Work'!T77-('Student Work'!Q77-'Student Work'!S77))&lt;0.01,IF(P77&lt;&gt;"ERROR","Correct","ERROR"),"ERROR")))</f>
        <v>0</v>
      </c>
      <c r="U77" s="167"/>
      <c r="V77" s="167"/>
      <c r="W77" s="166"/>
      <c r="X77" s="166"/>
      <c r="Y77" s="166"/>
      <c r="Z77" s="166"/>
      <c r="AA77" s="166"/>
      <c r="AB77" s="166"/>
      <c r="AC77" s="104"/>
      <c r="AD77" s="160">
        <f>IF($AE$13="Correct",IF(AND(AD76+1&lt;='Student Work'!$AE$13,AD76&lt;&gt;0),AD76+1,IF('Student Work'!AD77&gt;0,"ERROR",0)),0)</f>
        <v>0</v>
      </c>
      <c r="AE77" s="162">
        <f>IF(AD77=0,0,IF(ISBLANK('Student Work'!AE77),"ERROR",IF(ABS('Student Work'!AE77-'Student Work'!AH76)&lt;0.01,IF(AD77&lt;&gt;"ERROR","Correct","ERROR"),"ERROR")))</f>
        <v>0</v>
      </c>
      <c r="AF77" s="162">
        <f>IF(AD77=0,0,IF(ISBLANK('Student Work'!AF77),"ERROR",IF(ABS('Student Work'!AF77-'Student Work'!AE77*'Student Work'!$AE$12/12)&lt;0.01,IF(AD77&lt;&gt;"ERROR","Correct","ERROR"),"ERROR")))</f>
        <v>0</v>
      </c>
      <c r="AG77" s="179">
        <f>IF(AD77=0,0,IF(ISBLANK('Student Work'!AG77),"ERROR",IF(ABS('Student Work'!AG77-('Student Work'!$AE$14-'Student Work'!AF77))&lt;0.01,"Correct","ERROR")))</f>
        <v>0</v>
      </c>
      <c r="AH77" s="180">
        <f>IF(AD77=0,0,IF(ISBLANK('Student Work'!AH77),"ERROR",IF(ABS('Student Work'!AH77-('Student Work'!AE77-'Student Work'!AG77))&lt;0.01,"Correct","ERROR")))</f>
        <v>0</v>
      </c>
      <c r="AI77" s="162">
        <f>IF(AE77=0,0,IF(ISBLANK('Student Work'!#REF!),"ERROR",IF(ABS('Student Work'!#REF!-('Student Work'!AF77+'Student Work'!AG77+'Student Work'!AH77))&lt;0.01,"Correct","ERROR")))</f>
        <v>0</v>
      </c>
      <c r="AJ77" s="104"/>
      <c r="AK77" s="104"/>
      <c r="AL77" s="84"/>
      <c r="AM77" s="18"/>
      <c r="AN77" s="18"/>
      <c r="AO77" s="18"/>
      <c r="AP77" s="18"/>
      <c r="AQ77" s="18"/>
      <c r="AR77" s="18"/>
      <c r="AS77" s="18"/>
      <c r="AT77" s="18"/>
    </row>
    <row r="78" spans="1:46">
      <c r="A78" s="117"/>
      <c r="B78" s="86"/>
      <c r="C78" s="86"/>
      <c r="D78" s="86"/>
      <c r="E78" s="86"/>
      <c r="F78" s="86"/>
      <c r="G78" s="86"/>
      <c r="H78" s="86"/>
      <c r="I78" s="86"/>
      <c r="J78" s="86"/>
      <c r="K78" s="86"/>
      <c r="L78" s="86"/>
      <c r="M78" s="86"/>
      <c r="N78" s="86"/>
      <c r="O78" s="104"/>
      <c r="P78" s="160">
        <f>IF($T$13="Correct",IF(AND(P77+1&lt;='Student Work'!$T$13,P77&lt;&gt;0),P77+1,IF('Student Work'!P78&gt;0,"ERROR",0)),0)</f>
        <v>0</v>
      </c>
      <c r="Q78" s="161">
        <f>IF(P78=0,0,IF(ISBLANK('Student Work'!Q78),"ERROR",IF(ABS('Student Work'!Q78-'Student Work'!T77)&lt;0.01,IF(P78&lt;&gt;"ERROR","Correct","ERROR"),"ERROR")))</f>
        <v>0</v>
      </c>
      <c r="R78" s="162">
        <f>IF(P78=0,0,IF(ISBLANK('Student Work'!R78),"ERROR",IF(ABS('Student Work'!R78-'Student Work'!Q78*'Student Work'!$T$12/12)&lt;0.01,IF(P78&lt;&gt;"ERROR","Correct","ERROR"),"ERROR")))</f>
        <v>0</v>
      </c>
      <c r="S78" s="162">
        <f>IF(P78=0,0,IF(ISBLANK('Student Work'!S78),"ERROR",IF(ABS('Student Work'!S78-('Student Work'!$T$14-'Student Work'!R78))&lt;0.01,IF(P78&lt;&gt;"ERROR","Correct","ERROR"),"ERROR")))</f>
        <v>0</v>
      </c>
      <c r="T78" s="162">
        <f>IF(P78=0,0,IF(ISBLANK('Student Work'!T78),"ERROR",IF(ABS('Student Work'!T78-('Student Work'!Q78-'Student Work'!S78))&lt;0.01,IF(P78&lt;&gt;"ERROR","Correct","ERROR"),"ERROR")))</f>
        <v>0</v>
      </c>
      <c r="U78" s="167"/>
      <c r="V78" s="167"/>
      <c r="W78" s="166"/>
      <c r="X78" s="166"/>
      <c r="Y78" s="166"/>
      <c r="Z78" s="166"/>
      <c r="AA78" s="166"/>
      <c r="AB78" s="166"/>
      <c r="AC78" s="104"/>
      <c r="AD78" s="160">
        <f>IF($AE$13="Correct",IF(AND(AD77+1&lt;='Student Work'!$AE$13,AD77&lt;&gt;0),AD77+1,IF('Student Work'!AD78&gt;0,"ERROR",0)),0)</f>
        <v>0</v>
      </c>
      <c r="AE78" s="162">
        <f>IF(AD78=0,0,IF(ISBLANK('Student Work'!AE78),"ERROR",IF(ABS('Student Work'!AE78-'Student Work'!AH77)&lt;0.01,IF(AD78&lt;&gt;"ERROR","Correct","ERROR"),"ERROR")))</f>
        <v>0</v>
      </c>
      <c r="AF78" s="162">
        <f>IF(AD78=0,0,IF(ISBLANK('Student Work'!AF78),"ERROR",IF(ABS('Student Work'!AF78-'Student Work'!AE78*'Student Work'!$AE$12/12)&lt;0.01,IF(AD78&lt;&gt;"ERROR","Correct","ERROR"),"ERROR")))</f>
        <v>0</v>
      </c>
      <c r="AG78" s="179">
        <f>IF(AD78=0,0,IF(ISBLANK('Student Work'!AG78),"ERROR",IF(ABS('Student Work'!AG78-('Student Work'!$AE$14-'Student Work'!AF78))&lt;0.01,"Correct","ERROR")))</f>
        <v>0</v>
      </c>
      <c r="AH78" s="180">
        <f>IF(AD78=0,0,IF(ISBLANK('Student Work'!AH78),"ERROR",IF(ABS('Student Work'!AH78-('Student Work'!AE78-'Student Work'!AG78))&lt;0.01,"Correct","ERROR")))</f>
        <v>0</v>
      </c>
      <c r="AI78" s="162">
        <f>IF(AE78=0,0,IF(ISBLANK('Student Work'!#REF!),"ERROR",IF(ABS('Student Work'!#REF!-('Student Work'!AF78+'Student Work'!AG78+'Student Work'!AH78))&lt;0.01,"Correct","ERROR")))</f>
        <v>0</v>
      </c>
      <c r="AJ78" s="104"/>
      <c r="AK78" s="104"/>
      <c r="AL78" s="84"/>
      <c r="AM78" s="18"/>
      <c r="AN78" s="18"/>
      <c r="AO78" s="18"/>
      <c r="AP78" s="18"/>
      <c r="AQ78" s="18"/>
      <c r="AR78" s="18"/>
      <c r="AS78" s="18"/>
      <c r="AT78" s="18"/>
    </row>
    <row r="79" spans="1:46">
      <c r="A79" s="117"/>
      <c r="B79" s="86"/>
      <c r="C79" s="86"/>
      <c r="D79" s="86"/>
      <c r="E79" s="86"/>
      <c r="F79" s="86"/>
      <c r="G79" s="86"/>
      <c r="H79" s="86"/>
      <c r="I79" s="86"/>
      <c r="J79" s="86"/>
      <c r="K79" s="86"/>
      <c r="L79" s="86"/>
      <c r="M79" s="86"/>
      <c r="N79" s="86"/>
      <c r="O79" s="104"/>
      <c r="P79" s="160">
        <f>IF($T$13="Correct",IF(AND(P78+1&lt;='Student Work'!$T$13,P78&lt;&gt;0),P78+1,IF('Student Work'!P79&gt;0,"ERROR",0)),0)</f>
        <v>0</v>
      </c>
      <c r="Q79" s="161">
        <f>IF(P79=0,0,IF(ISBLANK('Student Work'!Q79),"ERROR",IF(ABS('Student Work'!Q79-'Student Work'!T78)&lt;0.01,IF(P79&lt;&gt;"ERROR","Correct","ERROR"),"ERROR")))</f>
        <v>0</v>
      </c>
      <c r="R79" s="162">
        <f>IF(P79=0,0,IF(ISBLANK('Student Work'!R79),"ERROR",IF(ABS('Student Work'!R79-'Student Work'!Q79*'Student Work'!$T$12/12)&lt;0.01,IF(P79&lt;&gt;"ERROR","Correct","ERROR"),"ERROR")))</f>
        <v>0</v>
      </c>
      <c r="S79" s="162">
        <f>IF(P79=0,0,IF(ISBLANK('Student Work'!S79),"ERROR",IF(ABS('Student Work'!S79-('Student Work'!$T$14-'Student Work'!R79))&lt;0.01,IF(P79&lt;&gt;"ERROR","Correct","ERROR"),"ERROR")))</f>
        <v>0</v>
      </c>
      <c r="T79" s="162">
        <f>IF(P79=0,0,IF(ISBLANK('Student Work'!T79),"ERROR",IF(ABS('Student Work'!T79-('Student Work'!Q79-'Student Work'!S79))&lt;0.01,IF(P79&lt;&gt;"ERROR","Correct","ERROR"),"ERROR")))</f>
        <v>0</v>
      </c>
      <c r="U79" s="167"/>
      <c r="V79" s="167"/>
      <c r="W79" s="166"/>
      <c r="X79" s="166"/>
      <c r="Y79" s="166"/>
      <c r="Z79" s="166"/>
      <c r="AA79" s="166"/>
      <c r="AB79" s="166"/>
      <c r="AC79" s="104"/>
      <c r="AD79" s="160">
        <f>IF($AE$13="Correct",IF(AND(AD78+1&lt;='Student Work'!$AE$13,AD78&lt;&gt;0),AD78+1,IF('Student Work'!AD79&gt;0,"ERROR",0)),0)</f>
        <v>0</v>
      </c>
      <c r="AE79" s="162">
        <f>IF(AD79=0,0,IF(ISBLANK('Student Work'!AE79),"ERROR",IF(ABS('Student Work'!AE79-'Student Work'!AH78)&lt;0.01,IF(AD79&lt;&gt;"ERROR","Correct","ERROR"),"ERROR")))</f>
        <v>0</v>
      </c>
      <c r="AF79" s="162">
        <f>IF(AD79=0,0,IF(ISBLANK('Student Work'!AF79),"ERROR",IF(ABS('Student Work'!AF79-'Student Work'!AE79*'Student Work'!$AE$12/12)&lt;0.01,IF(AD79&lt;&gt;"ERROR","Correct","ERROR"),"ERROR")))</f>
        <v>0</v>
      </c>
      <c r="AG79" s="179">
        <f>IF(AD79=0,0,IF(ISBLANK('Student Work'!AG79),"ERROR",IF(ABS('Student Work'!AG79-('Student Work'!$AE$14-'Student Work'!AF79))&lt;0.01,"Correct","ERROR")))</f>
        <v>0</v>
      </c>
      <c r="AH79" s="180">
        <f>IF(AD79=0,0,IF(ISBLANK('Student Work'!AH79),"ERROR",IF(ABS('Student Work'!AH79-('Student Work'!AE79-'Student Work'!AG79))&lt;0.01,"Correct","ERROR")))</f>
        <v>0</v>
      </c>
      <c r="AI79" s="162">
        <f>IF(AE79=0,0,IF(ISBLANK('Student Work'!#REF!),"ERROR",IF(ABS('Student Work'!#REF!-('Student Work'!AF79+'Student Work'!AG79+'Student Work'!AH79))&lt;0.01,"Correct","ERROR")))</f>
        <v>0</v>
      </c>
      <c r="AJ79" s="104"/>
      <c r="AK79" s="104"/>
      <c r="AL79" s="84"/>
      <c r="AM79" s="18"/>
      <c r="AN79" s="18"/>
      <c r="AO79" s="18"/>
      <c r="AP79" s="18"/>
      <c r="AQ79" s="18"/>
      <c r="AR79" s="18"/>
      <c r="AS79" s="18"/>
      <c r="AT79" s="18"/>
    </row>
    <row r="80" spans="1:46">
      <c r="A80" s="117"/>
      <c r="B80" s="86"/>
      <c r="C80" s="86"/>
      <c r="D80" s="86"/>
      <c r="E80" s="86"/>
      <c r="F80" s="86"/>
      <c r="G80" s="86"/>
      <c r="H80" s="86"/>
      <c r="I80" s="86"/>
      <c r="J80" s="86"/>
      <c r="K80" s="86"/>
      <c r="L80" s="86"/>
      <c r="M80" s="86"/>
      <c r="N80" s="86"/>
      <c r="O80" s="104"/>
      <c r="P80" s="160">
        <f>IF($T$13="Correct",IF(AND(P79+1&lt;='Student Work'!$T$13,P79&lt;&gt;0),P79+1,IF('Student Work'!P80&gt;0,"ERROR",0)),0)</f>
        <v>0</v>
      </c>
      <c r="Q80" s="161">
        <f>IF(P80=0,0,IF(ISBLANK('Student Work'!Q80),"ERROR",IF(ABS('Student Work'!Q80-'Student Work'!T79)&lt;0.01,IF(P80&lt;&gt;"ERROR","Correct","ERROR"),"ERROR")))</f>
        <v>0</v>
      </c>
      <c r="R80" s="162">
        <f>IF(P80=0,0,IF(ISBLANK('Student Work'!R80),"ERROR",IF(ABS('Student Work'!R80-'Student Work'!Q80*'Student Work'!$T$12/12)&lt;0.01,IF(P80&lt;&gt;"ERROR","Correct","ERROR"),"ERROR")))</f>
        <v>0</v>
      </c>
      <c r="S80" s="162">
        <f>IF(P80=0,0,IF(ISBLANK('Student Work'!S80),"ERROR",IF(ABS('Student Work'!S80-('Student Work'!$T$14-'Student Work'!R80))&lt;0.01,IF(P80&lt;&gt;"ERROR","Correct","ERROR"),"ERROR")))</f>
        <v>0</v>
      </c>
      <c r="T80" s="162">
        <f>IF(P80=0,0,IF(ISBLANK('Student Work'!T80),"ERROR",IF(ABS('Student Work'!T80-('Student Work'!Q80-'Student Work'!S80))&lt;0.01,IF(P80&lt;&gt;"ERROR","Correct","ERROR"),"ERROR")))</f>
        <v>0</v>
      </c>
      <c r="U80" s="167"/>
      <c r="V80" s="167"/>
      <c r="W80" s="166"/>
      <c r="X80" s="166"/>
      <c r="Y80" s="166"/>
      <c r="Z80" s="166"/>
      <c r="AA80" s="166"/>
      <c r="AB80" s="166"/>
      <c r="AC80" s="104"/>
      <c r="AD80" s="160">
        <f>IF($AE$13="Correct",IF(AND(AD79+1&lt;='Student Work'!$AE$13,AD79&lt;&gt;0),AD79+1,IF('Student Work'!AD80&gt;0,"ERROR",0)),0)</f>
        <v>0</v>
      </c>
      <c r="AE80" s="162">
        <f>IF(AD80=0,0,IF(ISBLANK('Student Work'!AE80),"ERROR",IF(ABS('Student Work'!AE80-'Student Work'!AH79)&lt;0.01,IF(AD80&lt;&gt;"ERROR","Correct","ERROR"),"ERROR")))</f>
        <v>0</v>
      </c>
      <c r="AF80" s="162">
        <f>IF(AD80=0,0,IF(ISBLANK('Student Work'!AF80),"ERROR",IF(ABS('Student Work'!AF80-'Student Work'!AE80*'Student Work'!$AE$12/12)&lt;0.01,IF(AD80&lt;&gt;"ERROR","Correct","ERROR"),"ERROR")))</f>
        <v>0</v>
      </c>
      <c r="AG80" s="179">
        <f>IF(AD80=0,0,IF(ISBLANK('Student Work'!AG80),"ERROR",IF(ABS('Student Work'!AG80-('Student Work'!$AE$14-'Student Work'!AF80))&lt;0.01,"Correct","ERROR")))</f>
        <v>0</v>
      </c>
      <c r="AH80" s="180">
        <f>IF(AD80=0,0,IF(ISBLANK('Student Work'!AH80),"ERROR",IF(ABS('Student Work'!AH80-('Student Work'!AE80-'Student Work'!AG80))&lt;0.01,"Correct","ERROR")))</f>
        <v>0</v>
      </c>
      <c r="AI80" s="162">
        <f>IF(AE80=0,0,IF(ISBLANK('Student Work'!#REF!),"ERROR",IF(ABS('Student Work'!#REF!-('Student Work'!AF80+'Student Work'!AG80+'Student Work'!AH80))&lt;0.01,"Correct","ERROR")))</f>
        <v>0</v>
      </c>
      <c r="AJ80" s="104"/>
      <c r="AK80" s="104"/>
      <c r="AL80" s="84"/>
      <c r="AM80" s="18"/>
      <c r="AN80" s="18"/>
      <c r="AO80" s="18"/>
      <c r="AP80" s="18"/>
      <c r="AQ80" s="18"/>
      <c r="AR80" s="18"/>
      <c r="AS80" s="18"/>
      <c r="AT80" s="18"/>
    </row>
    <row r="81" spans="1:46">
      <c r="A81" s="117"/>
      <c r="B81" s="86"/>
      <c r="C81" s="86"/>
      <c r="D81" s="86"/>
      <c r="E81" s="86"/>
      <c r="F81" s="86"/>
      <c r="G81" s="86"/>
      <c r="H81" s="86"/>
      <c r="I81" s="86"/>
      <c r="J81" s="86"/>
      <c r="K81" s="86"/>
      <c r="L81" s="86"/>
      <c r="M81" s="86"/>
      <c r="N81" s="86"/>
      <c r="O81" s="104"/>
      <c r="P81" s="160">
        <f>IF($T$13="Correct",IF(AND(P80+1&lt;='Student Work'!$T$13,P80&lt;&gt;0),P80+1,IF('Student Work'!P81&gt;0,"ERROR",0)),0)</f>
        <v>0</v>
      </c>
      <c r="Q81" s="161">
        <f>IF(P81=0,0,IF(ISBLANK('Student Work'!Q81),"ERROR",IF(ABS('Student Work'!Q81-'Student Work'!T80)&lt;0.01,IF(P81&lt;&gt;"ERROR","Correct","ERROR"),"ERROR")))</f>
        <v>0</v>
      </c>
      <c r="R81" s="162">
        <f>IF(P81=0,0,IF(ISBLANK('Student Work'!R81),"ERROR",IF(ABS('Student Work'!R81-'Student Work'!Q81*'Student Work'!$T$12/12)&lt;0.01,IF(P81&lt;&gt;"ERROR","Correct","ERROR"),"ERROR")))</f>
        <v>0</v>
      </c>
      <c r="S81" s="162">
        <f>IF(P81=0,0,IF(ISBLANK('Student Work'!S81),"ERROR",IF(ABS('Student Work'!S81-('Student Work'!$T$14-'Student Work'!R81))&lt;0.01,IF(P81&lt;&gt;"ERROR","Correct","ERROR"),"ERROR")))</f>
        <v>0</v>
      </c>
      <c r="T81" s="162">
        <f>IF(P81=0,0,IF(ISBLANK('Student Work'!T81),"ERROR",IF(ABS('Student Work'!T81-('Student Work'!Q81-'Student Work'!S81))&lt;0.01,IF(P81&lt;&gt;"ERROR","Correct","ERROR"),"ERROR")))</f>
        <v>0</v>
      </c>
      <c r="U81" s="167"/>
      <c r="V81" s="167"/>
      <c r="W81" s="166"/>
      <c r="X81" s="166"/>
      <c r="Y81" s="166"/>
      <c r="Z81" s="166"/>
      <c r="AA81" s="166"/>
      <c r="AB81" s="166"/>
      <c r="AC81" s="104"/>
      <c r="AD81" s="160">
        <f>IF($AE$13="Correct",IF(AND(AD80+1&lt;='Student Work'!$AE$13,AD80&lt;&gt;0),AD80+1,IF('Student Work'!AD81&gt;0,"ERROR",0)),0)</f>
        <v>0</v>
      </c>
      <c r="AE81" s="162">
        <f>IF(AD81=0,0,IF(ISBLANK('Student Work'!AE81),"ERROR",IF(ABS('Student Work'!AE81-'Student Work'!AH80)&lt;0.01,IF(AD81&lt;&gt;"ERROR","Correct","ERROR"),"ERROR")))</f>
        <v>0</v>
      </c>
      <c r="AF81" s="162">
        <f>IF(AD81=0,0,IF(ISBLANK('Student Work'!AF81),"ERROR",IF(ABS('Student Work'!AF81-'Student Work'!AE81*'Student Work'!$AE$12/12)&lt;0.01,IF(AD81&lt;&gt;"ERROR","Correct","ERROR"),"ERROR")))</f>
        <v>0</v>
      </c>
      <c r="AG81" s="179">
        <f>IF(AD81=0,0,IF(ISBLANK('Student Work'!AG81),"ERROR",IF(ABS('Student Work'!AG81-('Student Work'!$AE$14-'Student Work'!AF81))&lt;0.01,"Correct","ERROR")))</f>
        <v>0</v>
      </c>
      <c r="AH81" s="180">
        <f>IF(AD81=0,0,IF(ISBLANK('Student Work'!AH81),"ERROR",IF(ABS('Student Work'!AH81-('Student Work'!AE81-'Student Work'!AG81))&lt;0.01,"Correct","ERROR")))</f>
        <v>0</v>
      </c>
      <c r="AI81" s="162">
        <f>IF(AE81=0,0,IF(ISBLANK('Student Work'!#REF!),"ERROR",IF(ABS('Student Work'!#REF!-('Student Work'!AF81+'Student Work'!AG81+'Student Work'!AH81))&lt;0.01,"Correct","ERROR")))</f>
        <v>0</v>
      </c>
      <c r="AJ81" s="104"/>
      <c r="AK81" s="104"/>
      <c r="AL81" s="84"/>
      <c r="AM81" s="18"/>
      <c r="AN81" s="18"/>
      <c r="AO81" s="18"/>
      <c r="AP81" s="18"/>
      <c r="AQ81" s="18"/>
      <c r="AR81" s="18"/>
      <c r="AS81" s="18"/>
      <c r="AT81" s="18"/>
    </row>
    <row r="82" spans="1:46">
      <c r="A82" s="117"/>
      <c r="B82" s="86"/>
      <c r="C82" s="86"/>
      <c r="D82" s="86"/>
      <c r="E82" s="86"/>
      <c r="F82" s="86"/>
      <c r="G82" s="86"/>
      <c r="H82" s="86"/>
      <c r="I82" s="86"/>
      <c r="J82" s="86"/>
      <c r="K82" s="86"/>
      <c r="L82" s="86"/>
      <c r="M82" s="86"/>
      <c r="N82" s="86"/>
      <c r="O82" s="104"/>
      <c r="P82" s="160">
        <f>IF($T$13="Correct",IF(AND(P81+1&lt;='Student Work'!$T$13,P81&lt;&gt;0),P81+1,IF('Student Work'!P82&gt;0,"ERROR",0)),0)</f>
        <v>0</v>
      </c>
      <c r="Q82" s="161">
        <f>IF(P82=0,0,IF(ISBLANK('Student Work'!Q82),"ERROR",IF(ABS('Student Work'!Q82-'Student Work'!T81)&lt;0.01,IF(P82&lt;&gt;"ERROR","Correct","ERROR"),"ERROR")))</f>
        <v>0</v>
      </c>
      <c r="R82" s="162">
        <f>IF(P82=0,0,IF(ISBLANK('Student Work'!R82),"ERROR",IF(ABS('Student Work'!R82-'Student Work'!Q82*'Student Work'!$T$12/12)&lt;0.01,IF(P82&lt;&gt;"ERROR","Correct","ERROR"),"ERROR")))</f>
        <v>0</v>
      </c>
      <c r="S82" s="162">
        <f>IF(P82=0,0,IF(ISBLANK('Student Work'!S82),"ERROR",IF(ABS('Student Work'!S82-('Student Work'!$T$14-'Student Work'!R82))&lt;0.01,IF(P82&lt;&gt;"ERROR","Correct","ERROR"),"ERROR")))</f>
        <v>0</v>
      </c>
      <c r="T82" s="162">
        <f>IF(P82=0,0,IF(ISBLANK('Student Work'!T82),"ERROR",IF(ABS('Student Work'!T82-('Student Work'!Q82-'Student Work'!S82))&lt;0.01,IF(P82&lt;&gt;"ERROR","Correct","ERROR"),"ERROR")))</f>
        <v>0</v>
      </c>
      <c r="U82" s="167"/>
      <c r="V82" s="167"/>
      <c r="W82" s="166"/>
      <c r="X82" s="166"/>
      <c r="Y82" s="166"/>
      <c r="Z82" s="166"/>
      <c r="AA82" s="166"/>
      <c r="AB82" s="166"/>
      <c r="AC82" s="104"/>
      <c r="AD82" s="160">
        <f>IF($AE$13="Correct",IF(AND(AD81+1&lt;='Student Work'!$AE$13,AD81&lt;&gt;0),AD81+1,IF('Student Work'!AD82&gt;0,"ERROR",0)),0)</f>
        <v>0</v>
      </c>
      <c r="AE82" s="162">
        <f>IF(AD82=0,0,IF(ISBLANK('Student Work'!AE82),"ERROR",IF(ABS('Student Work'!AE82-'Student Work'!AH81)&lt;0.01,IF(AD82&lt;&gt;"ERROR","Correct","ERROR"),"ERROR")))</f>
        <v>0</v>
      </c>
      <c r="AF82" s="162">
        <f>IF(AD82=0,0,IF(ISBLANK('Student Work'!AF82),"ERROR",IF(ABS('Student Work'!AF82-'Student Work'!AE82*'Student Work'!$AE$12/12)&lt;0.01,IF(AD82&lt;&gt;"ERROR","Correct","ERROR"),"ERROR")))</f>
        <v>0</v>
      </c>
      <c r="AG82" s="179">
        <f>IF(AD82=0,0,IF(ISBLANK('Student Work'!AG82),"ERROR",IF(ABS('Student Work'!AG82-('Student Work'!$AE$14-'Student Work'!AF82))&lt;0.01,"Correct","ERROR")))</f>
        <v>0</v>
      </c>
      <c r="AH82" s="180">
        <f>IF(AD82=0,0,IF(ISBLANK('Student Work'!AH82),"ERROR",IF(ABS('Student Work'!AH82-('Student Work'!AE82-'Student Work'!AG82))&lt;0.01,"Correct","ERROR")))</f>
        <v>0</v>
      </c>
      <c r="AI82" s="162">
        <f>IF(AE82=0,0,IF(ISBLANK('Student Work'!#REF!),"ERROR",IF(ABS('Student Work'!#REF!-('Student Work'!AF82+'Student Work'!AG82+'Student Work'!AH82))&lt;0.01,"Correct","ERROR")))</f>
        <v>0</v>
      </c>
      <c r="AJ82" s="104"/>
      <c r="AK82" s="104"/>
      <c r="AL82" s="84"/>
      <c r="AM82" s="18"/>
      <c r="AN82" s="18"/>
      <c r="AO82" s="18"/>
      <c r="AP82" s="18"/>
      <c r="AQ82" s="18"/>
      <c r="AR82" s="18"/>
      <c r="AS82" s="18"/>
      <c r="AT82" s="18"/>
    </row>
    <row r="83" spans="1:46">
      <c r="A83" s="117"/>
      <c r="B83" s="86"/>
      <c r="C83" s="86"/>
      <c r="D83" s="86"/>
      <c r="E83" s="86"/>
      <c r="F83" s="86"/>
      <c r="G83" s="86"/>
      <c r="H83" s="86"/>
      <c r="I83" s="86"/>
      <c r="J83" s="86"/>
      <c r="K83" s="86"/>
      <c r="L83" s="86"/>
      <c r="M83" s="86"/>
      <c r="N83" s="86"/>
      <c r="O83" s="104"/>
      <c r="P83" s="160">
        <f>IF($T$13="Correct",IF(AND(P82+1&lt;='Student Work'!$T$13,P82&lt;&gt;0),P82+1,IF('Student Work'!P83&gt;0,"ERROR",0)),0)</f>
        <v>0</v>
      </c>
      <c r="Q83" s="161">
        <f>IF(P83=0,0,IF(ISBLANK('Student Work'!Q83),"ERROR",IF(ABS('Student Work'!Q83-'Student Work'!T82)&lt;0.01,IF(P83&lt;&gt;"ERROR","Correct","ERROR"),"ERROR")))</f>
        <v>0</v>
      </c>
      <c r="R83" s="162">
        <f>IF(P83=0,0,IF(ISBLANK('Student Work'!R83),"ERROR",IF(ABS('Student Work'!R83-'Student Work'!Q83*'Student Work'!$T$12/12)&lt;0.01,IF(P83&lt;&gt;"ERROR","Correct","ERROR"),"ERROR")))</f>
        <v>0</v>
      </c>
      <c r="S83" s="162">
        <f>IF(P83=0,0,IF(ISBLANK('Student Work'!S83),"ERROR",IF(ABS('Student Work'!S83-('Student Work'!$T$14-'Student Work'!R83))&lt;0.01,IF(P83&lt;&gt;"ERROR","Correct","ERROR"),"ERROR")))</f>
        <v>0</v>
      </c>
      <c r="T83" s="162">
        <f>IF(P83=0,0,IF(ISBLANK('Student Work'!T83),"ERROR",IF(ABS('Student Work'!T83-('Student Work'!Q83-'Student Work'!S83))&lt;0.01,IF(P83&lt;&gt;"ERROR","Correct","ERROR"),"ERROR")))</f>
        <v>0</v>
      </c>
      <c r="U83" s="167"/>
      <c r="V83" s="167"/>
      <c r="W83" s="166"/>
      <c r="X83" s="166"/>
      <c r="Y83" s="166"/>
      <c r="Z83" s="166"/>
      <c r="AA83" s="166"/>
      <c r="AB83" s="166"/>
      <c r="AC83" s="104"/>
      <c r="AD83" s="160">
        <f>IF($AE$13="Correct",IF(AND(AD82+1&lt;='Student Work'!$AE$13,AD82&lt;&gt;0),AD82+1,IF('Student Work'!AD83&gt;0,"ERROR",0)),0)</f>
        <v>0</v>
      </c>
      <c r="AE83" s="162">
        <f>IF(AD83=0,0,IF(ISBLANK('Student Work'!AE83),"ERROR",IF(ABS('Student Work'!AE83-'Student Work'!AH82)&lt;0.01,IF(AD83&lt;&gt;"ERROR","Correct","ERROR"),"ERROR")))</f>
        <v>0</v>
      </c>
      <c r="AF83" s="162">
        <f>IF(AD83=0,0,IF(ISBLANK('Student Work'!AF83),"ERROR",IF(ABS('Student Work'!AF83-'Student Work'!AE83*'Student Work'!$AE$12/12)&lt;0.01,IF(AD83&lt;&gt;"ERROR","Correct","ERROR"),"ERROR")))</f>
        <v>0</v>
      </c>
      <c r="AG83" s="179">
        <f>IF(AD83=0,0,IF(ISBLANK('Student Work'!AG83),"ERROR",IF(ABS('Student Work'!AG83-('Student Work'!$AE$14-'Student Work'!AF83))&lt;0.01,"Correct","ERROR")))</f>
        <v>0</v>
      </c>
      <c r="AH83" s="180">
        <f>IF(AD83=0,0,IF(ISBLANK('Student Work'!AH83),"ERROR",IF(ABS('Student Work'!AH83-('Student Work'!AE83-'Student Work'!AG83))&lt;0.01,"Correct","ERROR")))</f>
        <v>0</v>
      </c>
      <c r="AI83" s="162">
        <f>IF(AE83=0,0,IF(ISBLANK('Student Work'!#REF!),"ERROR",IF(ABS('Student Work'!#REF!-('Student Work'!AF83+'Student Work'!AG83+'Student Work'!AH83))&lt;0.01,"Correct","ERROR")))</f>
        <v>0</v>
      </c>
      <c r="AJ83" s="104"/>
      <c r="AK83" s="104"/>
      <c r="AL83" s="84"/>
      <c r="AM83" s="18"/>
      <c r="AN83" s="18"/>
      <c r="AO83" s="18"/>
      <c r="AP83" s="18"/>
      <c r="AQ83" s="18"/>
      <c r="AR83" s="18"/>
      <c r="AS83" s="18"/>
      <c r="AT83" s="18"/>
    </row>
    <row r="84" spans="1:46">
      <c r="A84" s="117"/>
      <c r="B84" s="86"/>
      <c r="C84" s="86"/>
      <c r="D84" s="86"/>
      <c r="E84" s="86"/>
      <c r="F84" s="86"/>
      <c r="G84" s="86"/>
      <c r="H84" s="86"/>
      <c r="I84" s="86"/>
      <c r="J84" s="86"/>
      <c r="K84" s="86"/>
      <c r="L84" s="86"/>
      <c r="M84" s="86"/>
      <c r="N84" s="86"/>
      <c r="O84" s="104"/>
      <c r="P84" s="160">
        <f>IF($T$13="Correct",IF(AND(P83+1&lt;='Student Work'!$T$13,P83&lt;&gt;0),P83+1,IF('Student Work'!P84&gt;0,"ERROR",0)),0)</f>
        <v>0</v>
      </c>
      <c r="Q84" s="161">
        <f>IF(P84=0,0,IF(ISBLANK('Student Work'!Q84),"ERROR",IF(ABS('Student Work'!Q84-'Student Work'!T83)&lt;0.01,IF(P84&lt;&gt;"ERROR","Correct","ERROR"),"ERROR")))</f>
        <v>0</v>
      </c>
      <c r="R84" s="162">
        <f>IF(P84=0,0,IF(ISBLANK('Student Work'!R84),"ERROR",IF(ABS('Student Work'!R84-'Student Work'!Q84*'Student Work'!$T$12/12)&lt;0.01,IF(P84&lt;&gt;"ERROR","Correct","ERROR"),"ERROR")))</f>
        <v>0</v>
      </c>
      <c r="S84" s="162">
        <f>IF(P84=0,0,IF(ISBLANK('Student Work'!S84),"ERROR",IF(ABS('Student Work'!S84-('Student Work'!$T$14-'Student Work'!R84))&lt;0.01,IF(P84&lt;&gt;"ERROR","Correct","ERROR"),"ERROR")))</f>
        <v>0</v>
      </c>
      <c r="T84" s="162">
        <f>IF(P84=0,0,IF(ISBLANK('Student Work'!T84),"ERROR",IF(ABS('Student Work'!T84-('Student Work'!Q84-'Student Work'!S84))&lt;0.01,IF(P84&lt;&gt;"ERROR","Correct","ERROR"),"ERROR")))</f>
        <v>0</v>
      </c>
      <c r="U84" s="167"/>
      <c r="V84" s="167"/>
      <c r="W84" s="166"/>
      <c r="X84" s="166"/>
      <c r="Y84" s="166"/>
      <c r="Z84" s="166"/>
      <c r="AA84" s="166"/>
      <c r="AB84" s="166"/>
      <c r="AC84" s="104"/>
      <c r="AD84" s="160">
        <f>IF($AE$13="Correct",IF(AND(AD83+1&lt;='Student Work'!$AE$13,AD83&lt;&gt;0),AD83+1,IF('Student Work'!AD84&gt;0,"ERROR",0)),0)</f>
        <v>0</v>
      </c>
      <c r="AE84" s="162">
        <f>IF(AD84=0,0,IF(ISBLANK('Student Work'!AE84),"ERROR",IF(ABS('Student Work'!AE84-'Student Work'!AH83)&lt;0.01,IF(AD84&lt;&gt;"ERROR","Correct","ERROR"),"ERROR")))</f>
        <v>0</v>
      </c>
      <c r="AF84" s="162">
        <f>IF(AD84=0,0,IF(ISBLANK('Student Work'!AF84),"ERROR",IF(ABS('Student Work'!AF84-'Student Work'!AE84*'Student Work'!$AE$12/12)&lt;0.01,IF(AD84&lt;&gt;"ERROR","Correct","ERROR"),"ERROR")))</f>
        <v>0</v>
      </c>
      <c r="AG84" s="179">
        <f>IF(AD84=0,0,IF(ISBLANK('Student Work'!AG84),"ERROR",IF(ABS('Student Work'!AG84-('Student Work'!$AE$14-'Student Work'!AF84))&lt;0.01,"Correct","ERROR")))</f>
        <v>0</v>
      </c>
      <c r="AH84" s="180">
        <f>IF(AD84=0,0,IF(ISBLANK('Student Work'!AH84),"ERROR",IF(ABS('Student Work'!AH84-('Student Work'!AE84-'Student Work'!AG84))&lt;0.01,"Correct","ERROR")))</f>
        <v>0</v>
      </c>
      <c r="AI84" s="162">
        <f>IF(AE84=0,0,IF(ISBLANK('Student Work'!#REF!),"ERROR",IF(ABS('Student Work'!#REF!-('Student Work'!AF84+'Student Work'!AG84+'Student Work'!AH84))&lt;0.01,"Correct","ERROR")))</f>
        <v>0</v>
      </c>
      <c r="AJ84" s="104"/>
      <c r="AK84" s="104"/>
      <c r="AL84" s="84"/>
      <c r="AM84" s="18"/>
      <c r="AN84" s="18"/>
      <c r="AO84" s="18"/>
      <c r="AP84" s="18"/>
      <c r="AQ84" s="18"/>
      <c r="AR84" s="18"/>
      <c r="AS84" s="18"/>
      <c r="AT84" s="18"/>
    </row>
    <row r="85" spans="1:46">
      <c r="A85" s="117"/>
      <c r="B85" s="86"/>
      <c r="C85" s="86"/>
      <c r="D85" s="86"/>
      <c r="E85" s="86"/>
      <c r="F85" s="86"/>
      <c r="G85" s="86"/>
      <c r="H85" s="86"/>
      <c r="I85" s="86"/>
      <c r="J85" s="86"/>
      <c r="K85" s="86"/>
      <c r="L85" s="86"/>
      <c r="M85" s="86"/>
      <c r="N85" s="86"/>
      <c r="O85" s="104"/>
      <c r="P85" s="160">
        <f>IF($T$13="Correct",IF(AND(P84+1&lt;='Student Work'!$T$13,P84&lt;&gt;0),P84+1,IF('Student Work'!P85&gt;0,"ERROR",0)),0)</f>
        <v>0</v>
      </c>
      <c r="Q85" s="161">
        <f>IF(P85=0,0,IF(ISBLANK('Student Work'!Q85),"ERROR",IF(ABS('Student Work'!Q85-'Student Work'!T84)&lt;0.01,IF(P85&lt;&gt;"ERROR","Correct","ERROR"),"ERROR")))</f>
        <v>0</v>
      </c>
      <c r="R85" s="162">
        <f>IF(P85=0,0,IF(ISBLANK('Student Work'!R85),"ERROR",IF(ABS('Student Work'!R85-'Student Work'!Q85*'Student Work'!$T$12/12)&lt;0.01,IF(P85&lt;&gt;"ERROR","Correct","ERROR"),"ERROR")))</f>
        <v>0</v>
      </c>
      <c r="S85" s="162">
        <f>IF(P85=0,0,IF(ISBLANK('Student Work'!S85),"ERROR",IF(ABS('Student Work'!S85-('Student Work'!$T$14-'Student Work'!R85))&lt;0.01,IF(P85&lt;&gt;"ERROR","Correct","ERROR"),"ERROR")))</f>
        <v>0</v>
      </c>
      <c r="T85" s="162">
        <f>IF(P85=0,0,IF(ISBLANK('Student Work'!T85),"ERROR",IF(ABS('Student Work'!T85-('Student Work'!Q85-'Student Work'!S85))&lt;0.01,IF(P85&lt;&gt;"ERROR","Correct","ERROR"),"ERROR")))</f>
        <v>0</v>
      </c>
      <c r="U85" s="167"/>
      <c r="V85" s="167"/>
      <c r="W85" s="166"/>
      <c r="X85" s="166"/>
      <c r="Y85" s="166"/>
      <c r="Z85" s="166"/>
      <c r="AA85" s="166"/>
      <c r="AB85" s="166"/>
      <c r="AC85" s="104"/>
      <c r="AD85" s="160">
        <f>IF($AE$13="Correct",IF(AND(AD84+1&lt;='Student Work'!$AE$13,AD84&lt;&gt;0),AD84+1,IF('Student Work'!AD85&gt;0,"ERROR",0)),0)</f>
        <v>0</v>
      </c>
      <c r="AE85" s="162">
        <f>IF(AD85=0,0,IF(ISBLANK('Student Work'!AE85),"ERROR",IF(ABS('Student Work'!AE85-'Student Work'!AH84)&lt;0.01,IF(AD85&lt;&gt;"ERROR","Correct","ERROR"),"ERROR")))</f>
        <v>0</v>
      </c>
      <c r="AF85" s="162">
        <f>IF(AD85=0,0,IF(ISBLANK('Student Work'!AF85),"ERROR",IF(ABS('Student Work'!AF85-'Student Work'!AE85*'Student Work'!$AE$12/12)&lt;0.01,IF(AD85&lt;&gt;"ERROR","Correct","ERROR"),"ERROR")))</f>
        <v>0</v>
      </c>
      <c r="AG85" s="179">
        <f>IF(AD85=0,0,IF(ISBLANK('Student Work'!AG85),"ERROR",IF(ABS('Student Work'!AG85-('Student Work'!$AE$14-'Student Work'!AF85))&lt;0.01,"Correct","ERROR")))</f>
        <v>0</v>
      </c>
      <c r="AH85" s="180">
        <f>IF(AD85=0,0,IF(ISBLANK('Student Work'!AH85),"ERROR",IF(ABS('Student Work'!AH85-('Student Work'!AE85-'Student Work'!AG85))&lt;0.01,"Correct","ERROR")))</f>
        <v>0</v>
      </c>
      <c r="AI85" s="162">
        <f>IF(AE85=0,0,IF(ISBLANK('Student Work'!#REF!),"ERROR",IF(ABS('Student Work'!#REF!-('Student Work'!AF85+'Student Work'!AG85+'Student Work'!AH85))&lt;0.01,"Correct","ERROR")))</f>
        <v>0</v>
      </c>
      <c r="AJ85" s="104"/>
      <c r="AK85" s="104"/>
      <c r="AL85" s="84"/>
      <c r="AM85" s="18"/>
      <c r="AN85" s="18"/>
      <c r="AO85" s="18"/>
      <c r="AP85" s="18"/>
      <c r="AQ85" s="18"/>
      <c r="AR85" s="18"/>
      <c r="AS85" s="18"/>
      <c r="AT85" s="18"/>
    </row>
    <row r="86" spans="1:46">
      <c r="A86" s="117"/>
      <c r="B86" s="86"/>
      <c r="C86" s="86"/>
      <c r="D86" s="86"/>
      <c r="E86" s="86"/>
      <c r="F86" s="86"/>
      <c r="G86" s="86"/>
      <c r="H86" s="86"/>
      <c r="I86" s="86"/>
      <c r="J86" s="86"/>
      <c r="K86" s="86"/>
      <c r="L86" s="86"/>
      <c r="M86" s="86"/>
      <c r="N86" s="86"/>
      <c r="O86" s="104"/>
      <c r="P86" s="160">
        <f>IF($T$13="Correct",IF(AND(P85+1&lt;='Student Work'!$T$13,P85&lt;&gt;0),P85+1,IF('Student Work'!P86&gt;0,"ERROR",0)),0)</f>
        <v>0</v>
      </c>
      <c r="Q86" s="161">
        <f>IF(P86=0,0,IF(ISBLANK('Student Work'!Q86),"ERROR",IF(ABS('Student Work'!Q86-'Student Work'!T85)&lt;0.01,IF(P86&lt;&gt;"ERROR","Correct","ERROR"),"ERROR")))</f>
        <v>0</v>
      </c>
      <c r="R86" s="162">
        <f>IF(P86=0,0,IF(ISBLANK('Student Work'!R86),"ERROR",IF(ABS('Student Work'!R86-'Student Work'!Q86*'Student Work'!$T$12/12)&lt;0.01,IF(P86&lt;&gt;"ERROR","Correct","ERROR"),"ERROR")))</f>
        <v>0</v>
      </c>
      <c r="S86" s="162">
        <f>IF(P86=0,0,IF(ISBLANK('Student Work'!S86),"ERROR",IF(ABS('Student Work'!S86-('Student Work'!$T$14-'Student Work'!R86))&lt;0.01,IF(P86&lt;&gt;"ERROR","Correct","ERROR"),"ERROR")))</f>
        <v>0</v>
      </c>
      <c r="T86" s="162">
        <f>IF(P86=0,0,IF(ISBLANK('Student Work'!T86),"ERROR",IF(ABS('Student Work'!T86-('Student Work'!Q86-'Student Work'!S86))&lt;0.01,IF(P86&lt;&gt;"ERROR","Correct","ERROR"),"ERROR")))</f>
        <v>0</v>
      </c>
      <c r="U86" s="167"/>
      <c r="V86" s="167"/>
      <c r="W86" s="166"/>
      <c r="X86" s="166"/>
      <c r="Y86" s="166"/>
      <c r="Z86" s="166"/>
      <c r="AA86" s="166"/>
      <c r="AB86" s="166"/>
      <c r="AC86" s="104"/>
      <c r="AD86" s="160">
        <f>IF($AE$13="Correct",IF(AND(AD85+1&lt;='Student Work'!$AE$13,AD85&lt;&gt;0),AD85+1,IF('Student Work'!AD86&gt;0,"ERROR",0)),0)</f>
        <v>0</v>
      </c>
      <c r="AE86" s="162">
        <f>IF(AD86=0,0,IF(ISBLANK('Student Work'!AE86),"ERROR",IF(ABS('Student Work'!AE86-'Student Work'!AH85)&lt;0.01,IF(AD86&lt;&gt;"ERROR","Correct","ERROR"),"ERROR")))</f>
        <v>0</v>
      </c>
      <c r="AF86" s="162">
        <f>IF(AD86=0,0,IF(ISBLANK('Student Work'!AF86),"ERROR",IF(ABS('Student Work'!AF86-'Student Work'!AE86*'Student Work'!$AE$12/12)&lt;0.01,IF(AD86&lt;&gt;"ERROR","Correct","ERROR"),"ERROR")))</f>
        <v>0</v>
      </c>
      <c r="AG86" s="179">
        <f>IF(AD86=0,0,IF(ISBLANK('Student Work'!AG86),"ERROR",IF(ABS('Student Work'!AG86-('Student Work'!$AE$14-'Student Work'!AF86))&lt;0.01,"Correct","ERROR")))</f>
        <v>0</v>
      </c>
      <c r="AH86" s="180">
        <f>IF(AD86=0,0,IF(ISBLANK('Student Work'!AH86),"ERROR",IF(ABS('Student Work'!AH86-('Student Work'!AE86-'Student Work'!AG86))&lt;0.01,"Correct","ERROR")))</f>
        <v>0</v>
      </c>
      <c r="AI86" s="162">
        <f>IF(AE86=0,0,IF(ISBLANK('Student Work'!#REF!),"ERROR",IF(ABS('Student Work'!#REF!-('Student Work'!AF86+'Student Work'!AG86+'Student Work'!AH86))&lt;0.01,"Correct","ERROR")))</f>
        <v>0</v>
      </c>
      <c r="AJ86" s="104"/>
      <c r="AK86" s="104"/>
      <c r="AL86" s="84"/>
      <c r="AM86" s="18"/>
      <c r="AN86" s="18"/>
      <c r="AO86" s="18"/>
      <c r="AP86" s="18"/>
      <c r="AQ86" s="18"/>
      <c r="AR86" s="18"/>
      <c r="AS86" s="18"/>
      <c r="AT86" s="18"/>
    </row>
    <row r="87" spans="1:46">
      <c r="A87" s="117"/>
      <c r="B87" s="86"/>
      <c r="C87" s="86"/>
      <c r="D87" s="86"/>
      <c r="E87" s="86"/>
      <c r="F87" s="86"/>
      <c r="G87" s="86"/>
      <c r="H87" s="86"/>
      <c r="I87" s="86"/>
      <c r="J87" s="86"/>
      <c r="K87" s="86"/>
      <c r="L87" s="86"/>
      <c r="M87" s="86"/>
      <c r="N87" s="86"/>
      <c r="O87" s="104"/>
      <c r="P87" s="160">
        <f>IF($T$13="Correct",IF(AND(P86+1&lt;='Student Work'!$T$13,P86&lt;&gt;0),P86+1,IF('Student Work'!P87&gt;0,"ERROR",0)),0)</f>
        <v>0</v>
      </c>
      <c r="Q87" s="161">
        <f>IF(P87=0,0,IF(ISBLANK('Student Work'!Q87),"ERROR",IF(ABS('Student Work'!Q87-'Student Work'!T86)&lt;0.01,IF(P87&lt;&gt;"ERROR","Correct","ERROR"),"ERROR")))</f>
        <v>0</v>
      </c>
      <c r="R87" s="162">
        <f>IF(P87=0,0,IF(ISBLANK('Student Work'!R87),"ERROR",IF(ABS('Student Work'!R87-'Student Work'!Q87*'Student Work'!$T$12/12)&lt;0.01,IF(P87&lt;&gt;"ERROR","Correct","ERROR"),"ERROR")))</f>
        <v>0</v>
      </c>
      <c r="S87" s="162">
        <f>IF(P87=0,0,IF(ISBLANK('Student Work'!S87),"ERROR",IF(ABS('Student Work'!S87-('Student Work'!$T$14-'Student Work'!R87))&lt;0.01,IF(P87&lt;&gt;"ERROR","Correct","ERROR"),"ERROR")))</f>
        <v>0</v>
      </c>
      <c r="T87" s="162">
        <f>IF(P87=0,0,IF(ISBLANK('Student Work'!T87),"ERROR",IF(ABS('Student Work'!T87-('Student Work'!Q87-'Student Work'!S87))&lt;0.01,IF(P87&lt;&gt;"ERROR","Correct","ERROR"),"ERROR")))</f>
        <v>0</v>
      </c>
      <c r="U87" s="167"/>
      <c r="V87" s="167"/>
      <c r="W87" s="166"/>
      <c r="X87" s="166"/>
      <c r="Y87" s="166"/>
      <c r="Z87" s="166"/>
      <c r="AA87" s="166"/>
      <c r="AB87" s="166"/>
      <c r="AC87" s="104"/>
      <c r="AD87" s="160">
        <f>IF($AE$13="Correct",IF(AND(AD86+1&lt;='Student Work'!$AE$13,AD86&lt;&gt;0),AD86+1,IF('Student Work'!AD87&gt;0,"ERROR",0)),0)</f>
        <v>0</v>
      </c>
      <c r="AE87" s="162">
        <f>IF(AD87=0,0,IF(ISBLANK('Student Work'!AE87),"ERROR",IF(ABS('Student Work'!AE87-'Student Work'!AH86)&lt;0.01,IF(AD87&lt;&gt;"ERROR","Correct","ERROR"),"ERROR")))</f>
        <v>0</v>
      </c>
      <c r="AF87" s="162">
        <f>IF(AD87=0,0,IF(ISBLANK('Student Work'!AF87),"ERROR",IF(ABS('Student Work'!AF87-'Student Work'!AE87*'Student Work'!$AE$12/12)&lt;0.01,IF(AD87&lt;&gt;"ERROR","Correct","ERROR"),"ERROR")))</f>
        <v>0</v>
      </c>
      <c r="AG87" s="179">
        <f>IF(AD87=0,0,IF(ISBLANK('Student Work'!AG87),"ERROR",IF(ABS('Student Work'!AG87-('Student Work'!$AE$14-'Student Work'!AF87))&lt;0.01,"Correct","ERROR")))</f>
        <v>0</v>
      </c>
      <c r="AH87" s="180">
        <f>IF(AD87=0,0,IF(ISBLANK('Student Work'!AH87),"ERROR",IF(ABS('Student Work'!AH87-('Student Work'!AE87-'Student Work'!AG87))&lt;0.01,"Correct","ERROR")))</f>
        <v>0</v>
      </c>
      <c r="AI87" s="162">
        <f>IF(AE87=0,0,IF(ISBLANK('Student Work'!#REF!),"ERROR",IF(ABS('Student Work'!#REF!-('Student Work'!AF87+'Student Work'!AG87+'Student Work'!AH87))&lt;0.01,"Correct","ERROR")))</f>
        <v>0</v>
      </c>
      <c r="AJ87" s="104"/>
      <c r="AK87" s="104"/>
      <c r="AL87" s="84"/>
      <c r="AM87" s="18"/>
      <c r="AN87" s="18"/>
      <c r="AO87" s="18"/>
      <c r="AP87" s="18"/>
      <c r="AQ87" s="18"/>
      <c r="AR87" s="18"/>
      <c r="AS87" s="18"/>
      <c r="AT87" s="18"/>
    </row>
    <row r="88" spans="1:46">
      <c r="A88" s="117"/>
      <c r="B88" s="86"/>
      <c r="C88" s="86"/>
      <c r="D88" s="86"/>
      <c r="E88" s="86"/>
      <c r="F88" s="86"/>
      <c r="G88" s="86"/>
      <c r="H88" s="86"/>
      <c r="I88" s="86"/>
      <c r="J88" s="86"/>
      <c r="K88" s="86"/>
      <c r="L88" s="86"/>
      <c r="M88" s="86"/>
      <c r="N88" s="86"/>
      <c r="O88" s="104"/>
      <c r="P88" s="160">
        <f>IF($T$13="Correct",IF(AND(P87+1&lt;='Student Work'!$T$13,P87&lt;&gt;0),P87+1,IF('Student Work'!P88&gt;0,"ERROR",0)),0)</f>
        <v>0</v>
      </c>
      <c r="Q88" s="161">
        <f>IF(P88=0,0,IF(ISBLANK('Student Work'!Q88),"ERROR",IF(ABS('Student Work'!Q88-'Student Work'!T87)&lt;0.01,IF(P88&lt;&gt;"ERROR","Correct","ERROR"),"ERROR")))</f>
        <v>0</v>
      </c>
      <c r="R88" s="162">
        <f>IF(P88=0,0,IF(ISBLANK('Student Work'!R88),"ERROR",IF(ABS('Student Work'!R88-'Student Work'!Q88*'Student Work'!$T$12/12)&lt;0.01,IF(P88&lt;&gt;"ERROR","Correct","ERROR"),"ERROR")))</f>
        <v>0</v>
      </c>
      <c r="S88" s="162">
        <f>IF(P88=0,0,IF(ISBLANK('Student Work'!S88),"ERROR",IF(ABS('Student Work'!S88-('Student Work'!$T$14-'Student Work'!R88))&lt;0.01,IF(P88&lt;&gt;"ERROR","Correct","ERROR"),"ERROR")))</f>
        <v>0</v>
      </c>
      <c r="T88" s="162">
        <f>IF(P88=0,0,IF(ISBLANK('Student Work'!T88),"ERROR",IF(ABS('Student Work'!T88-('Student Work'!Q88-'Student Work'!S88))&lt;0.01,IF(P88&lt;&gt;"ERROR","Correct","ERROR"),"ERROR")))</f>
        <v>0</v>
      </c>
      <c r="U88" s="167"/>
      <c r="V88" s="167"/>
      <c r="W88" s="166"/>
      <c r="X88" s="166"/>
      <c r="Y88" s="166"/>
      <c r="Z88" s="166"/>
      <c r="AA88" s="166"/>
      <c r="AB88" s="166"/>
      <c r="AC88" s="104"/>
      <c r="AD88" s="160">
        <f>IF($AE$13="Correct",IF(AND(AD87+1&lt;='Student Work'!$AE$13,AD87&lt;&gt;0),AD87+1,IF('Student Work'!AD88&gt;0,"ERROR",0)),0)</f>
        <v>0</v>
      </c>
      <c r="AE88" s="162">
        <f>IF(AD88=0,0,IF(ISBLANK('Student Work'!AE88),"ERROR",IF(ABS('Student Work'!AE88-'Student Work'!AH87)&lt;0.01,IF(AD88&lt;&gt;"ERROR","Correct","ERROR"),"ERROR")))</f>
        <v>0</v>
      </c>
      <c r="AF88" s="162">
        <f>IF(AD88=0,0,IF(ISBLANK('Student Work'!AF88),"ERROR",IF(ABS('Student Work'!AF88-'Student Work'!AE88*'Student Work'!$AE$12/12)&lt;0.01,IF(AD88&lt;&gt;"ERROR","Correct","ERROR"),"ERROR")))</f>
        <v>0</v>
      </c>
      <c r="AG88" s="179">
        <f>IF(AD88=0,0,IF(ISBLANK('Student Work'!AG88),"ERROR",IF(ABS('Student Work'!AG88-('Student Work'!$AE$14-'Student Work'!AF88))&lt;0.01,"Correct","ERROR")))</f>
        <v>0</v>
      </c>
      <c r="AH88" s="180">
        <f>IF(AD88=0,0,IF(ISBLANK('Student Work'!AH88),"ERROR",IF(ABS('Student Work'!AH88-('Student Work'!AE88-'Student Work'!AG88))&lt;0.01,"Correct","ERROR")))</f>
        <v>0</v>
      </c>
      <c r="AI88" s="162">
        <f>IF(AE88=0,0,IF(ISBLANK('Student Work'!#REF!),"ERROR",IF(ABS('Student Work'!#REF!-('Student Work'!AF88+'Student Work'!AG88+'Student Work'!AH88))&lt;0.01,"Correct","ERROR")))</f>
        <v>0</v>
      </c>
      <c r="AJ88" s="104"/>
      <c r="AK88" s="104"/>
      <c r="AL88" s="84"/>
      <c r="AM88" s="18"/>
      <c r="AN88" s="18"/>
      <c r="AO88" s="18"/>
      <c r="AP88" s="18"/>
      <c r="AQ88" s="18"/>
      <c r="AR88" s="18"/>
      <c r="AS88" s="18"/>
      <c r="AT88" s="18"/>
    </row>
    <row r="89" spans="1:46">
      <c r="A89" s="117"/>
      <c r="B89" s="86"/>
      <c r="C89" s="86"/>
      <c r="D89" s="86"/>
      <c r="E89" s="86"/>
      <c r="F89" s="86"/>
      <c r="G89" s="86"/>
      <c r="H89" s="86"/>
      <c r="I89" s="86"/>
      <c r="J89" s="86"/>
      <c r="K89" s="86"/>
      <c r="L89" s="86"/>
      <c r="M89" s="86"/>
      <c r="N89" s="86"/>
      <c r="O89" s="104"/>
      <c r="P89" s="160">
        <f>IF($T$13="Correct",IF(AND(P88+1&lt;='Student Work'!$T$13,P88&lt;&gt;0),P88+1,IF('Student Work'!P89&gt;0,"ERROR",0)),0)</f>
        <v>0</v>
      </c>
      <c r="Q89" s="161">
        <f>IF(P89=0,0,IF(ISBLANK('Student Work'!Q89),"ERROR",IF(ABS('Student Work'!Q89-'Student Work'!T88)&lt;0.01,IF(P89&lt;&gt;"ERROR","Correct","ERROR"),"ERROR")))</f>
        <v>0</v>
      </c>
      <c r="R89" s="162">
        <f>IF(P89=0,0,IF(ISBLANK('Student Work'!R89),"ERROR",IF(ABS('Student Work'!R89-'Student Work'!Q89*'Student Work'!$T$12/12)&lt;0.01,IF(P89&lt;&gt;"ERROR","Correct","ERROR"),"ERROR")))</f>
        <v>0</v>
      </c>
      <c r="S89" s="162">
        <f>IF(P89=0,0,IF(ISBLANK('Student Work'!S89),"ERROR",IF(ABS('Student Work'!S89-('Student Work'!$T$14-'Student Work'!R89))&lt;0.01,IF(P89&lt;&gt;"ERROR","Correct","ERROR"),"ERROR")))</f>
        <v>0</v>
      </c>
      <c r="T89" s="162">
        <f>IF(P89=0,0,IF(ISBLANK('Student Work'!T89),"ERROR",IF(ABS('Student Work'!T89-('Student Work'!Q89-'Student Work'!S89))&lt;0.01,IF(P89&lt;&gt;"ERROR","Correct","ERROR"),"ERROR")))</f>
        <v>0</v>
      </c>
      <c r="U89" s="167"/>
      <c r="V89" s="167"/>
      <c r="W89" s="166"/>
      <c r="X89" s="166"/>
      <c r="Y89" s="166"/>
      <c r="Z89" s="166"/>
      <c r="AA89" s="166"/>
      <c r="AB89" s="166"/>
      <c r="AC89" s="104"/>
      <c r="AD89" s="160">
        <f>IF($AE$13="Correct",IF(AND(AD88+1&lt;='Student Work'!$AE$13,AD88&lt;&gt;0),AD88+1,IF('Student Work'!AD89&gt;0,"ERROR",0)),0)</f>
        <v>0</v>
      </c>
      <c r="AE89" s="162">
        <f>IF(AD89=0,0,IF(ISBLANK('Student Work'!AE89),"ERROR",IF(ABS('Student Work'!AE89-'Student Work'!AH88)&lt;0.01,IF(AD89&lt;&gt;"ERROR","Correct","ERROR"),"ERROR")))</f>
        <v>0</v>
      </c>
      <c r="AF89" s="162">
        <f>IF(AD89=0,0,IF(ISBLANK('Student Work'!AF89),"ERROR",IF(ABS('Student Work'!AF89-'Student Work'!AE89*'Student Work'!$AE$12/12)&lt;0.01,IF(AD89&lt;&gt;"ERROR","Correct","ERROR"),"ERROR")))</f>
        <v>0</v>
      </c>
      <c r="AG89" s="179">
        <f>IF(AD89=0,0,IF(ISBLANK('Student Work'!AG89),"ERROR",IF(ABS('Student Work'!AG89-('Student Work'!$AE$14-'Student Work'!AF89))&lt;0.01,"Correct","ERROR")))</f>
        <v>0</v>
      </c>
      <c r="AH89" s="180">
        <f>IF(AD89=0,0,IF(ISBLANK('Student Work'!AH89),"ERROR",IF(ABS('Student Work'!AH89-('Student Work'!AE89-'Student Work'!AG89))&lt;0.01,"Correct","ERROR")))</f>
        <v>0</v>
      </c>
      <c r="AI89" s="162">
        <f>IF(AE89=0,0,IF(ISBLANK('Student Work'!#REF!),"ERROR",IF(ABS('Student Work'!#REF!-('Student Work'!AF89+'Student Work'!AG89+'Student Work'!AH89))&lt;0.01,"Correct","ERROR")))</f>
        <v>0</v>
      </c>
      <c r="AJ89" s="104"/>
      <c r="AK89" s="104"/>
      <c r="AL89" s="84"/>
      <c r="AM89" s="18"/>
      <c r="AN89" s="18"/>
      <c r="AO89" s="18"/>
      <c r="AP89" s="18"/>
      <c r="AQ89" s="18"/>
      <c r="AR89" s="18"/>
      <c r="AS89" s="18"/>
      <c r="AT89" s="18"/>
    </row>
    <row r="90" spans="1:46">
      <c r="A90" s="117"/>
      <c r="B90" s="86"/>
      <c r="C90" s="86"/>
      <c r="D90" s="86"/>
      <c r="E90" s="86"/>
      <c r="F90" s="86"/>
      <c r="G90" s="86"/>
      <c r="H90" s="86"/>
      <c r="I90" s="86"/>
      <c r="J90" s="86"/>
      <c r="K90" s="86"/>
      <c r="L90" s="86"/>
      <c r="M90" s="86"/>
      <c r="N90" s="86"/>
      <c r="O90" s="104"/>
      <c r="P90" s="160">
        <f>IF($T$13="Correct",IF(AND(P89+1&lt;='Student Work'!$T$13,P89&lt;&gt;0),P89+1,IF('Student Work'!P90&gt;0,"ERROR",0)),0)</f>
        <v>0</v>
      </c>
      <c r="Q90" s="161">
        <f>IF(P90=0,0,IF(ISBLANK('Student Work'!Q90),"ERROR",IF(ABS('Student Work'!Q90-'Student Work'!T89)&lt;0.01,IF(P90&lt;&gt;"ERROR","Correct","ERROR"),"ERROR")))</f>
        <v>0</v>
      </c>
      <c r="R90" s="162">
        <f>IF(P90=0,0,IF(ISBLANK('Student Work'!R90),"ERROR",IF(ABS('Student Work'!R90-'Student Work'!Q90*'Student Work'!$T$12/12)&lt;0.01,IF(P90&lt;&gt;"ERROR","Correct","ERROR"),"ERROR")))</f>
        <v>0</v>
      </c>
      <c r="S90" s="162">
        <f>IF(P90=0,0,IF(ISBLANK('Student Work'!S90),"ERROR",IF(ABS('Student Work'!S90-('Student Work'!$T$14-'Student Work'!R90))&lt;0.01,IF(P90&lt;&gt;"ERROR","Correct","ERROR"),"ERROR")))</f>
        <v>0</v>
      </c>
      <c r="T90" s="162">
        <f>IF(P90=0,0,IF(ISBLANK('Student Work'!T90),"ERROR",IF(ABS('Student Work'!T90-('Student Work'!Q90-'Student Work'!S90))&lt;0.01,IF(P90&lt;&gt;"ERROR","Correct","ERROR"),"ERROR")))</f>
        <v>0</v>
      </c>
      <c r="U90" s="167"/>
      <c r="V90" s="167"/>
      <c r="W90" s="166"/>
      <c r="X90" s="166"/>
      <c r="Y90" s="166"/>
      <c r="Z90" s="166"/>
      <c r="AA90" s="166"/>
      <c r="AB90" s="166"/>
      <c r="AC90" s="104"/>
      <c r="AD90" s="160">
        <f>IF($AE$13="Correct",IF(AND(AD89+1&lt;='Student Work'!$AE$13,AD89&lt;&gt;0),AD89+1,IF('Student Work'!AD90&gt;0,"ERROR",0)),0)</f>
        <v>0</v>
      </c>
      <c r="AE90" s="162">
        <f>IF(AD90=0,0,IF(ISBLANK('Student Work'!AE90),"ERROR",IF(ABS('Student Work'!AE90-'Student Work'!AH89)&lt;0.01,IF(AD90&lt;&gt;"ERROR","Correct","ERROR"),"ERROR")))</f>
        <v>0</v>
      </c>
      <c r="AF90" s="162">
        <f>IF(AD90=0,0,IF(ISBLANK('Student Work'!AF90),"ERROR",IF(ABS('Student Work'!AF90-'Student Work'!AE90*'Student Work'!$AE$12/12)&lt;0.01,IF(AD90&lt;&gt;"ERROR","Correct","ERROR"),"ERROR")))</f>
        <v>0</v>
      </c>
      <c r="AG90" s="179">
        <f>IF(AD90=0,0,IF(ISBLANK('Student Work'!AG90),"ERROR",IF(ABS('Student Work'!AG90-('Student Work'!$AE$14-'Student Work'!AF90))&lt;0.01,"Correct","ERROR")))</f>
        <v>0</v>
      </c>
      <c r="AH90" s="180">
        <f>IF(AD90=0,0,IF(ISBLANK('Student Work'!AH90),"ERROR",IF(ABS('Student Work'!AH90-('Student Work'!AE90-'Student Work'!AG90))&lt;0.01,"Correct","ERROR")))</f>
        <v>0</v>
      </c>
      <c r="AI90" s="162">
        <f>IF(AE90=0,0,IF(ISBLANK('Student Work'!#REF!),"ERROR",IF(ABS('Student Work'!#REF!-('Student Work'!AF90+'Student Work'!AG90+'Student Work'!AH90))&lt;0.01,"Correct","ERROR")))</f>
        <v>0</v>
      </c>
      <c r="AJ90" s="104"/>
      <c r="AK90" s="104"/>
      <c r="AL90" s="84"/>
      <c r="AM90" s="18"/>
      <c r="AN90" s="18"/>
      <c r="AO90" s="18"/>
      <c r="AP90" s="18"/>
      <c r="AQ90" s="18"/>
      <c r="AR90" s="18"/>
      <c r="AS90" s="18"/>
      <c r="AT90" s="18"/>
    </row>
    <row r="91" spans="1:46">
      <c r="A91" s="117"/>
      <c r="B91" s="86"/>
      <c r="C91" s="86"/>
      <c r="D91" s="86"/>
      <c r="E91" s="86"/>
      <c r="F91" s="86"/>
      <c r="G91" s="86"/>
      <c r="H91" s="86"/>
      <c r="I91" s="86"/>
      <c r="J91" s="86"/>
      <c r="K91" s="86"/>
      <c r="L91" s="86"/>
      <c r="M91" s="86"/>
      <c r="N91" s="86"/>
      <c r="O91" s="104"/>
      <c r="P91" s="160">
        <f>IF($T$13="Correct",IF(AND(P90+1&lt;='Student Work'!$T$13,P90&lt;&gt;0),P90+1,IF('Student Work'!P91&gt;0,"ERROR",0)),0)</f>
        <v>0</v>
      </c>
      <c r="Q91" s="161">
        <f>IF(P91=0,0,IF(ISBLANK('Student Work'!Q91),"ERROR",IF(ABS('Student Work'!Q91-'Student Work'!T90)&lt;0.01,IF(P91&lt;&gt;"ERROR","Correct","ERROR"),"ERROR")))</f>
        <v>0</v>
      </c>
      <c r="R91" s="162">
        <f>IF(P91=0,0,IF(ISBLANK('Student Work'!R91),"ERROR",IF(ABS('Student Work'!R91-'Student Work'!Q91*'Student Work'!$T$12/12)&lt;0.01,IF(P91&lt;&gt;"ERROR","Correct","ERROR"),"ERROR")))</f>
        <v>0</v>
      </c>
      <c r="S91" s="162">
        <f>IF(P91=0,0,IF(ISBLANK('Student Work'!S91),"ERROR",IF(ABS('Student Work'!S91-('Student Work'!$T$14-'Student Work'!R91))&lt;0.01,IF(P91&lt;&gt;"ERROR","Correct","ERROR"),"ERROR")))</f>
        <v>0</v>
      </c>
      <c r="T91" s="162">
        <f>IF(P91=0,0,IF(ISBLANK('Student Work'!T91),"ERROR",IF(ABS('Student Work'!T91-('Student Work'!Q91-'Student Work'!S91))&lt;0.01,IF(P91&lt;&gt;"ERROR","Correct","ERROR"),"ERROR")))</f>
        <v>0</v>
      </c>
      <c r="U91" s="167"/>
      <c r="V91" s="167"/>
      <c r="W91" s="166"/>
      <c r="X91" s="166"/>
      <c r="Y91" s="166"/>
      <c r="Z91" s="166"/>
      <c r="AA91" s="166"/>
      <c r="AB91" s="166"/>
      <c r="AC91" s="104"/>
      <c r="AD91" s="160">
        <f>IF($AE$13="Correct",IF(AND(AD90+1&lt;='Student Work'!$AE$13,AD90&lt;&gt;0),AD90+1,IF('Student Work'!AD91&gt;0,"ERROR",0)),0)</f>
        <v>0</v>
      </c>
      <c r="AE91" s="162">
        <f>IF(AD91=0,0,IF(ISBLANK('Student Work'!AE91),"ERROR",IF(ABS('Student Work'!AE91-'Student Work'!AH90)&lt;0.01,IF(AD91&lt;&gt;"ERROR","Correct","ERROR"),"ERROR")))</f>
        <v>0</v>
      </c>
      <c r="AF91" s="162">
        <f>IF(AD91=0,0,IF(ISBLANK('Student Work'!AF91),"ERROR",IF(ABS('Student Work'!AF91-'Student Work'!AE91*'Student Work'!$AE$12/12)&lt;0.01,IF(AD91&lt;&gt;"ERROR","Correct","ERROR"),"ERROR")))</f>
        <v>0</v>
      </c>
      <c r="AG91" s="179">
        <f>IF(AD91=0,0,IF(ISBLANK('Student Work'!AG91),"ERROR",IF(ABS('Student Work'!AG91-('Student Work'!$AE$14-'Student Work'!AF91))&lt;0.01,"Correct","ERROR")))</f>
        <v>0</v>
      </c>
      <c r="AH91" s="180">
        <f>IF(AD91=0,0,IF(ISBLANK('Student Work'!AH91),"ERROR",IF(ABS('Student Work'!AH91-('Student Work'!AE91-'Student Work'!AG91))&lt;0.01,"Correct","ERROR")))</f>
        <v>0</v>
      </c>
      <c r="AI91" s="162">
        <f>IF(AE91=0,0,IF(ISBLANK('Student Work'!#REF!),"ERROR",IF(ABS('Student Work'!#REF!-('Student Work'!AF91+'Student Work'!AG91+'Student Work'!AH91))&lt;0.01,"Correct","ERROR")))</f>
        <v>0</v>
      </c>
      <c r="AJ91" s="104"/>
      <c r="AK91" s="104"/>
      <c r="AL91" s="84"/>
      <c r="AM91" s="18"/>
      <c r="AN91" s="18"/>
      <c r="AO91" s="18"/>
      <c r="AP91" s="18"/>
      <c r="AQ91" s="18"/>
      <c r="AR91" s="18"/>
      <c r="AS91" s="18"/>
      <c r="AT91" s="18"/>
    </row>
    <row r="92" spans="1:46">
      <c r="A92" s="117"/>
      <c r="B92" s="86"/>
      <c r="C92" s="86"/>
      <c r="D92" s="86"/>
      <c r="E92" s="86"/>
      <c r="F92" s="86"/>
      <c r="G92" s="86"/>
      <c r="H92" s="86"/>
      <c r="I92" s="86"/>
      <c r="J92" s="86"/>
      <c r="K92" s="86"/>
      <c r="L92" s="86"/>
      <c r="M92" s="86"/>
      <c r="N92" s="86"/>
      <c r="O92" s="104"/>
      <c r="P92" s="160">
        <f>IF($T$13="Correct",IF(AND(P91+1&lt;='Student Work'!$T$13,P91&lt;&gt;0),P91+1,IF('Student Work'!P92&gt;0,"ERROR",0)),0)</f>
        <v>0</v>
      </c>
      <c r="Q92" s="161">
        <f>IF(P92=0,0,IF(ISBLANK('Student Work'!Q92),"ERROR",IF(ABS('Student Work'!Q92-'Student Work'!T91)&lt;0.01,IF(P92&lt;&gt;"ERROR","Correct","ERROR"),"ERROR")))</f>
        <v>0</v>
      </c>
      <c r="R92" s="162">
        <f>IF(P92=0,0,IF(ISBLANK('Student Work'!R92),"ERROR",IF(ABS('Student Work'!R92-'Student Work'!Q92*'Student Work'!$T$12/12)&lt;0.01,IF(P92&lt;&gt;"ERROR","Correct","ERROR"),"ERROR")))</f>
        <v>0</v>
      </c>
      <c r="S92" s="162">
        <f>IF(P92=0,0,IF(ISBLANK('Student Work'!S92),"ERROR",IF(ABS('Student Work'!S92-('Student Work'!$T$14-'Student Work'!R92))&lt;0.01,IF(P92&lt;&gt;"ERROR","Correct","ERROR"),"ERROR")))</f>
        <v>0</v>
      </c>
      <c r="T92" s="162">
        <f>IF(P92=0,0,IF(ISBLANK('Student Work'!T92),"ERROR",IF(ABS('Student Work'!T92-('Student Work'!Q92-'Student Work'!S92))&lt;0.01,IF(P92&lt;&gt;"ERROR","Correct","ERROR"),"ERROR")))</f>
        <v>0</v>
      </c>
      <c r="U92" s="167"/>
      <c r="V92" s="167"/>
      <c r="W92" s="166"/>
      <c r="X92" s="166"/>
      <c r="Y92" s="166"/>
      <c r="Z92" s="166"/>
      <c r="AA92" s="166"/>
      <c r="AB92" s="166"/>
      <c r="AC92" s="104"/>
      <c r="AD92" s="160">
        <f>IF($AE$13="Correct",IF(AND(AD91+1&lt;='Student Work'!$AE$13,AD91&lt;&gt;0),AD91+1,IF('Student Work'!AD92&gt;0,"ERROR",0)),0)</f>
        <v>0</v>
      </c>
      <c r="AE92" s="162">
        <f>IF(AD92=0,0,IF(ISBLANK('Student Work'!AE92),"ERROR",IF(ABS('Student Work'!AE92-'Student Work'!AH91)&lt;0.01,IF(AD92&lt;&gt;"ERROR","Correct","ERROR"),"ERROR")))</f>
        <v>0</v>
      </c>
      <c r="AF92" s="162">
        <f>IF(AD92=0,0,IF(ISBLANK('Student Work'!AF92),"ERROR",IF(ABS('Student Work'!AF92-'Student Work'!AE92*'Student Work'!$AE$12/12)&lt;0.01,IF(AD92&lt;&gt;"ERROR","Correct","ERROR"),"ERROR")))</f>
        <v>0</v>
      </c>
      <c r="AG92" s="179">
        <f>IF(AD92=0,0,IF(ISBLANK('Student Work'!AG92),"ERROR",IF(ABS('Student Work'!AG92-('Student Work'!$AE$14-'Student Work'!AF92))&lt;0.01,"Correct","ERROR")))</f>
        <v>0</v>
      </c>
      <c r="AH92" s="180">
        <f>IF(AD92=0,0,IF(ISBLANK('Student Work'!AH92),"ERROR",IF(ABS('Student Work'!AH92-('Student Work'!AE92-'Student Work'!AG92))&lt;0.01,"Correct","ERROR")))</f>
        <v>0</v>
      </c>
      <c r="AI92" s="162">
        <f>IF(AE92=0,0,IF(ISBLANK('Student Work'!#REF!),"ERROR",IF(ABS('Student Work'!#REF!-('Student Work'!AF92+'Student Work'!AG92+'Student Work'!AH92))&lt;0.01,"Correct","ERROR")))</f>
        <v>0</v>
      </c>
      <c r="AJ92" s="104"/>
      <c r="AK92" s="104"/>
      <c r="AL92" s="84"/>
      <c r="AM92" s="18"/>
      <c r="AN92" s="18"/>
      <c r="AO92" s="18"/>
      <c r="AP92" s="18"/>
      <c r="AQ92" s="18"/>
      <c r="AR92" s="18"/>
      <c r="AS92" s="18"/>
      <c r="AT92" s="18"/>
    </row>
    <row r="93" spans="1:46">
      <c r="A93" s="117"/>
      <c r="B93" s="86"/>
      <c r="C93" s="86"/>
      <c r="D93" s="86"/>
      <c r="E93" s="86"/>
      <c r="F93" s="86"/>
      <c r="G93" s="86"/>
      <c r="H93" s="86"/>
      <c r="I93" s="86"/>
      <c r="J93" s="86"/>
      <c r="K93" s="86"/>
      <c r="L93" s="86"/>
      <c r="M93" s="86"/>
      <c r="N93" s="86"/>
      <c r="O93" s="104"/>
      <c r="P93" s="160">
        <f>IF($T$13="Correct",IF(AND(P92+1&lt;='Student Work'!$T$13,P92&lt;&gt;0),P92+1,IF('Student Work'!P93&gt;0,"ERROR",0)),0)</f>
        <v>0</v>
      </c>
      <c r="Q93" s="161">
        <f>IF(P93=0,0,IF(ISBLANK('Student Work'!Q93),"ERROR",IF(ABS('Student Work'!Q93-'Student Work'!T92)&lt;0.01,IF(P93&lt;&gt;"ERROR","Correct","ERROR"),"ERROR")))</f>
        <v>0</v>
      </c>
      <c r="R93" s="162">
        <f>IF(P93=0,0,IF(ISBLANK('Student Work'!R93),"ERROR",IF(ABS('Student Work'!R93-'Student Work'!Q93*'Student Work'!$T$12/12)&lt;0.01,IF(P93&lt;&gt;"ERROR","Correct","ERROR"),"ERROR")))</f>
        <v>0</v>
      </c>
      <c r="S93" s="162">
        <f>IF(P93=0,0,IF(ISBLANK('Student Work'!S93),"ERROR",IF(ABS('Student Work'!S93-('Student Work'!$T$14-'Student Work'!R93))&lt;0.01,IF(P93&lt;&gt;"ERROR","Correct","ERROR"),"ERROR")))</f>
        <v>0</v>
      </c>
      <c r="T93" s="162">
        <f>IF(P93=0,0,IF(ISBLANK('Student Work'!T93),"ERROR",IF(ABS('Student Work'!T93-('Student Work'!Q93-'Student Work'!S93))&lt;0.01,IF(P93&lt;&gt;"ERROR","Correct","ERROR"),"ERROR")))</f>
        <v>0</v>
      </c>
      <c r="U93" s="167"/>
      <c r="V93" s="167"/>
      <c r="W93" s="166"/>
      <c r="X93" s="166"/>
      <c r="Y93" s="166"/>
      <c r="Z93" s="166"/>
      <c r="AA93" s="166"/>
      <c r="AB93" s="166"/>
      <c r="AC93" s="104"/>
      <c r="AD93" s="160">
        <f>IF($AE$13="Correct",IF(AND(AD92+1&lt;='Student Work'!$AE$13,AD92&lt;&gt;0),AD92+1,IF('Student Work'!AD93&gt;0,"ERROR",0)),0)</f>
        <v>0</v>
      </c>
      <c r="AE93" s="162">
        <f>IF(AD93=0,0,IF(ISBLANK('Student Work'!AE93),"ERROR",IF(ABS('Student Work'!AE93-'Student Work'!AH92)&lt;0.01,IF(AD93&lt;&gt;"ERROR","Correct","ERROR"),"ERROR")))</f>
        <v>0</v>
      </c>
      <c r="AF93" s="162">
        <f>IF(AD93=0,0,IF(ISBLANK('Student Work'!AF93),"ERROR",IF(ABS('Student Work'!AF93-'Student Work'!AE93*'Student Work'!$AE$12/12)&lt;0.01,IF(AD93&lt;&gt;"ERROR","Correct","ERROR"),"ERROR")))</f>
        <v>0</v>
      </c>
      <c r="AG93" s="179">
        <f>IF(AD93=0,0,IF(ISBLANK('Student Work'!AG93),"ERROR",IF(ABS('Student Work'!AG93-('Student Work'!$AE$14-'Student Work'!AF93))&lt;0.01,"Correct","ERROR")))</f>
        <v>0</v>
      </c>
      <c r="AH93" s="180">
        <f>IF(AD93=0,0,IF(ISBLANK('Student Work'!AH93),"ERROR",IF(ABS('Student Work'!AH93-('Student Work'!AE93-'Student Work'!AG93))&lt;0.01,"Correct","ERROR")))</f>
        <v>0</v>
      </c>
      <c r="AI93" s="162">
        <f>IF(AE93=0,0,IF(ISBLANK('Student Work'!#REF!),"ERROR",IF(ABS('Student Work'!#REF!-('Student Work'!AF93+'Student Work'!AG93+'Student Work'!AH93))&lt;0.01,"Correct","ERROR")))</f>
        <v>0</v>
      </c>
      <c r="AJ93" s="104"/>
      <c r="AK93" s="104"/>
      <c r="AL93" s="84"/>
      <c r="AM93" s="18"/>
      <c r="AN93" s="18"/>
      <c r="AO93" s="18"/>
      <c r="AP93" s="18"/>
      <c r="AQ93" s="18"/>
      <c r="AR93" s="18"/>
      <c r="AS93" s="18"/>
      <c r="AT93" s="18"/>
    </row>
    <row r="94" spans="1:46">
      <c r="A94" s="117"/>
      <c r="B94" s="86"/>
      <c r="C94" s="86"/>
      <c r="D94" s="86"/>
      <c r="E94" s="86"/>
      <c r="F94" s="86"/>
      <c r="G94" s="86"/>
      <c r="H94" s="86"/>
      <c r="I94" s="86"/>
      <c r="J94" s="86"/>
      <c r="K94" s="86"/>
      <c r="L94" s="86"/>
      <c r="M94" s="86"/>
      <c r="N94" s="86"/>
      <c r="O94" s="104"/>
      <c r="P94" s="160">
        <f>IF($T$13="Correct",IF(AND(P93+1&lt;='Student Work'!$T$13,P93&lt;&gt;0),P93+1,IF('Student Work'!P94&gt;0,"ERROR",0)),0)</f>
        <v>0</v>
      </c>
      <c r="Q94" s="161">
        <f>IF(P94=0,0,IF(ISBLANK('Student Work'!Q94),"ERROR",IF(ABS('Student Work'!Q94-'Student Work'!T93)&lt;0.01,IF(P94&lt;&gt;"ERROR","Correct","ERROR"),"ERROR")))</f>
        <v>0</v>
      </c>
      <c r="R94" s="162">
        <f>IF(P94=0,0,IF(ISBLANK('Student Work'!R94),"ERROR",IF(ABS('Student Work'!R94-'Student Work'!Q94*'Student Work'!$T$12/12)&lt;0.01,IF(P94&lt;&gt;"ERROR","Correct","ERROR"),"ERROR")))</f>
        <v>0</v>
      </c>
      <c r="S94" s="162">
        <f>IF(P94=0,0,IF(ISBLANK('Student Work'!S94),"ERROR",IF(ABS('Student Work'!S94-('Student Work'!$T$14-'Student Work'!R94))&lt;0.01,IF(P94&lt;&gt;"ERROR","Correct","ERROR"),"ERROR")))</f>
        <v>0</v>
      </c>
      <c r="T94" s="162">
        <f>IF(P94=0,0,IF(ISBLANK('Student Work'!T94),"ERROR",IF(ABS('Student Work'!T94-('Student Work'!Q94-'Student Work'!S94))&lt;0.01,IF(P94&lt;&gt;"ERROR","Correct","ERROR"),"ERROR")))</f>
        <v>0</v>
      </c>
      <c r="U94" s="167"/>
      <c r="V94" s="167"/>
      <c r="W94" s="166"/>
      <c r="X94" s="166"/>
      <c r="Y94" s="166"/>
      <c r="Z94" s="166"/>
      <c r="AA94" s="166"/>
      <c r="AB94" s="166"/>
      <c r="AC94" s="104"/>
      <c r="AD94" s="160">
        <f>IF($AE$13="Correct",IF(AND(AD93+1&lt;='Student Work'!$AE$13,AD93&lt;&gt;0),AD93+1,IF('Student Work'!AD94&gt;0,"ERROR",0)),0)</f>
        <v>0</v>
      </c>
      <c r="AE94" s="162">
        <f>IF(AD94=0,0,IF(ISBLANK('Student Work'!AE94),"ERROR",IF(ABS('Student Work'!AE94-'Student Work'!AH93)&lt;0.01,IF(AD94&lt;&gt;"ERROR","Correct","ERROR"),"ERROR")))</f>
        <v>0</v>
      </c>
      <c r="AF94" s="162">
        <f>IF(AD94=0,0,IF(ISBLANK('Student Work'!AF94),"ERROR",IF(ABS('Student Work'!AF94-'Student Work'!AE94*'Student Work'!$AE$12/12)&lt;0.01,IF(AD94&lt;&gt;"ERROR","Correct","ERROR"),"ERROR")))</f>
        <v>0</v>
      </c>
      <c r="AG94" s="179">
        <f>IF(AD94=0,0,IF(ISBLANK('Student Work'!AG94),"ERROR",IF(ABS('Student Work'!AG94-('Student Work'!$AE$14-'Student Work'!AF94))&lt;0.01,"Correct","ERROR")))</f>
        <v>0</v>
      </c>
      <c r="AH94" s="180">
        <f>IF(AD94=0,0,IF(ISBLANK('Student Work'!AH94),"ERROR",IF(ABS('Student Work'!AH94-('Student Work'!AE94-'Student Work'!AG94))&lt;0.01,"Correct","ERROR")))</f>
        <v>0</v>
      </c>
      <c r="AI94" s="162">
        <f>IF(AE94=0,0,IF(ISBLANK('Student Work'!#REF!),"ERROR",IF(ABS('Student Work'!#REF!-('Student Work'!AF94+'Student Work'!AG94+'Student Work'!AH94))&lt;0.01,"Correct","ERROR")))</f>
        <v>0</v>
      </c>
      <c r="AJ94" s="104"/>
      <c r="AK94" s="104"/>
      <c r="AL94" s="84"/>
      <c r="AM94" s="18"/>
      <c r="AN94" s="18"/>
      <c r="AO94" s="18"/>
      <c r="AP94" s="18"/>
      <c r="AQ94" s="18"/>
      <c r="AR94" s="18"/>
      <c r="AS94" s="18"/>
      <c r="AT94" s="18"/>
    </row>
    <row r="95" spans="1:46">
      <c r="A95" s="117"/>
      <c r="B95" s="86"/>
      <c r="C95" s="86"/>
      <c r="D95" s="86"/>
      <c r="E95" s="86"/>
      <c r="F95" s="86"/>
      <c r="G95" s="86"/>
      <c r="H95" s="86"/>
      <c r="I95" s="86"/>
      <c r="J95" s="86"/>
      <c r="K95" s="86"/>
      <c r="L95" s="86"/>
      <c r="M95" s="86"/>
      <c r="N95" s="86"/>
      <c r="O95" s="104"/>
      <c r="P95" s="160">
        <f>IF($T$13="Correct",IF(AND(P94+1&lt;='Student Work'!$T$13,P94&lt;&gt;0),P94+1,IF('Student Work'!P95&gt;0,"ERROR",0)),0)</f>
        <v>0</v>
      </c>
      <c r="Q95" s="161">
        <f>IF(P95=0,0,IF(ISBLANK('Student Work'!Q95),"ERROR",IF(ABS('Student Work'!Q95-'Student Work'!T94)&lt;0.01,IF(P95&lt;&gt;"ERROR","Correct","ERROR"),"ERROR")))</f>
        <v>0</v>
      </c>
      <c r="R95" s="162">
        <f>IF(P95=0,0,IF(ISBLANK('Student Work'!R95),"ERROR",IF(ABS('Student Work'!R95-'Student Work'!Q95*'Student Work'!$T$12/12)&lt;0.01,IF(P95&lt;&gt;"ERROR","Correct","ERROR"),"ERROR")))</f>
        <v>0</v>
      </c>
      <c r="S95" s="162">
        <f>IF(P95=0,0,IF(ISBLANK('Student Work'!S95),"ERROR",IF(ABS('Student Work'!S95-('Student Work'!$T$14-'Student Work'!R95))&lt;0.01,IF(P95&lt;&gt;"ERROR","Correct","ERROR"),"ERROR")))</f>
        <v>0</v>
      </c>
      <c r="T95" s="162">
        <f>IF(P95=0,0,IF(ISBLANK('Student Work'!T95),"ERROR",IF(ABS('Student Work'!T95-('Student Work'!Q95-'Student Work'!S95))&lt;0.01,IF(P95&lt;&gt;"ERROR","Correct","ERROR"),"ERROR")))</f>
        <v>0</v>
      </c>
      <c r="U95" s="167"/>
      <c r="V95" s="167"/>
      <c r="W95" s="166"/>
      <c r="X95" s="166"/>
      <c r="Y95" s="166"/>
      <c r="Z95" s="104"/>
      <c r="AA95" s="166"/>
      <c r="AB95" s="166"/>
      <c r="AC95" s="104"/>
      <c r="AD95" s="160">
        <f>IF($AE$13="Correct",IF(AND(AD94+1&lt;='Student Work'!$AE$13,AD94&lt;&gt;0),AD94+1,IF('Student Work'!AD95&gt;0,"ERROR",0)),0)</f>
        <v>0</v>
      </c>
      <c r="AE95" s="162">
        <f>IF(AD95=0,0,IF(ISBLANK('Student Work'!AE95),"ERROR",IF(ABS('Student Work'!AE95-'Student Work'!AH94)&lt;0.01,IF(AD95&lt;&gt;"ERROR","Correct","ERROR"),"ERROR")))</f>
        <v>0</v>
      </c>
      <c r="AF95" s="162">
        <f>IF(AD95=0,0,IF(ISBLANK('Student Work'!AF95),"ERROR",IF(ABS('Student Work'!AF95-'Student Work'!AE95*'Student Work'!$AE$12/12)&lt;0.01,IF(AD95&lt;&gt;"ERROR","Correct","ERROR"),"ERROR")))</f>
        <v>0</v>
      </c>
      <c r="AG95" s="179">
        <f>IF(AD95=0,0,IF(ISBLANK('Student Work'!AG95),"ERROR",IF(ABS('Student Work'!AG95-('Student Work'!$AE$14-'Student Work'!AF95))&lt;0.01,"Correct","ERROR")))</f>
        <v>0</v>
      </c>
      <c r="AH95" s="180">
        <f>IF(AD95=0,0,IF(ISBLANK('Student Work'!AH95),"ERROR",IF(ABS('Student Work'!AH95-('Student Work'!AE95-'Student Work'!AG95))&lt;0.01,"Correct","ERROR")))</f>
        <v>0</v>
      </c>
      <c r="AI95" s="162">
        <f>IF(AE95=0,0,IF(ISBLANK('Student Work'!#REF!),"ERROR",IF(ABS('Student Work'!#REF!-('Student Work'!AF95+'Student Work'!AG95+'Student Work'!AH95))&lt;0.01,"Correct","ERROR")))</f>
        <v>0</v>
      </c>
      <c r="AJ95" s="104"/>
      <c r="AK95" s="104"/>
      <c r="AL95" s="84"/>
      <c r="AM95" s="18"/>
      <c r="AN95" s="18"/>
      <c r="AO95" s="18"/>
      <c r="AP95" s="18"/>
      <c r="AQ95" s="18"/>
      <c r="AR95" s="18"/>
      <c r="AS95" s="18"/>
      <c r="AT95" s="18"/>
    </row>
    <row r="96" spans="1:46">
      <c r="A96" s="117"/>
      <c r="B96" s="86"/>
      <c r="C96" s="86"/>
      <c r="D96" s="86"/>
      <c r="E96" s="86"/>
      <c r="F96" s="86"/>
      <c r="G96" s="86"/>
      <c r="H96" s="86"/>
      <c r="I96" s="86"/>
      <c r="J96" s="86"/>
      <c r="K96" s="86"/>
      <c r="L96" s="86"/>
      <c r="M96" s="86"/>
      <c r="N96" s="86"/>
      <c r="O96" s="104"/>
      <c r="P96" s="160">
        <f>IF($T$13="Correct",IF(AND(P95+1&lt;='Student Work'!$T$13,P95&lt;&gt;0),P95+1,IF('Student Work'!P96&gt;0,"ERROR",0)),0)</f>
        <v>0</v>
      </c>
      <c r="Q96" s="161">
        <f>IF(P96=0,0,IF(ISBLANK('Student Work'!Q96),"ERROR",IF(ABS('Student Work'!Q96-'Student Work'!T95)&lt;0.01,IF(P96&lt;&gt;"ERROR","Correct","ERROR"),"ERROR")))</f>
        <v>0</v>
      </c>
      <c r="R96" s="162">
        <f>IF(P96=0,0,IF(ISBLANK('Student Work'!R96),"ERROR",IF(ABS('Student Work'!R96-'Student Work'!Q96*'Student Work'!$T$12/12)&lt;0.01,IF(P96&lt;&gt;"ERROR","Correct","ERROR"),"ERROR")))</f>
        <v>0</v>
      </c>
      <c r="S96" s="162">
        <f>IF(P96=0,0,IF(ISBLANK('Student Work'!S96),"ERROR",IF(ABS('Student Work'!S96-('Student Work'!$T$14-'Student Work'!R96))&lt;0.01,IF(P96&lt;&gt;"ERROR","Correct","ERROR"),"ERROR")))</f>
        <v>0</v>
      </c>
      <c r="T96" s="162">
        <f>IF(P96=0,0,IF(ISBLANK('Student Work'!T96),"ERROR",IF(ABS('Student Work'!T96-('Student Work'!Q96-'Student Work'!S96))&lt;0.01,IF(P96&lt;&gt;"ERROR","Correct","ERROR"),"ERROR")))</f>
        <v>0</v>
      </c>
      <c r="U96" s="167"/>
      <c r="V96" s="167"/>
      <c r="W96" s="166"/>
      <c r="X96" s="166"/>
      <c r="Y96" s="166"/>
      <c r="Z96" s="104"/>
      <c r="AA96" s="166"/>
      <c r="AB96" s="166"/>
      <c r="AC96" s="104"/>
      <c r="AD96" s="160">
        <f>IF($AE$13="Correct",IF(AND(AD95+1&lt;='Student Work'!$AE$13,AD95&lt;&gt;0),AD95+1,IF('Student Work'!AD96&gt;0,"ERROR",0)),0)</f>
        <v>0</v>
      </c>
      <c r="AE96" s="162">
        <f>IF(AD96=0,0,IF(ISBLANK('Student Work'!AE96),"ERROR",IF(ABS('Student Work'!AE96-'Student Work'!AH95)&lt;0.01,IF(AD96&lt;&gt;"ERROR","Correct","ERROR"),"ERROR")))</f>
        <v>0</v>
      </c>
      <c r="AF96" s="162">
        <f>IF(AD96=0,0,IF(ISBLANK('Student Work'!AF96),"ERROR",IF(ABS('Student Work'!AF96-'Student Work'!AE96*'Student Work'!$AE$12/12)&lt;0.01,IF(AD96&lt;&gt;"ERROR","Correct","ERROR"),"ERROR")))</f>
        <v>0</v>
      </c>
      <c r="AG96" s="179">
        <f>IF(AD96=0,0,IF(ISBLANK('Student Work'!AG96),"ERROR",IF(ABS('Student Work'!AG96-('Student Work'!$AE$14-'Student Work'!AF96))&lt;0.01,"Correct","ERROR")))</f>
        <v>0</v>
      </c>
      <c r="AH96" s="180">
        <f>IF(AD96=0,0,IF(ISBLANK('Student Work'!AH96),"ERROR",IF(ABS('Student Work'!AH96-('Student Work'!AE96-'Student Work'!AG96))&lt;0.01,"Correct","ERROR")))</f>
        <v>0</v>
      </c>
      <c r="AI96" s="162">
        <f>IF(AE96=0,0,IF(ISBLANK('Student Work'!#REF!),"ERROR",IF(ABS('Student Work'!#REF!-('Student Work'!AF96+'Student Work'!AG96+'Student Work'!AH96))&lt;0.01,"Correct","ERROR")))</f>
        <v>0</v>
      </c>
      <c r="AJ96" s="104"/>
      <c r="AK96" s="104"/>
      <c r="AL96" s="84"/>
      <c r="AM96" s="18"/>
      <c r="AN96" s="18"/>
      <c r="AO96" s="18"/>
      <c r="AP96" s="18"/>
      <c r="AQ96" s="18"/>
      <c r="AR96" s="18"/>
      <c r="AS96" s="18"/>
      <c r="AT96" s="18"/>
    </row>
    <row r="97" spans="1:46">
      <c r="A97" s="117"/>
      <c r="B97" s="86"/>
      <c r="C97" s="86"/>
      <c r="D97" s="86"/>
      <c r="E97" s="86"/>
      <c r="F97" s="86"/>
      <c r="G97" s="86"/>
      <c r="H97" s="86"/>
      <c r="I97" s="86"/>
      <c r="J97" s="86"/>
      <c r="K97" s="86"/>
      <c r="L97" s="86"/>
      <c r="M97" s="86"/>
      <c r="N97" s="86"/>
      <c r="O97" s="104"/>
      <c r="P97" s="160">
        <f>IF($T$13="Correct",IF(AND(P96+1&lt;='Student Work'!$T$13,P96&lt;&gt;0),P96+1,IF('Student Work'!P97&gt;0,"ERROR",0)),0)</f>
        <v>0</v>
      </c>
      <c r="Q97" s="161">
        <f>IF(P97=0,0,IF(ISBLANK('Student Work'!Q97),"ERROR",IF(ABS('Student Work'!Q97-'Student Work'!T96)&lt;0.01,IF(P97&lt;&gt;"ERROR","Correct","ERROR"),"ERROR")))</f>
        <v>0</v>
      </c>
      <c r="R97" s="162">
        <f>IF(P97=0,0,IF(ISBLANK('Student Work'!R97),"ERROR",IF(ABS('Student Work'!R97-'Student Work'!Q97*'Student Work'!$T$12/12)&lt;0.01,IF(P97&lt;&gt;"ERROR","Correct","ERROR"),"ERROR")))</f>
        <v>0</v>
      </c>
      <c r="S97" s="162">
        <f>IF(P97=0,0,IF(ISBLANK('Student Work'!S97),"ERROR",IF(ABS('Student Work'!S97-('Student Work'!$T$14-'Student Work'!R97))&lt;0.01,IF(P97&lt;&gt;"ERROR","Correct","ERROR"),"ERROR")))</f>
        <v>0</v>
      </c>
      <c r="T97" s="162">
        <f>IF(P97=0,0,IF(ISBLANK('Student Work'!T97),"ERROR",IF(ABS('Student Work'!T97-('Student Work'!Q97-'Student Work'!S97))&lt;0.01,IF(P97&lt;&gt;"ERROR","Correct","ERROR"),"ERROR")))</f>
        <v>0</v>
      </c>
      <c r="U97" s="167"/>
      <c r="V97" s="167"/>
      <c r="W97" s="166"/>
      <c r="X97" s="166"/>
      <c r="Y97" s="166"/>
      <c r="Z97" s="104"/>
      <c r="AA97" s="166"/>
      <c r="AB97" s="166"/>
      <c r="AC97" s="104"/>
      <c r="AD97" s="160">
        <f>IF($AE$13="Correct",IF(AND(AD96+1&lt;='Student Work'!$AE$13,AD96&lt;&gt;0),AD96+1,IF('Student Work'!AD97&gt;0,"ERROR",0)),0)</f>
        <v>0</v>
      </c>
      <c r="AE97" s="162">
        <f>IF(AD97=0,0,IF(ISBLANK('Student Work'!AE97),"ERROR",IF(ABS('Student Work'!AE97-'Student Work'!AH96)&lt;0.01,IF(AD97&lt;&gt;"ERROR","Correct","ERROR"),"ERROR")))</f>
        <v>0</v>
      </c>
      <c r="AF97" s="162">
        <f>IF(AD97=0,0,IF(ISBLANK('Student Work'!AF97),"ERROR",IF(ABS('Student Work'!AF97-'Student Work'!AE97*'Student Work'!$AE$12/12)&lt;0.01,IF(AD97&lt;&gt;"ERROR","Correct","ERROR"),"ERROR")))</f>
        <v>0</v>
      </c>
      <c r="AG97" s="179">
        <f>IF(AD97=0,0,IF(ISBLANK('Student Work'!AG97),"ERROR",IF(ABS('Student Work'!AG97-('Student Work'!$AE$14-'Student Work'!AF97))&lt;0.01,"Correct","ERROR")))</f>
        <v>0</v>
      </c>
      <c r="AH97" s="180">
        <f>IF(AD97=0,0,IF(ISBLANK('Student Work'!AH97),"ERROR",IF(ABS('Student Work'!AH97-('Student Work'!AE97-'Student Work'!AG97))&lt;0.01,"Correct","ERROR")))</f>
        <v>0</v>
      </c>
      <c r="AI97" s="162">
        <f>IF(AE97=0,0,IF(ISBLANK('Student Work'!#REF!),"ERROR",IF(ABS('Student Work'!#REF!-('Student Work'!AF97+'Student Work'!AG97+'Student Work'!AH97))&lt;0.01,"Correct","ERROR")))</f>
        <v>0</v>
      </c>
      <c r="AJ97" s="104"/>
      <c r="AK97" s="104"/>
      <c r="AL97" s="84"/>
      <c r="AM97" s="18"/>
      <c r="AN97" s="18"/>
      <c r="AO97" s="18"/>
      <c r="AP97" s="18"/>
      <c r="AQ97" s="18"/>
      <c r="AR97" s="18"/>
      <c r="AS97" s="18"/>
      <c r="AT97" s="18"/>
    </row>
    <row r="98" spans="1:46">
      <c r="A98" s="117"/>
      <c r="B98" s="86"/>
      <c r="C98" s="86"/>
      <c r="D98" s="86"/>
      <c r="E98" s="86"/>
      <c r="F98" s="86"/>
      <c r="G98" s="86"/>
      <c r="H98" s="86"/>
      <c r="I98" s="86"/>
      <c r="J98" s="86"/>
      <c r="K98" s="86"/>
      <c r="L98" s="86"/>
      <c r="M98" s="86"/>
      <c r="N98" s="86"/>
      <c r="O98" s="104"/>
      <c r="P98" s="160">
        <f>IF($T$13="Correct",IF(AND(P97+1&lt;='Student Work'!$T$13,P97&lt;&gt;0),P97+1,IF('Student Work'!P98&gt;0,"ERROR",0)),0)</f>
        <v>0</v>
      </c>
      <c r="Q98" s="161">
        <f>IF(P98=0,0,IF(ISBLANK('Student Work'!Q98),"ERROR",IF(ABS('Student Work'!Q98-'Student Work'!T97)&lt;0.01,IF(P98&lt;&gt;"ERROR","Correct","ERROR"),"ERROR")))</f>
        <v>0</v>
      </c>
      <c r="R98" s="162">
        <f>IF(P98=0,0,IF(ISBLANK('Student Work'!R98),"ERROR",IF(ABS('Student Work'!R98-'Student Work'!Q98*'Student Work'!$T$12/12)&lt;0.01,IF(P98&lt;&gt;"ERROR","Correct","ERROR"),"ERROR")))</f>
        <v>0</v>
      </c>
      <c r="S98" s="162">
        <f>IF(P98=0,0,IF(ISBLANK('Student Work'!S98),"ERROR",IF(ABS('Student Work'!S98-('Student Work'!$T$14-'Student Work'!R98))&lt;0.01,IF(P98&lt;&gt;"ERROR","Correct","ERROR"),"ERROR")))</f>
        <v>0</v>
      </c>
      <c r="T98" s="162">
        <f>IF(P98=0,0,IF(ISBLANK('Student Work'!T98),"ERROR",IF(ABS('Student Work'!T98-('Student Work'!Q98-'Student Work'!S98))&lt;0.01,IF(P98&lt;&gt;"ERROR","Correct","ERROR"),"ERROR")))</f>
        <v>0</v>
      </c>
      <c r="U98" s="167"/>
      <c r="V98" s="167"/>
      <c r="W98" s="166"/>
      <c r="X98" s="166"/>
      <c r="Y98" s="166"/>
      <c r="Z98" s="104"/>
      <c r="AA98" s="166"/>
      <c r="AB98" s="166"/>
      <c r="AC98" s="104"/>
      <c r="AD98" s="160">
        <f>IF($AE$13="Correct",IF(AND(AD97+1&lt;='Student Work'!$AE$13,AD97&lt;&gt;0),AD97+1,IF('Student Work'!AD98&gt;0,"ERROR",0)),0)</f>
        <v>0</v>
      </c>
      <c r="AE98" s="162">
        <f>IF(AD98=0,0,IF(ISBLANK('Student Work'!AE98),"ERROR",IF(ABS('Student Work'!AE98-'Student Work'!AH97)&lt;0.01,IF(AD98&lt;&gt;"ERROR","Correct","ERROR"),"ERROR")))</f>
        <v>0</v>
      </c>
      <c r="AF98" s="162">
        <f>IF(AD98=0,0,IF(ISBLANK('Student Work'!AF98),"ERROR",IF(ABS('Student Work'!AF98-'Student Work'!AE98*'Student Work'!$AE$12/12)&lt;0.01,IF(AD98&lt;&gt;"ERROR","Correct","ERROR"),"ERROR")))</f>
        <v>0</v>
      </c>
      <c r="AG98" s="179">
        <f>IF(AD98=0,0,IF(ISBLANK('Student Work'!AG98),"ERROR",IF(ABS('Student Work'!AG98-('Student Work'!$AE$14-'Student Work'!AF98))&lt;0.01,"Correct","ERROR")))</f>
        <v>0</v>
      </c>
      <c r="AH98" s="180">
        <f>IF(AD98=0,0,IF(ISBLANK('Student Work'!AH98),"ERROR",IF(ABS('Student Work'!AH98-('Student Work'!AE98-'Student Work'!AG98))&lt;0.01,"Correct","ERROR")))</f>
        <v>0</v>
      </c>
      <c r="AI98" s="162">
        <f>IF(AE98=0,0,IF(ISBLANK('Student Work'!#REF!),"ERROR",IF(ABS('Student Work'!#REF!-('Student Work'!AF98+'Student Work'!AG98+'Student Work'!AH98))&lt;0.01,"Correct","ERROR")))</f>
        <v>0</v>
      </c>
      <c r="AJ98" s="104"/>
      <c r="AK98" s="104"/>
      <c r="AL98" s="84"/>
      <c r="AM98" s="18"/>
      <c r="AN98" s="18"/>
      <c r="AO98" s="18"/>
      <c r="AP98" s="18"/>
      <c r="AQ98" s="18"/>
      <c r="AR98" s="18"/>
      <c r="AS98" s="18"/>
      <c r="AT98" s="18"/>
    </row>
    <row r="99" spans="1:46">
      <c r="A99" s="117"/>
      <c r="B99" s="86"/>
      <c r="C99" s="86"/>
      <c r="D99" s="86"/>
      <c r="E99" s="86"/>
      <c r="F99" s="86"/>
      <c r="G99" s="86"/>
      <c r="H99" s="86"/>
      <c r="I99" s="86"/>
      <c r="J99" s="86"/>
      <c r="K99" s="86"/>
      <c r="L99" s="86"/>
      <c r="M99" s="86"/>
      <c r="N99" s="86"/>
      <c r="O99" s="104"/>
      <c r="P99" s="160">
        <f>IF($T$13="Correct",IF(AND(P98+1&lt;='Student Work'!$T$13,P98&lt;&gt;0),P98+1,IF('Student Work'!P99&gt;0,"ERROR",0)),0)</f>
        <v>0</v>
      </c>
      <c r="Q99" s="161">
        <f>IF(P99=0,0,IF(ISBLANK('Student Work'!Q99),"ERROR",IF(ABS('Student Work'!Q99-'Student Work'!T98)&lt;0.01,IF(P99&lt;&gt;"ERROR","Correct","ERROR"),"ERROR")))</f>
        <v>0</v>
      </c>
      <c r="R99" s="162">
        <f>IF(P99=0,0,IF(ISBLANK('Student Work'!R99),"ERROR",IF(ABS('Student Work'!R99-'Student Work'!Q99*'Student Work'!$T$12/12)&lt;0.01,IF(P99&lt;&gt;"ERROR","Correct","ERROR"),"ERROR")))</f>
        <v>0</v>
      </c>
      <c r="S99" s="162">
        <f>IF(P99=0,0,IF(ISBLANK('Student Work'!S99),"ERROR",IF(ABS('Student Work'!S99-('Student Work'!$T$14-'Student Work'!R99))&lt;0.01,IF(P99&lt;&gt;"ERROR","Correct","ERROR"),"ERROR")))</f>
        <v>0</v>
      </c>
      <c r="T99" s="162">
        <f>IF(P99=0,0,IF(ISBLANK('Student Work'!T99),"ERROR",IF(ABS('Student Work'!T99-('Student Work'!Q99-'Student Work'!S99))&lt;0.01,IF(P99&lt;&gt;"ERROR","Correct","ERROR"),"ERROR")))</f>
        <v>0</v>
      </c>
      <c r="U99" s="167"/>
      <c r="V99" s="167"/>
      <c r="W99" s="104"/>
      <c r="X99" s="104"/>
      <c r="Y99" s="104"/>
      <c r="Z99" s="104"/>
      <c r="AA99" s="104"/>
      <c r="AB99" s="104"/>
      <c r="AC99" s="104"/>
      <c r="AD99" s="160">
        <f>IF($AE$13="Correct",IF(AND(AD98+1&lt;='Student Work'!$AE$13,AD98&lt;&gt;0),AD98+1,IF('Student Work'!AD99&gt;0,"ERROR",0)),0)</f>
        <v>0</v>
      </c>
      <c r="AE99" s="162">
        <f>IF(AD99=0,0,IF(ISBLANK('Student Work'!AE99),"ERROR",IF(ABS('Student Work'!AE99-'Student Work'!AH98)&lt;0.01,IF(AD99&lt;&gt;"ERROR","Correct","ERROR"),"ERROR")))</f>
        <v>0</v>
      </c>
      <c r="AF99" s="162">
        <f>IF(AD99=0,0,IF(ISBLANK('Student Work'!AF99),"ERROR",IF(ABS('Student Work'!AF99-'Student Work'!AE99*'Student Work'!$AE$12/12)&lt;0.01,IF(AD99&lt;&gt;"ERROR","Correct","ERROR"),"ERROR")))</f>
        <v>0</v>
      </c>
      <c r="AG99" s="179">
        <f>IF(AD99=0,0,IF(ISBLANK('Student Work'!AG99),"ERROR",IF(ABS('Student Work'!AG99-('Student Work'!$AE$14-'Student Work'!AF99))&lt;0.01,"Correct","ERROR")))</f>
        <v>0</v>
      </c>
      <c r="AH99" s="180">
        <f>IF(AD99=0,0,IF(ISBLANK('Student Work'!AH99),"ERROR",IF(ABS('Student Work'!AH99-('Student Work'!AE99-'Student Work'!AG99))&lt;0.01,"Correct","ERROR")))</f>
        <v>0</v>
      </c>
      <c r="AI99" s="162">
        <f>IF(AE99=0,0,IF(ISBLANK('Student Work'!#REF!),"ERROR",IF(ABS('Student Work'!#REF!-('Student Work'!AF99+'Student Work'!AG99+'Student Work'!AH99))&lt;0.01,"Correct","ERROR")))</f>
        <v>0</v>
      </c>
      <c r="AJ99" s="104"/>
      <c r="AK99" s="104"/>
      <c r="AL99" s="84"/>
      <c r="AM99" s="18"/>
      <c r="AN99" s="18"/>
      <c r="AO99" s="18"/>
      <c r="AP99" s="18"/>
      <c r="AQ99" s="18"/>
      <c r="AR99" s="18"/>
      <c r="AS99" s="18"/>
      <c r="AT99" s="18"/>
    </row>
    <row r="100" spans="1:46">
      <c r="A100" s="117"/>
      <c r="B100" s="86"/>
      <c r="C100" s="86"/>
      <c r="D100" s="86"/>
      <c r="E100" s="86"/>
      <c r="F100" s="86"/>
      <c r="G100" s="86"/>
      <c r="H100" s="86"/>
      <c r="I100" s="86"/>
      <c r="J100" s="86"/>
      <c r="K100" s="86"/>
      <c r="L100" s="86"/>
      <c r="M100" s="86"/>
      <c r="N100" s="86"/>
      <c r="O100" s="104"/>
      <c r="P100" s="160">
        <f>IF($T$13="Correct",IF(AND(P99+1&lt;='Student Work'!$T$13,P99&lt;&gt;0),P99+1,IF('Student Work'!P100&gt;0,"ERROR",0)),0)</f>
        <v>0</v>
      </c>
      <c r="Q100" s="161">
        <f>IF(P100=0,0,IF(ISBLANK('Student Work'!Q100),"ERROR",IF(ABS('Student Work'!Q100-'Student Work'!T99)&lt;0.01,IF(P100&lt;&gt;"ERROR","Correct","ERROR"),"ERROR")))</f>
        <v>0</v>
      </c>
      <c r="R100" s="162">
        <f>IF(P100=0,0,IF(ISBLANK('Student Work'!R100),"ERROR",IF(ABS('Student Work'!R100-'Student Work'!Q100*'Student Work'!$T$12/12)&lt;0.01,IF(P100&lt;&gt;"ERROR","Correct","ERROR"),"ERROR")))</f>
        <v>0</v>
      </c>
      <c r="S100" s="162">
        <f>IF(P100=0,0,IF(ISBLANK('Student Work'!S100),"ERROR",IF(ABS('Student Work'!S100-('Student Work'!$T$14-'Student Work'!R100))&lt;0.01,IF(P100&lt;&gt;"ERROR","Correct","ERROR"),"ERROR")))</f>
        <v>0</v>
      </c>
      <c r="T100" s="162">
        <f>IF(P100=0,0,IF(ISBLANK('Student Work'!T100),"ERROR",IF(ABS('Student Work'!T100-('Student Work'!Q100-'Student Work'!S100))&lt;0.01,IF(P100&lt;&gt;"ERROR","Correct","ERROR"),"ERROR")))</f>
        <v>0</v>
      </c>
      <c r="U100" s="167"/>
      <c r="V100" s="167"/>
      <c r="W100" s="104"/>
      <c r="X100" s="104"/>
      <c r="Y100" s="104"/>
      <c r="Z100" s="104"/>
      <c r="AA100" s="104"/>
      <c r="AB100" s="104"/>
      <c r="AC100" s="104"/>
      <c r="AD100" s="160">
        <f>IF($AE$13="Correct",IF(AND(AD99+1&lt;='Student Work'!$AE$13,AD99&lt;&gt;0),AD99+1,IF('Student Work'!AD100&gt;0,"ERROR",0)),0)</f>
        <v>0</v>
      </c>
      <c r="AE100" s="162">
        <f>IF(AD100=0,0,IF(ISBLANK('Student Work'!AE100),"ERROR",IF(ABS('Student Work'!AE100-'Student Work'!AH99)&lt;0.01,IF(AD100&lt;&gt;"ERROR","Correct","ERROR"),"ERROR")))</f>
        <v>0</v>
      </c>
      <c r="AF100" s="162">
        <f>IF(AD100=0,0,IF(ISBLANK('Student Work'!AF100),"ERROR",IF(ABS('Student Work'!AF100-'Student Work'!AE100*'Student Work'!$AE$12/12)&lt;0.01,IF(AD100&lt;&gt;"ERROR","Correct","ERROR"),"ERROR")))</f>
        <v>0</v>
      </c>
      <c r="AG100" s="179">
        <f>IF(AD100=0,0,IF(ISBLANK('Student Work'!AG100),"ERROR",IF(ABS('Student Work'!AG100-('Student Work'!$AE$14-'Student Work'!AF100))&lt;0.01,"Correct","ERROR")))</f>
        <v>0</v>
      </c>
      <c r="AH100" s="180">
        <f>IF(AD100=0,0,IF(ISBLANK('Student Work'!AH100),"ERROR",IF(ABS('Student Work'!AH100-('Student Work'!AE100-'Student Work'!AG100))&lt;0.01,"Correct","ERROR")))</f>
        <v>0</v>
      </c>
      <c r="AI100" s="162">
        <f>IF(AE100=0,0,IF(ISBLANK('Student Work'!#REF!),"ERROR",IF(ABS('Student Work'!#REF!-('Student Work'!AF100+'Student Work'!AG100+'Student Work'!AH100))&lt;0.01,"Correct","ERROR")))</f>
        <v>0</v>
      </c>
      <c r="AJ100" s="104"/>
      <c r="AK100" s="104"/>
      <c r="AL100" s="84"/>
      <c r="AM100" s="18"/>
      <c r="AN100" s="18"/>
      <c r="AO100" s="18"/>
      <c r="AP100" s="18"/>
      <c r="AQ100" s="18"/>
      <c r="AR100" s="18"/>
      <c r="AS100" s="18"/>
      <c r="AT100" s="18"/>
    </row>
    <row r="101" spans="1:46">
      <c r="A101" s="117"/>
      <c r="B101" s="86"/>
      <c r="C101" s="86"/>
      <c r="D101" s="86"/>
      <c r="E101" s="86"/>
      <c r="F101" s="86"/>
      <c r="G101" s="86"/>
      <c r="H101" s="86"/>
      <c r="I101" s="86"/>
      <c r="J101" s="86"/>
      <c r="K101" s="86"/>
      <c r="L101" s="86"/>
      <c r="M101" s="86"/>
      <c r="N101" s="86"/>
      <c r="O101" s="104"/>
      <c r="P101" s="160">
        <f>IF($T$13="Correct",IF(AND(P100+1&lt;='Student Work'!$T$13,P100&lt;&gt;0),P100+1,IF('Student Work'!P101&gt;0,"ERROR",0)),0)</f>
        <v>0</v>
      </c>
      <c r="Q101" s="161">
        <f>IF(P101=0,0,IF(ISBLANK('Student Work'!Q101),"ERROR",IF(ABS('Student Work'!Q101-'Student Work'!T100)&lt;0.01,IF(P101&lt;&gt;"ERROR","Correct","ERROR"),"ERROR")))</f>
        <v>0</v>
      </c>
      <c r="R101" s="162">
        <f>IF(P101=0,0,IF(ISBLANK('Student Work'!R101),"ERROR",IF(ABS('Student Work'!R101-'Student Work'!Q101*'Student Work'!$T$12/12)&lt;0.01,IF(P101&lt;&gt;"ERROR","Correct","ERROR"),"ERROR")))</f>
        <v>0</v>
      </c>
      <c r="S101" s="162">
        <f>IF(P101=0,0,IF(ISBLANK('Student Work'!S101),"ERROR",IF(ABS('Student Work'!S101-('Student Work'!$T$14-'Student Work'!R101))&lt;0.01,IF(P101&lt;&gt;"ERROR","Correct","ERROR"),"ERROR")))</f>
        <v>0</v>
      </c>
      <c r="T101" s="162">
        <f>IF(P101=0,0,IF(ISBLANK('Student Work'!T101),"ERROR",IF(ABS('Student Work'!T101-('Student Work'!Q101-'Student Work'!S101))&lt;0.01,IF(P101&lt;&gt;"ERROR","Correct","ERROR"),"ERROR")))</f>
        <v>0</v>
      </c>
      <c r="U101" s="167"/>
      <c r="V101" s="167"/>
      <c r="W101" s="104"/>
      <c r="X101" s="104"/>
      <c r="Y101" s="104"/>
      <c r="Z101" s="104"/>
      <c r="AA101" s="104"/>
      <c r="AB101" s="104"/>
      <c r="AC101" s="104"/>
      <c r="AD101" s="160">
        <f>IF($AE$13="Correct",IF(AND(AD100+1&lt;='Student Work'!$AE$13,AD100&lt;&gt;0),AD100+1,IF('Student Work'!AD101&gt;0,"ERROR",0)),0)</f>
        <v>0</v>
      </c>
      <c r="AE101" s="162">
        <f>IF(AD101=0,0,IF(ISBLANK('Student Work'!AE101),"ERROR",IF(ABS('Student Work'!AE101-'Student Work'!AH100)&lt;0.01,IF(AD101&lt;&gt;"ERROR","Correct","ERROR"),"ERROR")))</f>
        <v>0</v>
      </c>
      <c r="AF101" s="162">
        <f>IF(AD101=0,0,IF(ISBLANK('Student Work'!AF101),"ERROR",IF(ABS('Student Work'!AF101-'Student Work'!AE101*'Student Work'!$AE$12/12)&lt;0.01,IF(AD101&lt;&gt;"ERROR","Correct","ERROR"),"ERROR")))</f>
        <v>0</v>
      </c>
      <c r="AG101" s="179">
        <f>IF(AD101=0,0,IF(ISBLANK('Student Work'!AG101),"ERROR",IF(ABS('Student Work'!AG101-('Student Work'!$AE$14-'Student Work'!AF101))&lt;0.01,"Correct","ERROR")))</f>
        <v>0</v>
      </c>
      <c r="AH101" s="180">
        <f>IF(AD101=0,0,IF(ISBLANK('Student Work'!AH101),"ERROR",IF(ABS('Student Work'!AH101-('Student Work'!AE101-'Student Work'!AG101))&lt;0.01,"Correct","ERROR")))</f>
        <v>0</v>
      </c>
      <c r="AI101" s="162">
        <f>IF(AE101=0,0,IF(ISBLANK('Student Work'!#REF!),"ERROR",IF(ABS('Student Work'!#REF!-('Student Work'!AF101+'Student Work'!AG101+'Student Work'!AH101))&lt;0.01,"Correct","ERROR")))</f>
        <v>0</v>
      </c>
      <c r="AJ101" s="104"/>
      <c r="AK101" s="104"/>
      <c r="AL101" s="84"/>
      <c r="AM101" s="18"/>
      <c r="AN101" s="18"/>
      <c r="AO101" s="18"/>
      <c r="AP101" s="18"/>
      <c r="AQ101" s="18"/>
      <c r="AR101" s="18"/>
      <c r="AS101" s="18"/>
      <c r="AT101" s="18"/>
    </row>
    <row r="102" spans="1:46">
      <c r="A102" s="117"/>
      <c r="B102" s="86"/>
      <c r="C102" s="86"/>
      <c r="D102" s="86"/>
      <c r="E102" s="86"/>
      <c r="F102" s="86"/>
      <c r="G102" s="86"/>
      <c r="H102" s="86"/>
      <c r="I102" s="86"/>
      <c r="J102" s="86"/>
      <c r="K102" s="86"/>
      <c r="L102" s="86"/>
      <c r="M102" s="86"/>
      <c r="N102" s="86"/>
      <c r="O102" s="104"/>
      <c r="P102" s="160">
        <f>IF($T$13="Correct",IF(AND(P101+1&lt;='Student Work'!$T$13,P101&lt;&gt;0),P101+1,IF('Student Work'!P102&gt;0,"ERROR",0)),0)</f>
        <v>0</v>
      </c>
      <c r="Q102" s="161">
        <f>IF(P102=0,0,IF(ISBLANK('Student Work'!Q102),"ERROR",IF(ABS('Student Work'!Q102-'Student Work'!T101)&lt;0.01,IF(P102&lt;&gt;"ERROR","Correct","ERROR"),"ERROR")))</f>
        <v>0</v>
      </c>
      <c r="R102" s="162">
        <f>IF(P102=0,0,IF(ISBLANK('Student Work'!R102),"ERROR",IF(ABS('Student Work'!R102-'Student Work'!Q102*'Student Work'!$T$12/12)&lt;0.01,IF(P102&lt;&gt;"ERROR","Correct","ERROR"),"ERROR")))</f>
        <v>0</v>
      </c>
      <c r="S102" s="162">
        <f>IF(P102=0,0,IF(ISBLANK('Student Work'!S102),"ERROR",IF(ABS('Student Work'!S102-('Student Work'!$T$14-'Student Work'!R102))&lt;0.01,IF(P102&lt;&gt;"ERROR","Correct","ERROR"),"ERROR")))</f>
        <v>0</v>
      </c>
      <c r="T102" s="162">
        <f>IF(P102=0,0,IF(ISBLANK('Student Work'!T102),"ERROR",IF(ABS('Student Work'!T102-('Student Work'!Q102-'Student Work'!S102))&lt;0.01,IF(P102&lt;&gt;"ERROR","Correct","ERROR"),"ERROR")))</f>
        <v>0</v>
      </c>
      <c r="U102" s="167"/>
      <c r="V102" s="167"/>
      <c r="W102" s="104"/>
      <c r="X102" s="104"/>
      <c r="Y102" s="104"/>
      <c r="Z102" s="104"/>
      <c r="AA102" s="104"/>
      <c r="AB102" s="104"/>
      <c r="AC102" s="104"/>
      <c r="AD102" s="160">
        <f>IF($AE$13="Correct",IF(AND(AD101+1&lt;='Student Work'!$AE$13,AD101&lt;&gt;0),AD101+1,IF('Student Work'!AD102&gt;0,"ERROR",0)),0)</f>
        <v>0</v>
      </c>
      <c r="AE102" s="162">
        <f>IF(AD102=0,0,IF(ISBLANK('Student Work'!AE102),"ERROR",IF(ABS('Student Work'!AE102-'Student Work'!AH101)&lt;0.01,IF(AD102&lt;&gt;"ERROR","Correct","ERROR"),"ERROR")))</f>
        <v>0</v>
      </c>
      <c r="AF102" s="162">
        <f>IF(AD102=0,0,IF(ISBLANK('Student Work'!AF102),"ERROR",IF(ABS('Student Work'!AF102-'Student Work'!AE102*'Student Work'!$AE$12/12)&lt;0.01,IF(AD102&lt;&gt;"ERROR","Correct","ERROR"),"ERROR")))</f>
        <v>0</v>
      </c>
      <c r="AG102" s="179">
        <f>IF(AD102=0,0,IF(ISBLANK('Student Work'!AG102),"ERROR",IF(ABS('Student Work'!AG102-('Student Work'!$AE$14-'Student Work'!AF102))&lt;0.01,"Correct","ERROR")))</f>
        <v>0</v>
      </c>
      <c r="AH102" s="180">
        <f>IF(AD102=0,0,IF(ISBLANK('Student Work'!AH102),"ERROR",IF(ABS('Student Work'!AH102-('Student Work'!AE102-'Student Work'!AG102))&lt;0.01,"Correct","ERROR")))</f>
        <v>0</v>
      </c>
      <c r="AI102" s="162">
        <f>IF(AE102=0,0,IF(ISBLANK('Student Work'!#REF!),"ERROR",IF(ABS('Student Work'!#REF!-('Student Work'!AF102+'Student Work'!AG102+'Student Work'!AH102))&lt;0.01,"Correct","ERROR")))</f>
        <v>0</v>
      </c>
      <c r="AJ102" s="104"/>
      <c r="AK102" s="104"/>
      <c r="AL102" s="84"/>
      <c r="AM102" s="18"/>
      <c r="AN102" s="18"/>
      <c r="AO102" s="18"/>
      <c r="AP102" s="18"/>
      <c r="AQ102" s="18"/>
      <c r="AR102" s="18"/>
      <c r="AS102" s="18"/>
      <c r="AT102" s="18"/>
    </row>
    <row r="103" spans="1:46">
      <c r="A103" s="117"/>
      <c r="B103" s="86"/>
      <c r="C103" s="86"/>
      <c r="D103" s="86"/>
      <c r="E103" s="86"/>
      <c r="F103" s="86"/>
      <c r="G103" s="86"/>
      <c r="H103" s="86"/>
      <c r="I103" s="86"/>
      <c r="J103" s="86"/>
      <c r="K103" s="86"/>
      <c r="L103" s="86"/>
      <c r="M103" s="86"/>
      <c r="N103" s="86"/>
      <c r="O103" s="104"/>
      <c r="P103" s="160">
        <f>IF($T$13="Correct",IF(AND(P102+1&lt;='Student Work'!$T$13,P102&lt;&gt;0),P102+1,IF('Student Work'!P103&gt;0,"ERROR",0)),0)</f>
        <v>0</v>
      </c>
      <c r="Q103" s="161">
        <f>IF(P103=0,0,IF(ISBLANK('Student Work'!Q103),"ERROR",IF(ABS('Student Work'!Q103-'Student Work'!T102)&lt;0.01,IF(P103&lt;&gt;"ERROR","Correct","ERROR"),"ERROR")))</f>
        <v>0</v>
      </c>
      <c r="R103" s="162">
        <f>IF(P103=0,0,IF(ISBLANK('Student Work'!R103),"ERROR",IF(ABS('Student Work'!R103-'Student Work'!Q103*'Student Work'!$T$12/12)&lt;0.01,IF(P103&lt;&gt;"ERROR","Correct","ERROR"),"ERROR")))</f>
        <v>0</v>
      </c>
      <c r="S103" s="162">
        <f>IF(P103=0,0,IF(ISBLANK('Student Work'!S103),"ERROR",IF(ABS('Student Work'!S103-('Student Work'!$T$14-'Student Work'!R103))&lt;0.01,IF(P103&lt;&gt;"ERROR","Correct","ERROR"),"ERROR")))</f>
        <v>0</v>
      </c>
      <c r="T103" s="162">
        <f>IF(P103=0,0,IF(ISBLANK('Student Work'!T103),"ERROR",IF(ABS('Student Work'!T103-('Student Work'!Q103-'Student Work'!S103))&lt;0.01,IF(P103&lt;&gt;"ERROR","Correct","ERROR"),"ERROR")))</f>
        <v>0</v>
      </c>
      <c r="U103" s="167"/>
      <c r="V103" s="167"/>
      <c r="W103" s="104"/>
      <c r="X103" s="104"/>
      <c r="Y103" s="104"/>
      <c r="Z103" s="104"/>
      <c r="AA103" s="104"/>
      <c r="AB103" s="104"/>
      <c r="AC103" s="104"/>
      <c r="AD103" s="160">
        <f>IF($AE$13="Correct",IF(AND(AD102+1&lt;='Student Work'!$AE$13,AD102&lt;&gt;0),AD102+1,IF('Student Work'!AD103&gt;0,"ERROR",0)),0)</f>
        <v>0</v>
      </c>
      <c r="AE103" s="162">
        <f>IF(AD103=0,0,IF(ISBLANK('Student Work'!AE103),"ERROR",IF(ABS('Student Work'!AE103-'Student Work'!AH102)&lt;0.01,IF(AD103&lt;&gt;"ERROR","Correct","ERROR"),"ERROR")))</f>
        <v>0</v>
      </c>
      <c r="AF103" s="162">
        <f>IF(AD103=0,0,IF(ISBLANK('Student Work'!AF103),"ERROR",IF(ABS('Student Work'!AF103-'Student Work'!AE103*'Student Work'!$AE$12/12)&lt;0.01,IF(AD103&lt;&gt;"ERROR","Correct","ERROR"),"ERROR")))</f>
        <v>0</v>
      </c>
      <c r="AG103" s="179">
        <f>IF(AD103=0,0,IF(ISBLANK('Student Work'!AG103),"ERROR",IF(ABS('Student Work'!AG103-('Student Work'!$AE$14-'Student Work'!AF103))&lt;0.01,"Correct","ERROR")))</f>
        <v>0</v>
      </c>
      <c r="AH103" s="180">
        <f>IF(AD103=0,0,IF(ISBLANK('Student Work'!AH103),"ERROR",IF(ABS('Student Work'!AH103-('Student Work'!AE103-'Student Work'!AG103))&lt;0.01,"Correct","ERROR")))</f>
        <v>0</v>
      </c>
      <c r="AI103" s="162">
        <f>IF(AE103=0,0,IF(ISBLANK('Student Work'!#REF!),"ERROR",IF(ABS('Student Work'!#REF!-('Student Work'!AF103+'Student Work'!AG103+'Student Work'!AH103))&lt;0.01,"Correct","ERROR")))</f>
        <v>0</v>
      </c>
      <c r="AJ103" s="104"/>
      <c r="AK103" s="104"/>
      <c r="AL103" s="84"/>
      <c r="AM103" s="18"/>
      <c r="AN103" s="18"/>
      <c r="AO103" s="18"/>
      <c r="AP103" s="18"/>
      <c r="AQ103" s="18"/>
      <c r="AR103" s="18"/>
      <c r="AS103" s="18"/>
      <c r="AT103" s="18"/>
    </row>
    <row r="104" spans="1:46">
      <c r="A104" s="117"/>
      <c r="B104" s="86"/>
      <c r="C104" s="86"/>
      <c r="D104" s="86"/>
      <c r="E104" s="86"/>
      <c r="F104" s="86"/>
      <c r="G104" s="86"/>
      <c r="H104" s="86"/>
      <c r="I104" s="86"/>
      <c r="J104" s="86"/>
      <c r="K104" s="86"/>
      <c r="L104" s="86"/>
      <c r="M104" s="86"/>
      <c r="N104" s="86"/>
      <c r="O104" s="104"/>
      <c r="P104" s="160">
        <f>IF($T$13="Correct",IF(AND(P103+1&lt;='Student Work'!$T$13,P103&lt;&gt;0),P103+1,IF('Student Work'!P104&gt;0,"ERROR",0)),0)</f>
        <v>0</v>
      </c>
      <c r="Q104" s="161">
        <f>IF(P104=0,0,IF(ISBLANK('Student Work'!Q104),"ERROR",IF(ABS('Student Work'!Q104-'Student Work'!T103)&lt;0.01,IF(P104&lt;&gt;"ERROR","Correct","ERROR"),"ERROR")))</f>
        <v>0</v>
      </c>
      <c r="R104" s="162">
        <f>IF(P104=0,0,IF(ISBLANK('Student Work'!R104),"ERROR",IF(ABS('Student Work'!R104-'Student Work'!Q104*'Student Work'!$T$12/12)&lt;0.01,IF(P104&lt;&gt;"ERROR","Correct","ERROR"),"ERROR")))</f>
        <v>0</v>
      </c>
      <c r="S104" s="162">
        <f>IF(P104=0,0,IF(ISBLANK('Student Work'!S104),"ERROR",IF(ABS('Student Work'!S104-('Student Work'!$T$14-'Student Work'!R104))&lt;0.01,IF(P104&lt;&gt;"ERROR","Correct","ERROR"),"ERROR")))</f>
        <v>0</v>
      </c>
      <c r="T104" s="162">
        <f>IF(P104=0,0,IF(ISBLANK('Student Work'!T104),"ERROR",IF(ABS('Student Work'!T104-('Student Work'!Q104-'Student Work'!S104))&lt;0.01,IF(P104&lt;&gt;"ERROR","Correct","ERROR"),"ERROR")))</f>
        <v>0</v>
      </c>
      <c r="U104" s="167"/>
      <c r="V104" s="167"/>
      <c r="W104" s="104"/>
      <c r="X104" s="104"/>
      <c r="Y104" s="104"/>
      <c r="Z104" s="104"/>
      <c r="AA104" s="104"/>
      <c r="AB104" s="104"/>
      <c r="AC104" s="104"/>
      <c r="AD104" s="160">
        <f>IF($AE$13="Correct",IF(AND(AD103+1&lt;='Student Work'!$AE$13,AD103&lt;&gt;0),AD103+1,IF('Student Work'!AD104&gt;0,"ERROR",0)),0)</f>
        <v>0</v>
      </c>
      <c r="AE104" s="162">
        <f>IF(AD104=0,0,IF(ISBLANK('Student Work'!AE104),"ERROR",IF(ABS('Student Work'!AE104-'Student Work'!AH103)&lt;0.01,IF(AD104&lt;&gt;"ERROR","Correct","ERROR"),"ERROR")))</f>
        <v>0</v>
      </c>
      <c r="AF104" s="162">
        <f>IF(AD104=0,0,IF(ISBLANK('Student Work'!AF104),"ERROR",IF(ABS('Student Work'!AF104-'Student Work'!AE104*'Student Work'!$AE$12/12)&lt;0.01,IF(AD104&lt;&gt;"ERROR","Correct","ERROR"),"ERROR")))</f>
        <v>0</v>
      </c>
      <c r="AG104" s="179">
        <f>IF(AD104=0,0,IF(ISBLANK('Student Work'!AG104),"ERROR",IF(ABS('Student Work'!AG104-('Student Work'!$AE$14-'Student Work'!AF104))&lt;0.01,"Correct","ERROR")))</f>
        <v>0</v>
      </c>
      <c r="AH104" s="180">
        <f>IF(AD104=0,0,IF(ISBLANK('Student Work'!AH104),"ERROR",IF(ABS('Student Work'!AH104-('Student Work'!AE104-'Student Work'!AG104))&lt;0.01,"Correct","ERROR")))</f>
        <v>0</v>
      </c>
      <c r="AI104" s="162">
        <f>IF(AE104=0,0,IF(ISBLANK('Student Work'!#REF!),"ERROR",IF(ABS('Student Work'!#REF!-('Student Work'!AF104+'Student Work'!AG104+'Student Work'!AH104))&lt;0.01,"Correct","ERROR")))</f>
        <v>0</v>
      </c>
      <c r="AJ104" s="104"/>
      <c r="AK104" s="104"/>
      <c r="AL104" s="84"/>
      <c r="AM104" s="18"/>
      <c r="AN104" s="18"/>
      <c r="AO104" s="18"/>
      <c r="AP104" s="18"/>
      <c r="AQ104" s="18"/>
      <c r="AR104" s="18"/>
      <c r="AS104" s="18"/>
      <c r="AT104" s="18"/>
    </row>
    <row r="105" spans="1:46">
      <c r="A105" s="117"/>
      <c r="B105" s="86"/>
      <c r="C105" s="86"/>
      <c r="D105" s="86"/>
      <c r="E105" s="86"/>
      <c r="F105" s="86"/>
      <c r="G105" s="86"/>
      <c r="H105" s="86"/>
      <c r="I105" s="86"/>
      <c r="J105" s="86"/>
      <c r="K105" s="86"/>
      <c r="L105" s="86"/>
      <c r="M105" s="86"/>
      <c r="N105" s="86"/>
      <c r="O105" s="104"/>
      <c r="P105" s="160">
        <f>IF($T$13="Correct",IF(AND(P104+1&lt;='Student Work'!$T$13,P104&lt;&gt;0),P104+1,IF('Student Work'!P105&gt;0,"ERROR",0)),0)</f>
        <v>0</v>
      </c>
      <c r="Q105" s="161">
        <f>IF(P105=0,0,IF(ISBLANK('Student Work'!Q105),"ERROR",IF(ABS('Student Work'!Q105-'Student Work'!T104)&lt;0.01,IF(P105&lt;&gt;"ERROR","Correct","ERROR"),"ERROR")))</f>
        <v>0</v>
      </c>
      <c r="R105" s="162">
        <f>IF(P105=0,0,IF(ISBLANK('Student Work'!R105),"ERROR",IF(ABS('Student Work'!R105-'Student Work'!Q105*'Student Work'!$T$12/12)&lt;0.01,IF(P105&lt;&gt;"ERROR","Correct","ERROR"),"ERROR")))</f>
        <v>0</v>
      </c>
      <c r="S105" s="162">
        <f>IF(P105=0,0,IF(ISBLANK('Student Work'!S105),"ERROR",IF(ABS('Student Work'!S105-('Student Work'!$T$14-'Student Work'!R105))&lt;0.01,IF(P105&lt;&gt;"ERROR","Correct","ERROR"),"ERROR")))</f>
        <v>0</v>
      </c>
      <c r="T105" s="162">
        <f>IF(P105=0,0,IF(ISBLANK('Student Work'!T105),"ERROR",IF(ABS('Student Work'!T105-('Student Work'!Q105-'Student Work'!S105))&lt;0.01,IF(P105&lt;&gt;"ERROR","Correct","ERROR"),"ERROR")))</f>
        <v>0</v>
      </c>
      <c r="U105" s="167"/>
      <c r="V105" s="167"/>
      <c r="W105" s="104"/>
      <c r="X105" s="104"/>
      <c r="Y105" s="104"/>
      <c r="Z105" s="104"/>
      <c r="AA105" s="104"/>
      <c r="AB105" s="104"/>
      <c r="AC105" s="104"/>
      <c r="AD105" s="160">
        <f>IF($AE$13="Correct",IF(AND(AD104+1&lt;='Student Work'!$AE$13,AD104&lt;&gt;0),AD104+1,IF('Student Work'!AD105&gt;0,"ERROR",0)),0)</f>
        <v>0</v>
      </c>
      <c r="AE105" s="162">
        <f>IF(AD105=0,0,IF(ISBLANK('Student Work'!AE105),"ERROR",IF(ABS('Student Work'!AE105-'Student Work'!AH104)&lt;0.01,IF(AD105&lt;&gt;"ERROR","Correct","ERROR"),"ERROR")))</f>
        <v>0</v>
      </c>
      <c r="AF105" s="162">
        <f>IF(AD105=0,0,IF(ISBLANK('Student Work'!AF105),"ERROR",IF(ABS('Student Work'!AF105-'Student Work'!AE105*'Student Work'!$AE$12/12)&lt;0.01,IF(AD105&lt;&gt;"ERROR","Correct","ERROR"),"ERROR")))</f>
        <v>0</v>
      </c>
      <c r="AG105" s="179">
        <f>IF(AD105=0,0,IF(ISBLANK('Student Work'!AG105),"ERROR",IF(ABS('Student Work'!AG105-('Student Work'!$AE$14-'Student Work'!AF105))&lt;0.01,"Correct","ERROR")))</f>
        <v>0</v>
      </c>
      <c r="AH105" s="180">
        <f>IF(AD105=0,0,IF(ISBLANK('Student Work'!AH105),"ERROR",IF(ABS('Student Work'!AH105-('Student Work'!AE105-'Student Work'!AG105))&lt;0.01,"Correct","ERROR")))</f>
        <v>0</v>
      </c>
      <c r="AI105" s="162">
        <f>IF(AE105=0,0,IF(ISBLANK('Student Work'!#REF!),"ERROR",IF(ABS('Student Work'!#REF!-('Student Work'!AF105+'Student Work'!AG105+'Student Work'!AH105))&lt;0.01,"Correct","ERROR")))</f>
        <v>0</v>
      </c>
      <c r="AJ105" s="104"/>
      <c r="AK105" s="104"/>
      <c r="AL105" s="84"/>
      <c r="AM105" s="18"/>
      <c r="AN105" s="18"/>
      <c r="AO105" s="18"/>
      <c r="AP105" s="18"/>
      <c r="AQ105" s="18"/>
      <c r="AR105" s="18"/>
      <c r="AS105" s="18"/>
      <c r="AT105" s="18"/>
    </row>
    <row r="106" spans="1:46">
      <c r="A106" s="117"/>
      <c r="B106" s="86"/>
      <c r="C106" s="86"/>
      <c r="D106" s="86"/>
      <c r="E106" s="86"/>
      <c r="F106" s="86"/>
      <c r="G106" s="86"/>
      <c r="H106" s="86"/>
      <c r="I106" s="86"/>
      <c r="J106" s="86"/>
      <c r="K106" s="86"/>
      <c r="L106" s="86"/>
      <c r="M106" s="86"/>
      <c r="N106" s="86"/>
      <c r="O106" s="104"/>
      <c r="P106" s="160">
        <f>IF($T$13="Correct",IF(AND(P105+1&lt;='Student Work'!$T$13,P105&lt;&gt;0),P105+1,IF('Student Work'!P106&gt;0,"ERROR",0)),0)</f>
        <v>0</v>
      </c>
      <c r="Q106" s="161">
        <f>IF(P106=0,0,IF(ISBLANK('Student Work'!Q106),"ERROR",IF(ABS('Student Work'!Q106-'Student Work'!T105)&lt;0.01,IF(P106&lt;&gt;"ERROR","Correct","ERROR"),"ERROR")))</f>
        <v>0</v>
      </c>
      <c r="R106" s="162">
        <f>IF(P106=0,0,IF(ISBLANK('Student Work'!R106),"ERROR",IF(ABS('Student Work'!R106-'Student Work'!Q106*'Student Work'!$T$12/12)&lt;0.01,IF(P106&lt;&gt;"ERROR","Correct","ERROR"),"ERROR")))</f>
        <v>0</v>
      </c>
      <c r="S106" s="162">
        <f>IF(P106=0,0,IF(ISBLANK('Student Work'!S106),"ERROR",IF(ABS('Student Work'!S106-('Student Work'!$T$14-'Student Work'!R106))&lt;0.01,IF(P106&lt;&gt;"ERROR","Correct","ERROR"),"ERROR")))</f>
        <v>0</v>
      </c>
      <c r="T106" s="162">
        <f>IF(P106=0,0,IF(ISBLANK('Student Work'!T106),"ERROR",IF(ABS('Student Work'!T106-('Student Work'!Q106-'Student Work'!S106))&lt;0.01,IF(P106&lt;&gt;"ERROR","Correct","ERROR"),"ERROR")))</f>
        <v>0</v>
      </c>
      <c r="U106" s="167"/>
      <c r="V106" s="167"/>
      <c r="W106" s="104"/>
      <c r="X106" s="104"/>
      <c r="Y106" s="104"/>
      <c r="Z106" s="104"/>
      <c r="AA106" s="104"/>
      <c r="AB106" s="104"/>
      <c r="AC106" s="104"/>
      <c r="AD106" s="160">
        <f>IF($AE$13="Correct",IF(AND(AD105+1&lt;='Student Work'!$AE$13,AD105&lt;&gt;0),AD105+1,IF('Student Work'!AD106&gt;0,"ERROR",0)),0)</f>
        <v>0</v>
      </c>
      <c r="AE106" s="162">
        <f>IF(AD106=0,0,IF(ISBLANK('Student Work'!AE106),"ERROR",IF(ABS('Student Work'!AE106-'Student Work'!AH105)&lt;0.01,IF(AD106&lt;&gt;"ERROR","Correct","ERROR"),"ERROR")))</f>
        <v>0</v>
      </c>
      <c r="AF106" s="162">
        <f>IF(AD106=0,0,IF(ISBLANK('Student Work'!AF106),"ERROR",IF(ABS('Student Work'!AF106-'Student Work'!AE106*'Student Work'!$AE$12/12)&lt;0.01,IF(AD106&lt;&gt;"ERROR","Correct","ERROR"),"ERROR")))</f>
        <v>0</v>
      </c>
      <c r="AG106" s="179">
        <f>IF(AD106=0,0,IF(ISBLANK('Student Work'!AG106),"ERROR",IF(ABS('Student Work'!AG106-('Student Work'!$AE$14-'Student Work'!AF106))&lt;0.01,"Correct","ERROR")))</f>
        <v>0</v>
      </c>
      <c r="AH106" s="180">
        <f>IF(AD106=0,0,IF(ISBLANK('Student Work'!AH106),"ERROR",IF(ABS('Student Work'!AH106-('Student Work'!AE106-'Student Work'!AG106))&lt;0.01,"Correct","ERROR")))</f>
        <v>0</v>
      </c>
      <c r="AI106" s="162">
        <f>IF(AE106=0,0,IF(ISBLANK('Student Work'!#REF!),"ERROR",IF(ABS('Student Work'!#REF!-('Student Work'!AF106+'Student Work'!AG106+'Student Work'!AH106))&lt;0.01,"Correct","ERROR")))</f>
        <v>0</v>
      </c>
      <c r="AJ106" s="104"/>
      <c r="AK106" s="104"/>
      <c r="AL106" s="84"/>
      <c r="AM106" s="18"/>
      <c r="AN106" s="18"/>
      <c r="AO106" s="18"/>
      <c r="AP106" s="18"/>
      <c r="AQ106" s="18"/>
      <c r="AR106" s="18"/>
      <c r="AS106" s="18"/>
      <c r="AT106" s="18"/>
    </row>
    <row r="107" spans="1:46">
      <c r="A107" s="117"/>
      <c r="B107" s="86"/>
      <c r="C107" s="86"/>
      <c r="D107" s="86"/>
      <c r="E107" s="86"/>
      <c r="F107" s="86"/>
      <c r="G107" s="86"/>
      <c r="H107" s="86"/>
      <c r="I107" s="86"/>
      <c r="J107" s="86"/>
      <c r="K107" s="86"/>
      <c r="L107" s="86"/>
      <c r="M107" s="86"/>
      <c r="N107" s="86"/>
      <c r="O107" s="104"/>
      <c r="P107" s="160">
        <f>IF($T$13="Correct",IF(AND(P106+1&lt;='Student Work'!$T$13,P106&lt;&gt;0),P106+1,IF('Student Work'!P107&gt;0,"ERROR",0)),0)</f>
        <v>0</v>
      </c>
      <c r="Q107" s="161">
        <f>IF(P107=0,0,IF(ISBLANK('Student Work'!Q107),"ERROR",IF(ABS('Student Work'!Q107-'Student Work'!T106)&lt;0.01,IF(P107&lt;&gt;"ERROR","Correct","ERROR"),"ERROR")))</f>
        <v>0</v>
      </c>
      <c r="R107" s="162">
        <f>IF(P107=0,0,IF(ISBLANK('Student Work'!R107),"ERROR",IF(ABS('Student Work'!R107-'Student Work'!Q107*'Student Work'!$T$12/12)&lt;0.01,IF(P107&lt;&gt;"ERROR","Correct","ERROR"),"ERROR")))</f>
        <v>0</v>
      </c>
      <c r="S107" s="162">
        <f>IF(P107=0,0,IF(ISBLANK('Student Work'!S107),"ERROR",IF(ABS('Student Work'!S107-('Student Work'!$T$14-'Student Work'!R107))&lt;0.01,IF(P107&lt;&gt;"ERROR","Correct","ERROR"),"ERROR")))</f>
        <v>0</v>
      </c>
      <c r="T107" s="162">
        <f>IF(P107=0,0,IF(ISBLANK('Student Work'!T107),"ERROR",IF(ABS('Student Work'!T107-('Student Work'!Q107-'Student Work'!S107))&lt;0.01,IF(P107&lt;&gt;"ERROR","Correct","ERROR"),"ERROR")))</f>
        <v>0</v>
      </c>
      <c r="U107" s="167"/>
      <c r="V107" s="167"/>
      <c r="W107" s="104"/>
      <c r="X107" s="104"/>
      <c r="Y107" s="104"/>
      <c r="Z107" s="104"/>
      <c r="AA107" s="104"/>
      <c r="AB107" s="104"/>
      <c r="AC107" s="104"/>
      <c r="AD107" s="160">
        <f>IF($AE$13="Correct",IF(AND(AD106+1&lt;='Student Work'!$AE$13,AD106&lt;&gt;0),AD106+1,IF('Student Work'!AD107&gt;0,"ERROR",0)),0)</f>
        <v>0</v>
      </c>
      <c r="AE107" s="162">
        <f>IF(AD107=0,0,IF(ISBLANK('Student Work'!AE107),"ERROR",IF(ABS('Student Work'!AE107-'Student Work'!AH106)&lt;0.01,IF(AD107&lt;&gt;"ERROR","Correct","ERROR"),"ERROR")))</f>
        <v>0</v>
      </c>
      <c r="AF107" s="162">
        <f>IF(AD107=0,0,IF(ISBLANK('Student Work'!AF107),"ERROR",IF(ABS('Student Work'!AF107-'Student Work'!AE107*'Student Work'!$AE$12/12)&lt;0.01,IF(AD107&lt;&gt;"ERROR","Correct","ERROR"),"ERROR")))</f>
        <v>0</v>
      </c>
      <c r="AG107" s="179">
        <f>IF(AD107=0,0,IF(ISBLANK('Student Work'!AG107),"ERROR",IF(ABS('Student Work'!AG107-('Student Work'!$AE$14-'Student Work'!AF107))&lt;0.01,"Correct","ERROR")))</f>
        <v>0</v>
      </c>
      <c r="AH107" s="180">
        <f>IF(AD107=0,0,IF(ISBLANK('Student Work'!AH107),"ERROR",IF(ABS('Student Work'!AH107-('Student Work'!AE107-'Student Work'!AG107))&lt;0.01,"Correct","ERROR")))</f>
        <v>0</v>
      </c>
      <c r="AI107" s="162">
        <f>IF(AE107=0,0,IF(ISBLANK('Student Work'!#REF!),"ERROR",IF(ABS('Student Work'!#REF!-('Student Work'!AF107+'Student Work'!AG107+'Student Work'!AH107))&lt;0.01,"Correct","ERROR")))</f>
        <v>0</v>
      </c>
      <c r="AJ107" s="104"/>
      <c r="AK107" s="104"/>
      <c r="AL107" s="84"/>
      <c r="AM107" s="18"/>
      <c r="AN107" s="18"/>
      <c r="AO107" s="18"/>
      <c r="AP107" s="18"/>
      <c r="AQ107" s="18"/>
      <c r="AR107" s="18"/>
      <c r="AS107" s="18"/>
      <c r="AT107" s="18"/>
    </row>
    <row r="108" spans="1:46">
      <c r="A108" s="117"/>
      <c r="B108" s="86"/>
      <c r="C108" s="86"/>
      <c r="D108" s="86"/>
      <c r="E108" s="86"/>
      <c r="F108" s="86"/>
      <c r="G108" s="86"/>
      <c r="H108" s="86"/>
      <c r="I108" s="86"/>
      <c r="J108" s="86"/>
      <c r="K108" s="86"/>
      <c r="L108" s="86"/>
      <c r="M108" s="86"/>
      <c r="N108" s="86"/>
      <c r="O108" s="104"/>
      <c r="P108" s="160">
        <f>IF($T$13="Correct",IF(AND(P107+1&lt;='Student Work'!$T$13,P107&lt;&gt;0),P107+1,IF('Student Work'!P108&gt;0,"ERROR",0)),0)</f>
        <v>0</v>
      </c>
      <c r="Q108" s="161">
        <f>IF(P108=0,0,IF(ISBLANK('Student Work'!Q108),"ERROR",IF(ABS('Student Work'!Q108-'Student Work'!T107)&lt;0.01,IF(P108&lt;&gt;"ERROR","Correct","ERROR"),"ERROR")))</f>
        <v>0</v>
      </c>
      <c r="R108" s="162">
        <f>IF(P108=0,0,IF(ISBLANK('Student Work'!R108),"ERROR",IF(ABS('Student Work'!R108-'Student Work'!Q108*'Student Work'!$T$12/12)&lt;0.01,IF(P108&lt;&gt;"ERROR","Correct","ERROR"),"ERROR")))</f>
        <v>0</v>
      </c>
      <c r="S108" s="162">
        <f>IF(P108=0,0,IF(ISBLANK('Student Work'!S108),"ERROR",IF(ABS('Student Work'!S108-('Student Work'!$T$14-'Student Work'!R108))&lt;0.01,IF(P108&lt;&gt;"ERROR","Correct","ERROR"),"ERROR")))</f>
        <v>0</v>
      </c>
      <c r="T108" s="162">
        <f>IF(P108=0,0,IF(ISBLANK('Student Work'!T108),"ERROR",IF(ABS('Student Work'!T108-('Student Work'!Q108-'Student Work'!S108))&lt;0.01,IF(P108&lt;&gt;"ERROR","Correct","ERROR"),"ERROR")))</f>
        <v>0</v>
      </c>
      <c r="U108" s="167"/>
      <c r="V108" s="167"/>
      <c r="W108" s="104"/>
      <c r="X108" s="104"/>
      <c r="Y108" s="104"/>
      <c r="Z108" s="104"/>
      <c r="AA108" s="104"/>
      <c r="AB108" s="104"/>
      <c r="AC108" s="104"/>
      <c r="AD108" s="160">
        <f>IF($AE$13="Correct",IF(AND(AD107+1&lt;='Student Work'!$AE$13,AD107&lt;&gt;0),AD107+1,IF('Student Work'!AD108&gt;0,"ERROR",0)),0)</f>
        <v>0</v>
      </c>
      <c r="AE108" s="162">
        <f>IF(AD108=0,0,IF(ISBLANK('Student Work'!AE108),"ERROR",IF(ABS('Student Work'!AE108-'Student Work'!AH107)&lt;0.01,IF(AD108&lt;&gt;"ERROR","Correct","ERROR"),"ERROR")))</f>
        <v>0</v>
      </c>
      <c r="AF108" s="162">
        <f>IF(AD108=0,0,IF(ISBLANK('Student Work'!AF108),"ERROR",IF(ABS('Student Work'!AF108-'Student Work'!AE108*'Student Work'!$AE$12/12)&lt;0.01,IF(AD108&lt;&gt;"ERROR","Correct","ERROR"),"ERROR")))</f>
        <v>0</v>
      </c>
      <c r="AG108" s="179">
        <f>IF(AD108=0,0,IF(ISBLANK('Student Work'!AG108),"ERROR",IF(ABS('Student Work'!AG108-('Student Work'!$AE$14-'Student Work'!AF108))&lt;0.01,"Correct","ERROR")))</f>
        <v>0</v>
      </c>
      <c r="AH108" s="180">
        <f>IF(AD108=0,0,IF(ISBLANK('Student Work'!AH108),"ERROR",IF(ABS('Student Work'!AH108-('Student Work'!AE108-'Student Work'!AG108))&lt;0.01,"Correct","ERROR")))</f>
        <v>0</v>
      </c>
      <c r="AI108" s="162">
        <f>IF(AE108=0,0,IF(ISBLANK('Student Work'!#REF!),"ERROR",IF(ABS('Student Work'!#REF!-('Student Work'!AF108+'Student Work'!AG108+'Student Work'!AH108))&lt;0.01,"Correct","ERROR")))</f>
        <v>0</v>
      </c>
      <c r="AJ108" s="104"/>
      <c r="AK108" s="104"/>
      <c r="AL108" s="84"/>
      <c r="AM108" s="18"/>
      <c r="AN108" s="18"/>
      <c r="AO108" s="18"/>
      <c r="AP108" s="18"/>
      <c r="AQ108" s="18"/>
      <c r="AR108" s="18"/>
      <c r="AS108" s="18"/>
      <c r="AT108" s="18"/>
    </row>
    <row r="109" spans="1:46">
      <c r="A109" s="117"/>
      <c r="B109" s="86"/>
      <c r="C109" s="86"/>
      <c r="D109" s="86"/>
      <c r="E109" s="86"/>
      <c r="F109" s="86"/>
      <c r="G109" s="86"/>
      <c r="H109" s="86"/>
      <c r="I109" s="86"/>
      <c r="J109" s="86"/>
      <c r="K109" s="86"/>
      <c r="L109" s="86"/>
      <c r="M109" s="86"/>
      <c r="N109" s="86"/>
      <c r="O109" s="104"/>
      <c r="P109" s="160">
        <f>IF($T$13="Correct",IF(AND(P108+1&lt;='Student Work'!$T$13,P108&lt;&gt;0),P108+1,IF('Student Work'!P109&gt;0,"ERROR",0)),0)</f>
        <v>0</v>
      </c>
      <c r="Q109" s="161">
        <f>IF(P109=0,0,IF(ISBLANK('Student Work'!Q109),"ERROR",IF(ABS('Student Work'!Q109-'Student Work'!T108)&lt;0.01,IF(P109&lt;&gt;"ERROR","Correct","ERROR"),"ERROR")))</f>
        <v>0</v>
      </c>
      <c r="R109" s="162">
        <f>IF(P109=0,0,IF(ISBLANK('Student Work'!R109),"ERROR",IF(ABS('Student Work'!R109-'Student Work'!Q109*'Student Work'!$T$12/12)&lt;0.01,IF(P109&lt;&gt;"ERROR","Correct","ERROR"),"ERROR")))</f>
        <v>0</v>
      </c>
      <c r="S109" s="162">
        <f>IF(P109=0,0,IF(ISBLANK('Student Work'!S109),"ERROR",IF(ABS('Student Work'!S109-('Student Work'!$T$14-'Student Work'!R109))&lt;0.01,IF(P109&lt;&gt;"ERROR","Correct","ERROR"),"ERROR")))</f>
        <v>0</v>
      </c>
      <c r="T109" s="162">
        <f>IF(P109=0,0,IF(ISBLANK('Student Work'!T109),"ERROR",IF(ABS('Student Work'!T109-('Student Work'!Q109-'Student Work'!S109))&lt;0.01,IF(P109&lt;&gt;"ERROR","Correct","ERROR"),"ERROR")))</f>
        <v>0</v>
      </c>
      <c r="U109" s="167"/>
      <c r="V109" s="167"/>
      <c r="W109" s="104"/>
      <c r="X109" s="104"/>
      <c r="Y109" s="104"/>
      <c r="Z109" s="104"/>
      <c r="AA109" s="104"/>
      <c r="AB109" s="104"/>
      <c r="AC109" s="104"/>
      <c r="AD109" s="160">
        <f>IF($AE$13="Correct",IF(AND(AD108+1&lt;='Student Work'!$AE$13,AD108&lt;&gt;0),AD108+1,IF('Student Work'!AD109&gt;0,"ERROR",0)),0)</f>
        <v>0</v>
      </c>
      <c r="AE109" s="162">
        <f>IF(AD109=0,0,IF(ISBLANK('Student Work'!AE109),"ERROR",IF(ABS('Student Work'!AE109-'Student Work'!AH108)&lt;0.01,IF(AD109&lt;&gt;"ERROR","Correct","ERROR"),"ERROR")))</f>
        <v>0</v>
      </c>
      <c r="AF109" s="162">
        <f>IF(AD109=0,0,IF(ISBLANK('Student Work'!AF109),"ERROR",IF(ABS('Student Work'!AF109-'Student Work'!AE109*'Student Work'!$AE$12/12)&lt;0.01,IF(AD109&lt;&gt;"ERROR","Correct","ERROR"),"ERROR")))</f>
        <v>0</v>
      </c>
      <c r="AG109" s="179">
        <f>IF(AD109=0,0,IF(ISBLANK('Student Work'!AG109),"ERROR",IF(ABS('Student Work'!AG109-('Student Work'!$AE$14-'Student Work'!AF109))&lt;0.01,"Correct","ERROR")))</f>
        <v>0</v>
      </c>
      <c r="AH109" s="180">
        <f>IF(AD109=0,0,IF(ISBLANK('Student Work'!AH109),"ERROR",IF(ABS('Student Work'!AH109-('Student Work'!AE109-'Student Work'!AG109))&lt;0.01,"Correct","ERROR")))</f>
        <v>0</v>
      </c>
      <c r="AI109" s="162">
        <f>IF(AE109=0,0,IF(ISBLANK('Student Work'!#REF!),"ERROR",IF(ABS('Student Work'!#REF!-('Student Work'!AF109+'Student Work'!AG109+'Student Work'!AH109))&lt;0.01,"Correct","ERROR")))</f>
        <v>0</v>
      </c>
      <c r="AJ109" s="104"/>
      <c r="AK109" s="104"/>
      <c r="AL109" s="84"/>
      <c r="AM109" s="18"/>
      <c r="AN109" s="18"/>
      <c r="AO109" s="18"/>
      <c r="AP109" s="18"/>
      <c r="AQ109" s="18"/>
      <c r="AR109" s="18"/>
      <c r="AS109" s="18"/>
      <c r="AT109" s="18"/>
    </row>
    <row r="110" spans="1:46">
      <c r="A110" s="117"/>
      <c r="B110" s="86"/>
      <c r="C110" s="86"/>
      <c r="D110" s="86"/>
      <c r="E110" s="86"/>
      <c r="F110" s="86"/>
      <c r="G110" s="86"/>
      <c r="H110" s="86"/>
      <c r="I110" s="86"/>
      <c r="J110" s="86"/>
      <c r="K110" s="86"/>
      <c r="L110" s="86"/>
      <c r="M110" s="86"/>
      <c r="N110" s="86"/>
      <c r="O110" s="104"/>
      <c r="P110" s="160">
        <f>IF($T$13="Correct",IF(AND(P109+1&lt;='Student Work'!$T$13,P109&lt;&gt;0),P109+1,IF('Student Work'!P110&gt;0,"ERROR",0)),0)</f>
        <v>0</v>
      </c>
      <c r="Q110" s="161">
        <f>IF(P110=0,0,IF(ISBLANK('Student Work'!Q110),"ERROR",IF(ABS('Student Work'!Q110-'Student Work'!T109)&lt;0.01,IF(P110&lt;&gt;"ERROR","Correct","ERROR"),"ERROR")))</f>
        <v>0</v>
      </c>
      <c r="R110" s="162">
        <f>IF(P110=0,0,IF(ISBLANK('Student Work'!R110),"ERROR",IF(ABS('Student Work'!R110-'Student Work'!Q110*'Student Work'!$T$12/12)&lt;0.01,IF(P110&lt;&gt;"ERROR","Correct","ERROR"),"ERROR")))</f>
        <v>0</v>
      </c>
      <c r="S110" s="162">
        <f>IF(P110=0,0,IF(ISBLANK('Student Work'!S110),"ERROR",IF(ABS('Student Work'!S110-('Student Work'!$T$14-'Student Work'!R110))&lt;0.01,IF(P110&lt;&gt;"ERROR","Correct","ERROR"),"ERROR")))</f>
        <v>0</v>
      </c>
      <c r="T110" s="162">
        <f>IF(P110=0,0,IF(ISBLANK('Student Work'!T110),"ERROR",IF(ABS('Student Work'!T110-('Student Work'!Q110-'Student Work'!S110))&lt;0.01,IF(P110&lt;&gt;"ERROR","Correct","ERROR"),"ERROR")))</f>
        <v>0</v>
      </c>
      <c r="U110" s="167"/>
      <c r="V110" s="167"/>
      <c r="W110" s="104"/>
      <c r="X110" s="104"/>
      <c r="Y110" s="104"/>
      <c r="Z110" s="104"/>
      <c r="AA110" s="104"/>
      <c r="AB110" s="104"/>
      <c r="AC110" s="104"/>
      <c r="AD110" s="160">
        <f>IF($AE$13="Correct",IF(AND(AD109+1&lt;='Student Work'!$AE$13,AD109&lt;&gt;0),AD109+1,IF('Student Work'!AD110&gt;0,"ERROR",0)),0)</f>
        <v>0</v>
      </c>
      <c r="AE110" s="162">
        <f>IF(AD110=0,0,IF(ISBLANK('Student Work'!AE110),"ERROR",IF(ABS('Student Work'!AE110-'Student Work'!AH109)&lt;0.01,IF(AD110&lt;&gt;"ERROR","Correct","ERROR"),"ERROR")))</f>
        <v>0</v>
      </c>
      <c r="AF110" s="162">
        <f>IF(AD110=0,0,IF(ISBLANK('Student Work'!AF110),"ERROR",IF(ABS('Student Work'!AF110-'Student Work'!AE110*'Student Work'!$AE$12/12)&lt;0.01,IF(AD110&lt;&gt;"ERROR","Correct","ERROR"),"ERROR")))</f>
        <v>0</v>
      </c>
      <c r="AG110" s="179">
        <f>IF(AD110=0,0,IF(ISBLANK('Student Work'!AG110),"ERROR",IF(ABS('Student Work'!AG110-('Student Work'!$AE$14-'Student Work'!AF110))&lt;0.01,"Correct","ERROR")))</f>
        <v>0</v>
      </c>
      <c r="AH110" s="180">
        <f>IF(AD110=0,0,IF(ISBLANK('Student Work'!AH110),"ERROR",IF(ABS('Student Work'!AH110-('Student Work'!AE110-'Student Work'!AG110))&lt;0.01,"Correct","ERROR")))</f>
        <v>0</v>
      </c>
      <c r="AI110" s="162">
        <f>IF(AE110=0,0,IF(ISBLANK('Student Work'!#REF!),"ERROR",IF(ABS('Student Work'!#REF!-('Student Work'!AF110+'Student Work'!AG110+'Student Work'!AH110))&lt;0.01,"Correct","ERROR")))</f>
        <v>0</v>
      </c>
      <c r="AJ110" s="104"/>
      <c r="AK110" s="104"/>
      <c r="AL110" s="84"/>
      <c r="AM110" s="18"/>
      <c r="AN110" s="18"/>
      <c r="AO110" s="18"/>
      <c r="AP110" s="18"/>
      <c r="AQ110" s="18"/>
      <c r="AR110" s="18"/>
      <c r="AS110" s="18"/>
      <c r="AT110" s="18"/>
    </row>
    <row r="111" spans="1:46">
      <c r="A111" s="117"/>
      <c r="B111" s="86"/>
      <c r="C111" s="86"/>
      <c r="D111" s="86"/>
      <c r="E111" s="86"/>
      <c r="F111" s="86"/>
      <c r="G111" s="86"/>
      <c r="H111" s="86"/>
      <c r="I111" s="86"/>
      <c r="J111" s="86"/>
      <c r="K111" s="86"/>
      <c r="L111" s="86"/>
      <c r="M111" s="86"/>
      <c r="N111" s="86"/>
      <c r="O111" s="104"/>
      <c r="P111" s="160">
        <f>IF($T$13="Correct",IF(AND(P110+1&lt;='Student Work'!$T$13,P110&lt;&gt;0),P110+1,IF('Student Work'!P111&gt;0,"ERROR",0)),0)</f>
        <v>0</v>
      </c>
      <c r="Q111" s="161">
        <f>IF(P111=0,0,IF(ISBLANK('Student Work'!Q111),"ERROR",IF(ABS('Student Work'!Q111-'Student Work'!T110)&lt;0.01,IF(P111&lt;&gt;"ERROR","Correct","ERROR"),"ERROR")))</f>
        <v>0</v>
      </c>
      <c r="R111" s="162">
        <f>IF(P111=0,0,IF(ISBLANK('Student Work'!R111),"ERROR",IF(ABS('Student Work'!R111-'Student Work'!Q111*'Student Work'!$T$12/12)&lt;0.01,IF(P111&lt;&gt;"ERROR","Correct","ERROR"),"ERROR")))</f>
        <v>0</v>
      </c>
      <c r="S111" s="162">
        <f>IF(P111=0,0,IF(ISBLANK('Student Work'!S111),"ERROR",IF(ABS('Student Work'!S111-('Student Work'!$T$14-'Student Work'!R111))&lt;0.01,IF(P111&lt;&gt;"ERROR","Correct","ERROR"),"ERROR")))</f>
        <v>0</v>
      </c>
      <c r="T111" s="162">
        <f>IF(P111=0,0,IF(ISBLANK('Student Work'!T111),"ERROR",IF(ABS('Student Work'!T111-('Student Work'!Q111-'Student Work'!S111))&lt;0.01,IF(P111&lt;&gt;"ERROR","Correct","ERROR"),"ERROR")))</f>
        <v>0</v>
      </c>
      <c r="U111" s="167"/>
      <c r="V111" s="167"/>
      <c r="W111" s="104"/>
      <c r="X111" s="104"/>
      <c r="Y111" s="104"/>
      <c r="Z111" s="104"/>
      <c r="AA111" s="104"/>
      <c r="AB111" s="104"/>
      <c r="AC111" s="104"/>
      <c r="AD111" s="160">
        <f>IF($AE$13="Correct",IF(AND(AD110+1&lt;='Student Work'!$AE$13,AD110&lt;&gt;0),AD110+1,IF('Student Work'!AD111&gt;0,"ERROR",0)),0)</f>
        <v>0</v>
      </c>
      <c r="AE111" s="162">
        <f>IF(AD111=0,0,IF(ISBLANK('Student Work'!AE111),"ERROR",IF(ABS('Student Work'!AE111-'Student Work'!AH110)&lt;0.01,IF(AD111&lt;&gt;"ERROR","Correct","ERROR"),"ERROR")))</f>
        <v>0</v>
      </c>
      <c r="AF111" s="162">
        <f>IF(AD111=0,0,IF(ISBLANK('Student Work'!AF111),"ERROR",IF(ABS('Student Work'!AF111-'Student Work'!AE111*'Student Work'!$AE$12/12)&lt;0.01,IF(AD111&lt;&gt;"ERROR","Correct","ERROR"),"ERROR")))</f>
        <v>0</v>
      </c>
      <c r="AG111" s="179">
        <f>IF(AD111=0,0,IF(ISBLANK('Student Work'!AG111),"ERROR",IF(ABS('Student Work'!AG111-('Student Work'!$AE$14-'Student Work'!AF111))&lt;0.01,"Correct","ERROR")))</f>
        <v>0</v>
      </c>
      <c r="AH111" s="180">
        <f>IF(AD111=0,0,IF(ISBLANK('Student Work'!AH111),"ERROR",IF(ABS('Student Work'!AH111-('Student Work'!AE111-'Student Work'!AG111))&lt;0.01,"Correct","ERROR")))</f>
        <v>0</v>
      </c>
      <c r="AI111" s="162">
        <f>IF(AE111=0,0,IF(ISBLANK('Student Work'!#REF!),"ERROR",IF(ABS('Student Work'!#REF!-('Student Work'!AF111+'Student Work'!AG111+'Student Work'!AH111))&lt;0.01,"Correct","ERROR")))</f>
        <v>0</v>
      </c>
      <c r="AJ111" s="104"/>
      <c r="AK111" s="104"/>
      <c r="AL111" s="84"/>
      <c r="AM111" s="18"/>
      <c r="AN111" s="18"/>
      <c r="AO111" s="18"/>
      <c r="AP111" s="18"/>
      <c r="AQ111" s="18"/>
      <c r="AR111" s="18"/>
      <c r="AS111" s="18"/>
      <c r="AT111" s="18"/>
    </row>
    <row r="112" spans="1:46">
      <c r="A112" s="117"/>
      <c r="B112" s="86"/>
      <c r="C112" s="86"/>
      <c r="D112" s="86"/>
      <c r="E112" s="86"/>
      <c r="F112" s="86"/>
      <c r="G112" s="86"/>
      <c r="H112" s="86"/>
      <c r="I112" s="86"/>
      <c r="J112" s="86"/>
      <c r="K112" s="86"/>
      <c r="L112" s="86"/>
      <c r="M112" s="86"/>
      <c r="N112" s="86"/>
      <c r="O112" s="104"/>
      <c r="P112" s="160">
        <f>IF($T$13="Correct",IF(AND(P111+1&lt;='Student Work'!$T$13,P111&lt;&gt;0),P111+1,IF('Student Work'!P112&gt;0,"ERROR",0)),0)</f>
        <v>0</v>
      </c>
      <c r="Q112" s="161">
        <f>IF(P112=0,0,IF(ISBLANK('Student Work'!Q112),"ERROR",IF(ABS('Student Work'!Q112-'Student Work'!T111)&lt;0.01,IF(P112&lt;&gt;"ERROR","Correct","ERROR"),"ERROR")))</f>
        <v>0</v>
      </c>
      <c r="R112" s="162">
        <f>IF(P112=0,0,IF(ISBLANK('Student Work'!R112),"ERROR",IF(ABS('Student Work'!R112-'Student Work'!Q112*'Student Work'!$T$12/12)&lt;0.01,IF(P112&lt;&gt;"ERROR","Correct","ERROR"),"ERROR")))</f>
        <v>0</v>
      </c>
      <c r="S112" s="162">
        <f>IF(P112=0,0,IF(ISBLANK('Student Work'!S112),"ERROR",IF(ABS('Student Work'!S112-('Student Work'!$T$14-'Student Work'!R112))&lt;0.01,IF(P112&lt;&gt;"ERROR","Correct","ERROR"),"ERROR")))</f>
        <v>0</v>
      </c>
      <c r="T112" s="162">
        <f>IF(P112=0,0,IF(ISBLANK('Student Work'!T112),"ERROR",IF(ABS('Student Work'!T112-('Student Work'!Q112-'Student Work'!S112))&lt;0.01,IF(P112&lt;&gt;"ERROR","Correct","ERROR"),"ERROR")))</f>
        <v>0</v>
      </c>
      <c r="U112" s="167"/>
      <c r="V112" s="167"/>
      <c r="W112" s="104"/>
      <c r="X112" s="104"/>
      <c r="Y112" s="104"/>
      <c r="Z112" s="104"/>
      <c r="AA112" s="104"/>
      <c r="AB112" s="104"/>
      <c r="AC112" s="104"/>
      <c r="AD112" s="160">
        <f>IF($AE$13="Correct",IF(AND(AD111+1&lt;='Student Work'!$AE$13,AD111&lt;&gt;0),AD111+1,IF('Student Work'!AD112&gt;0,"ERROR",0)),0)</f>
        <v>0</v>
      </c>
      <c r="AE112" s="162">
        <f>IF(AD112=0,0,IF(ISBLANK('Student Work'!AE112),"ERROR",IF(ABS('Student Work'!AE112-'Student Work'!AH111)&lt;0.01,IF(AD112&lt;&gt;"ERROR","Correct","ERROR"),"ERROR")))</f>
        <v>0</v>
      </c>
      <c r="AF112" s="162">
        <f>IF(AD112=0,0,IF(ISBLANK('Student Work'!AF112),"ERROR",IF(ABS('Student Work'!AF112-'Student Work'!AE112*'Student Work'!$AE$12/12)&lt;0.01,IF(AD112&lt;&gt;"ERROR","Correct","ERROR"),"ERROR")))</f>
        <v>0</v>
      </c>
      <c r="AG112" s="179">
        <f>IF(AD112=0,0,IF(ISBLANK('Student Work'!AG112),"ERROR",IF(ABS('Student Work'!AG112-('Student Work'!$AE$14-'Student Work'!AF112))&lt;0.01,"Correct","ERROR")))</f>
        <v>0</v>
      </c>
      <c r="AH112" s="180">
        <f>IF(AD112=0,0,IF(ISBLANK('Student Work'!AH112),"ERROR",IF(ABS('Student Work'!AH112-('Student Work'!AE112-'Student Work'!AG112))&lt;0.01,"Correct","ERROR")))</f>
        <v>0</v>
      </c>
      <c r="AI112" s="162">
        <f>IF(AE112=0,0,IF(ISBLANK('Student Work'!#REF!),"ERROR",IF(ABS('Student Work'!#REF!-('Student Work'!AF112+'Student Work'!AG112+'Student Work'!AH112))&lt;0.01,"Correct","ERROR")))</f>
        <v>0</v>
      </c>
      <c r="AJ112" s="104"/>
      <c r="AK112" s="104"/>
      <c r="AL112" s="84"/>
      <c r="AM112" s="18"/>
      <c r="AN112" s="18"/>
      <c r="AO112" s="18"/>
      <c r="AP112" s="18"/>
      <c r="AQ112" s="18"/>
      <c r="AR112" s="18"/>
      <c r="AS112" s="18"/>
      <c r="AT112" s="18"/>
    </row>
    <row r="113" spans="1:46">
      <c r="A113" s="117"/>
      <c r="B113" s="86"/>
      <c r="C113" s="86"/>
      <c r="D113" s="86"/>
      <c r="E113" s="86"/>
      <c r="F113" s="86"/>
      <c r="G113" s="86"/>
      <c r="H113" s="86"/>
      <c r="I113" s="86"/>
      <c r="J113" s="86"/>
      <c r="K113" s="86"/>
      <c r="L113" s="86"/>
      <c r="M113" s="86"/>
      <c r="N113" s="86"/>
      <c r="O113" s="104"/>
      <c r="P113" s="160">
        <f>IF($T$13="Correct",IF(AND(P112+1&lt;='Student Work'!$T$13,P112&lt;&gt;0),P112+1,IF('Student Work'!P113&gt;0,"ERROR",0)),0)</f>
        <v>0</v>
      </c>
      <c r="Q113" s="161">
        <f>IF(P113=0,0,IF(ISBLANK('Student Work'!Q113),"ERROR",IF(ABS('Student Work'!Q113-'Student Work'!T112)&lt;0.01,IF(P113&lt;&gt;"ERROR","Correct","ERROR"),"ERROR")))</f>
        <v>0</v>
      </c>
      <c r="R113" s="162">
        <f>IF(P113=0,0,IF(ISBLANK('Student Work'!R113),"ERROR",IF(ABS('Student Work'!R113-'Student Work'!Q113*'Student Work'!$T$12/12)&lt;0.01,IF(P113&lt;&gt;"ERROR","Correct","ERROR"),"ERROR")))</f>
        <v>0</v>
      </c>
      <c r="S113" s="162">
        <f>IF(P113=0,0,IF(ISBLANK('Student Work'!S113),"ERROR",IF(ABS('Student Work'!S113-('Student Work'!$T$14-'Student Work'!R113))&lt;0.01,IF(P113&lt;&gt;"ERROR","Correct","ERROR"),"ERROR")))</f>
        <v>0</v>
      </c>
      <c r="T113" s="162">
        <f>IF(P113=0,0,IF(ISBLANK('Student Work'!T113),"ERROR",IF(ABS('Student Work'!T113-('Student Work'!Q113-'Student Work'!S113))&lt;0.01,IF(P113&lt;&gt;"ERROR","Correct","ERROR"),"ERROR")))</f>
        <v>0</v>
      </c>
      <c r="U113" s="167"/>
      <c r="V113" s="167"/>
      <c r="W113" s="104"/>
      <c r="X113" s="104"/>
      <c r="Y113" s="104"/>
      <c r="Z113" s="104"/>
      <c r="AA113" s="104"/>
      <c r="AB113" s="104"/>
      <c r="AC113" s="104"/>
      <c r="AD113" s="160">
        <f>IF($AE$13="Correct",IF(AND(AD112+1&lt;='Student Work'!$AE$13,AD112&lt;&gt;0),AD112+1,IF('Student Work'!AD113&gt;0,"ERROR",0)),0)</f>
        <v>0</v>
      </c>
      <c r="AE113" s="162">
        <f>IF(AD113=0,0,IF(ISBLANK('Student Work'!AE113),"ERROR",IF(ABS('Student Work'!AE113-'Student Work'!AH112)&lt;0.01,IF(AD113&lt;&gt;"ERROR","Correct","ERROR"),"ERROR")))</f>
        <v>0</v>
      </c>
      <c r="AF113" s="162">
        <f>IF(AD113=0,0,IF(ISBLANK('Student Work'!AF113),"ERROR",IF(ABS('Student Work'!AF113-'Student Work'!AE113*'Student Work'!$AE$12/12)&lt;0.01,IF(AD113&lt;&gt;"ERROR","Correct","ERROR"),"ERROR")))</f>
        <v>0</v>
      </c>
      <c r="AG113" s="179">
        <f>IF(AD113=0,0,IF(ISBLANK('Student Work'!AG113),"ERROR",IF(ABS('Student Work'!AG113-('Student Work'!$AE$14-'Student Work'!AF113))&lt;0.01,"Correct","ERROR")))</f>
        <v>0</v>
      </c>
      <c r="AH113" s="180">
        <f>IF(AD113=0,0,IF(ISBLANK('Student Work'!AH113),"ERROR",IF(ABS('Student Work'!AH113-('Student Work'!AE113-'Student Work'!AG113))&lt;0.01,"Correct","ERROR")))</f>
        <v>0</v>
      </c>
      <c r="AI113" s="162">
        <f>IF(AE113=0,0,IF(ISBLANK('Student Work'!#REF!),"ERROR",IF(ABS('Student Work'!#REF!-('Student Work'!AF113+'Student Work'!AG113+'Student Work'!AH113))&lt;0.01,"Correct","ERROR")))</f>
        <v>0</v>
      </c>
      <c r="AJ113" s="104"/>
      <c r="AK113" s="104"/>
      <c r="AL113" s="84"/>
      <c r="AM113" s="18"/>
      <c r="AN113" s="18"/>
      <c r="AO113" s="18"/>
      <c r="AP113" s="18"/>
      <c r="AQ113" s="18"/>
      <c r="AR113" s="18"/>
      <c r="AS113" s="18"/>
      <c r="AT113" s="18"/>
    </row>
    <row r="114" spans="1:46">
      <c r="A114" s="117"/>
      <c r="B114" s="86"/>
      <c r="C114" s="86"/>
      <c r="D114" s="86"/>
      <c r="E114" s="86"/>
      <c r="F114" s="86"/>
      <c r="G114" s="86"/>
      <c r="H114" s="86"/>
      <c r="I114" s="86"/>
      <c r="J114" s="86"/>
      <c r="K114" s="86"/>
      <c r="L114" s="86"/>
      <c r="M114" s="86"/>
      <c r="N114" s="86"/>
      <c r="O114" s="104"/>
      <c r="P114" s="160">
        <f>IF($T$13="Correct",IF(AND(P113+1&lt;='Student Work'!$T$13,P113&lt;&gt;0),P113+1,IF('Student Work'!P114&gt;0,"ERROR",0)),0)</f>
        <v>0</v>
      </c>
      <c r="Q114" s="161">
        <f>IF(P114=0,0,IF(ISBLANK('Student Work'!Q114),"ERROR",IF(ABS('Student Work'!Q114-'Student Work'!T113)&lt;0.01,IF(P114&lt;&gt;"ERROR","Correct","ERROR"),"ERROR")))</f>
        <v>0</v>
      </c>
      <c r="R114" s="162">
        <f>IF(P114=0,0,IF(ISBLANK('Student Work'!R114),"ERROR",IF(ABS('Student Work'!R114-'Student Work'!Q114*'Student Work'!$T$12/12)&lt;0.01,IF(P114&lt;&gt;"ERROR","Correct","ERROR"),"ERROR")))</f>
        <v>0</v>
      </c>
      <c r="S114" s="162">
        <f>IF(P114=0,0,IF(ISBLANK('Student Work'!S114),"ERROR",IF(ABS('Student Work'!S114-('Student Work'!$T$14-'Student Work'!R114))&lt;0.01,IF(P114&lt;&gt;"ERROR","Correct","ERROR"),"ERROR")))</f>
        <v>0</v>
      </c>
      <c r="T114" s="162">
        <f>IF(P114=0,0,IF(ISBLANK('Student Work'!T114),"ERROR",IF(ABS('Student Work'!T114-('Student Work'!Q114-'Student Work'!S114))&lt;0.01,IF(P114&lt;&gt;"ERROR","Correct","ERROR"),"ERROR")))</f>
        <v>0</v>
      </c>
      <c r="U114" s="167"/>
      <c r="V114" s="167"/>
      <c r="W114" s="104"/>
      <c r="X114" s="104"/>
      <c r="Y114" s="104"/>
      <c r="Z114" s="104"/>
      <c r="AA114" s="104"/>
      <c r="AB114" s="104"/>
      <c r="AC114" s="104"/>
      <c r="AD114" s="160">
        <f>IF($AE$13="Correct",IF(AND(AD113+1&lt;='Student Work'!$AE$13,AD113&lt;&gt;0),AD113+1,IF('Student Work'!AD114&gt;0,"ERROR",0)),0)</f>
        <v>0</v>
      </c>
      <c r="AE114" s="162">
        <f>IF(AD114=0,0,IF(ISBLANK('Student Work'!AE114),"ERROR",IF(ABS('Student Work'!AE114-'Student Work'!AH113)&lt;0.01,IF(AD114&lt;&gt;"ERROR","Correct","ERROR"),"ERROR")))</f>
        <v>0</v>
      </c>
      <c r="AF114" s="162">
        <f>IF(AD114=0,0,IF(ISBLANK('Student Work'!AF114),"ERROR",IF(ABS('Student Work'!AF114-'Student Work'!AE114*'Student Work'!$AE$12/12)&lt;0.01,IF(AD114&lt;&gt;"ERROR","Correct","ERROR"),"ERROR")))</f>
        <v>0</v>
      </c>
      <c r="AG114" s="179">
        <f>IF(AD114=0,0,IF(ISBLANK('Student Work'!AG114),"ERROR",IF(ABS('Student Work'!AG114-('Student Work'!$AE$14-'Student Work'!AF114))&lt;0.01,"Correct","ERROR")))</f>
        <v>0</v>
      </c>
      <c r="AH114" s="180">
        <f>IF(AD114=0,0,IF(ISBLANK('Student Work'!AH114),"ERROR",IF(ABS('Student Work'!AH114-('Student Work'!AE114-'Student Work'!AG114))&lt;0.01,"Correct","ERROR")))</f>
        <v>0</v>
      </c>
      <c r="AI114" s="162">
        <f>IF(AE114=0,0,IF(ISBLANK('Student Work'!#REF!),"ERROR",IF(ABS('Student Work'!#REF!-('Student Work'!AF114+'Student Work'!AG114+'Student Work'!AH114))&lt;0.01,"Correct","ERROR")))</f>
        <v>0</v>
      </c>
      <c r="AJ114" s="104"/>
      <c r="AK114" s="104"/>
      <c r="AL114" s="84"/>
      <c r="AM114" s="18"/>
      <c r="AN114" s="18"/>
      <c r="AO114" s="18"/>
      <c r="AP114" s="18"/>
      <c r="AQ114" s="18"/>
      <c r="AR114" s="18"/>
      <c r="AS114" s="18"/>
      <c r="AT114" s="18"/>
    </row>
    <row r="115" spans="1:46">
      <c r="A115" s="117"/>
      <c r="B115" s="86"/>
      <c r="C115" s="86"/>
      <c r="D115" s="86"/>
      <c r="E115" s="86"/>
      <c r="F115" s="86"/>
      <c r="G115" s="86"/>
      <c r="H115" s="86"/>
      <c r="I115" s="86"/>
      <c r="J115" s="86"/>
      <c r="K115" s="86"/>
      <c r="L115" s="86"/>
      <c r="M115" s="86"/>
      <c r="N115" s="86"/>
      <c r="O115" s="104"/>
      <c r="P115" s="160">
        <f>IF($T$13="Correct",IF(AND(P114+1&lt;='Student Work'!$T$13,P114&lt;&gt;0),P114+1,IF('Student Work'!P115&gt;0,"ERROR",0)),0)</f>
        <v>0</v>
      </c>
      <c r="Q115" s="161">
        <f>IF(P115=0,0,IF(ISBLANK('Student Work'!Q115),"ERROR",IF(ABS('Student Work'!Q115-'Student Work'!T114)&lt;0.01,IF(P115&lt;&gt;"ERROR","Correct","ERROR"),"ERROR")))</f>
        <v>0</v>
      </c>
      <c r="R115" s="162">
        <f>IF(P115=0,0,IF(ISBLANK('Student Work'!R115),"ERROR",IF(ABS('Student Work'!R115-'Student Work'!Q115*'Student Work'!$T$12/12)&lt;0.01,IF(P115&lt;&gt;"ERROR","Correct","ERROR"),"ERROR")))</f>
        <v>0</v>
      </c>
      <c r="S115" s="162">
        <f>IF(P115=0,0,IF(ISBLANK('Student Work'!S115),"ERROR",IF(ABS('Student Work'!S115-('Student Work'!$T$14-'Student Work'!R115))&lt;0.01,IF(P115&lt;&gt;"ERROR","Correct","ERROR"),"ERROR")))</f>
        <v>0</v>
      </c>
      <c r="T115" s="162">
        <f>IF(P115=0,0,IF(ISBLANK('Student Work'!T115),"ERROR",IF(ABS('Student Work'!T115-('Student Work'!Q115-'Student Work'!S115))&lt;0.01,IF(P115&lt;&gt;"ERROR","Correct","ERROR"),"ERROR")))</f>
        <v>0</v>
      </c>
      <c r="U115" s="167"/>
      <c r="V115" s="167"/>
      <c r="W115" s="104"/>
      <c r="X115" s="104"/>
      <c r="Y115" s="104"/>
      <c r="Z115" s="104"/>
      <c r="AA115" s="104"/>
      <c r="AB115" s="104"/>
      <c r="AC115" s="104"/>
      <c r="AD115" s="160">
        <f>IF($AE$13="Correct",IF(AND(AD114+1&lt;='Student Work'!$AE$13,AD114&lt;&gt;0),AD114+1,IF('Student Work'!AD115&gt;0,"ERROR",0)),0)</f>
        <v>0</v>
      </c>
      <c r="AE115" s="162">
        <f>IF(AD115=0,0,IF(ISBLANK('Student Work'!AE115),"ERROR",IF(ABS('Student Work'!AE115-'Student Work'!AH114)&lt;0.01,IF(AD115&lt;&gt;"ERROR","Correct","ERROR"),"ERROR")))</f>
        <v>0</v>
      </c>
      <c r="AF115" s="162">
        <f>IF(AD115=0,0,IF(ISBLANK('Student Work'!AF115),"ERROR",IF(ABS('Student Work'!AF115-'Student Work'!AE115*'Student Work'!$AE$12/12)&lt;0.01,IF(AD115&lt;&gt;"ERROR","Correct","ERROR"),"ERROR")))</f>
        <v>0</v>
      </c>
      <c r="AG115" s="179">
        <f>IF(AD115=0,0,IF(ISBLANK('Student Work'!AG115),"ERROR",IF(ABS('Student Work'!AG115-('Student Work'!$AE$14-'Student Work'!AF115))&lt;0.01,"Correct","ERROR")))</f>
        <v>0</v>
      </c>
      <c r="AH115" s="180">
        <f>IF(AD115=0,0,IF(ISBLANK('Student Work'!AH115),"ERROR",IF(ABS('Student Work'!AH115-('Student Work'!AE115-'Student Work'!AG115))&lt;0.01,"Correct","ERROR")))</f>
        <v>0</v>
      </c>
      <c r="AI115" s="162">
        <f>IF(AE115=0,0,IF(ISBLANK('Student Work'!#REF!),"ERROR",IF(ABS('Student Work'!#REF!-('Student Work'!AF115+'Student Work'!AG115+'Student Work'!AH115))&lt;0.01,"Correct","ERROR")))</f>
        <v>0</v>
      </c>
      <c r="AJ115" s="104"/>
      <c r="AK115" s="104"/>
      <c r="AL115" s="84"/>
      <c r="AM115" s="18"/>
      <c r="AN115" s="18"/>
      <c r="AO115" s="18"/>
      <c r="AP115" s="18"/>
      <c r="AQ115" s="18"/>
      <c r="AR115" s="18"/>
      <c r="AS115" s="18"/>
      <c r="AT115" s="18"/>
    </row>
    <row r="116" spans="1:46">
      <c r="A116" s="117"/>
      <c r="B116" s="86"/>
      <c r="C116" s="86"/>
      <c r="D116" s="86"/>
      <c r="E116" s="86"/>
      <c r="F116" s="86"/>
      <c r="G116" s="86"/>
      <c r="H116" s="86"/>
      <c r="I116" s="86"/>
      <c r="J116" s="86"/>
      <c r="K116" s="86"/>
      <c r="L116" s="86"/>
      <c r="M116" s="86"/>
      <c r="N116" s="86"/>
      <c r="O116" s="104"/>
      <c r="P116" s="160">
        <f>IF($T$13="Correct",IF(AND(P115+1&lt;='Student Work'!$T$13,P115&lt;&gt;0),P115+1,IF('Student Work'!P116&gt;0,"ERROR",0)),0)</f>
        <v>0</v>
      </c>
      <c r="Q116" s="161">
        <f>IF(P116=0,0,IF(ISBLANK('Student Work'!Q116),"ERROR",IF(ABS('Student Work'!Q116-'Student Work'!T115)&lt;0.01,IF(P116&lt;&gt;"ERROR","Correct","ERROR"),"ERROR")))</f>
        <v>0</v>
      </c>
      <c r="R116" s="162">
        <f>IF(P116=0,0,IF(ISBLANK('Student Work'!R116),"ERROR",IF(ABS('Student Work'!R116-'Student Work'!Q116*'Student Work'!$T$12/12)&lt;0.01,IF(P116&lt;&gt;"ERROR","Correct","ERROR"),"ERROR")))</f>
        <v>0</v>
      </c>
      <c r="S116" s="162">
        <f>IF(P116=0,0,IF(ISBLANK('Student Work'!S116),"ERROR",IF(ABS('Student Work'!S116-('Student Work'!$T$14-'Student Work'!R116))&lt;0.01,IF(P116&lt;&gt;"ERROR","Correct","ERROR"),"ERROR")))</f>
        <v>0</v>
      </c>
      <c r="T116" s="162">
        <f>IF(P116=0,0,IF(ISBLANK('Student Work'!T116),"ERROR",IF(ABS('Student Work'!T116-('Student Work'!Q116-'Student Work'!S116))&lt;0.01,IF(P116&lt;&gt;"ERROR","Correct","ERROR"),"ERROR")))</f>
        <v>0</v>
      </c>
      <c r="U116" s="167"/>
      <c r="V116" s="167"/>
      <c r="W116" s="104"/>
      <c r="X116" s="104"/>
      <c r="Y116" s="104"/>
      <c r="Z116" s="104"/>
      <c r="AA116" s="104"/>
      <c r="AB116" s="104"/>
      <c r="AC116" s="104"/>
      <c r="AD116" s="160">
        <f>IF($AE$13="Correct",IF(AND(AD115+1&lt;='Student Work'!$AE$13,AD115&lt;&gt;0),AD115+1,IF('Student Work'!AD116&gt;0,"ERROR",0)),0)</f>
        <v>0</v>
      </c>
      <c r="AE116" s="162">
        <f>IF(AD116=0,0,IF(ISBLANK('Student Work'!AE116),"ERROR",IF(ABS('Student Work'!AE116-'Student Work'!AH115)&lt;0.01,IF(AD116&lt;&gt;"ERROR","Correct","ERROR"),"ERROR")))</f>
        <v>0</v>
      </c>
      <c r="AF116" s="162">
        <f>IF(AD116=0,0,IF(ISBLANK('Student Work'!AF116),"ERROR",IF(ABS('Student Work'!AF116-'Student Work'!AE116*'Student Work'!$AE$12/12)&lt;0.01,IF(AD116&lt;&gt;"ERROR","Correct","ERROR"),"ERROR")))</f>
        <v>0</v>
      </c>
      <c r="AG116" s="179">
        <f>IF(AD116=0,0,IF(ISBLANK('Student Work'!AG116),"ERROR",IF(ABS('Student Work'!AG116-('Student Work'!$AE$14-'Student Work'!AF116))&lt;0.01,"Correct","ERROR")))</f>
        <v>0</v>
      </c>
      <c r="AH116" s="180">
        <f>IF(AD116=0,0,IF(ISBLANK('Student Work'!AH116),"ERROR",IF(ABS('Student Work'!AH116-('Student Work'!AE116-'Student Work'!AG116))&lt;0.01,"Correct","ERROR")))</f>
        <v>0</v>
      </c>
      <c r="AI116" s="162">
        <f>IF(AE116=0,0,IF(ISBLANK('Student Work'!#REF!),"ERROR",IF(ABS('Student Work'!#REF!-('Student Work'!AF116+'Student Work'!AG116+'Student Work'!AH116))&lt;0.01,"Correct","ERROR")))</f>
        <v>0</v>
      </c>
      <c r="AJ116" s="104"/>
      <c r="AK116" s="104"/>
      <c r="AL116" s="84"/>
      <c r="AM116" s="18"/>
      <c r="AN116" s="18"/>
      <c r="AO116" s="18"/>
      <c r="AP116" s="18"/>
      <c r="AQ116" s="18"/>
      <c r="AR116" s="18"/>
      <c r="AS116" s="18"/>
      <c r="AT116" s="18"/>
    </row>
    <row r="117" spans="1:46">
      <c r="A117" s="117"/>
      <c r="B117" s="86"/>
      <c r="C117" s="86"/>
      <c r="D117" s="86"/>
      <c r="E117" s="86"/>
      <c r="F117" s="86"/>
      <c r="G117" s="86"/>
      <c r="H117" s="86"/>
      <c r="I117" s="86"/>
      <c r="J117" s="86"/>
      <c r="K117" s="86"/>
      <c r="L117" s="86"/>
      <c r="M117" s="86"/>
      <c r="N117" s="86"/>
      <c r="O117" s="104"/>
      <c r="P117" s="160">
        <f>IF($T$13="Correct",IF(AND(P116+1&lt;='Student Work'!$T$13,P116&lt;&gt;0),P116+1,IF('Student Work'!P117&gt;0,"ERROR",0)),0)</f>
        <v>0</v>
      </c>
      <c r="Q117" s="161">
        <f>IF(P117=0,0,IF(ISBLANK('Student Work'!Q117),"ERROR",IF(ABS('Student Work'!Q117-'Student Work'!T116)&lt;0.01,IF(P117&lt;&gt;"ERROR","Correct","ERROR"),"ERROR")))</f>
        <v>0</v>
      </c>
      <c r="R117" s="162">
        <f>IF(P117=0,0,IF(ISBLANK('Student Work'!R117),"ERROR",IF(ABS('Student Work'!R117-'Student Work'!Q117*'Student Work'!$T$12/12)&lt;0.01,IF(P117&lt;&gt;"ERROR","Correct","ERROR"),"ERROR")))</f>
        <v>0</v>
      </c>
      <c r="S117" s="162">
        <f>IF(P117=0,0,IF(ISBLANK('Student Work'!S117),"ERROR",IF(ABS('Student Work'!S117-('Student Work'!$T$14-'Student Work'!R117))&lt;0.01,IF(P117&lt;&gt;"ERROR","Correct","ERROR"),"ERROR")))</f>
        <v>0</v>
      </c>
      <c r="T117" s="162">
        <f>IF(P117=0,0,IF(ISBLANK('Student Work'!T117),"ERROR",IF(ABS('Student Work'!T117-('Student Work'!Q117-'Student Work'!S117))&lt;0.01,IF(P117&lt;&gt;"ERROR","Correct","ERROR"),"ERROR")))</f>
        <v>0</v>
      </c>
      <c r="U117" s="167"/>
      <c r="V117" s="167"/>
      <c r="W117" s="104"/>
      <c r="X117" s="104"/>
      <c r="Y117" s="104"/>
      <c r="Z117" s="104"/>
      <c r="AA117" s="104"/>
      <c r="AB117" s="104"/>
      <c r="AC117" s="104"/>
      <c r="AD117" s="160">
        <f>IF($AE$13="Correct",IF(AND(AD116+1&lt;='Student Work'!$AE$13,AD116&lt;&gt;0),AD116+1,IF('Student Work'!AD117&gt;0,"ERROR",0)),0)</f>
        <v>0</v>
      </c>
      <c r="AE117" s="162">
        <f>IF(AD117=0,0,IF(ISBLANK('Student Work'!AE117),"ERROR",IF(ABS('Student Work'!AE117-'Student Work'!AH116)&lt;0.01,IF(AD117&lt;&gt;"ERROR","Correct","ERROR"),"ERROR")))</f>
        <v>0</v>
      </c>
      <c r="AF117" s="162">
        <f>IF(AD117=0,0,IF(ISBLANK('Student Work'!AF117),"ERROR",IF(ABS('Student Work'!AF117-'Student Work'!AE117*'Student Work'!$AE$12/12)&lt;0.01,IF(AD117&lt;&gt;"ERROR","Correct","ERROR"),"ERROR")))</f>
        <v>0</v>
      </c>
      <c r="AG117" s="179">
        <f>IF(AD117=0,0,IF(ISBLANK('Student Work'!AG117),"ERROR",IF(ABS('Student Work'!AG117-('Student Work'!$AE$14-'Student Work'!AF117))&lt;0.01,"Correct","ERROR")))</f>
        <v>0</v>
      </c>
      <c r="AH117" s="180">
        <f>IF(AD117=0,0,IF(ISBLANK('Student Work'!AH117),"ERROR",IF(ABS('Student Work'!AH117-('Student Work'!AE117-'Student Work'!AG117))&lt;0.01,"Correct","ERROR")))</f>
        <v>0</v>
      </c>
      <c r="AI117" s="162">
        <f>IF(AE117=0,0,IF(ISBLANK('Student Work'!#REF!),"ERROR",IF(ABS('Student Work'!#REF!-('Student Work'!AF117+'Student Work'!AG117+'Student Work'!AH117))&lt;0.01,"Correct","ERROR")))</f>
        <v>0</v>
      </c>
      <c r="AJ117" s="104"/>
      <c r="AK117" s="104"/>
      <c r="AL117" s="84"/>
      <c r="AM117" s="18"/>
      <c r="AN117" s="18"/>
      <c r="AO117" s="18"/>
      <c r="AP117" s="18"/>
      <c r="AQ117" s="18"/>
      <c r="AR117" s="18"/>
      <c r="AS117" s="18"/>
      <c r="AT117" s="18"/>
    </row>
    <row r="118" spans="1:46">
      <c r="A118" s="117"/>
      <c r="B118" s="86"/>
      <c r="C118" s="86"/>
      <c r="D118" s="86"/>
      <c r="E118" s="86"/>
      <c r="F118" s="86"/>
      <c r="G118" s="86"/>
      <c r="H118" s="86"/>
      <c r="I118" s="86"/>
      <c r="J118" s="86"/>
      <c r="K118" s="86"/>
      <c r="L118" s="86"/>
      <c r="M118" s="86"/>
      <c r="N118" s="86"/>
      <c r="O118" s="104"/>
      <c r="P118" s="160">
        <f>IF($T$13="Correct",IF(AND(P117+1&lt;='Student Work'!$T$13,P117&lt;&gt;0),P117+1,IF('Student Work'!P118&gt;0,"ERROR",0)),0)</f>
        <v>0</v>
      </c>
      <c r="Q118" s="161">
        <f>IF(P118=0,0,IF(ISBLANK('Student Work'!Q118),"ERROR",IF(ABS('Student Work'!Q118-'Student Work'!T117)&lt;0.01,IF(P118&lt;&gt;"ERROR","Correct","ERROR"),"ERROR")))</f>
        <v>0</v>
      </c>
      <c r="R118" s="162">
        <f>IF(P118=0,0,IF(ISBLANK('Student Work'!R118),"ERROR",IF(ABS('Student Work'!R118-'Student Work'!Q118*'Student Work'!$T$12/12)&lt;0.01,IF(P118&lt;&gt;"ERROR","Correct","ERROR"),"ERROR")))</f>
        <v>0</v>
      </c>
      <c r="S118" s="162">
        <f>IF(P118=0,0,IF(ISBLANK('Student Work'!S118),"ERROR",IF(ABS('Student Work'!S118-('Student Work'!$T$14-'Student Work'!R118))&lt;0.01,IF(P118&lt;&gt;"ERROR","Correct","ERROR"),"ERROR")))</f>
        <v>0</v>
      </c>
      <c r="T118" s="162">
        <f>IF(P118=0,0,IF(ISBLANK('Student Work'!T118),"ERROR",IF(ABS('Student Work'!T118-('Student Work'!Q118-'Student Work'!S118))&lt;0.01,IF(P118&lt;&gt;"ERROR","Correct","ERROR"),"ERROR")))</f>
        <v>0</v>
      </c>
      <c r="U118" s="167"/>
      <c r="V118" s="167"/>
      <c r="W118" s="104"/>
      <c r="X118" s="104"/>
      <c r="Y118" s="104"/>
      <c r="Z118" s="104"/>
      <c r="AA118" s="104"/>
      <c r="AB118" s="104"/>
      <c r="AC118" s="104"/>
      <c r="AD118" s="160">
        <f>IF($AE$13="Correct",IF(AND(AD117+1&lt;='Student Work'!$AE$13,AD117&lt;&gt;0),AD117+1,IF('Student Work'!AD118&gt;0,"ERROR",0)),0)</f>
        <v>0</v>
      </c>
      <c r="AE118" s="162">
        <f>IF(AD118=0,0,IF(ISBLANK('Student Work'!AE118),"ERROR",IF(ABS('Student Work'!AE118-'Student Work'!AH117)&lt;0.01,IF(AD118&lt;&gt;"ERROR","Correct","ERROR"),"ERROR")))</f>
        <v>0</v>
      </c>
      <c r="AF118" s="162">
        <f>IF(AD118=0,0,IF(ISBLANK('Student Work'!AF118),"ERROR",IF(ABS('Student Work'!AF118-'Student Work'!AE118*'Student Work'!$AE$12/12)&lt;0.01,IF(AD118&lt;&gt;"ERROR","Correct","ERROR"),"ERROR")))</f>
        <v>0</v>
      </c>
      <c r="AG118" s="179">
        <f>IF(AD118=0,0,IF(ISBLANK('Student Work'!AG118),"ERROR",IF(ABS('Student Work'!AG118-('Student Work'!$AE$14-'Student Work'!AF118))&lt;0.01,"Correct","ERROR")))</f>
        <v>0</v>
      </c>
      <c r="AH118" s="180">
        <f>IF(AD118=0,0,IF(ISBLANK('Student Work'!AH118),"ERROR",IF(ABS('Student Work'!AH118-('Student Work'!AE118-'Student Work'!AG118))&lt;0.01,"Correct","ERROR")))</f>
        <v>0</v>
      </c>
      <c r="AI118" s="162">
        <f>IF(AE118=0,0,IF(ISBLANK('Student Work'!#REF!),"ERROR",IF(ABS('Student Work'!#REF!-('Student Work'!AF118+'Student Work'!AG118+'Student Work'!AH118))&lt;0.01,"Correct","ERROR")))</f>
        <v>0</v>
      </c>
      <c r="AJ118" s="104"/>
      <c r="AK118" s="104"/>
      <c r="AL118" s="84"/>
      <c r="AM118" s="18"/>
      <c r="AN118" s="18"/>
      <c r="AO118" s="18"/>
      <c r="AP118" s="18"/>
      <c r="AQ118" s="18"/>
      <c r="AR118" s="18"/>
      <c r="AS118" s="18"/>
      <c r="AT118" s="18"/>
    </row>
    <row r="119" spans="1:46">
      <c r="A119" s="117"/>
      <c r="B119" s="86"/>
      <c r="C119" s="86"/>
      <c r="D119" s="86"/>
      <c r="E119" s="86"/>
      <c r="F119" s="86"/>
      <c r="G119" s="86"/>
      <c r="H119" s="86"/>
      <c r="I119" s="86"/>
      <c r="J119" s="86"/>
      <c r="K119" s="86"/>
      <c r="L119" s="86"/>
      <c r="M119" s="86"/>
      <c r="N119" s="86"/>
      <c r="O119" s="104"/>
      <c r="P119" s="160">
        <f>IF($T$13="Correct",IF(AND(P118+1&lt;='Student Work'!$T$13,P118&lt;&gt;0),P118+1,IF('Student Work'!P119&gt;0,"ERROR",0)),0)</f>
        <v>0</v>
      </c>
      <c r="Q119" s="161">
        <f>IF(P119=0,0,IF(ISBLANK('Student Work'!Q119),"ERROR",IF(ABS('Student Work'!Q119-'Student Work'!T118)&lt;0.01,IF(P119&lt;&gt;"ERROR","Correct","ERROR"),"ERROR")))</f>
        <v>0</v>
      </c>
      <c r="R119" s="162">
        <f>IF(P119=0,0,IF(ISBLANK('Student Work'!R119),"ERROR",IF(ABS('Student Work'!R119-'Student Work'!Q119*'Student Work'!$T$12/12)&lt;0.01,IF(P119&lt;&gt;"ERROR","Correct","ERROR"),"ERROR")))</f>
        <v>0</v>
      </c>
      <c r="S119" s="162">
        <f>IF(P119=0,0,IF(ISBLANK('Student Work'!S119),"ERROR",IF(ABS('Student Work'!S119-('Student Work'!$T$14-'Student Work'!R119))&lt;0.01,IF(P119&lt;&gt;"ERROR","Correct","ERROR"),"ERROR")))</f>
        <v>0</v>
      </c>
      <c r="T119" s="162">
        <f>IF(P119=0,0,IF(ISBLANK('Student Work'!T119),"ERROR",IF(ABS('Student Work'!T119-('Student Work'!Q119-'Student Work'!S119))&lt;0.01,IF(P119&lt;&gt;"ERROR","Correct","ERROR"),"ERROR")))</f>
        <v>0</v>
      </c>
      <c r="U119" s="167"/>
      <c r="V119" s="167"/>
      <c r="W119" s="104"/>
      <c r="X119" s="104"/>
      <c r="Y119" s="104"/>
      <c r="Z119" s="104"/>
      <c r="AA119" s="104"/>
      <c r="AB119" s="104"/>
      <c r="AC119" s="104"/>
      <c r="AD119" s="160">
        <f>IF($AE$13="Correct",IF(AND(AD118+1&lt;='Student Work'!$AE$13,AD118&lt;&gt;0),AD118+1,IF('Student Work'!AD119&gt;0,"ERROR",0)),0)</f>
        <v>0</v>
      </c>
      <c r="AE119" s="162">
        <f>IF(AD119=0,0,IF(ISBLANK('Student Work'!AE119),"ERROR",IF(ABS('Student Work'!AE119-'Student Work'!AH118)&lt;0.01,IF(AD119&lt;&gt;"ERROR","Correct","ERROR"),"ERROR")))</f>
        <v>0</v>
      </c>
      <c r="AF119" s="162">
        <f>IF(AD119=0,0,IF(ISBLANK('Student Work'!AF119),"ERROR",IF(ABS('Student Work'!AF119-'Student Work'!AE119*'Student Work'!$AE$12/12)&lt;0.01,IF(AD119&lt;&gt;"ERROR","Correct","ERROR"),"ERROR")))</f>
        <v>0</v>
      </c>
      <c r="AG119" s="179">
        <f>IF(AD119=0,0,IF(ISBLANK('Student Work'!AG119),"ERROR",IF(ABS('Student Work'!AG119-('Student Work'!$AE$14-'Student Work'!AF119))&lt;0.01,"Correct","ERROR")))</f>
        <v>0</v>
      </c>
      <c r="AH119" s="180">
        <f>IF(AD119=0,0,IF(ISBLANK('Student Work'!AH119),"ERROR",IF(ABS('Student Work'!AH119-('Student Work'!AE119-'Student Work'!AG119))&lt;0.01,"Correct","ERROR")))</f>
        <v>0</v>
      </c>
      <c r="AI119" s="162">
        <f>IF(AE119=0,0,IF(ISBLANK('Student Work'!#REF!),"ERROR",IF(ABS('Student Work'!#REF!-('Student Work'!AF119+'Student Work'!AG119+'Student Work'!AH119))&lt;0.01,"Correct","ERROR")))</f>
        <v>0</v>
      </c>
      <c r="AJ119" s="104"/>
      <c r="AK119" s="104"/>
      <c r="AL119" s="84"/>
      <c r="AM119" s="18"/>
      <c r="AN119" s="18"/>
      <c r="AO119" s="18"/>
      <c r="AP119" s="18"/>
      <c r="AQ119" s="18"/>
      <c r="AR119" s="18"/>
      <c r="AS119" s="18"/>
      <c r="AT119" s="18"/>
    </row>
    <row r="120" spans="1:46">
      <c r="A120" s="117"/>
      <c r="B120" s="86"/>
      <c r="C120" s="86"/>
      <c r="D120" s="86"/>
      <c r="E120" s="86"/>
      <c r="F120" s="86"/>
      <c r="G120" s="86"/>
      <c r="H120" s="86"/>
      <c r="I120" s="86"/>
      <c r="J120" s="86"/>
      <c r="K120" s="86"/>
      <c r="L120" s="86"/>
      <c r="M120" s="86"/>
      <c r="N120" s="86"/>
      <c r="O120" s="104"/>
      <c r="P120" s="160">
        <f>IF($T$13="Correct",IF(AND(P119+1&lt;='Student Work'!$T$13,P119&lt;&gt;0),P119+1,IF('Student Work'!P120&gt;0,"ERROR",0)),0)</f>
        <v>0</v>
      </c>
      <c r="Q120" s="161">
        <f>IF(P120=0,0,IF(ISBLANK('Student Work'!Q120),"ERROR",IF(ABS('Student Work'!Q120-'Student Work'!T119)&lt;0.01,IF(P120&lt;&gt;"ERROR","Correct","ERROR"),"ERROR")))</f>
        <v>0</v>
      </c>
      <c r="R120" s="162">
        <f>IF(P120=0,0,IF(ISBLANK('Student Work'!R120),"ERROR",IF(ABS('Student Work'!R120-'Student Work'!Q120*'Student Work'!$T$12/12)&lt;0.01,IF(P120&lt;&gt;"ERROR","Correct","ERROR"),"ERROR")))</f>
        <v>0</v>
      </c>
      <c r="S120" s="162">
        <f>IF(P120=0,0,IF(ISBLANK('Student Work'!S120),"ERROR",IF(ABS('Student Work'!S120-('Student Work'!$T$14-'Student Work'!R120))&lt;0.01,IF(P120&lt;&gt;"ERROR","Correct","ERROR"),"ERROR")))</f>
        <v>0</v>
      </c>
      <c r="T120" s="162">
        <f>IF(P120=0,0,IF(ISBLANK('Student Work'!T120),"ERROR",IF(ABS('Student Work'!T120-('Student Work'!Q120-'Student Work'!S120))&lt;0.01,IF(P120&lt;&gt;"ERROR","Correct","ERROR"),"ERROR")))</f>
        <v>0</v>
      </c>
      <c r="U120" s="167"/>
      <c r="V120" s="167"/>
      <c r="W120" s="104"/>
      <c r="X120" s="104"/>
      <c r="Y120" s="104"/>
      <c r="Z120" s="104"/>
      <c r="AA120" s="104"/>
      <c r="AB120" s="104"/>
      <c r="AC120" s="104"/>
      <c r="AD120" s="160">
        <f>IF($AE$13="Correct",IF(AND(AD119+1&lt;='Student Work'!$AE$13,AD119&lt;&gt;0),AD119+1,IF('Student Work'!AD120&gt;0,"ERROR",0)),0)</f>
        <v>0</v>
      </c>
      <c r="AE120" s="162">
        <f>IF(AD120=0,0,IF(ISBLANK('Student Work'!AE120),"ERROR",IF(ABS('Student Work'!AE120-'Student Work'!AH119)&lt;0.01,IF(AD120&lt;&gt;"ERROR","Correct","ERROR"),"ERROR")))</f>
        <v>0</v>
      </c>
      <c r="AF120" s="162">
        <f>IF(AD120=0,0,IF(ISBLANK('Student Work'!AF120),"ERROR",IF(ABS('Student Work'!AF120-'Student Work'!AE120*'Student Work'!$AE$12/12)&lt;0.01,IF(AD120&lt;&gt;"ERROR","Correct","ERROR"),"ERROR")))</f>
        <v>0</v>
      </c>
      <c r="AG120" s="179">
        <f>IF(AD120=0,0,IF(ISBLANK('Student Work'!AG120),"ERROR",IF(ABS('Student Work'!AG120-('Student Work'!$AE$14-'Student Work'!AF120))&lt;0.01,"Correct","ERROR")))</f>
        <v>0</v>
      </c>
      <c r="AH120" s="180">
        <f>IF(AD120=0,0,IF(ISBLANK('Student Work'!AH120),"ERROR",IF(ABS('Student Work'!AH120-('Student Work'!AE120-'Student Work'!AG120))&lt;0.01,"Correct","ERROR")))</f>
        <v>0</v>
      </c>
      <c r="AI120" s="162">
        <f>IF(AE120=0,0,IF(ISBLANK('Student Work'!#REF!),"ERROR",IF(ABS('Student Work'!#REF!-('Student Work'!AF120+'Student Work'!AG120+'Student Work'!AH120))&lt;0.01,"Correct","ERROR")))</f>
        <v>0</v>
      </c>
      <c r="AJ120" s="104"/>
      <c r="AK120" s="104"/>
      <c r="AL120" s="84"/>
      <c r="AM120" s="18"/>
      <c r="AN120" s="18"/>
      <c r="AO120" s="18"/>
      <c r="AP120" s="18"/>
      <c r="AQ120" s="18"/>
      <c r="AR120" s="18"/>
      <c r="AS120" s="18"/>
      <c r="AT120" s="18"/>
    </row>
    <row r="121" spans="1:46">
      <c r="A121" s="117"/>
      <c r="B121" s="86"/>
      <c r="C121" s="86"/>
      <c r="D121" s="86"/>
      <c r="E121" s="86"/>
      <c r="F121" s="86"/>
      <c r="G121" s="86"/>
      <c r="H121" s="86"/>
      <c r="I121" s="86"/>
      <c r="J121" s="86"/>
      <c r="K121" s="86"/>
      <c r="L121" s="86"/>
      <c r="M121" s="86"/>
      <c r="N121" s="86"/>
      <c r="O121" s="104"/>
      <c r="P121" s="160">
        <f>IF($T$13="Correct",IF(AND(P120+1&lt;='Student Work'!$T$13,P120&lt;&gt;0),P120+1,IF('Student Work'!P121&gt;0,"ERROR",0)),0)</f>
        <v>0</v>
      </c>
      <c r="Q121" s="161">
        <f>IF(P121=0,0,IF(ISBLANK('Student Work'!Q121),"ERROR",IF(ABS('Student Work'!Q121-'Student Work'!T120)&lt;0.01,IF(P121&lt;&gt;"ERROR","Correct","ERROR"),"ERROR")))</f>
        <v>0</v>
      </c>
      <c r="R121" s="162">
        <f>IF(P121=0,0,IF(ISBLANK('Student Work'!R121),"ERROR",IF(ABS('Student Work'!R121-'Student Work'!Q121*'Student Work'!$T$12/12)&lt;0.01,IF(P121&lt;&gt;"ERROR","Correct","ERROR"),"ERROR")))</f>
        <v>0</v>
      </c>
      <c r="S121" s="162">
        <f>IF(P121=0,0,IF(ISBLANK('Student Work'!S121),"ERROR",IF(ABS('Student Work'!S121-('Student Work'!$T$14-'Student Work'!R121))&lt;0.01,IF(P121&lt;&gt;"ERROR","Correct","ERROR"),"ERROR")))</f>
        <v>0</v>
      </c>
      <c r="T121" s="162">
        <f>IF(P121=0,0,IF(ISBLANK('Student Work'!T121),"ERROR",IF(ABS('Student Work'!T121-('Student Work'!Q121-'Student Work'!S121))&lt;0.01,IF(P121&lt;&gt;"ERROR","Correct","ERROR"),"ERROR")))</f>
        <v>0</v>
      </c>
      <c r="U121" s="167"/>
      <c r="V121" s="167"/>
      <c r="W121" s="104"/>
      <c r="X121" s="104"/>
      <c r="Y121" s="104"/>
      <c r="Z121" s="104"/>
      <c r="AA121" s="104"/>
      <c r="AB121" s="104"/>
      <c r="AC121" s="104"/>
      <c r="AD121" s="160">
        <f>IF($AE$13="Correct",IF(AND(AD120+1&lt;='Student Work'!$AE$13,AD120&lt;&gt;0),AD120+1,IF('Student Work'!AD121&gt;0,"ERROR",0)),0)</f>
        <v>0</v>
      </c>
      <c r="AE121" s="162">
        <f>IF(AD121=0,0,IF(ISBLANK('Student Work'!AE121),"ERROR",IF(ABS('Student Work'!AE121-'Student Work'!AH120)&lt;0.01,IF(AD121&lt;&gt;"ERROR","Correct","ERROR"),"ERROR")))</f>
        <v>0</v>
      </c>
      <c r="AF121" s="162">
        <f>IF(AD121=0,0,IF(ISBLANK('Student Work'!AF121),"ERROR",IF(ABS('Student Work'!AF121-'Student Work'!AE121*'Student Work'!$AE$12/12)&lt;0.01,IF(AD121&lt;&gt;"ERROR","Correct","ERROR"),"ERROR")))</f>
        <v>0</v>
      </c>
      <c r="AG121" s="179">
        <f>IF(AD121=0,0,IF(ISBLANK('Student Work'!AG121),"ERROR",IF(ABS('Student Work'!AG121-('Student Work'!$AE$14-'Student Work'!AF121))&lt;0.01,"Correct","ERROR")))</f>
        <v>0</v>
      </c>
      <c r="AH121" s="180">
        <f>IF(AD121=0,0,IF(ISBLANK('Student Work'!AH121),"ERROR",IF(ABS('Student Work'!AH121-('Student Work'!AE121-'Student Work'!AG121))&lt;0.01,"Correct","ERROR")))</f>
        <v>0</v>
      </c>
      <c r="AI121" s="162">
        <f>IF(AE121=0,0,IF(ISBLANK('Student Work'!#REF!),"ERROR",IF(ABS('Student Work'!#REF!-('Student Work'!AF121+'Student Work'!AG121+'Student Work'!AH121))&lt;0.01,"Correct","ERROR")))</f>
        <v>0</v>
      </c>
      <c r="AJ121" s="104"/>
      <c r="AK121" s="104"/>
      <c r="AL121" s="84"/>
      <c r="AM121" s="18"/>
      <c r="AN121" s="18"/>
      <c r="AO121" s="18"/>
      <c r="AP121" s="18"/>
      <c r="AQ121" s="18"/>
      <c r="AR121" s="18"/>
      <c r="AS121" s="18"/>
      <c r="AT121" s="18"/>
    </row>
    <row r="122" spans="1:46">
      <c r="A122" s="117"/>
      <c r="B122" s="86"/>
      <c r="C122" s="86"/>
      <c r="D122" s="86"/>
      <c r="E122" s="86"/>
      <c r="F122" s="86"/>
      <c r="G122" s="86"/>
      <c r="H122" s="86"/>
      <c r="I122" s="86"/>
      <c r="J122" s="86"/>
      <c r="K122" s="86"/>
      <c r="L122" s="86"/>
      <c r="M122" s="86"/>
      <c r="N122" s="86"/>
      <c r="O122" s="104"/>
      <c r="P122" s="160">
        <f>IF($T$13="Correct",IF(AND(P121+1&lt;='Student Work'!$T$13,P121&lt;&gt;0),P121+1,IF('Student Work'!P122&gt;0,"ERROR",0)),0)</f>
        <v>0</v>
      </c>
      <c r="Q122" s="161">
        <f>IF(P122=0,0,IF(ISBLANK('Student Work'!Q122),"ERROR",IF(ABS('Student Work'!Q122-'Student Work'!T121)&lt;0.01,IF(P122&lt;&gt;"ERROR","Correct","ERROR"),"ERROR")))</f>
        <v>0</v>
      </c>
      <c r="R122" s="162">
        <f>IF(P122=0,0,IF(ISBLANK('Student Work'!R122),"ERROR",IF(ABS('Student Work'!R122-'Student Work'!Q122*'Student Work'!$T$12/12)&lt;0.01,IF(P122&lt;&gt;"ERROR","Correct","ERROR"),"ERROR")))</f>
        <v>0</v>
      </c>
      <c r="S122" s="162">
        <f>IF(P122=0,0,IF(ISBLANK('Student Work'!S122),"ERROR",IF(ABS('Student Work'!S122-('Student Work'!$T$14-'Student Work'!R122))&lt;0.01,IF(P122&lt;&gt;"ERROR","Correct","ERROR"),"ERROR")))</f>
        <v>0</v>
      </c>
      <c r="T122" s="162">
        <f>IF(P122=0,0,IF(ISBLANK('Student Work'!T122),"ERROR",IF(ABS('Student Work'!T122-('Student Work'!Q122-'Student Work'!S122))&lt;0.01,IF(P122&lt;&gt;"ERROR","Correct","ERROR"),"ERROR")))</f>
        <v>0</v>
      </c>
      <c r="U122" s="167"/>
      <c r="V122" s="167"/>
      <c r="W122" s="104"/>
      <c r="X122" s="104"/>
      <c r="Y122" s="104"/>
      <c r="Z122" s="104"/>
      <c r="AA122" s="104"/>
      <c r="AB122" s="104"/>
      <c r="AC122" s="104"/>
      <c r="AD122" s="160">
        <f>IF($AE$13="Correct",IF(AND(AD121+1&lt;='Student Work'!$AE$13,AD121&lt;&gt;0),AD121+1,IF('Student Work'!AD122&gt;0,"ERROR",0)),0)</f>
        <v>0</v>
      </c>
      <c r="AE122" s="162">
        <f>IF(AD122=0,0,IF(ISBLANK('Student Work'!AE122),"ERROR",IF(ABS('Student Work'!AE122-'Student Work'!AH121)&lt;0.01,IF(AD122&lt;&gt;"ERROR","Correct","ERROR"),"ERROR")))</f>
        <v>0</v>
      </c>
      <c r="AF122" s="162">
        <f>IF(AD122=0,0,IF(ISBLANK('Student Work'!AF122),"ERROR",IF(ABS('Student Work'!AF122-'Student Work'!AE122*'Student Work'!$AE$12/12)&lt;0.01,IF(AD122&lt;&gt;"ERROR","Correct","ERROR"),"ERROR")))</f>
        <v>0</v>
      </c>
      <c r="AG122" s="179">
        <f>IF(AD122=0,0,IF(ISBLANK('Student Work'!AG122),"ERROR",IF(ABS('Student Work'!AG122-('Student Work'!$AE$14-'Student Work'!AF122))&lt;0.01,"Correct","ERROR")))</f>
        <v>0</v>
      </c>
      <c r="AH122" s="180">
        <f>IF(AD122=0,0,IF(ISBLANK('Student Work'!AH122),"ERROR",IF(ABS('Student Work'!AH122-('Student Work'!AE122-'Student Work'!AG122))&lt;0.01,"Correct","ERROR")))</f>
        <v>0</v>
      </c>
      <c r="AI122" s="162">
        <f>IF(AE122=0,0,IF(ISBLANK('Student Work'!#REF!),"ERROR",IF(ABS('Student Work'!#REF!-('Student Work'!AF122+'Student Work'!AG122+'Student Work'!AH122))&lt;0.01,"Correct","ERROR")))</f>
        <v>0</v>
      </c>
      <c r="AJ122" s="104"/>
      <c r="AK122" s="104"/>
      <c r="AL122" s="84"/>
      <c r="AM122" s="18"/>
      <c r="AN122" s="18"/>
      <c r="AO122" s="18"/>
      <c r="AP122" s="18"/>
      <c r="AQ122" s="18"/>
      <c r="AR122" s="18"/>
      <c r="AS122" s="18"/>
      <c r="AT122" s="18"/>
    </row>
    <row r="123" spans="1:46">
      <c r="A123" s="117"/>
      <c r="B123" s="86"/>
      <c r="C123" s="86"/>
      <c r="D123" s="86"/>
      <c r="E123" s="86"/>
      <c r="F123" s="86"/>
      <c r="G123" s="86"/>
      <c r="H123" s="86"/>
      <c r="I123" s="86"/>
      <c r="J123" s="86"/>
      <c r="K123" s="86"/>
      <c r="L123" s="86"/>
      <c r="M123" s="86"/>
      <c r="N123" s="86"/>
      <c r="O123" s="104"/>
      <c r="P123" s="160">
        <f>IF($T$13="Correct",IF(AND(P122+1&lt;='Student Work'!$T$13,P122&lt;&gt;0),P122+1,IF('Student Work'!P123&gt;0,"ERROR",0)),0)</f>
        <v>0</v>
      </c>
      <c r="Q123" s="161">
        <f>IF(P123=0,0,IF(ISBLANK('Student Work'!Q123),"ERROR",IF(ABS('Student Work'!Q123-'Student Work'!T122)&lt;0.01,IF(P123&lt;&gt;"ERROR","Correct","ERROR"),"ERROR")))</f>
        <v>0</v>
      </c>
      <c r="R123" s="162">
        <f>IF(P123=0,0,IF(ISBLANK('Student Work'!R123),"ERROR",IF(ABS('Student Work'!R123-'Student Work'!Q123*'Student Work'!$T$12/12)&lt;0.01,IF(P123&lt;&gt;"ERROR","Correct","ERROR"),"ERROR")))</f>
        <v>0</v>
      </c>
      <c r="S123" s="162">
        <f>IF(P123=0,0,IF(ISBLANK('Student Work'!S123),"ERROR",IF(ABS('Student Work'!S123-('Student Work'!$T$14-'Student Work'!R123))&lt;0.01,IF(P123&lt;&gt;"ERROR","Correct","ERROR"),"ERROR")))</f>
        <v>0</v>
      </c>
      <c r="T123" s="162">
        <f>IF(P123=0,0,IF(ISBLANK('Student Work'!T123),"ERROR",IF(ABS('Student Work'!T123-('Student Work'!Q123-'Student Work'!S123))&lt;0.01,IF(P123&lt;&gt;"ERROR","Correct","ERROR"),"ERROR")))</f>
        <v>0</v>
      </c>
      <c r="U123" s="167"/>
      <c r="V123" s="167"/>
      <c r="W123" s="104"/>
      <c r="X123" s="104"/>
      <c r="Y123" s="104"/>
      <c r="Z123" s="104"/>
      <c r="AA123" s="104"/>
      <c r="AB123" s="104"/>
      <c r="AC123" s="104"/>
      <c r="AD123" s="160">
        <f>IF($AE$13="Correct",IF(AND(AD122+1&lt;='Student Work'!$AE$13,AD122&lt;&gt;0),AD122+1,IF('Student Work'!AD123&gt;0,"ERROR",0)),0)</f>
        <v>0</v>
      </c>
      <c r="AE123" s="162">
        <f>IF(AD123=0,0,IF(ISBLANK('Student Work'!AE123),"ERROR",IF(ABS('Student Work'!AE123-'Student Work'!AH122)&lt;0.01,IF(AD123&lt;&gt;"ERROR","Correct","ERROR"),"ERROR")))</f>
        <v>0</v>
      </c>
      <c r="AF123" s="162">
        <f>IF(AD123=0,0,IF(ISBLANK('Student Work'!AF123),"ERROR",IF(ABS('Student Work'!AF123-'Student Work'!AE123*'Student Work'!$AE$12/12)&lt;0.01,IF(AD123&lt;&gt;"ERROR","Correct","ERROR"),"ERROR")))</f>
        <v>0</v>
      </c>
      <c r="AG123" s="179">
        <f>IF(AD123=0,0,IF(ISBLANK('Student Work'!AG123),"ERROR",IF(ABS('Student Work'!AG123-('Student Work'!$AE$14-'Student Work'!AF123))&lt;0.01,"Correct","ERROR")))</f>
        <v>0</v>
      </c>
      <c r="AH123" s="180">
        <f>IF(AD123=0,0,IF(ISBLANK('Student Work'!AH123),"ERROR",IF(ABS('Student Work'!AH123-('Student Work'!AE123-'Student Work'!AG123))&lt;0.01,"Correct","ERROR")))</f>
        <v>0</v>
      </c>
      <c r="AI123" s="162">
        <f>IF(AE123=0,0,IF(ISBLANK('Student Work'!#REF!),"ERROR",IF(ABS('Student Work'!#REF!-('Student Work'!AF123+'Student Work'!AG123+'Student Work'!AH123))&lt;0.01,"Correct","ERROR")))</f>
        <v>0</v>
      </c>
      <c r="AJ123" s="104"/>
      <c r="AK123" s="104"/>
      <c r="AL123" s="84"/>
      <c r="AM123" s="18"/>
      <c r="AN123" s="18"/>
      <c r="AO123" s="18"/>
      <c r="AP123" s="18"/>
      <c r="AQ123" s="18"/>
      <c r="AR123" s="18"/>
      <c r="AS123" s="18"/>
      <c r="AT123" s="18"/>
    </row>
    <row r="124" spans="1:46">
      <c r="A124" s="117"/>
      <c r="B124" s="86"/>
      <c r="C124" s="86"/>
      <c r="D124" s="86"/>
      <c r="E124" s="86"/>
      <c r="F124" s="86"/>
      <c r="G124" s="86"/>
      <c r="H124" s="86"/>
      <c r="I124" s="86"/>
      <c r="J124" s="86"/>
      <c r="K124" s="86"/>
      <c r="L124" s="86"/>
      <c r="M124" s="86"/>
      <c r="N124" s="86"/>
      <c r="O124" s="104"/>
      <c r="P124" s="160">
        <f>IF($T$13="Correct",IF(AND(P123+1&lt;='Student Work'!$T$13,P123&lt;&gt;0),P123+1,IF('Student Work'!P124&gt;0,"ERROR",0)),0)</f>
        <v>0</v>
      </c>
      <c r="Q124" s="161">
        <f>IF(P124=0,0,IF(ISBLANK('Student Work'!Q124),"ERROR",IF(ABS('Student Work'!Q124-'Student Work'!T123)&lt;0.01,IF(P124&lt;&gt;"ERROR","Correct","ERROR"),"ERROR")))</f>
        <v>0</v>
      </c>
      <c r="R124" s="162">
        <f>IF(P124=0,0,IF(ISBLANK('Student Work'!R124),"ERROR",IF(ABS('Student Work'!R124-'Student Work'!Q124*'Student Work'!$T$12/12)&lt;0.01,IF(P124&lt;&gt;"ERROR","Correct","ERROR"),"ERROR")))</f>
        <v>0</v>
      </c>
      <c r="S124" s="162">
        <f>IF(P124=0,0,IF(ISBLANK('Student Work'!S124),"ERROR",IF(ABS('Student Work'!S124-('Student Work'!$T$14-'Student Work'!R124))&lt;0.01,IF(P124&lt;&gt;"ERROR","Correct","ERROR"),"ERROR")))</f>
        <v>0</v>
      </c>
      <c r="T124" s="162">
        <f>IF(P124=0,0,IF(ISBLANK('Student Work'!T124),"ERROR",IF(ABS('Student Work'!T124-('Student Work'!Q124-'Student Work'!S124))&lt;0.01,IF(P124&lt;&gt;"ERROR","Correct","ERROR"),"ERROR")))</f>
        <v>0</v>
      </c>
      <c r="U124" s="167"/>
      <c r="V124" s="167"/>
      <c r="W124" s="104"/>
      <c r="X124" s="104"/>
      <c r="Y124" s="104"/>
      <c r="Z124" s="104"/>
      <c r="AA124" s="104"/>
      <c r="AB124" s="104"/>
      <c r="AC124" s="104"/>
      <c r="AD124" s="160">
        <f>IF($AE$13="Correct",IF(AND(AD123+1&lt;='Student Work'!$AE$13,AD123&lt;&gt;0),AD123+1,IF('Student Work'!AD124&gt;0,"ERROR",0)),0)</f>
        <v>0</v>
      </c>
      <c r="AE124" s="162">
        <f>IF(AD124=0,0,IF(ISBLANK('Student Work'!AE124),"ERROR",IF(ABS('Student Work'!AE124-'Student Work'!AH123)&lt;0.01,IF(AD124&lt;&gt;"ERROR","Correct","ERROR"),"ERROR")))</f>
        <v>0</v>
      </c>
      <c r="AF124" s="162">
        <f>IF(AD124=0,0,IF(ISBLANK('Student Work'!AF124),"ERROR",IF(ABS('Student Work'!AF124-'Student Work'!AE124*'Student Work'!$AE$12/12)&lt;0.01,IF(AD124&lt;&gt;"ERROR","Correct","ERROR"),"ERROR")))</f>
        <v>0</v>
      </c>
      <c r="AG124" s="179">
        <f>IF(AD124=0,0,IF(ISBLANK('Student Work'!AG124),"ERROR",IF(ABS('Student Work'!AG124-('Student Work'!$AE$14-'Student Work'!AF124))&lt;0.01,"Correct","ERROR")))</f>
        <v>0</v>
      </c>
      <c r="AH124" s="180">
        <f>IF(AD124=0,0,IF(ISBLANK('Student Work'!AH124),"ERROR",IF(ABS('Student Work'!AH124-('Student Work'!AE124-'Student Work'!AG124))&lt;0.01,"Correct","ERROR")))</f>
        <v>0</v>
      </c>
      <c r="AI124" s="162">
        <f>IF(AE124=0,0,IF(ISBLANK('Student Work'!#REF!),"ERROR",IF(ABS('Student Work'!#REF!-('Student Work'!AF124+'Student Work'!AG124+'Student Work'!AH124))&lt;0.01,"Correct","ERROR")))</f>
        <v>0</v>
      </c>
      <c r="AJ124" s="104"/>
      <c r="AK124" s="104"/>
      <c r="AL124" s="84"/>
      <c r="AM124" s="18"/>
      <c r="AN124" s="18"/>
      <c r="AO124" s="18"/>
      <c r="AP124" s="18"/>
      <c r="AQ124" s="18"/>
      <c r="AR124" s="18"/>
      <c r="AS124" s="18"/>
      <c r="AT124" s="18"/>
    </row>
    <row r="125" spans="1:46">
      <c r="A125" s="117"/>
      <c r="B125" s="86"/>
      <c r="C125" s="86"/>
      <c r="D125" s="86"/>
      <c r="E125" s="86"/>
      <c r="F125" s="86"/>
      <c r="G125" s="86"/>
      <c r="H125" s="86"/>
      <c r="I125" s="86"/>
      <c r="J125" s="86"/>
      <c r="K125" s="86"/>
      <c r="L125" s="86"/>
      <c r="M125" s="86"/>
      <c r="N125" s="86"/>
      <c r="O125" s="104"/>
      <c r="P125" s="160">
        <f>IF($T$13="Correct",IF(AND(P124+1&lt;='Student Work'!$T$13,P124&lt;&gt;0),P124+1,IF('Student Work'!P125&gt;0,"ERROR",0)),0)</f>
        <v>0</v>
      </c>
      <c r="Q125" s="161">
        <f>IF(P125=0,0,IF(ISBLANK('Student Work'!Q125),"ERROR",IF(ABS('Student Work'!Q125-'Student Work'!T124)&lt;0.01,IF(P125&lt;&gt;"ERROR","Correct","ERROR"),"ERROR")))</f>
        <v>0</v>
      </c>
      <c r="R125" s="162">
        <f>IF(P125=0,0,IF(ISBLANK('Student Work'!R125),"ERROR",IF(ABS('Student Work'!R125-'Student Work'!Q125*'Student Work'!$T$12/12)&lt;0.01,IF(P125&lt;&gt;"ERROR","Correct","ERROR"),"ERROR")))</f>
        <v>0</v>
      </c>
      <c r="S125" s="162">
        <f>IF(P125=0,0,IF(ISBLANK('Student Work'!S125),"ERROR",IF(ABS('Student Work'!S125-('Student Work'!$T$14-'Student Work'!R125))&lt;0.01,IF(P125&lt;&gt;"ERROR","Correct","ERROR"),"ERROR")))</f>
        <v>0</v>
      </c>
      <c r="T125" s="162">
        <f>IF(P125=0,0,IF(ISBLANK('Student Work'!T125),"ERROR",IF(ABS('Student Work'!T125-('Student Work'!Q125-'Student Work'!S125))&lt;0.01,IF(P125&lt;&gt;"ERROR","Correct","ERROR"),"ERROR")))</f>
        <v>0</v>
      </c>
      <c r="U125" s="167"/>
      <c r="V125" s="167"/>
      <c r="W125" s="104"/>
      <c r="X125" s="104"/>
      <c r="Y125" s="104"/>
      <c r="Z125" s="104"/>
      <c r="AA125" s="104"/>
      <c r="AB125" s="104"/>
      <c r="AC125" s="104"/>
      <c r="AD125" s="160">
        <f>IF($AE$13="Correct",IF(AND(AD124+1&lt;='Student Work'!$AE$13,AD124&lt;&gt;0),AD124+1,IF('Student Work'!AD125&gt;0,"ERROR",0)),0)</f>
        <v>0</v>
      </c>
      <c r="AE125" s="162">
        <f>IF(AD125=0,0,IF(ISBLANK('Student Work'!AE125),"ERROR",IF(ABS('Student Work'!AE125-'Student Work'!AH124)&lt;0.01,IF(AD125&lt;&gt;"ERROR","Correct","ERROR"),"ERROR")))</f>
        <v>0</v>
      </c>
      <c r="AF125" s="162">
        <f>IF(AD125=0,0,IF(ISBLANK('Student Work'!AF125),"ERROR",IF(ABS('Student Work'!AF125-'Student Work'!AE125*'Student Work'!$AE$12/12)&lt;0.01,IF(AD125&lt;&gt;"ERROR","Correct","ERROR"),"ERROR")))</f>
        <v>0</v>
      </c>
      <c r="AG125" s="179">
        <f>IF(AD125=0,0,IF(ISBLANK('Student Work'!AG125),"ERROR",IF(ABS('Student Work'!AG125-('Student Work'!$AE$14-'Student Work'!AF125))&lt;0.01,"Correct","ERROR")))</f>
        <v>0</v>
      </c>
      <c r="AH125" s="180">
        <f>IF(AD125=0,0,IF(ISBLANK('Student Work'!AH125),"ERROR",IF(ABS('Student Work'!AH125-('Student Work'!AE125-'Student Work'!AG125))&lt;0.01,"Correct","ERROR")))</f>
        <v>0</v>
      </c>
      <c r="AI125" s="162">
        <f>IF(AE125=0,0,IF(ISBLANK('Student Work'!#REF!),"ERROR",IF(ABS('Student Work'!#REF!-('Student Work'!AF125+'Student Work'!AG125+'Student Work'!AH125))&lt;0.01,"Correct","ERROR")))</f>
        <v>0</v>
      </c>
      <c r="AJ125" s="104"/>
      <c r="AK125" s="104"/>
      <c r="AL125" s="84"/>
      <c r="AM125" s="18"/>
      <c r="AN125" s="18"/>
      <c r="AO125" s="18"/>
      <c r="AP125" s="18"/>
      <c r="AQ125" s="18"/>
      <c r="AR125" s="18"/>
      <c r="AS125" s="18"/>
      <c r="AT125" s="18"/>
    </row>
    <row r="126" spans="1:46">
      <c r="A126" s="117"/>
      <c r="B126" s="86"/>
      <c r="C126" s="86"/>
      <c r="D126" s="86"/>
      <c r="E126" s="86"/>
      <c r="F126" s="86"/>
      <c r="G126" s="86"/>
      <c r="H126" s="86"/>
      <c r="I126" s="86"/>
      <c r="J126" s="86"/>
      <c r="K126" s="86"/>
      <c r="L126" s="86"/>
      <c r="M126" s="86"/>
      <c r="N126" s="86"/>
      <c r="O126" s="104"/>
      <c r="P126" s="160">
        <f>IF($T$13="Correct",IF(AND(P125+1&lt;='Student Work'!$T$13,P125&lt;&gt;0),P125+1,IF('Student Work'!P126&gt;0,"ERROR",0)),0)</f>
        <v>0</v>
      </c>
      <c r="Q126" s="161">
        <f>IF(P126=0,0,IF(ISBLANK('Student Work'!Q126),"ERROR",IF(ABS('Student Work'!Q126-'Student Work'!T125)&lt;0.01,IF(P126&lt;&gt;"ERROR","Correct","ERROR"),"ERROR")))</f>
        <v>0</v>
      </c>
      <c r="R126" s="162">
        <f>IF(P126=0,0,IF(ISBLANK('Student Work'!R126),"ERROR",IF(ABS('Student Work'!R126-'Student Work'!Q126*'Student Work'!$T$12/12)&lt;0.01,IF(P126&lt;&gt;"ERROR","Correct","ERROR"),"ERROR")))</f>
        <v>0</v>
      </c>
      <c r="S126" s="162">
        <f>IF(P126=0,0,IF(ISBLANK('Student Work'!S126),"ERROR",IF(ABS('Student Work'!S126-('Student Work'!$T$14-'Student Work'!R126))&lt;0.01,IF(P126&lt;&gt;"ERROR","Correct","ERROR"),"ERROR")))</f>
        <v>0</v>
      </c>
      <c r="T126" s="162">
        <f>IF(P126=0,0,IF(ISBLANK('Student Work'!T126),"ERROR",IF(ABS('Student Work'!T126-('Student Work'!Q126-'Student Work'!S126))&lt;0.01,IF(P126&lt;&gt;"ERROR","Correct","ERROR"),"ERROR")))</f>
        <v>0</v>
      </c>
      <c r="U126" s="167"/>
      <c r="V126" s="167"/>
      <c r="W126" s="104"/>
      <c r="X126" s="104"/>
      <c r="Y126" s="104"/>
      <c r="Z126" s="104"/>
      <c r="AA126" s="104"/>
      <c r="AB126" s="104"/>
      <c r="AC126" s="104"/>
      <c r="AD126" s="160">
        <f>IF($AE$13="Correct",IF(AND(AD125+1&lt;='Student Work'!$AE$13,AD125&lt;&gt;0),AD125+1,IF('Student Work'!AD126&gt;0,"ERROR",0)),0)</f>
        <v>0</v>
      </c>
      <c r="AE126" s="162">
        <f>IF(AD126=0,0,IF(ISBLANK('Student Work'!AE126),"ERROR",IF(ABS('Student Work'!AE126-'Student Work'!AH125)&lt;0.01,IF(AD126&lt;&gt;"ERROR","Correct","ERROR"),"ERROR")))</f>
        <v>0</v>
      </c>
      <c r="AF126" s="162">
        <f>IF(AD126=0,0,IF(ISBLANK('Student Work'!AF126),"ERROR",IF(ABS('Student Work'!AF126-'Student Work'!AE126*'Student Work'!$AE$12/12)&lt;0.01,IF(AD126&lt;&gt;"ERROR","Correct","ERROR"),"ERROR")))</f>
        <v>0</v>
      </c>
      <c r="AG126" s="179">
        <f>IF(AD126=0,0,IF(ISBLANK('Student Work'!AG126),"ERROR",IF(ABS('Student Work'!AG126-('Student Work'!$AE$14-'Student Work'!AF126))&lt;0.01,"Correct","ERROR")))</f>
        <v>0</v>
      </c>
      <c r="AH126" s="180">
        <f>IF(AD126=0,0,IF(ISBLANK('Student Work'!AH126),"ERROR",IF(ABS('Student Work'!AH126-('Student Work'!AE126-'Student Work'!AG126))&lt;0.01,"Correct","ERROR")))</f>
        <v>0</v>
      </c>
      <c r="AI126" s="162">
        <f>IF(AE126=0,0,IF(ISBLANK('Student Work'!#REF!),"ERROR",IF(ABS('Student Work'!#REF!-('Student Work'!AF126+'Student Work'!AG126+'Student Work'!AH126))&lt;0.01,"Correct","ERROR")))</f>
        <v>0</v>
      </c>
      <c r="AJ126" s="104"/>
      <c r="AK126" s="104"/>
      <c r="AL126" s="84"/>
      <c r="AM126" s="18"/>
      <c r="AN126" s="18"/>
      <c r="AO126" s="18"/>
      <c r="AP126" s="18"/>
      <c r="AQ126" s="18"/>
      <c r="AR126" s="18"/>
      <c r="AS126" s="18"/>
      <c r="AT126" s="18"/>
    </row>
    <row r="127" spans="1:46">
      <c r="A127" s="117"/>
      <c r="B127" s="86"/>
      <c r="C127" s="86"/>
      <c r="D127" s="86"/>
      <c r="E127" s="86"/>
      <c r="F127" s="86"/>
      <c r="G127" s="86"/>
      <c r="H127" s="86"/>
      <c r="I127" s="86"/>
      <c r="J127" s="86"/>
      <c r="K127" s="86"/>
      <c r="L127" s="86"/>
      <c r="M127" s="86"/>
      <c r="N127" s="86"/>
      <c r="O127" s="104"/>
      <c r="P127" s="160">
        <f>IF($T$13="Correct",IF(AND(P126+1&lt;='Student Work'!$T$13,P126&lt;&gt;0),P126+1,IF('Student Work'!P127&gt;0,"ERROR",0)),0)</f>
        <v>0</v>
      </c>
      <c r="Q127" s="161">
        <f>IF(P127=0,0,IF(ISBLANK('Student Work'!Q127),"ERROR",IF(ABS('Student Work'!Q127-'Student Work'!T126)&lt;0.01,IF(P127&lt;&gt;"ERROR","Correct","ERROR"),"ERROR")))</f>
        <v>0</v>
      </c>
      <c r="R127" s="162">
        <f>IF(P127=0,0,IF(ISBLANK('Student Work'!R127),"ERROR",IF(ABS('Student Work'!R127-'Student Work'!Q127*'Student Work'!$T$12/12)&lt;0.01,IF(P127&lt;&gt;"ERROR","Correct","ERROR"),"ERROR")))</f>
        <v>0</v>
      </c>
      <c r="S127" s="162">
        <f>IF(P127=0,0,IF(ISBLANK('Student Work'!S127),"ERROR",IF(ABS('Student Work'!S127-('Student Work'!$T$14-'Student Work'!R127))&lt;0.01,IF(P127&lt;&gt;"ERROR","Correct","ERROR"),"ERROR")))</f>
        <v>0</v>
      </c>
      <c r="T127" s="162">
        <f>IF(P127=0,0,IF(ISBLANK('Student Work'!T127),"ERROR",IF(ABS('Student Work'!T127-('Student Work'!Q127-'Student Work'!S127))&lt;0.01,IF(P127&lt;&gt;"ERROR","Correct","ERROR"),"ERROR")))</f>
        <v>0</v>
      </c>
      <c r="U127" s="167"/>
      <c r="V127" s="167"/>
      <c r="W127" s="104"/>
      <c r="X127" s="104"/>
      <c r="Y127" s="104"/>
      <c r="Z127" s="104"/>
      <c r="AA127" s="104"/>
      <c r="AB127" s="104"/>
      <c r="AC127" s="104"/>
      <c r="AD127" s="160">
        <f>IF($AE$13="Correct",IF(AND(AD126+1&lt;='Student Work'!$AE$13,AD126&lt;&gt;0),AD126+1,IF('Student Work'!AD127&gt;0,"ERROR",0)),0)</f>
        <v>0</v>
      </c>
      <c r="AE127" s="162">
        <f>IF(AD127=0,0,IF(ISBLANK('Student Work'!AE127),"ERROR",IF(ABS('Student Work'!AE127-'Student Work'!AH126)&lt;0.01,IF(AD127&lt;&gt;"ERROR","Correct","ERROR"),"ERROR")))</f>
        <v>0</v>
      </c>
      <c r="AF127" s="162">
        <f>IF(AD127=0,0,IF(ISBLANK('Student Work'!AF127),"ERROR",IF(ABS('Student Work'!AF127-'Student Work'!AE127*'Student Work'!$AE$12/12)&lt;0.01,IF(AD127&lt;&gt;"ERROR","Correct","ERROR"),"ERROR")))</f>
        <v>0</v>
      </c>
      <c r="AG127" s="179">
        <f>IF(AD127=0,0,IF(ISBLANK('Student Work'!AG127),"ERROR",IF(ABS('Student Work'!AG127-('Student Work'!$AE$14-'Student Work'!AF127))&lt;0.01,"Correct","ERROR")))</f>
        <v>0</v>
      </c>
      <c r="AH127" s="180">
        <f>IF(AD127=0,0,IF(ISBLANK('Student Work'!AH127),"ERROR",IF(ABS('Student Work'!AH127-('Student Work'!AE127-'Student Work'!AG127))&lt;0.01,"Correct","ERROR")))</f>
        <v>0</v>
      </c>
      <c r="AI127" s="162">
        <f>IF(AE127=0,0,IF(ISBLANK('Student Work'!#REF!),"ERROR",IF(ABS('Student Work'!#REF!-('Student Work'!AF127+'Student Work'!AG127+'Student Work'!AH127))&lt;0.01,"Correct","ERROR")))</f>
        <v>0</v>
      </c>
      <c r="AJ127" s="104"/>
      <c r="AK127" s="104"/>
      <c r="AL127" s="84"/>
      <c r="AM127" s="18"/>
      <c r="AN127" s="18"/>
      <c r="AO127" s="18"/>
      <c r="AP127" s="18"/>
      <c r="AQ127" s="18"/>
      <c r="AR127" s="18"/>
      <c r="AS127" s="18"/>
      <c r="AT127" s="18"/>
    </row>
    <row r="128" spans="1:46">
      <c r="A128" s="117"/>
      <c r="B128" s="86"/>
      <c r="C128" s="86"/>
      <c r="D128" s="86"/>
      <c r="E128" s="86"/>
      <c r="F128" s="86"/>
      <c r="G128" s="86"/>
      <c r="H128" s="86"/>
      <c r="I128" s="86"/>
      <c r="J128" s="86"/>
      <c r="K128" s="86"/>
      <c r="L128" s="86"/>
      <c r="M128" s="86"/>
      <c r="N128" s="86"/>
      <c r="O128" s="104"/>
      <c r="P128" s="160">
        <f>IF($T$13="Correct",IF(AND(P127+1&lt;='Student Work'!$T$13,P127&lt;&gt;0),P127+1,IF('Student Work'!P128&gt;0,"ERROR",0)),0)</f>
        <v>0</v>
      </c>
      <c r="Q128" s="161">
        <f>IF(P128=0,0,IF(ISBLANK('Student Work'!Q128),"ERROR",IF(ABS('Student Work'!Q128-'Student Work'!T127)&lt;0.01,IF(P128&lt;&gt;"ERROR","Correct","ERROR"),"ERROR")))</f>
        <v>0</v>
      </c>
      <c r="R128" s="162">
        <f>IF(P128=0,0,IF(ISBLANK('Student Work'!R128),"ERROR",IF(ABS('Student Work'!R128-'Student Work'!Q128*'Student Work'!$T$12/12)&lt;0.01,IF(P128&lt;&gt;"ERROR","Correct","ERROR"),"ERROR")))</f>
        <v>0</v>
      </c>
      <c r="S128" s="162">
        <f>IF(P128=0,0,IF(ISBLANK('Student Work'!S128),"ERROR",IF(ABS('Student Work'!S128-('Student Work'!$T$14-'Student Work'!R128))&lt;0.01,IF(P128&lt;&gt;"ERROR","Correct","ERROR"),"ERROR")))</f>
        <v>0</v>
      </c>
      <c r="T128" s="162">
        <f>IF(P128=0,0,IF(ISBLANK('Student Work'!T128),"ERROR",IF(ABS('Student Work'!T128-('Student Work'!Q128-'Student Work'!S128))&lt;0.01,IF(P128&lt;&gt;"ERROR","Correct","ERROR"),"ERROR")))</f>
        <v>0</v>
      </c>
      <c r="U128" s="167"/>
      <c r="V128" s="167"/>
      <c r="W128" s="104"/>
      <c r="X128" s="104"/>
      <c r="Y128" s="104"/>
      <c r="Z128" s="104"/>
      <c r="AA128" s="104"/>
      <c r="AB128" s="104"/>
      <c r="AC128" s="104"/>
      <c r="AD128" s="160">
        <f>IF($AE$13="Correct",IF(AND(AD127+1&lt;='Student Work'!$AE$13,AD127&lt;&gt;0),AD127+1,IF('Student Work'!AD128&gt;0,"ERROR",0)),0)</f>
        <v>0</v>
      </c>
      <c r="AE128" s="162">
        <f>IF(AD128=0,0,IF(ISBLANK('Student Work'!AE128),"ERROR",IF(ABS('Student Work'!AE128-'Student Work'!AH127)&lt;0.01,IF(AD128&lt;&gt;"ERROR","Correct","ERROR"),"ERROR")))</f>
        <v>0</v>
      </c>
      <c r="AF128" s="162">
        <f>IF(AD128=0,0,IF(ISBLANK('Student Work'!AF128),"ERROR",IF(ABS('Student Work'!AF128-'Student Work'!AE128*'Student Work'!$AE$12/12)&lt;0.01,IF(AD128&lt;&gt;"ERROR","Correct","ERROR"),"ERROR")))</f>
        <v>0</v>
      </c>
      <c r="AG128" s="179">
        <f>IF(AD128=0,0,IF(ISBLANK('Student Work'!AG128),"ERROR",IF(ABS('Student Work'!AG128-('Student Work'!$AE$14-'Student Work'!AF128))&lt;0.01,"Correct","ERROR")))</f>
        <v>0</v>
      </c>
      <c r="AH128" s="180">
        <f>IF(AD128=0,0,IF(ISBLANK('Student Work'!AH128),"ERROR",IF(ABS('Student Work'!AH128-('Student Work'!AE128-'Student Work'!AG128))&lt;0.01,"Correct","ERROR")))</f>
        <v>0</v>
      </c>
      <c r="AI128" s="162">
        <f>IF(AE128=0,0,IF(ISBLANK('Student Work'!#REF!),"ERROR",IF(ABS('Student Work'!#REF!-('Student Work'!AF128+'Student Work'!AG128+'Student Work'!AH128))&lt;0.01,"Correct","ERROR")))</f>
        <v>0</v>
      </c>
      <c r="AJ128" s="104"/>
      <c r="AK128" s="104"/>
      <c r="AL128" s="84"/>
      <c r="AM128" s="18"/>
      <c r="AN128" s="18"/>
      <c r="AO128" s="18"/>
      <c r="AP128" s="18"/>
      <c r="AQ128" s="18"/>
      <c r="AR128" s="18"/>
      <c r="AS128" s="18"/>
      <c r="AT128" s="18"/>
    </row>
    <row r="129" spans="1:46">
      <c r="A129" s="117"/>
      <c r="B129" s="86"/>
      <c r="C129" s="86"/>
      <c r="D129" s="86"/>
      <c r="E129" s="86"/>
      <c r="F129" s="86"/>
      <c r="G129" s="86"/>
      <c r="H129" s="86"/>
      <c r="I129" s="86"/>
      <c r="J129" s="86"/>
      <c r="K129" s="86"/>
      <c r="L129" s="86"/>
      <c r="M129" s="86"/>
      <c r="N129" s="86"/>
      <c r="O129" s="104"/>
      <c r="P129" s="160">
        <f>IF($T$13="Correct",IF(AND(P128+1&lt;='Student Work'!$T$13,P128&lt;&gt;0),P128+1,IF('Student Work'!P129&gt;0,"ERROR",0)),0)</f>
        <v>0</v>
      </c>
      <c r="Q129" s="161">
        <f>IF(P129=0,0,IF(ISBLANK('Student Work'!Q129),"ERROR",IF(ABS('Student Work'!Q129-'Student Work'!T128)&lt;0.01,IF(P129&lt;&gt;"ERROR","Correct","ERROR"),"ERROR")))</f>
        <v>0</v>
      </c>
      <c r="R129" s="162">
        <f>IF(P129=0,0,IF(ISBLANK('Student Work'!R129),"ERROR",IF(ABS('Student Work'!R129-'Student Work'!Q129*'Student Work'!$T$12/12)&lt;0.01,IF(P129&lt;&gt;"ERROR","Correct","ERROR"),"ERROR")))</f>
        <v>0</v>
      </c>
      <c r="S129" s="162">
        <f>IF(P129=0,0,IF(ISBLANK('Student Work'!S129),"ERROR",IF(ABS('Student Work'!S129-('Student Work'!$T$14-'Student Work'!R129))&lt;0.01,IF(P129&lt;&gt;"ERROR","Correct","ERROR"),"ERROR")))</f>
        <v>0</v>
      </c>
      <c r="T129" s="162">
        <f>IF(P129=0,0,IF(ISBLANK('Student Work'!T129),"ERROR",IF(ABS('Student Work'!T129-('Student Work'!Q129-'Student Work'!S129))&lt;0.01,IF(P129&lt;&gt;"ERROR","Correct","ERROR"),"ERROR")))</f>
        <v>0</v>
      </c>
      <c r="U129" s="167"/>
      <c r="V129" s="167"/>
      <c r="W129" s="104"/>
      <c r="X129" s="104"/>
      <c r="Y129" s="104"/>
      <c r="Z129" s="104"/>
      <c r="AA129" s="104"/>
      <c r="AB129" s="104"/>
      <c r="AC129" s="104"/>
      <c r="AD129" s="160">
        <f>IF($AE$13="Correct",IF(AND(AD128+1&lt;='Student Work'!$AE$13,AD128&lt;&gt;0),AD128+1,IF('Student Work'!AD129&gt;0,"ERROR",0)),0)</f>
        <v>0</v>
      </c>
      <c r="AE129" s="162">
        <f>IF(AD129=0,0,IF(ISBLANK('Student Work'!AE129),"ERROR",IF(ABS('Student Work'!AE129-'Student Work'!AH128)&lt;0.01,IF(AD129&lt;&gt;"ERROR","Correct","ERROR"),"ERROR")))</f>
        <v>0</v>
      </c>
      <c r="AF129" s="162">
        <f>IF(AD129=0,0,IF(ISBLANK('Student Work'!AF129),"ERROR",IF(ABS('Student Work'!AF129-'Student Work'!AE129*'Student Work'!$AE$12/12)&lt;0.01,IF(AD129&lt;&gt;"ERROR","Correct","ERROR"),"ERROR")))</f>
        <v>0</v>
      </c>
      <c r="AG129" s="179">
        <f>IF(AD129=0,0,IF(ISBLANK('Student Work'!AG129),"ERROR",IF(ABS('Student Work'!AG129-('Student Work'!$AE$14-'Student Work'!AF129))&lt;0.01,"Correct","ERROR")))</f>
        <v>0</v>
      </c>
      <c r="AH129" s="180">
        <f>IF(AD129=0,0,IF(ISBLANK('Student Work'!AH129),"ERROR",IF(ABS('Student Work'!AH129-('Student Work'!AE129-'Student Work'!AG129))&lt;0.01,"Correct","ERROR")))</f>
        <v>0</v>
      </c>
      <c r="AI129" s="162">
        <f>IF(AE129=0,0,IF(ISBLANK('Student Work'!#REF!),"ERROR",IF(ABS('Student Work'!#REF!-('Student Work'!AF129+'Student Work'!AG129+'Student Work'!AH129))&lt;0.01,"Correct","ERROR")))</f>
        <v>0</v>
      </c>
      <c r="AJ129" s="104"/>
      <c r="AK129" s="104"/>
      <c r="AL129" s="84"/>
      <c r="AM129" s="18"/>
      <c r="AN129" s="18"/>
      <c r="AO129" s="18"/>
      <c r="AP129" s="18"/>
      <c r="AQ129" s="18"/>
      <c r="AR129" s="18"/>
      <c r="AS129" s="18"/>
      <c r="AT129" s="18"/>
    </row>
    <row r="130" spans="1:46">
      <c r="A130" s="117"/>
      <c r="B130" s="86"/>
      <c r="C130" s="86"/>
      <c r="D130" s="86"/>
      <c r="E130" s="86"/>
      <c r="F130" s="86"/>
      <c r="G130" s="86"/>
      <c r="H130" s="86"/>
      <c r="I130" s="86"/>
      <c r="J130" s="86"/>
      <c r="K130" s="86"/>
      <c r="L130" s="86"/>
      <c r="M130" s="86"/>
      <c r="N130" s="86"/>
      <c r="O130" s="104"/>
      <c r="P130" s="160">
        <f>IF($T$13="Correct",IF(AND(P129+1&lt;='Student Work'!$T$13,P129&lt;&gt;0),P129+1,IF('Student Work'!P130&gt;0,"ERROR",0)),0)</f>
        <v>0</v>
      </c>
      <c r="Q130" s="161">
        <f>IF(P130=0,0,IF(ISBLANK('Student Work'!Q130),"ERROR",IF(ABS('Student Work'!Q130-'Student Work'!T129)&lt;0.01,IF(P130&lt;&gt;"ERROR","Correct","ERROR"),"ERROR")))</f>
        <v>0</v>
      </c>
      <c r="R130" s="162">
        <f>IF(P130=0,0,IF(ISBLANK('Student Work'!R130),"ERROR",IF(ABS('Student Work'!R130-'Student Work'!Q130*'Student Work'!$T$12/12)&lt;0.01,IF(P130&lt;&gt;"ERROR","Correct","ERROR"),"ERROR")))</f>
        <v>0</v>
      </c>
      <c r="S130" s="162">
        <f>IF(P130=0,0,IF(ISBLANK('Student Work'!S130),"ERROR",IF(ABS('Student Work'!S130-('Student Work'!$T$14-'Student Work'!R130))&lt;0.01,IF(P130&lt;&gt;"ERROR","Correct","ERROR"),"ERROR")))</f>
        <v>0</v>
      </c>
      <c r="T130" s="162">
        <f>IF(P130=0,0,IF(ISBLANK('Student Work'!T130),"ERROR",IF(ABS('Student Work'!T130-('Student Work'!Q130-'Student Work'!S130))&lt;0.01,IF(P130&lt;&gt;"ERROR","Correct","ERROR"),"ERROR")))</f>
        <v>0</v>
      </c>
      <c r="U130" s="167"/>
      <c r="V130" s="167"/>
      <c r="W130" s="104"/>
      <c r="X130" s="104"/>
      <c r="Y130" s="104"/>
      <c r="Z130" s="104"/>
      <c r="AA130" s="104"/>
      <c r="AB130" s="104"/>
      <c r="AC130" s="104"/>
      <c r="AD130" s="160">
        <f>IF($AE$13="Correct",IF(AND(AD129+1&lt;='Student Work'!$AE$13,AD129&lt;&gt;0),AD129+1,IF('Student Work'!AD130&gt;0,"ERROR",0)),0)</f>
        <v>0</v>
      </c>
      <c r="AE130" s="162">
        <f>IF(AD130=0,0,IF(ISBLANK('Student Work'!AE130),"ERROR",IF(ABS('Student Work'!AE130-'Student Work'!AH129)&lt;0.01,IF(AD130&lt;&gt;"ERROR","Correct","ERROR"),"ERROR")))</f>
        <v>0</v>
      </c>
      <c r="AF130" s="162">
        <f>IF(AD130=0,0,IF(ISBLANK('Student Work'!AF130),"ERROR",IF(ABS('Student Work'!AF130-'Student Work'!AE130*'Student Work'!$AE$12/12)&lt;0.01,IF(AD130&lt;&gt;"ERROR","Correct","ERROR"),"ERROR")))</f>
        <v>0</v>
      </c>
      <c r="AG130" s="179">
        <f>IF(AD130=0,0,IF(ISBLANK('Student Work'!AG130),"ERROR",IF(ABS('Student Work'!AG130-('Student Work'!$AE$14-'Student Work'!AF130))&lt;0.01,"Correct","ERROR")))</f>
        <v>0</v>
      </c>
      <c r="AH130" s="180">
        <f>IF(AD130=0,0,IF(ISBLANK('Student Work'!AH130),"ERROR",IF(ABS('Student Work'!AH130-('Student Work'!AE130-'Student Work'!AG130))&lt;0.01,"Correct","ERROR")))</f>
        <v>0</v>
      </c>
      <c r="AI130" s="162">
        <f>IF(AE130=0,0,IF(ISBLANK('Student Work'!#REF!),"ERROR",IF(ABS('Student Work'!#REF!-('Student Work'!AF130+'Student Work'!AG130+'Student Work'!AH130))&lt;0.01,"Correct","ERROR")))</f>
        <v>0</v>
      </c>
      <c r="AJ130" s="104"/>
      <c r="AK130" s="104"/>
      <c r="AL130" s="84"/>
      <c r="AM130" s="18"/>
      <c r="AN130" s="18"/>
      <c r="AO130" s="18"/>
      <c r="AP130" s="18"/>
      <c r="AQ130" s="18"/>
      <c r="AR130" s="18"/>
      <c r="AS130" s="18"/>
      <c r="AT130" s="18"/>
    </row>
    <row r="131" spans="1:46">
      <c r="A131" s="117"/>
      <c r="B131" s="86"/>
      <c r="C131" s="86"/>
      <c r="D131" s="86"/>
      <c r="E131" s="86"/>
      <c r="F131" s="86"/>
      <c r="G131" s="86"/>
      <c r="H131" s="86"/>
      <c r="I131" s="86"/>
      <c r="J131" s="86"/>
      <c r="K131" s="86"/>
      <c r="L131" s="86"/>
      <c r="M131" s="86"/>
      <c r="N131" s="86"/>
      <c r="O131" s="104"/>
      <c r="P131" s="160">
        <f>IF($T$13="Correct",IF(AND(P130+1&lt;='Student Work'!$T$13,P130&lt;&gt;0),P130+1,IF('Student Work'!P131&gt;0,"ERROR",0)),0)</f>
        <v>0</v>
      </c>
      <c r="Q131" s="161">
        <f>IF(P131=0,0,IF(ISBLANK('Student Work'!Q131),"ERROR",IF(ABS('Student Work'!Q131-'Student Work'!T130)&lt;0.01,IF(P131&lt;&gt;"ERROR","Correct","ERROR"),"ERROR")))</f>
        <v>0</v>
      </c>
      <c r="R131" s="162">
        <f>IF(P131=0,0,IF(ISBLANK('Student Work'!R131),"ERROR",IF(ABS('Student Work'!R131-'Student Work'!Q131*'Student Work'!$T$12/12)&lt;0.01,IF(P131&lt;&gt;"ERROR","Correct","ERROR"),"ERROR")))</f>
        <v>0</v>
      </c>
      <c r="S131" s="162">
        <f>IF(P131=0,0,IF(ISBLANK('Student Work'!S131),"ERROR",IF(ABS('Student Work'!S131-('Student Work'!$T$14-'Student Work'!R131))&lt;0.01,IF(P131&lt;&gt;"ERROR","Correct","ERROR"),"ERROR")))</f>
        <v>0</v>
      </c>
      <c r="T131" s="162">
        <f>IF(P131=0,0,IF(ISBLANK('Student Work'!T131),"ERROR",IF(ABS('Student Work'!T131-('Student Work'!Q131-'Student Work'!S131))&lt;0.01,IF(P131&lt;&gt;"ERROR","Correct","ERROR"),"ERROR")))</f>
        <v>0</v>
      </c>
      <c r="U131" s="167"/>
      <c r="V131" s="167"/>
      <c r="W131" s="104"/>
      <c r="X131" s="104"/>
      <c r="Y131" s="104"/>
      <c r="Z131" s="104"/>
      <c r="AA131" s="104"/>
      <c r="AB131" s="104"/>
      <c r="AC131" s="104"/>
      <c r="AD131" s="160">
        <f>IF($AE$13="Correct",IF(AND(AD130+1&lt;='Student Work'!$AE$13,AD130&lt;&gt;0),AD130+1,IF('Student Work'!AD131&gt;0,"ERROR",0)),0)</f>
        <v>0</v>
      </c>
      <c r="AE131" s="162">
        <f>IF(AD131=0,0,IF(ISBLANK('Student Work'!AE131),"ERROR",IF(ABS('Student Work'!AE131-'Student Work'!AH130)&lt;0.01,IF(AD131&lt;&gt;"ERROR","Correct","ERROR"),"ERROR")))</f>
        <v>0</v>
      </c>
      <c r="AF131" s="162">
        <f>IF(AD131=0,0,IF(ISBLANK('Student Work'!AF131),"ERROR",IF(ABS('Student Work'!AF131-'Student Work'!AE131*'Student Work'!$AE$12/12)&lt;0.01,IF(AD131&lt;&gt;"ERROR","Correct","ERROR"),"ERROR")))</f>
        <v>0</v>
      </c>
      <c r="AG131" s="179">
        <f>IF(AD131=0,0,IF(ISBLANK('Student Work'!AG131),"ERROR",IF(ABS('Student Work'!AG131-('Student Work'!$AE$14-'Student Work'!AF131))&lt;0.01,"Correct","ERROR")))</f>
        <v>0</v>
      </c>
      <c r="AH131" s="180">
        <f>IF(AD131=0,0,IF(ISBLANK('Student Work'!AH131),"ERROR",IF(ABS('Student Work'!AH131-('Student Work'!AE131-'Student Work'!AG131))&lt;0.01,"Correct","ERROR")))</f>
        <v>0</v>
      </c>
      <c r="AI131" s="162">
        <f>IF(AE131=0,0,IF(ISBLANK('Student Work'!#REF!),"ERROR",IF(ABS('Student Work'!#REF!-('Student Work'!AF131+'Student Work'!AG131+'Student Work'!AH131))&lt;0.01,"Correct","ERROR")))</f>
        <v>0</v>
      </c>
      <c r="AJ131" s="104"/>
      <c r="AK131" s="104"/>
      <c r="AL131" s="84"/>
      <c r="AM131" s="18"/>
      <c r="AN131" s="18"/>
      <c r="AO131" s="18"/>
      <c r="AP131" s="18"/>
      <c r="AQ131" s="18"/>
      <c r="AR131" s="18"/>
      <c r="AS131" s="18"/>
      <c r="AT131" s="18"/>
    </row>
    <row r="132" spans="1:46">
      <c r="A132" s="117"/>
      <c r="B132" s="86"/>
      <c r="C132" s="86"/>
      <c r="D132" s="86"/>
      <c r="E132" s="86"/>
      <c r="F132" s="86"/>
      <c r="G132" s="86"/>
      <c r="H132" s="86"/>
      <c r="I132" s="86"/>
      <c r="J132" s="86"/>
      <c r="K132" s="86"/>
      <c r="L132" s="86"/>
      <c r="M132" s="86"/>
      <c r="N132" s="86"/>
      <c r="O132" s="104"/>
      <c r="P132" s="160">
        <f>IF($T$13="Correct",IF(AND(P131+1&lt;='Student Work'!$T$13,P131&lt;&gt;0),P131+1,IF('Student Work'!P132&gt;0,"ERROR",0)),0)</f>
        <v>0</v>
      </c>
      <c r="Q132" s="161">
        <f>IF(P132=0,0,IF(ISBLANK('Student Work'!Q132),"ERROR",IF(ABS('Student Work'!Q132-'Student Work'!T131)&lt;0.01,IF(P132&lt;&gt;"ERROR","Correct","ERROR"),"ERROR")))</f>
        <v>0</v>
      </c>
      <c r="R132" s="162">
        <f>IF(P132=0,0,IF(ISBLANK('Student Work'!R132),"ERROR",IF(ABS('Student Work'!R132-'Student Work'!Q132*'Student Work'!$T$12/12)&lt;0.01,IF(P132&lt;&gt;"ERROR","Correct","ERROR"),"ERROR")))</f>
        <v>0</v>
      </c>
      <c r="S132" s="162">
        <f>IF(P132=0,0,IF(ISBLANK('Student Work'!S132),"ERROR",IF(ABS('Student Work'!S132-('Student Work'!$T$14-'Student Work'!R132))&lt;0.01,IF(P132&lt;&gt;"ERROR","Correct","ERROR"),"ERROR")))</f>
        <v>0</v>
      </c>
      <c r="T132" s="162">
        <f>IF(P132=0,0,IF(ISBLANK('Student Work'!T132),"ERROR",IF(ABS('Student Work'!T132-('Student Work'!Q132-'Student Work'!S132))&lt;0.01,IF(P132&lt;&gt;"ERROR","Correct","ERROR"),"ERROR")))</f>
        <v>0</v>
      </c>
      <c r="U132" s="167"/>
      <c r="V132" s="167"/>
      <c r="W132" s="104"/>
      <c r="X132" s="104"/>
      <c r="Y132" s="104"/>
      <c r="Z132" s="104"/>
      <c r="AA132" s="104"/>
      <c r="AB132" s="104"/>
      <c r="AC132" s="104"/>
      <c r="AD132" s="160">
        <f>IF($AE$13="Correct",IF(AND(AD131+1&lt;='Student Work'!$AE$13,AD131&lt;&gt;0),AD131+1,IF('Student Work'!AD132&gt;0,"ERROR",0)),0)</f>
        <v>0</v>
      </c>
      <c r="AE132" s="162">
        <f>IF(AD132=0,0,IF(ISBLANK('Student Work'!AE132),"ERROR",IF(ABS('Student Work'!AE132-'Student Work'!AH131)&lt;0.01,IF(AD132&lt;&gt;"ERROR","Correct","ERROR"),"ERROR")))</f>
        <v>0</v>
      </c>
      <c r="AF132" s="162">
        <f>IF(AD132=0,0,IF(ISBLANK('Student Work'!AF132),"ERROR",IF(ABS('Student Work'!AF132-'Student Work'!AE132*'Student Work'!$AE$12/12)&lt;0.01,IF(AD132&lt;&gt;"ERROR","Correct","ERROR"),"ERROR")))</f>
        <v>0</v>
      </c>
      <c r="AG132" s="179">
        <f>IF(AD132=0,0,IF(ISBLANK('Student Work'!AG132),"ERROR",IF(ABS('Student Work'!AG132-('Student Work'!$AE$14-'Student Work'!AF132))&lt;0.01,"Correct","ERROR")))</f>
        <v>0</v>
      </c>
      <c r="AH132" s="180">
        <f>IF(AD132=0,0,IF(ISBLANK('Student Work'!AH132),"ERROR",IF(ABS('Student Work'!AH132-('Student Work'!AE132-'Student Work'!AG132))&lt;0.01,"Correct","ERROR")))</f>
        <v>0</v>
      </c>
      <c r="AI132" s="162">
        <f>IF(AE132=0,0,IF(ISBLANK('Student Work'!#REF!),"ERROR",IF(ABS('Student Work'!#REF!-('Student Work'!AF132+'Student Work'!AG132+'Student Work'!AH132))&lt;0.01,"Correct","ERROR")))</f>
        <v>0</v>
      </c>
      <c r="AJ132" s="104"/>
      <c r="AK132" s="104"/>
      <c r="AL132" s="84"/>
      <c r="AM132" s="18"/>
      <c r="AN132" s="18"/>
      <c r="AO132" s="18"/>
      <c r="AP132" s="18"/>
      <c r="AQ132" s="18"/>
      <c r="AR132" s="18"/>
      <c r="AS132" s="18"/>
      <c r="AT132" s="18"/>
    </row>
    <row r="133" spans="1:46">
      <c r="A133" s="117"/>
      <c r="B133" s="86"/>
      <c r="C133" s="86"/>
      <c r="D133" s="86"/>
      <c r="E133" s="86"/>
      <c r="F133" s="86"/>
      <c r="G133" s="86"/>
      <c r="H133" s="86"/>
      <c r="I133" s="86"/>
      <c r="J133" s="86"/>
      <c r="K133" s="86"/>
      <c r="L133" s="86"/>
      <c r="M133" s="86"/>
      <c r="N133" s="86"/>
      <c r="O133" s="104"/>
      <c r="P133" s="160">
        <f>IF($T$13="Correct",IF(AND(P132+1&lt;='Student Work'!$T$13,P132&lt;&gt;0),P132+1,IF('Student Work'!P133&gt;0,"ERROR",0)),0)</f>
        <v>0</v>
      </c>
      <c r="Q133" s="161">
        <f>IF(P133=0,0,IF(ISBLANK('Student Work'!Q133),"ERROR",IF(ABS('Student Work'!Q133-'Student Work'!T132)&lt;0.01,IF(P133&lt;&gt;"ERROR","Correct","ERROR"),"ERROR")))</f>
        <v>0</v>
      </c>
      <c r="R133" s="162">
        <f>IF(P133=0,0,IF(ISBLANK('Student Work'!R133),"ERROR",IF(ABS('Student Work'!R133-'Student Work'!Q133*'Student Work'!$T$12/12)&lt;0.01,IF(P133&lt;&gt;"ERROR","Correct","ERROR"),"ERROR")))</f>
        <v>0</v>
      </c>
      <c r="S133" s="162">
        <f>IF(P133=0,0,IF(ISBLANK('Student Work'!S133),"ERROR",IF(ABS('Student Work'!S133-('Student Work'!$T$14-'Student Work'!R133))&lt;0.01,IF(P133&lt;&gt;"ERROR","Correct","ERROR"),"ERROR")))</f>
        <v>0</v>
      </c>
      <c r="T133" s="162">
        <f>IF(P133=0,0,IF(ISBLANK('Student Work'!T133),"ERROR",IF(ABS('Student Work'!T133-('Student Work'!Q133-'Student Work'!S133))&lt;0.01,IF(P133&lt;&gt;"ERROR","Correct","ERROR"),"ERROR")))</f>
        <v>0</v>
      </c>
      <c r="U133" s="167"/>
      <c r="V133" s="167"/>
      <c r="W133" s="104"/>
      <c r="X133" s="104"/>
      <c r="Y133" s="104"/>
      <c r="Z133" s="104"/>
      <c r="AA133" s="104"/>
      <c r="AB133" s="104"/>
      <c r="AC133" s="104"/>
      <c r="AD133" s="160">
        <f>IF($AE$13="Correct",IF(AND(AD132+1&lt;='Student Work'!$AE$13,AD132&lt;&gt;0),AD132+1,IF('Student Work'!AD133&gt;0,"ERROR",0)),0)</f>
        <v>0</v>
      </c>
      <c r="AE133" s="162">
        <f>IF(AD133=0,0,IF(ISBLANK('Student Work'!AE133),"ERROR",IF(ABS('Student Work'!AE133-'Student Work'!AH132)&lt;0.01,IF(AD133&lt;&gt;"ERROR","Correct","ERROR"),"ERROR")))</f>
        <v>0</v>
      </c>
      <c r="AF133" s="162">
        <f>IF(AD133=0,0,IF(ISBLANK('Student Work'!AF133),"ERROR",IF(ABS('Student Work'!AF133-'Student Work'!AE133*'Student Work'!$AE$12/12)&lt;0.01,IF(AD133&lt;&gt;"ERROR","Correct","ERROR"),"ERROR")))</f>
        <v>0</v>
      </c>
      <c r="AG133" s="179">
        <f>IF(AD133=0,0,IF(ISBLANK('Student Work'!AG133),"ERROR",IF(ABS('Student Work'!AG133-('Student Work'!$AE$14-'Student Work'!AF133))&lt;0.01,"Correct","ERROR")))</f>
        <v>0</v>
      </c>
      <c r="AH133" s="180">
        <f>IF(AD133=0,0,IF(ISBLANK('Student Work'!AH133),"ERROR",IF(ABS('Student Work'!AH133-('Student Work'!AE133-'Student Work'!AG133))&lt;0.01,"Correct","ERROR")))</f>
        <v>0</v>
      </c>
      <c r="AI133" s="162">
        <f>IF(AE133=0,0,IF(ISBLANK('Student Work'!#REF!),"ERROR",IF(ABS('Student Work'!#REF!-('Student Work'!AF133+'Student Work'!AG133+'Student Work'!AH133))&lt;0.01,"Correct","ERROR")))</f>
        <v>0</v>
      </c>
      <c r="AJ133" s="104"/>
      <c r="AK133" s="104"/>
      <c r="AL133" s="84"/>
      <c r="AM133" s="18"/>
      <c r="AN133" s="18"/>
      <c r="AO133" s="18"/>
      <c r="AP133" s="18"/>
      <c r="AQ133" s="18"/>
      <c r="AR133" s="18"/>
      <c r="AS133" s="18"/>
      <c r="AT133" s="18"/>
    </row>
    <row r="134" spans="1:46">
      <c r="A134" s="117"/>
      <c r="B134" s="86"/>
      <c r="C134" s="86"/>
      <c r="D134" s="86"/>
      <c r="E134" s="86"/>
      <c r="F134" s="86"/>
      <c r="G134" s="86"/>
      <c r="H134" s="86"/>
      <c r="I134" s="86"/>
      <c r="J134" s="86"/>
      <c r="K134" s="86"/>
      <c r="L134" s="86"/>
      <c r="M134" s="86"/>
      <c r="N134" s="86"/>
      <c r="O134" s="104"/>
      <c r="P134" s="160">
        <f>IF($T$13="Correct",IF(AND(P133+1&lt;='Student Work'!$T$13,P133&lt;&gt;0),P133+1,IF('Student Work'!P134&gt;0,"ERROR",0)),0)</f>
        <v>0</v>
      </c>
      <c r="Q134" s="161">
        <f>IF(P134=0,0,IF(ISBLANK('Student Work'!Q134),"ERROR",IF(ABS('Student Work'!Q134-'Student Work'!T133)&lt;0.01,IF(P134&lt;&gt;"ERROR","Correct","ERROR"),"ERROR")))</f>
        <v>0</v>
      </c>
      <c r="R134" s="162">
        <f>IF(P134=0,0,IF(ISBLANK('Student Work'!R134),"ERROR",IF(ABS('Student Work'!R134-'Student Work'!Q134*'Student Work'!$T$12/12)&lt;0.01,IF(P134&lt;&gt;"ERROR","Correct","ERROR"),"ERROR")))</f>
        <v>0</v>
      </c>
      <c r="S134" s="162">
        <f>IF(P134=0,0,IF(ISBLANK('Student Work'!S134),"ERROR",IF(ABS('Student Work'!S134-('Student Work'!$T$14-'Student Work'!R134))&lt;0.01,IF(P134&lt;&gt;"ERROR","Correct","ERROR"),"ERROR")))</f>
        <v>0</v>
      </c>
      <c r="T134" s="162">
        <f>IF(P134=0,0,IF(ISBLANK('Student Work'!T134),"ERROR",IF(ABS('Student Work'!T134-('Student Work'!Q134-'Student Work'!S134))&lt;0.01,IF(P134&lt;&gt;"ERROR","Correct","ERROR"),"ERROR")))</f>
        <v>0</v>
      </c>
      <c r="U134" s="167"/>
      <c r="V134" s="167"/>
      <c r="W134" s="104"/>
      <c r="X134" s="104"/>
      <c r="Y134" s="104"/>
      <c r="Z134" s="104"/>
      <c r="AA134" s="104"/>
      <c r="AB134" s="104"/>
      <c r="AC134" s="104"/>
      <c r="AD134" s="160">
        <f>IF($AE$13="Correct",IF(AND(AD133+1&lt;='Student Work'!$AE$13,AD133&lt;&gt;0),AD133+1,IF('Student Work'!AD134&gt;0,"ERROR",0)),0)</f>
        <v>0</v>
      </c>
      <c r="AE134" s="162">
        <f>IF(AD134=0,0,IF(ISBLANK('Student Work'!AE134),"ERROR",IF(ABS('Student Work'!AE134-'Student Work'!AH133)&lt;0.01,IF(AD134&lt;&gt;"ERROR","Correct","ERROR"),"ERROR")))</f>
        <v>0</v>
      </c>
      <c r="AF134" s="162">
        <f>IF(AD134=0,0,IF(ISBLANK('Student Work'!AF134),"ERROR",IF(ABS('Student Work'!AF134-'Student Work'!AE134*'Student Work'!$AE$12/12)&lt;0.01,IF(AD134&lt;&gt;"ERROR","Correct","ERROR"),"ERROR")))</f>
        <v>0</v>
      </c>
      <c r="AG134" s="179">
        <f>IF(AD134=0,0,IF(ISBLANK('Student Work'!AG134),"ERROR",IF(ABS('Student Work'!AG134-('Student Work'!$AE$14-'Student Work'!AF134))&lt;0.01,"Correct","ERROR")))</f>
        <v>0</v>
      </c>
      <c r="AH134" s="180">
        <f>IF(AD134=0,0,IF(ISBLANK('Student Work'!AH134),"ERROR",IF(ABS('Student Work'!AH134-('Student Work'!AE134-'Student Work'!AG134))&lt;0.01,"Correct","ERROR")))</f>
        <v>0</v>
      </c>
      <c r="AI134" s="162">
        <f>IF(AE134=0,0,IF(ISBLANK('Student Work'!#REF!),"ERROR",IF(ABS('Student Work'!#REF!-('Student Work'!AF134+'Student Work'!AG134+'Student Work'!AH134))&lt;0.01,"Correct","ERROR")))</f>
        <v>0</v>
      </c>
      <c r="AJ134" s="104"/>
      <c r="AK134" s="104"/>
      <c r="AL134" s="84"/>
      <c r="AM134" s="18"/>
      <c r="AN134" s="18"/>
      <c r="AO134" s="18"/>
      <c r="AP134" s="18"/>
      <c r="AQ134" s="18"/>
      <c r="AR134" s="18"/>
      <c r="AS134" s="18"/>
      <c r="AT134" s="18"/>
    </row>
    <row r="135" spans="1:46">
      <c r="A135" s="117"/>
      <c r="B135" s="86"/>
      <c r="C135" s="86"/>
      <c r="D135" s="86"/>
      <c r="E135" s="86"/>
      <c r="F135" s="86"/>
      <c r="G135" s="86"/>
      <c r="H135" s="86"/>
      <c r="I135" s="86"/>
      <c r="J135" s="86"/>
      <c r="K135" s="86"/>
      <c r="L135" s="86"/>
      <c r="M135" s="86"/>
      <c r="N135" s="86"/>
      <c r="O135" s="104"/>
      <c r="P135" s="160">
        <f>IF($T$13="Correct",IF(AND(P134+1&lt;='Student Work'!$T$13,P134&lt;&gt;0),P134+1,IF('Student Work'!P135&gt;0,"ERROR",0)),0)</f>
        <v>0</v>
      </c>
      <c r="Q135" s="161">
        <f>IF(P135=0,0,IF(ISBLANK('Student Work'!Q135),"ERROR",IF(ABS('Student Work'!Q135-'Student Work'!T134)&lt;0.01,IF(P135&lt;&gt;"ERROR","Correct","ERROR"),"ERROR")))</f>
        <v>0</v>
      </c>
      <c r="R135" s="162">
        <f>IF(P135=0,0,IF(ISBLANK('Student Work'!R135),"ERROR",IF(ABS('Student Work'!R135-'Student Work'!Q135*'Student Work'!$T$12/12)&lt;0.01,IF(P135&lt;&gt;"ERROR","Correct","ERROR"),"ERROR")))</f>
        <v>0</v>
      </c>
      <c r="S135" s="162">
        <f>IF(P135=0,0,IF(ISBLANK('Student Work'!S135),"ERROR",IF(ABS('Student Work'!S135-('Student Work'!$T$14-'Student Work'!R135))&lt;0.01,IF(P135&lt;&gt;"ERROR","Correct","ERROR"),"ERROR")))</f>
        <v>0</v>
      </c>
      <c r="T135" s="162">
        <f>IF(P135=0,0,IF(ISBLANK('Student Work'!T135),"ERROR",IF(ABS('Student Work'!T135-('Student Work'!Q135-'Student Work'!S135))&lt;0.01,IF(P135&lt;&gt;"ERROR","Correct","ERROR"),"ERROR")))</f>
        <v>0</v>
      </c>
      <c r="U135" s="167"/>
      <c r="V135" s="167"/>
      <c r="W135" s="104"/>
      <c r="X135" s="104"/>
      <c r="Y135" s="104"/>
      <c r="Z135" s="104"/>
      <c r="AA135" s="104"/>
      <c r="AB135" s="104"/>
      <c r="AC135" s="104"/>
      <c r="AD135" s="160">
        <f>IF($AE$13="Correct",IF(AND(AD134+1&lt;='Student Work'!$AE$13,AD134&lt;&gt;0),AD134+1,IF('Student Work'!AD135&gt;0,"ERROR",0)),0)</f>
        <v>0</v>
      </c>
      <c r="AE135" s="162">
        <f>IF(AD135=0,0,IF(ISBLANK('Student Work'!AE135),"ERROR",IF(ABS('Student Work'!AE135-'Student Work'!AH134)&lt;0.01,IF(AD135&lt;&gt;"ERROR","Correct","ERROR"),"ERROR")))</f>
        <v>0</v>
      </c>
      <c r="AF135" s="162">
        <f>IF(AD135=0,0,IF(ISBLANK('Student Work'!AF135),"ERROR",IF(ABS('Student Work'!AF135-'Student Work'!AE135*'Student Work'!$AE$12/12)&lt;0.01,IF(AD135&lt;&gt;"ERROR","Correct","ERROR"),"ERROR")))</f>
        <v>0</v>
      </c>
      <c r="AG135" s="179">
        <f>IF(AD135=0,0,IF(ISBLANK('Student Work'!AG135),"ERROR",IF(ABS('Student Work'!AG135-('Student Work'!$AE$14-'Student Work'!AF135))&lt;0.01,"Correct","ERROR")))</f>
        <v>0</v>
      </c>
      <c r="AH135" s="180">
        <f>IF(AD135=0,0,IF(ISBLANK('Student Work'!AH135),"ERROR",IF(ABS('Student Work'!AH135-('Student Work'!AE135-'Student Work'!AG135))&lt;0.01,"Correct","ERROR")))</f>
        <v>0</v>
      </c>
      <c r="AI135" s="162">
        <f>IF(AE135=0,0,IF(ISBLANK('Student Work'!#REF!),"ERROR",IF(ABS('Student Work'!#REF!-('Student Work'!AF135+'Student Work'!AG135+'Student Work'!AH135))&lt;0.01,"Correct","ERROR")))</f>
        <v>0</v>
      </c>
      <c r="AJ135" s="104"/>
      <c r="AK135" s="104"/>
      <c r="AL135" s="84"/>
      <c r="AM135" s="18"/>
      <c r="AN135" s="18"/>
      <c r="AO135" s="18"/>
      <c r="AP135" s="18"/>
      <c r="AQ135" s="18"/>
      <c r="AR135" s="18"/>
      <c r="AS135" s="18"/>
      <c r="AT135" s="18"/>
    </row>
    <row r="136" spans="1:46">
      <c r="A136" s="117"/>
      <c r="B136" s="86"/>
      <c r="C136" s="86"/>
      <c r="D136" s="86"/>
      <c r="E136" s="86"/>
      <c r="F136" s="86"/>
      <c r="G136" s="86"/>
      <c r="H136" s="86"/>
      <c r="I136" s="86"/>
      <c r="J136" s="86"/>
      <c r="K136" s="86"/>
      <c r="L136" s="86"/>
      <c r="M136" s="86"/>
      <c r="N136" s="86"/>
      <c r="O136" s="104"/>
      <c r="P136" s="160">
        <f>IF($T$13="Correct",IF(AND(P135+1&lt;='Student Work'!$T$13,P135&lt;&gt;0),P135+1,IF('Student Work'!P136&gt;0,"ERROR",0)),0)</f>
        <v>0</v>
      </c>
      <c r="Q136" s="161">
        <f>IF(P136=0,0,IF(ISBLANK('Student Work'!Q136),"ERROR",IF(ABS('Student Work'!Q136-'Student Work'!T135)&lt;0.01,IF(P136&lt;&gt;"ERROR","Correct","ERROR"),"ERROR")))</f>
        <v>0</v>
      </c>
      <c r="R136" s="162">
        <f>IF(P136=0,0,IF(ISBLANK('Student Work'!R136),"ERROR",IF(ABS('Student Work'!R136-'Student Work'!Q136*'Student Work'!$T$12/12)&lt;0.01,IF(P136&lt;&gt;"ERROR","Correct","ERROR"),"ERROR")))</f>
        <v>0</v>
      </c>
      <c r="S136" s="162">
        <f>IF(P136=0,0,IF(ISBLANK('Student Work'!S136),"ERROR",IF(ABS('Student Work'!S136-('Student Work'!$T$14-'Student Work'!R136))&lt;0.01,IF(P136&lt;&gt;"ERROR","Correct","ERROR"),"ERROR")))</f>
        <v>0</v>
      </c>
      <c r="T136" s="162">
        <f>IF(P136=0,0,IF(ISBLANK('Student Work'!T136),"ERROR",IF(ABS('Student Work'!T136-('Student Work'!Q136-'Student Work'!S136))&lt;0.01,IF(P136&lt;&gt;"ERROR","Correct","ERROR"),"ERROR")))</f>
        <v>0</v>
      </c>
      <c r="U136" s="167"/>
      <c r="V136" s="167"/>
      <c r="W136" s="104"/>
      <c r="X136" s="104"/>
      <c r="Y136" s="104"/>
      <c r="Z136" s="104"/>
      <c r="AA136" s="104"/>
      <c r="AB136" s="104"/>
      <c r="AC136" s="104"/>
      <c r="AD136" s="160">
        <f>IF($AE$13="Correct",IF(AND(AD135+1&lt;='Student Work'!$AE$13,AD135&lt;&gt;0),AD135+1,IF('Student Work'!AD136&gt;0,"ERROR",0)),0)</f>
        <v>0</v>
      </c>
      <c r="AE136" s="162">
        <f>IF(AD136=0,0,IF(ISBLANK('Student Work'!AE136),"ERROR",IF(ABS('Student Work'!AE136-'Student Work'!AH135)&lt;0.01,IF(AD136&lt;&gt;"ERROR","Correct","ERROR"),"ERROR")))</f>
        <v>0</v>
      </c>
      <c r="AF136" s="162">
        <f>IF(AD136=0,0,IF(ISBLANK('Student Work'!AF136),"ERROR",IF(ABS('Student Work'!AF136-'Student Work'!AE136*'Student Work'!$AE$12/12)&lt;0.01,IF(AD136&lt;&gt;"ERROR","Correct","ERROR"),"ERROR")))</f>
        <v>0</v>
      </c>
      <c r="AG136" s="179">
        <f>IF(AD136=0,0,IF(ISBLANK('Student Work'!AG136),"ERROR",IF(ABS('Student Work'!AG136-('Student Work'!$AE$14-'Student Work'!AF136))&lt;0.01,"Correct","ERROR")))</f>
        <v>0</v>
      </c>
      <c r="AH136" s="180">
        <f>IF(AD136=0,0,IF(ISBLANK('Student Work'!AH136),"ERROR",IF(ABS('Student Work'!AH136-('Student Work'!AE136-'Student Work'!AG136))&lt;0.01,"Correct","ERROR")))</f>
        <v>0</v>
      </c>
      <c r="AI136" s="162">
        <f>IF(AE136=0,0,IF(ISBLANK('Student Work'!#REF!),"ERROR",IF(ABS('Student Work'!#REF!-('Student Work'!AF136+'Student Work'!AG136+'Student Work'!AH136))&lt;0.01,"Correct","ERROR")))</f>
        <v>0</v>
      </c>
      <c r="AJ136" s="104"/>
      <c r="AK136" s="104"/>
      <c r="AL136" s="84"/>
      <c r="AM136" s="18"/>
      <c r="AN136" s="18"/>
      <c r="AO136" s="18"/>
      <c r="AP136" s="18"/>
      <c r="AQ136" s="18"/>
      <c r="AR136" s="18"/>
      <c r="AS136" s="18"/>
      <c r="AT136" s="18"/>
    </row>
    <row r="137" spans="1:46">
      <c r="A137" s="117"/>
      <c r="B137" s="86"/>
      <c r="C137" s="86"/>
      <c r="D137" s="86"/>
      <c r="E137" s="86"/>
      <c r="F137" s="86"/>
      <c r="G137" s="86"/>
      <c r="H137" s="86"/>
      <c r="I137" s="86"/>
      <c r="J137" s="86"/>
      <c r="K137" s="86"/>
      <c r="L137" s="86"/>
      <c r="M137" s="86"/>
      <c r="N137" s="86"/>
      <c r="O137" s="104"/>
      <c r="P137" s="160">
        <f>IF($T$13="Correct",IF(AND(P136+1&lt;='Student Work'!$T$13,P136&lt;&gt;0),P136+1,IF('Student Work'!P137&gt;0,"ERROR",0)),0)</f>
        <v>0</v>
      </c>
      <c r="Q137" s="161">
        <f>IF(P137=0,0,IF(ISBLANK('Student Work'!Q137),"ERROR",IF(ABS('Student Work'!Q137-'Student Work'!T136)&lt;0.01,IF(P137&lt;&gt;"ERROR","Correct","ERROR"),"ERROR")))</f>
        <v>0</v>
      </c>
      <c r="R137" s="162">
        <f>IF(P137=0,0,IF(ISBLANK('Student Work'!R137),"ERROR",IF(ABS('Student Work'!R137-'Student Work'!Q137*'Student Work'!$T$12/12)&lt;0.01,IF(P137&lt;&gt;"ERROR","Correct","ERROR"),"ERROR")))</f>
        <v>0</v>
      </c>
      <c r="S137" s="162">
        <f>IF(P137=0,0,IF(ISBLANK('Student Work'!S137),"ERROR",IF(ABS('Student Work'!S137-('Student Work'!$T$14-'Student Work'!R137))&lt;0.01,IF(P137&lt;&gt;"ERROR","Correct","ERROR"),"ERROR")))</f>
        <v>0</v>
      </c>
      <c r="T137" s="162">
        <f>IF(P137=0,0,IF(ISBLANK('Student Work'!T137),"ERROR",IF(ABS('Student Work'!T137-('Student Work'!Q137-'Student Work'!S137))&lt;0.01,IF(P137&lt;&gt;"ERROR","Correct","ERROR"),"ERROR")))</f>
        <v>0</v>
      </c>
      <c r="U137" s="167"/>
      <c r="V137" s="167"/>
      <c r="W137" s="104"/>
      <c r="X137" s="104"/>
      <c r="Y137" s="104"/>
      <c r="Z137" s="104"/>
      <c r="AA137" s="104"/>
      <c r="AB137" s="104"/>
      <c r="AC137" s="104"/>
      <c r="AD137" s="160">
        <f>IF($AE$13="Correct",IF(AND(AD136+1&lt;='Student Work'!$AE$13,AD136&lt;&gt;0),AD136+1,IF('Student Work'!AD137&gt;0,"ERROR",0)),0)</f>
        <v>0</v>
      </c>
      <c r="AE137" s="162">
        <f>IF(AD137=0,0,IF(ISBLANK('Student Work'!AE137),"ERROR",IF(ABS('Student Work'!AE137-'Student Work'!AH136)&lt;0.01,IF(AD137&lt;&gt;"ERROR","Correct","ERROR"),"ERROR")))</f>
        <v>0</v>
      </c>
      <c r="AF137" s="162">
        <f>IF(AD137=0,0,IF(ISBLANK('Student Work'!AF137),"ERROR",IF(ABS('Student Work'!AF137-'Student Work'!AE137*'Student Work'!$AE$12/12)&lt;0.01,IF(AD137&lt;&gt;"ERROR","Correct","ERROR"),"ERROR")))</f>
        <v>0</v>
      </c>
      <c r="AG137" s="179">
        <f>IF(AD137=0,0,IF(ISBLANK('Student Work'!AG137),"ERROR",IF(ABS('Student Work'!AG137-('Student Work'!$AE$14-'Student Work'!AF137))&lt;0.01,"Correct","ERROR")))</f>
        <v>0</v>
      </c>
      <c r="AH137" s="180">
        <f>IF(AD137=0,0,IF(ISBLANK('Student Work'!AH137),"ERROR",IF(ABS('Student Work'!AH137-('Student Work'!AE137-'Student Work'!AG137))&lt;0.01,"Correct","ERROR")))</f>
        <v>0</v>
      </c>
      <c r="AI137" s="162">
        <f>IF(AE137=0,0,IF(ISBLANK('Student Work'!#REF!),"ERROR",IF(ABS('Student Work'!#REF!-('Student Work'!AF137+'Student Work'!AG137+'Student Work'!AH137))&lt;0.01,"Correct","ERROR")))</f>
        <v>0</v>
      </c>
      <c r="AJ137" s="104"/>
      <c r="AK137" s="104"/>
      <c r="AL137" s="84"/>
      <c r="AM137" s="18"/>
      <c r="AN137" s="18"/>
      <c r="AO137" s="18"/>
      <c r="AP137" s="18"/>
      <c r="AQ137" s="18"/>
      <c r="AR137" s="18"/>
      <c r="AS137" s="18"/>
      <c r="AT137" s="18"/>
    </row>
    <row r="138" spans="1:46">
      <c r="A138" s="117"/>
      <c r="B138" s="86"/>
      <c r="C138" s="86"/>
      <c r="D138" s="86"/>
      <c r="E138" s="86"/>
      <c r="F138" s="86"/>
      <c r="G138" s="86"/>
      <c r="H138" s="86"/>
      <c r="I138" s="86"/>
      <c r="J138" s="86"/>
      <c r="K138" s="86"/>
      <c r="L138" s="86"/>
      <c r="M138" s="86"/>
      <c r="N138" s="86"/>
      <c r="O138" s="104"/>
      <c r="P138" s="160">
        <f>IF($T$13="Correct",IF(AND(P137+1&lt;='Student Work'!$T$13,P137&lt;&gt;0),P137+1,IF('Student Work'!P138&gt;0,"ERROR",0)),0)</f>
        <v>0</v>
      </c>
      <c r="Q138" s="161">
        <f>IF(P138=0,0,IF(ISBLANK('Student Work'!Q138),"ERROR",IF(ABS('Student Work'!Q138-'Student Work'!T137)&lt;0.01,IF(P138&lt;&gt;"ERROR","Correct","ERROR"),"ERROR")))</f>
        <v>0</v>
      </c>
      <c r="R138" s="162">
        <f>IF(P138=0,0,IF(ISBLANK('Student Work'!R138),"ERROR",IF(ABS('Student Work'!R138-'Student Work'!Q138*'Student Work'!$T$12/12)&lt;0.01,IF(P138&lt;&gt;"ERROR","Correct","ERROR"),"ERROR")))</f>
        <v>0</v>
      </c>
      <c r="S138" s="162">
        <f>IF(P138=0,0,IF(ISBLANK('Student Work'!S138),"ERROR",IF(ABS('Student Work'!S138-('Student Work'!$T$14-'Student Work'!R138))&lt;0.01,IF(P138&lt;&gt;"ERROR","Correct","ERROR"),"ERROR")))</f>
        <v>0</v>
      </c>
      <c r="T138" s="162">
        <f>IF(P138=0,0,IF(ISBLANK('Student Work'!T138),"ERROR",IF(ABS('Student Work'!T138-('Student Work'!Q138-'Student Work'!S138))&lt;0.01,IF(P138&lt;&gt;"ERROR","Correct","ERROR"),"ERROR")))</f>
        <v>0</v>
      </c>
      <c r="U138" s="167"/>
      <c r="V138" s="167"/>
      <c r="W138" s="104"/>
      <c r="X138" s="104"/>
      <c r="Y138" s="104"/>
      <c r="Z138" s="104"/>
      <c r="AA138" s="104"/>
      <c r="AB138" s="104"/>
      <c r="AC138" s="104"/>
      <c r="AD138" s="160">
        <f>IF($AE$13="Correct",IF(AND(AD137+1&lt;='Student Work'!$AE$13,AD137&lt;&gt;0),AD137+1,IF('Student Work'!AD138&gt;0,"ERROR",0)),0)</f>
        <v>0</v>
      </c>
      <c r="AE138" s="162">
        <f>IF(AD138=0,0,IF(ISBLANK('Student Work'!AE138),"ERROR",IF(ABS('Student Work'!AE138-'Student Work'!AH137)&lt;0.01,IF(AD138&lt;&gt;"ERROR","Correct","ERROR"),"ERROR")))</f>
        <v>0</v>
      </c>
      <c r="AF138" s="162">
        <f>IF(AD138=0,0,IF(ISBLANK('Student Work'!AF138),"ERROR",IF(ABS('Student Work'!AF138-'Student Work'!AE138*'Student Work'!$AE$12/12)&lt;0.01,IF(AD138&lt;&gt;"ERROR","Correct","ERROR"),"ERROR")))</f>
        <v>0</v>
      </c>
      <c r="AG138" s="179">
        <f>IF(AD138=0,0,IF(ISBLANK('Student Work'!AG138),"ERROR",IF(ABS('Student Work'!AG138-('Student Work'!$AE$14-'Student Work'!AF138))&lt;0.01,"Correct","ERROR")))</f>
        <v>0</v>
      </c>
      <c r="AH138" s="180">
        <f>IF(AD138=0,0,IF(ISBLANK('Student Work'!AH138),"ERROR",IF(ABS('Student Work'!AH138-('Student Work'!AE138-'Student Work'!AG138))&lt;0.01,"Correct","ERROR")))</f>
        <v>0</v>
      </c>
      <c r="AI138" s="162">
        <f>IF(AE138=0,0,IF(ISBLANK('Student Work'!#REF!),"ERROR",IF(ABS('Student Work'!#REF!-('Student Work'!AF138+'Student Work'!AG138+'Student Work'!AH138))&lt;0.01,"Correct","ERROR")))</f>
        <v>0</v>
      </c>
      <c r="AJ138" s="104"/>
      <c r="AK138" s="104"/>
      <c r="AL138" s="84"/>
      <c r="AM138" s="18"/>
      <c r="AN138" s="18"/>
      <c r="AO138" s="18"/>
      <c r="AP138" s="18"/>
      <c r="AQ138" s="18"/>
      <c r="AR138" s="18"/>
      <c r="AS138" s="18"/>
      <c r="AT138" s="18"/>
    </row>
    <row r="139" spans="1:46">
      <c r="A139" s="117"/>
      <c r="B139" s="86"/>
      <c r="C139" s="86"/>
      <c r="D139" s="86"/>
      <c r="E139" s="86"/>
      <c r="F139" s="86"/>
      <c r="G139" s="86"/>
      <c r="H139" s="86"/>
      <c r="I139" s="86"/>
      <c r="J139" s="86"/>
      <c r="K139" s="86"/>
      <c r="L139" s="86"/>
      <c r="M139" s="86"/>
      <c r="N139" s="86"/>
      <c r="O139" s="104"/>
      <c r="P139" s="160">
        <f>IF($T$13="Correct",IF(AND(P138+1&lt;='Student Work'!$T$13,P138&lt;&gt;0),P138+1,IF('Student Work'!P139&gt;0,"ERROR",0)),0)</f>
        <v>0</v>
      </c>
      <c r="Q139" s="161">
        <f>IF(P139=0,0,IF(ISBLANK('Student Work'!Q139),"ERROR",IF(ABS('Student Work'!Q139-'Student Work'!T138)&lt;0.01,IF(P139&lt;&gt;"ERROR","Correct","ERROR"),"ERROR")))</f>
        <v>0</v>
      </c>
      <c r="R139" s="162">
        <f>IF(P139=0,0,IF(ISBLANK('Student Work'!R139),"ERROR",IF(ABS('Student Work'!R139-'Student Work'!Q139*'Student Work'!$T$12/12)&lt;0.01,IF(P139&lt;&gt;"ERROR","Correct","ERROR"),"ERROR")))</f>
        <v>0</v>
      </c>
      <c r="S139" s="162">
        <f>IF(P139=0,0,IF(ISBLANK('Student Work'!S139),"ERROR",IF(ABS('Student Work'!S139-('Student Work'!$T$14-'Student Work'!R139))&lt;0.01,IF(P139&lt;&gt;"ERROR","Correct","ERROR"),"ERROR")))</f>
        <v>0</v>
      </c>
      <c r="T139" s="162">
        <f>IF(P139=0,0,IF(ISBLANK('Student Work'!T139),"ERROR",IF(ABS('Student Work'!T139-('Student Work'!Q139-'Student Work'!S139))&lt;0.01,IF(P139&lt;&gt;"ERROR","Correct","ERROR"),"ERROR")))</f>
        <v>0</v>
      </c>
      <c r="U139" s="167"/>
      <c r="V139" s="167"/>
      <c r="W139" s="104"/>
      <c r="X139" s="104"/>
      <c r="Y139" s="104"/>
      <c r="Z139" s="104"/>
      <c r="AA139" s="104"/>
      <c r="AB139" s="104"/>
      <c r="AC139" s="104"/>
      <c r="AD139" s="160">
        <f>IF($AE$13="Correct",IF(AND(AD138+1&lt;='Student Work'!$AE$13,AD138&lt;&gt;0),AD138+1,IF('Student Work'!AD139&gt;0,"ERROR",0)),0)</f>
        <v>0</v>
      </c>
      <c r="AE139" s="162">
        <f>IF(AD139=0,0,IF(ISBLANK('Student Work'!AE139),"ERROR",IF(ABS('Student Work'!AE139-'Student Work'!AH138)&lt;0.01,IF(AD139&lt;&gt;"ERROR","Correct","ERROR"),"ERROR")))</f>
        <v>0</v>
      </c>
      <c r="AF139" s="162">
        <f>IF(AD139=0,0,IF(ISBLANK('Student Work'!AF139),"ERROR",IF(ABS('Student Work'!AF139-'Student Work'!AE139*'Student Work'!$AE$12/12)&lt;0.01,IF(AD139&lt;&gt;"ERROR","Correct","ERROR"),"ERROR")))</f>
        <v>0</v>
      </c>
      <c r="AG139" s="179">
        <f>IF(AD139=0,0,IF(ISBLANK('Student Work'!AG139),"ERROR",IF(ABS('Student Work'!AG139-('Student Work'!$AE$14-'Student Work'!AF139))&lt;0.01,"Correct","ERROR")))</f>
        <v>0</v>
      </c>
      <c r="AH139" s="180">
        <f>IF(AD139=0,0,IF(ISBLANK('Student Work'!AH139),"ERROR",IF(ABS('Student Work'!AH139-('Student Work'!AE139-'Student Work'!AG139))&lt;0.01,"Correct","ERROR")))</f>
        <v>0</v>
      </c>
      <c r="AI139" s="162">
        <f>IF(AE139=0,0,IF(ISBLANK('Student Work'!#REF!),"ERROR",IF(ABS('Student Work'!#REF!-('Student Work'!AF139+'Student Work'!AG139+'Student Work'!AH139))&lt;0.01,"Correct","ERROR")))</f>
        <v>0</v>
      </c>
      <c r="AJ139" s="104"/>
      <c r="AK139" s="104"/>
      <c r="AL139" s="84"/>
      <c r="AM139" s="18"/>
      <c r="AN139" s="18"/>
      <c r="AO139" s="18"/>
      <c r="AP139" s="18"/>
      <c r="AQ139" s="18"/>
      <c r="AR139" s="18"/>
      <c r="AS139" s="18"/>
      <c r="AT139" s="18"/>
    </row>
    <row r="140" spans="1:46">
      <c r="A140" s="117"/>
      <c r="B140" s="86"/>
      <c r="C140" s="86"/>
      <c r="D140" s="86"/>
      <c r="E140" s="86"/>
      <c r="F140" s="86"/>
      <c r="G140" s="86"/>
      <c r="H140" s="86"/>
      <c r="I140" s="86"/>
      <c r="J140" s="86"/>
      <c r="K140" s="86"/>
      <c r="L140" s="86"/>
      <c r="M140" s="86"/>
      <c r="N140" s="86"/>
      <c r="O140" s="104"/>
      <c r="P140" s="160">
        <f>IF($T$13="Correct",IF(AND(P139+1&lt;='Student Work'!$T$13,P139&lt;&gt;0),P139+1,IF('Student Work'!P140&gt;0,"ERROR",0)),0)</f>
        <v>0</v>
      </c>
      <c r="Q140" s="161">
        <f>IF(P140=0,0,IF(ISBLANK('Student Work'!Q140),"ERROR",IF(ABS('Student Work'!Q140-'Student Work'!T139)&lt;0.01,IF(P140&lt;&gt;"ERROR","Correct","ERROR"),"ERROR")))</f>
        <v>0</v>
      </c>
      <c r="R140" s="162">
        <f>IF(P140=0,0,IF(ISBLANK('Student Work'!R140),"ERROR",IF(ABS('Student Work'!R140-'Student Work'!Q140*'Student Work'!$T$12/12)&lt;0.01,IF(P140&lt;&gt;"ERROR","Correct","ERROR"),"ERROR")))</f>
        <v>0</v>
      </c>
      <c r="S140" s="162">
        <f>IF(P140=0,0,IF(ISBLANK('Student Work'!S140),"ERROR",IF(ABS('Student Work'!S140-('Student Work'!$T$14-'Student Work'!R140))&lt;0.01,IF(P140&lt;&gt;"ERROR","Correct","ERROR"),"ERROR")))</f>
        <v>0</v>
      </c>
      <c r="T140" s="162">
        <f>IF(P140=0,0,IF(ISBLANK('Student Work'!T140),"ERROR",IF(ABS('Student Work'!T140-('Student Work'!Q140-'Student Work'!S140))&lt;0.01,IF(P140&lt;&gt;"ERROR","Correct","ERROR"),"ERROR")))</f>
        <v>0</v>
      </c>
      <c r="U140" s="167"/>
      <c r="V140" s="167"/>
      <c r="W140" s="104"/>
      <c r="X140" s="104"/>
      <c r="Y140" s="104"/>
      <c r="Z140" s="104"/>
      <c r="AA140" s="104"/>
      <c r="AB140" s="104"/>
      <c r="AC140" s="104"/>
      <c r="AD140" s="160">
        <f>IF($AE$13="Correct",IF(AND(AD139+1&lt;='Student Work'!$AE$13,AD139&lt;&gt;0),AD139+1,IF('Student Work'!AD140&gt;0,"ERROR",0)),0)</f>
        <v>0</v>
      </c>
      <c r="AE140" s="162">
        <f>IF(AD140=0,0,IF(ISBLANK('Student Work'!AE140),"ERROR",IF(ABS('Student Work'!AE140-'Student Work'!AH139)&lt;0.01,IF(AD140&lt;&gt;"ERROR","Correct","ERROR"),"ERROR")))</f>
        <v>0</v>
      </c>
      <c r="AF140" s="162">
        <f>IF(AD140=0,0,IF(ISBLANK('Student Work'!AF140),"ERROR",IF(ABS('Student Work'!AF140-'Student Work'!AE140*'Student Work'!$AE$12/12)&lt;0.01,IF(AD140&lt;&gt;"ERROR","Correct","ERROR"),"ERROR")))</f>
        <v>0</v>
      </c>
      <c r="AG140" s="179">
        <f>IF(AD140=0,0,IF(ISBLANK('Student Work'!AG140),"ERROR",IF(ABS('Student Work'!AG140-('Student Work'!$AE$14-'Student Work'!AF140))&lt;0.01,"Correct","ERROR")))</f>
        <v>0</v>
      </c>
      <c r="AH140" s="180">
        <f>IF(AD140=0,0,IF(ISBLANK('Student Work'!AH140),"ERROR",IF(ABS('Student Work'!AH140-('Student Work'!AE140-'Student Work'!AG140))&lt;0.01,"Correct","ERROR")))</f>
        <v>0</v>
      </c>
      <c r="AI140" s="162">
        <f>IF(AE140=0,0,IF(ISBLANK('Student Work'!#REF!),"ERROR",IF(ABS('Student Work'!#REF!-('Student Work'!AF140+'Student Work'!AG140+'Student Work'!AH140))&lt;0.01,"Correct","ERROR")))</f>
        <v>0</v>
      </c>
      <c r="AJ140" s="104"/>
      <c r="AK140" s="104"/>
      <c r="AL140" s="84"/>
      <c r="AM140" s="18"/>
      <c r="AN140" s="18"/>
      <c r="AO140" s="18"/>
      <c r="AP140" s="18"/>
      <c r="AQ140" s="18"/>
      <c r="AR140" s="18"/>
      <c r="AS140" s="18"/>
      <c r="AT140" s="18"/>
    </row>
    <row r="141" spans="1:46">
      <c r="A141" s="117"/>
      <c r="B141" s="86"/>
      <c r="C141" s="86"/>
      <c r="D141" s="86"/>
      <c r="E141" s="86"/>
      <c r="F141" s="86"/>
      <c r="G141" s="86"/>
      <c r="H141" s="86"/>
      <c r="I141" s="86"/>
      <c r="J141" s="86"/>
      <c r="K141" s="86"/>
      <c r="L141" s="86"/>
      <c r="M141" s="86"/>
      <c r="N141" s="86"/>
      <c r="O141" s="104"/>
      <c r="P141" s="160">
        <f>IF($T$13="Correct",IF(AND(P140+1&lt;='Student Work'!$T$13,P140&lt;&gt;0),P140+1,IF('Student Work'!P141&gt;0,"ERROR",0)),0)</f>
        <v>0</v>
      </c>
      <c r="Q141" s="161">
        <f>IF(P141=0,0,IF(ISBLANK('Student Work'!Q141),"ERROR",IF(ABS('Student Work'!Q141-'Student Work'!T140)&lt;0.01,IF(P141&lt;&gt;"ERROR","Correct","ERROR"),"ERROR")))</f>
        <v>0</v>
      </c>
      <c r="R141" s="162">
        <f>IF(P141=0,0,IF(ISBLANK('Student Work'!R141),"ERROR",IF(ABS('Student Work'!R141-'Student Work'!Q141*'Student Work'!$T$12/12)&lt;0.01,IF(P141&lt;&gt;"ERROR","Correct","ERROR"),"ERROR")))</f>
        <v>0</v>
      </c>
      <c r="S141" s="162">
        <f>IF(P141=0,0,IF(ISBLANK('Student Work'!S141),"ERROR",IF(ABS('Student Work'!S141-('Student Work'!$T$14-'Student Work'!R141))&lt;0.01,IF(P141&lt;&gt;"ERROR","Correct","ERROR"),"ERROR")))</f>
        <v>0</v>
      </c>
      <c r="T141" s="162">
        <f>IF(P141=0,0,IF(ISBLANK('Student Work'!T141),"ERROR",IF(ABS('Student Work'!T141-('Student Work'!Q141-'Student Work'!S141))&lt;0.01,IF(P141&lt;&gt;"ERROR","Correct","ERROR"),"ERROR")))</f>
        <v>0</v>
      </c>
      <c r="U141" s="167"/>
      <c r="V141" s="167"/>
      <c r="W141" s="104"/>
      <c r="X141" s="104"/>
      <c r="Y141" s="104"/>
      <c r="Z141" s="104"/>
      <c r="AA141" s="104"/>
      <c r="AB141" s="104"/>
      <c r="AC141" s="104"/>
      <c r="AD141" s="160">
        <f>IF($AE$13="Correct",IF(AND(AD140+1&lt;='Student Work'!$AE$13,AD140&lt;&gt;0),AD140+1,IF('Student Work'!AD141&gt;0,"ERROR",0)),0)</f>
        <v>0</v>
      </c>
      <c r="AE141" s="162">
        <f>IF(AD141=0,0,IF(ISBLANK('Student Work'!AE141),"ERROR",IF(ABS('Student Work'!AE141-'Student Work'!AH140)&lt;0.01,IF(AD141&lt;&gt;"ERROR","Correct","ERROR"),"ERROR")))</f>
        <v>0</v>
      </c>
      <c r="AF141" s="162">
        <f>IF(AD141=0,0,IF(ISBLANK('Student Work'!AF141),"ERROR",IF(ABS('Student Work'!AF141-'Student Work'!AE141*'Student Work'!$AE$12/12)&lt;0.01,IF(AD141&lt;&gt;"ERROR","Correct","ERROR"),"ERROR")))</f>
        <v>0</v>
      </c>
      <c r="AG141" s="179">
        <f>IF(AD141=0,0,IF(ISBLANK('Student Work'!AG141),"ERROR",IF(ABS('Student Work'!AG141-('Student Work'!$AE$14-'Student Work'!AF141))&lt;0.01,"Correct","ERROR")))</f>
        <v>0</v>
      </c>
      <c r="AH141" s="180">
        <f>IF(AD141=0,0,IF(ISBLANK('Student Work'!AH141),"ERROR",IF(ABS('Student Work'!AH141-('Student Work'!AE141-'Student Work'!AG141))&lt;0.01,"Correct","ERROR")))</f>
        <v>0</v>
      </c>
      <c r="AI141" s="162">
        <f>IF(AE141=0,0,IF(ISBLANK('Student Work'!#REF!),"ERROR",IF(ABS('Student Work'!#REF!-('Student Work'!AF141+'Student Work'!AG141+'Student Work'!AH141))&lt;0.01,"Correct","ERROR")))</f>
        <v>0</v>
      </c>
      <c r="AJ141" s="104"/>
      <c r="AK141" s="104"/>
      <c r="AL141" s="84"/>
      <c r="AM141" s="18"/>
      <c r="AN141" s="18"/>
      <c r="AO141" s="18"/>
      <c r="AP141" s="18"/>
      <c r="AQ141" s="18"/>
      <c r="AR141" s="18"/>
      <c r="AS141" s="18"/>
      <c r="AT141" s="18"/>
    </row>
    <row r="142" spans="1:46">
      <c r="A142" s="117"/>
      <c r="B142" s="86"/>
      <c r="C142" s="86"/>
      <c r="D142" s="86"/>
      <c r="E142" s="86"/>
      <c r="F142" s="86"/>
      <c r="G142" s="86"/>
      <c r="H142" s="86"/>
      <c r="I142" s="86"/>
      <c r="J142" s="86"/>
      <c r="K142" s="86"/>
      <c r="L142" s="86"/>
      <c r="M142" s="86"/>
      <c r="N142" s="86"/>
      <c r="O142" s="104"/>
      <c r="P142" s="160">
        <f>IF($T$13="Correct",IF(AND(P141+1&lt;='Student Work'!$T$13,P141&lt;&gt;0),P141+1,IF('Student Work'!P142&gt;0,"ERROR",0)),0)</f>
        <v>0</v>
      </c>
      <c r="Q142" s="161">
        <f>IF(P142=0,0,IF(ISBLANK('Student Work'!Q142),"ERROR",IF(ABS('Student Work'!Q142-'Student Work'!T141)&lt;0.01,IF(P142&lt;&gt;"ERROR","Correct","ERROR"),"ERROR")))</f>
        <v>0</v>
      </c>
      <c r="R142" s="162">
        <f>IF(P142=0,0,IF(ISBLANK('Student Work'!R142),"ERROR",IF(ABS('Student Work'!R142-'Student Work'!Q142*'Student Work'!$T$12/12)&lt;0.01,IF(P142&lt;&gt;"ERROR","Correct","ERROR"),"ERROR")))</f>
        <v>0</v>
      </c>
      <c r="S142" s="162">
        <f>IF(P142=0,0,IF(ISBLANK('Student Work'!S142),"ERROR",IF(ABS('Student Work'!S142-('Student Work'!$T$14-'Student Work'!R142))&lt;0.01,IF(P142&lt;&gt;"ERROR","Correct","ERROR"),"ERROR")))</f>
        <v>0</v>
      </c>
      <c r="T142" s="162">
        <f>IF(P142=0,0,IF(ISBLANK('Student Work'!T142),"ERROR",IF(ABS('Student Work'!T142-('Student Work'!Q142-'Student Work'!S142))&lt;0.01,IF(P142&lt;&gt;"ERROR","Correct","ERROR"),"ERROR")))</f>
        <v>0</v>
      </c>
      <c r="U142" s="167"/>
      <c r="V142" s="167"/>
      <c r="W142" s="104"/>
      <c r="X142" s="104"/>
      <c r="Y142" s="104"/>
      <c r="Z142" s="104"/>
      <c r="AA142" s="104"/>
      <c r="AB142" s="104"/>
      <c r="AC142" s="104"/>
      <c r="AD142" s="160">
        <f>IF($AE$13="Correct",IF(AND(AD141+1&lt;='Student Work'!$AE$13,AD141&lt;&gt;0),AD141+1,IF('Student Work'!AD142&gt;0,"ERROR",0)),0)</f>
        <v>0</v>
      </c>
      <c r="AE142" s="162">
        <f>IF(AD142=0,0,IF(ISBLANK('Student Work'!AE142),"ERROR",IF(ABS('Student Work'!AE142-'Student Work'!AH141)&lt;0.01,IF(AD142&lt;&gt;"ERROR","Correct","ERROR"),"ERROR")))</f>
        <v>0</v>
      </c>
      <c r="AF142" s="162">
        <f>IF(AD142=0,0,IF(ISBLANK('Student Work'!AF142),"ERROR",IF(ABS('Student Work'!AF142-'Student Work'!AE142*'Student Work'!$AE$12/12)&lt;0.01,IF(AD142&lt;&gt;"ERROR","Correct","ERROR"),"ERROR")))</f>
        <v>0</v>
      </c>
      <c r="AG142" s="179">
        <f>IF(AD142=0,0,IF(ISBLANK('Student Work'!AG142),"ERROR",IF(ABS('Student Work'!AG142-('Student Work'!$AE$14-'Student Work'!AF142))&lt;0.01,"Correct","ERROR")))</f>
        <v>0</v>
      </c>
      <c r="AH142" s="180">
        <f>IF(AD142=0,0,IF(ISBLANK('Student Work'!AH142),"ERROR",IF(ABS('Student Work'!AH142-('Student Work'!AE142-'Student Work'!AG142))&lt;0.01,"Correct","ERROR")))</f>
        <v>0</v>
      </c>
      <c r="AI142" s="162">
        <f>IF(AE142=0,0,IF(ISBLANK('Student Work'!#REF!),"ERROR",IF(ABS('Student Work'!#REF!-('Student Work'!AF142+'Student Work'!AG142+'Student Work'!AH142))&lt;0.01,"Correct","ERROR")))</f>
        <v>0</v>
      </c>
      <c r="AJ142" s="104"/>
      <c r="AK142" s="104"/>
      <c r="AL142" s="84"/>
      <c r="AM142" s="18"/>
      <c r="AN142" s="18"/>
      <c r="AO142" s="18"/>
      <c r="AP142" s="18"/>
      <c r="AQ142" s="18"/>
      <c r="AR142" s="18"/>
      <c r="AS142" s="18"/>
      <c r="AT142" s="18"/>
    </row>
    <row r="143" spans="1:46">
      <c r="A143" s="117"/>
      <c r="B143" s="86"/>
      <c r="C143" s="86"/>
      <c r="D143" s="86"/>
      <c r="E143" s="86"/>
      <c r="F143" s="86"/>
      <c r="G143" s="86"/>
      <c r="H143" s="86"/>
      <c r="I143" s="86"/>
      <c r="J143" s="86"/>
      <c r="K143" s="86"/>
      <c r="L143" s="86"/>
      <c r="M143" s="86"/>
      <c r="N143" s="86"/>
      <c r="O143" s="104"/>
      <c r="P143" s="160">
        <f>IF($T$13="Correct",IF(AND(P142+1&lt;='Student Work'!$T$13,P142&lt;&gt;0),P142+1,IF('Student Work'!P143&gt;0,"ERROR",0)),0)</f>
        <v>0</v>
      </c>
      <c r="Q143" s="161">
        <f>IF(P143=0,0,IF(ISBLANK('Student Work'!Q143),"ERROR",IF(ABS('Student Work'!Q143-'Student Work'!T142)&lt;0.01,IF(P143&lt;&gt;"ERROR","Correct","ERROR"),"ERROR")))</f>
        <v>0</v>
      </c>
      <c r="R143" s="162">
        <f>IF(P143=0,0,IF(ISBLANK('Student Work'!R143),"ERROR",IF(ABS('Student Work'!R143-'Student Work'!Q143*'Student Work'!$T$12/12)&lt;0.01,IF(P143&lt;&gt;"ERROR","Correct","ERROR"),"ERROR")))</f>
        <v>0</v>
      </c>
      <c r="S143" s="162">
        <f>IF(P143=0,0,IF(ISBLANK('Student Work'!S143),"ERROR",IF(ABS('Student Work'!S143-('Student Work'!$T$14-'Student Work'!R143))&lt;0.01,IF(P143&lt;&gt;"ERROR","Correct","ERROR"),"ERROR")))</f>
        <v>0</v>
      </c>
      <c r="T143" s="162">
        <f>IF(P143=0,0,IF(ISBLANK('Student Work'!T143),"ERROR",IF(ABS('Student Work'!T143-('Student Work'!Q143-'Student Work'!S143))&lt;0.01,IF(P143&lt;&gt;"ERROR","Correct","ERROR"),"ERROR")))</f>
        <v>0</v>
      </c>
      <c r="U143" s="167"/>
      <c r="V143" s="167"/>
      <c r="W143" s="104"/>
      <c r="X143" s="104"/>
      <c r="Y143" s="104"/>
      <c r="Z143" s="104"/>
      <c r="AA143" s="104"/>
      <c r="AB143" s="104"/>
      <c r="AC143" s="104"/>
      <c r="AD143" s="160">
        <f>IF($AE$13="Correct",IF(AND(AD142+1&lt;='Student Work'!$AE$13,AD142&lt;&gt;0),AD142+1,IF('Student Work'!AD143&gt;0,"ERROR",0)),0)</f>
        <v>0</v>
      </c>
      <c r="AE143" s="162">
        <f>IF(AD143=0,0,IF(ISBLANK('Student Work'!AE143),"ERROR",IF(ABS('Student Work'!AE143-'Student Work'!AH142)&lt;0.01,IF(AD143&lt;&gt;"ERROR","Correct","ERROR"),"ERROR")))</f>
        <v>0</v>
      </c>
      <c r="AF143" s="162">
        <f>IF(AD143=0,0,IF(ISBLANK('Student Work'!AF143),"ERROR",IF(ABS('Student Work'!AF143-'Student Work'!AE143*'Student Work'!$AE$12/12)&lt;0.01,IF(AD143&lt;&gt;"ERROR","Correct","ERROR"),"ERROR")))</f>
        <v>0</v>
      </c>
      <c r="AG143" s="179">
        <f>IF(AD143=0,0,IF(ISBLANK('Student Work'!AG143),"ERROR",IF(ABS('Student Work'!AG143-('Student Work'!$AE$14-'Student Work'!AF143))&lt;0.01,"Correct","ERROR")))</f>
        <v>0</v>
      </c>
      <c r="AH143" s="180">
        <f>IF(AD143=0,0,IF(ISBLANK('Student Work'!AH143),"ERROR",IF(ABS('Student Work'!AH143-('Student Work'!AE143-'Student Work'!AG143))&lt;0.01,"Correct","ERROR")))</f>
        <v>0</v>
      </c>
      <c r="AI143" s="162">
        <f>IF(AE143=0,0,IF(ISBLANK('Student Work'!#REF!),"ERROR",IF(ABS('Student Work'!#REF!-('Student Work'!AF143+'Student Work'!AG143+'Student Work'!AH143))&lt;0.01,"Correct","ERROR")))</f>
        <v>0</v>
      </c>
      <c r="AJ143" s="104"/>
      <c r="AK143" s="104"/>
      <c r="AL143" s="84"/>
      <c r="AM143" s="18"/>
      <c r="AN143" s="18"/>
      <c r="AO143" s="18"/>
      <c r="AP143" s="18"/>
      <c r="AQ143" s="18"/>
      <c r="AR143" s="18"/>
      <c r="AS143" s="18"/>
      <c r="AT143" s="18"/>
    </row>
    <row r="144" spans="1:46">
      <c r="A144" s="117"/>
      <c r="B144" s="86"/>
      <c r="C144" s="86"/>
      <c r="D144" s="86"/>
      <c r="E144" s="86"/>
      <c r="F144" s="86"/>
      <c r="G144" s="86"/>
      <c r="H144" s="86"/>
      <c r="I144" s="86"/>
      <c r="J144" s="86"/>
      <c r="K144" s="86"/>
      <c r="L144" s="86"/>
      <c r="M144" s="86"/>
      <c r="N144" s="86"/>
      <c r="O144" s="104"/>
      <c r="P144" s="160">
        <f>IF($T$13="Correct",IF(AND(P143+1&lt;='Student Work'!$T$13,P143&lt;&gt;0),P143+1,IF('Student Work'!P144&gt;0,"ERROR",0)),0)</f>
        <v>0</v>
      </c>
      <c r="Q144" s="161">
        <f>IF(P144=0,0,IF(ISBLANK('Student Work'!Q144),"ERROR",IF(ABS('Student Work'!Q144-'Student Work'!T143)&lt;0.01,IF(P144&lt;&gt;"ERROR","Correct","ERROR"),"ERROR")))</f>
        <v>0</v>
      </c>
      <c r="R144" s="162">
        <f>IF(P144=0,0,IF(ISBLANK('Student Work'!R144),"ERROR",IF(ABS('Student Work'!R144-'Student Work'!Q144*'Student Work'!$T$12/12)&lt;0.01,IF(P144&lt;&gt;"ERROR","Correct","ERROR"),"ERROR")))</f>
        <v>0</v>
      </c>
      <c r="S144" s="162">
        <f>IF(P144=0,0,IF(ISBLANK('Student Work'!S144),"ERROR",IF(ABS('Student Work'!S144-('Student Work'!$T$14-'Student Work'!R144))&lt;0.01,IF(P144&lt;&gt;"ERROR","Correct","ERROR"),"ERROR")))</f>
        <v>0</v>
      </c>
      <c r="T144" s="162">
        <f>IF(P144=0,0,IF(ISBLANK('Student Work'!T144),"ERROR",IF(ABS('Student Work'!T144-('Student Work'!Q144-'Student Work'!S144))&lt;0.01,IF(P144&lt;&gt;"ERROR","Correct","ERROR"),"ERROR")))</f>
        <v>0</v>
      </c>
      <c r="U144" s="167"/>
      <c r="V144" s="167"/>
      <c r="W144" s="104"/>
      <c r="X144" s="104"/>
      <c r="Y144" s="104"/>
      <c r="Z144" s="104"/>
      <c r="AA144" s="104"/>
      <c r="AB144" s="104"/>
      <c r="AC144" s="104"/>
      <c r="AD144" s="160">
        <f>IF($AE$13="Correct",IF(AND(AD143+1&lt;='Student Work'!$AE$13,AD143&lt;&gt;0),AD143+1,IF('Student Work'!AD144&gt;0,"ERROR",0)),0)</f>
        <v>0</v>
      </c>
      <c r="AE144" s="162">
        <f>IF(AD144=0,0,IF(ISBLANK('Student Work'!AE144),"ERROR",IF(ABS('Student Work'!AE144-'Student Work'!AH143)&lt;0.01,IF(AD144&lt;&gt;"ERROR","Correct","ERROR"),"ERROR")))</f>
        <v>0</v>
      </c>
      <c r="AF144" s="162">
        <f>IF(AD144=0,0,IF(ISBLANK('Student Work'!AF144),"ERROR",IF(ABS('Student Work'!AF144-'Student Work'!AE144*'Student Work'!$AE$12/12)&lt;0.01,IF(AD144&lt;&gt;"ERROR","Correct","ERROR"),"ERROR")))</f>
        <v>0</v>
      </c>
      <c r="AG144" s="179">
        <f>IF(AD144=0,0,IF(ISBLANK('Student Work'!AG144),"ERROR",IF(ABS('Student Work'!AG144-('Student Work'!$AE$14-'Student Work'!AF144))&lt;0.01,"Correct","ERROR")))</f>
        <v>0</v>
      </c>
      <c r="AH144" s="180">
        <f>IF(AD144=0,0,IF(ISBLANK('Student Work'!AH144),"ERROR",IF(ABS('Student Work'!AH144-('Student Work'!AE144-'Student Work'!AG144))&lt;0.01,"Correct","ERROR")))</f>
        <v>0</v>
      </c>
      <c r="AI144" s="168"/>
      <c r="AJ144" s="104"/>
      <c r="AK144" s="104"/>
      <c r="AL144" s="84"/>
      <c r="AM144" s="18"/>
      <c r="AN144" s="18"/>
      <c r="AO144" s="18"/>
      <c r="AP144" s="18"/>
      <c r="AQ144" s="18"/>
      <c r="AR144" s="18"/>
      <c r="AS144" s="18"/>
      <c r="AT144" s="18"/>
    </row>
    <row r="145" spans="1:46">
      <c r="A145" s="117"/>
      <c r="B145" s="86"/>
      <c r="C145" s="86"/>
      <c r="D145" s="86"/>
      <c r="E145" s="86"/>
      <c r="F145" s="86"/>
      <c r="G145" s="86"/>
      <c r="H145" s="86"/>
      <c r="I145" s="86"/>
      <c r="J145" s="86"/>
      <c r="K145" s="86"/>
      <c r="L145" s="86"/>
      <c r="M145" s="86"/>
      <c r="N145" s="86"/>
      <c r="O145" s="104"/>
      <c r="P145" s="160">
        <f>IF($T$13="Correct",IF(AND(P144+1&lt;='Student Work'!$T$13,P144&lt;&gt;0),P144+1,IF('Student Work'!P145&gt;0,"ERROR",0)),0)</f>
        <v>0</v>
      </c>
      <c r="Q145" s="161">
        <f>IF(P145=0,0,IF(ISBLANK('Student Work'!Q145),"ERROR",IF(ABS('Student Work'!Q145-'Student Work'!T144)&lt;0.01,IF(P145&lt;&gt;"ERROR","Correct","ERROR"),"ERROR")))</f>
        <v>0</v>
      </c>
      <c r="R145" s="162">
        <f>IF(P145=0,0,IF(ISBLANK('Student Work'!R145),"ERROR",IF(ABS('Student Work'!R145-'Student Work'!Q145*'Student Work'!$T$12/12)&lt;0.01,IF(P145&lt;&gt;"ERROR","Correct","ERROR"),"ERROR")))</f>
        <v>0</v>
      </c>
      <c r="S145" s="162">
        <f>IF(P145=0,0,IF(ISBLANK('Student Work'!S145),"ERROR",IF(ABS('Student Work'!S145-('Student Work'!$T$14-'Student Work'!R145))&lt;0.01,IF(P145&lt;&gt;"ERROR","Correct","ERROR"),"ERROR")))</f>
        <v>0</v>
      </c>
      <c r="T145" s="162">
        <f>IF(P145=0,0,IF(ISBLANK('Student Work'!T145),"ERROR",IF(ABS('Student Work'!T145-('Student Work'!Q145-'Student Work'!S145))&lt;0.01,IF(P145&lt;&gt;"ERROR","Correct","ERROR"),"ERROR")))</f>
        <v>0</v>
      </c>
      <c r="U145" s="167"/>
      <c r="V145" s="167"/>
      <c r="W145" s="104"/>
      <c r="X145" s="104"/>
      <c r="Y145" s="104"/>
      <c r="Z145" s="104"/>
      <c r="AA145" s="104"/>
      <c r="AB145" s="104"/>
      <c r="AC145" s="104"/>
      <c r="AD145" s="160">
        <f>IF($AE$13="Correct",IF(AND(AD144+1&lt;='Student Work'!$AE$13,AD144&lt;&gt;0),AD144+1,IF('Student Work'!AD145&gt;0,"ERROR",0)),0)</f>
        <v>0</v>
      </c>
      <c r="AE145" s="162">
        <f>IF(AD145=0,0,IF(ISBLANK('Student Work'!AE145),"ERROR",IF(ABS('Student Work'!AE145-'Student Work'!AH144)&lt;0.01,IF(AD145&lt;&gt;"ERROR","Correct","ERROR"),"ERROR")))</f>
        <v>0</v>
      </c>
      <c r="AF145" s="162">
        <f>IF(AD145=0,0,IF(ISBLANK('Student Work'!AF145),"ERROR",IF(ABS('Student Work'!AF145-'Student Work'!AE145*'Student Work'!$AE$12/12)&lt;0.01,IF(AD145&lt;&gt;"ERROR","Correct","ERROR"),"ERROR")))</f>
        <v>0</v>
      </c>
      <c r="AG145" s="179">
        <f>IF(AD145=0,0,IF(ISBLANK('Student Work'!AG145),"ERROR",IF(ABS('Student Work'!AG145-('Student Work'!$AE$14-'Student Work'!AF145))&lt;0.01,"Correct","ERROR")))</f>
        <v>0</v>
      </c>
      <c r="AH145" s="180">
        <f>IF(AD145=0,0,IF(ISBLANK('Student Work'!AH145),"ERROR",IF(ABS('Student Work'!AH145-('Student Work'!AE145-'Student Work'!AG145))&lt;0.01,"Correct","ERROR")))</f>
        <v>0</v>
      </c>
      <c r="AI145" s="168"/>
      <c r="AJ145" s="104"/>
      <c r="AK145" s="104"/>
      <c r="AL145" s="84"/>
      <c r="AM145" s="18"/>
      <c r="AN145" s="18"/>
      <c r="AO145" s="18"/>
      <c r="AP145" s="18"/>
      <c r="AQ145" s="18"/>
      <c r="AR145" s="18"/>
      <c r="AS145" s="18"/>
      <c r="AT145" s="18"/>
    </row>
    <row r="146" spans="1:46">
      <c r="A146" s="117"/>
      <c r="B146" s="86"/>
      <c r="C146" s="86"/>
      <c r="D146" s="86"/>
      <c r="E146" s="86"/>
      <c r="F146" s="86"/>
      <c r="G146" s="86"/>
      <c r="H146" s="86"/>
      <c r="I146" s="86"/>
      <c r="J146" s="86"/>
      <c r="K146" s="86"/>
      <c r="L146" s="86"/>
      <c r="M146" s="86"/>
      <c r="N146" s="86"/>
      <c r="O146" s="104"/>
      <c r="P146" s="160">
        <f>IF($T$13="Correct",IF(AND(P145+1&lt;='Student Work'!$T$13,P145&lt;&gt;0),P145+1,IF('Student Work'!P146&gt;0,"ERROR",0)),0)</f>
        <v>0</v>
      </c>
      <c r="Q146" s="161">
        <f>IF(P146=0,0,IF(ISBLANK('Student Work'!Q146),"ERROR",IF(ABS('Student Work'!Q146-'Student Work'!T145)&lt;0.01,IF(P146&lt;&gt;"ERROR","Correct","ERROR"),"ERROR")))</f>
        <v>0</v>
      </c>
      <c r="R146" s="162">
        <f>IF(P146=0,0,IF(ISBLANK('Student Work'!R146),"ERROR",IF(ABS('Student Work'!R146-'Student Work'!Q146*'Student Work'!$T$12/12)&lt;0.01,IF(P146&lt;&gt;"ERROR","Correct","ERROR"),"ERROR")))</f>
        <v>0</v>
      </c>
      <c r="S146" s="162">
        <f>IF(P146=0,0,IF(ISBLANK('Student Work'!S146),"ERROR",IF(ABS('Student Work'!S146-('Student Work'!$T$14-'Student Work'!R146))&lt;0.01,IF(P146&lt;&gt;"ERROR","Correct","ERROR"),"ERROR")))</f>
        <v>0</v>
      </c>
      <c r="T146" s="162">
        <f>IF(P146=0,0,IF(ISBLANK('Student Work'!T146),"ERROR",IF(ABS('Student Work'!T146-('Student Work'!Q146-'Student Work'!S146))&lt;0.01,IF(P146&lt;&gt;"ERROR","Correct","ERROR"),"ERROR")))</f>
        <v>0</v>
      </c>
      <c r="U146" s="167"/>
      <c r="V146" s="167"/>
      <c r="W146" s="104"/>
      <c r="X146" s="104"/>
      <c r="Y146" s="104"/>
      <c r="Z146" s="104"/>
      <c r="AA146" s="104"/>
      <c r="AB146" s="104"/>
      <c r="AC146" s="104"/>
      <c r="AD146" s="160">
        <f>IF($AE$13="Correct",IF(AND(AD145+1&lt;='Student Work'!$AE$13,AD145&lt;&gt;0),AD145+1,IF('Student Work'!AD146&gt;0,"ERROR",0)),0)</f>
        <v>0</v>
      </c>
      <c r="AE146" s="162">
        <f>IF(AD146=0,0,IF(ISBLANK('Student Work'!AE146),"ERROR",IF(ABS('Student Work'!AE146-'Student Work'!AH145)&lt;0.01,IF(AD146&lt;&gt;"ERROR","Correct","ERROR"),"ERROR")))</f>
        <v>0</v>
      </c>
      <c r="AF146" s="162">
        <f>IF(AD146=0,0,IF(ISBLANK('Student Work'!AF146),"ERROR",IF(ABS('Student Work'!AF146-'Student Work'!AE146*'Student Work'!$AE$12/12)&lt;0.01,IF(AD146&lt;&gt;"ERROR","Correct","ERROR"),"ERROR")))</f>
        <v>0</v>
      </c>
      <c r="AG146" s="179">
        <f>IF(AD146=0,0,IF(ISBLANK('Student Work'!AG146),"ERROR",IF(ABS('Student Work'!AG146-('Student Work'!$AE$14-'Student Work'!AF146))&lt;0.01,"Correct","ERROR")))</f>
        <v>0</v>
      </c>
      <c r="AH146" s="180">
        <f>IF(AD146=0,0,IF(ISBLANK('Student Work'!AH146),"ERROR",IF(ABS('Student Work'!AH146-('Student Work'!AE146-'Student Work'!AG146))&lt;0.01,"Correct","ERROR")))</f>
        <v>0</v>
      </c>
      <c r="AI146" s="168"/>
      <c r="AJ146" s="104"/>
      <c r="AK146" s="104"/>
      <c r="AL146" s="84"/>
      <c r="AM146" s="18"/>
      <c r="AN146" s="18"/>
      <c r="AO146" s="18"/>
      <c r="AP146" s="18"/>
      <c r="AQ146" s="18"/>
      <c r="AR146" s="18"/>
      <c r="AS146" s="18"/>
      <c r="AT146" s="18"/>
    </row>
    <row r="147" spans="1:46">
      <c r="A147" s="117"/>
      <c r="B147" s="86"/>
      <c r="C147" s="86"/>
      <c r="D147" s="86"/>
      <c r="E147" s="86"/>
      <c r="F147" s="86"/>
      <c r="G147" s="86"/>
      <c r="H147" s="86"/>
      <c r="I147" s="86"/>
      <c r="J147" s="86"/>
      <c r="K147" s="86"/>
      <c r="L147" s="86"/>
      <c r="M147" s="86"/>
      <c r="N147" s="86"/>
      <c r="O147" s="104"/>
      <c r="P147" s="160">
        <f>IF($T$13="Correct",IF(AND(P146+1&lt;='Student Work'!$T$13,P146&lt;&gt;0),P146+1,IF('Student Work'!P147&gt;0,"ERROR",0)),0)</f>
        <v>0</v>
      </c>
      <c r="Q147" s="161">
        <f>IF(P147=0,0,IF(ISBLANK('Student Work'!Q147),"ERROR",IF(ABS('Student Work'!Q147-'Student Work'!T146)&lt;0.01,IF(P147&lt;&gt;"ERROR","Correct","ERROR"),"ERROR")))</f>
        <v>0</v>
      </c>
      <c r="R147" s="162">
        <f>IF(P147=0,0,IF(ISBLANK('Student Work'!R147),"ERROR",IF(ABS('Student Work'!R147-'Student Work'!Q147*'Student Work'!$T$12/12)&lt;0.01,IF(P147&lt;&gt;"ERROR","Correct","ERROR"),"ERROR")))</f>
        <v>0</v>
      </c>
      <c r="S147" s="162">
        <f>IF(P147=0,0,IF(ISBLANK('Student Work'!S147),"ERROR",IF(ABS('Student Work'!S147-('Student Work'!$T$14-'Student Work'!R147))&lt;0.01,IF(P147&lt;&gt;"ERROR","Correct","ERROR"),"ERROR")))</f>
        <v>0</v>
      </c>
      <c r="T147" s="162">
        <f>IF(P147=0,0,IF(ISBLANK('Student Work'!T147),"ERROR",IF(ABS('Student Work'!T147-('Student Work'!Q147-'Student Work'!S147))&lt;0.01,IF(P147&lt;&gt;"ERROR","Correct","ERROR"),"ERROR")))</f>
        <v>0</v>
      </c>
      <c r="U147" s="167"/>
      <c r="V147" s="167"/>
      <c r="W147" s="104"/>
      <c r="X147" s="104"/>
      <c r="Y147" s="104"/>
      <c r="Z147" s="104"/>
      <c r="AA147" s="104"/>
      <c r="AB147" s="104"/>
      <c r="AC147" s="104"/>
      <c r="AD147" s="160">
        <f>IF($AE$13="Correct",IF(AND(AD146+1&lt;='Student Work'!$AE$13,AD146&lt;&gt;0),AD146+1,IF('Student Work'!AD147&gt;0,"ERROR",0)),0)</f>
        <v>0</v>
      </c>
      <c r="AE147" s="162">
        <f>IF(AD147=0,0,IF(ISBLANK('Student Work'!AE147),"ERROR",IF(ABS('Student Work'!AE147-'Student Work'!AH146)&lt;0.01,IF(AD147&lt;&gt;"ERROR","Correct","ERROR"),"ERROR")))</f>
        <v>0</v>
      </c>
      <c r="AF147" s="162">
        <f>IF(AD147=0,0,IF(ISBLANK('Student Work'!AF147),"ERROR",IF(ABS('Student Work'!AF147-'Student Work'!AE147*'Student Work'!$AE$12/12)&lt;0.01,IF(AD147&lt;&gt;"ERROR","Correct","ERROR"),"ERROR")))</f>
        <v>0</v>
      </c>
      <c r="AG147" s="179">
        <f>IF(AD147=0,0,IF(ISBLANK('Student Work'!AG147),"ERROR",IF(ABS('Student Work'!AG147-('Student Work'!$AE$14-'Student Work'!AF147))&lt;0.01,"Correct","ERROR")))</f>
        <v>0</v>
      </c>
      <c r="AH147" s="180">
        <f>IF(AD147=0,0,IF(ISBLANK('Student Work'!AH147),"ERROR",IF(ABS('Student Work'!AH147-('Student Work'!AE147-'Student Work'!AG147))&lt;0.01,"Correct","ERROR")))</f>
        <v>0</v>
      </c>
      <c r="AI147" s="168"/>
      <c r="AJ147" s="104"/>
      <c r="AK147" s="104"/>
      <c r="AL147" s="84"/>
      <c r="AM147" s="18"/>
      <c r="AN147" s="18"/>
      <c r="AO147" s="18"/>
      <c r="AP147" s="18"/>
      <c r="AQ147" s="18"/>
      <c r="AR147" s="18"/>
      <c r="AS147" s="18"/>
      <c r="AT147" s="18"/>
    </row>
    <row r="148" spans="1:46">
      <c r="A148" s="117"/>
      <c r="B148" s="86"/>
      <c r="C148" s="86"/>
      <c r="D148" s="86"/>
      <c r="E148" s="86"/>
      <c r="F148" s="86"/>
      <c r="G148" s="86"/>
      <c r="H148" s="86"/>
      <c r="I148" s="86"/>
      <c r="J148" s="86"/>
      <c r="K148" s="86"/>
      <c r="L148" s="86"/>
      <c r="M148" s="86"/>
      <c r="N148" s="86"/>
      <c r="O148" s="104"/>
      <c r="P148" s="160">
        <f>IF($T$13="Correct",IF(AND(P147+1&lt;='Student Work'!$T$13,P147&lt;&gt;0),P147+1,IF('Student Work'!P148&gt;0,"ERROR",0)),0)</f>
        <v>0</v>
      </c>
      <c r="Q148" s="161">
        <f>IF(P148=0,0,IF(ISBLANK('Student Work'!Q148),"ERROR",IF(ABS('Student Work'!Q148-'Student Work'!T147)&lt;0.01,IF(P148&lt;&gt;"ERROR","Correct","ERROR"),"ERROR")))</f>
        <v>0</v>
      </c>
      <c r="R148" s="162">
        <f>IF(P148=0,0,IF(ISBLANK('Student Work'!R148),"ERROR",IF(ABS('Student Work'!R148-'Student Work'!Q148*'Student Work'!$T$12/12)&lt;0.01,IF(P148&lt;&gt;"ERROR","Correct","ERROR"),"ERROR")))</f>
        <v>0</v>
      </c>
      <c r="S148" s="162">
        <f>IF(P148=0,0,IF(ISBLANK('Student Work'!S148),"ERROR",IF(ABS('Student Work'!S148-('Student Work'!$T$14-'Student Work'!R148))&lt;0.01,IF(P148&lt;&gt;"ERROR","Correct","ERROR"),"ERROR")))</f>
        <v>0</v>
      </c>
      <c r="T148" s="162">
        <f>IF(P148=0,0,IF(ISBLANK('Student Work'!T148),"ERROR",IF(ABS('Student Work'!T148-('Student Work'!Q148-'Student Work'!S148))&lt;0.01,IF(P148&lt;&gt;"ERROR","Correct","ERROR"),"ERROR")))</f>
        <v>0</v>
      </c>
      <c r="U148" s="167"/>
      <c r="V148" s="167"/>
      <c r="W148" s="104"/>
      <c r="X148" s="104"/>
      <c r="Y148" s="104"/>
      <c r="Z148" s="104"/>
      <c r="AA148" s="104"/>
      <c r="AB148" s="104"/>
      <c r="AC148" s="104"/>
      <c r="AD148" s="160">
        <f>IF($AE$13="Correct",IF(AND(AD147+1&lt;='Student Work'!$AE$13,AD147&lt;&gt;0),AD147+1,IF('Student Work'!AD148&gt;0,"ERROR",0)),0)</f>
        <v>0</v>
      </c>
      <c r="AE148" s="162">
        <f>IF(AD148=0,0,IF(ISBLANK('Student Work'!AE148),"ERROR",IF(ABS('Student Work'!AE148-'Student Work'!AH147)&lt;0.01,IF(AD148&lt;&gt;"ERROR","Correct","ERROR"),"ERROR")))</f>
        <v>0</v>
      </c>
      <c r="AF148" s="162">
        <f>IF(AD148=0,0,IF(ISBLANK('Student Work'!AF148),"ERROR",IF(ABS('Student Work'!AF148-'Student Work'!AE148*'Student Work'!$AE$12/12)&lt;0.01,IF(AD148&lt;&gt;"ERROR","Correct","ERROR"),"ERROR")))</f>
        <v>0</v>
      </c>
      <c r="AG148" s="179">
        <f>IF(AD148=0,0,IF(ISBLANK('Student Work'!AG148),"ERROR",IF(ABS('Student Work'!AG148-('Student Work'!$AE$14-'Student Work'!AF148))&lt;0.01,"Correct","ERROR")))</f>
        <v>0</v>
      </c>
      <c r="AH148" s="180">
        <f>IF(AD148=0,0,IF(ISBLANK('Student Work'!AH148),"ERROR",IF(ABS('Student Work'!AH148-('Student Work'!AE148-'Student Work'!AG148))&lt;0.01,"Correct","ERROR")))</f>
        <v>0</v>
      </c>
      <c r="AI148" s="168"/>
      <c r="AJ148" s="104"/>
      <c r="AK148" s="104"/>
      <c r="AL148" s="84"/>
      <c r="AM148" s="18"/>
      <c r="AN148" s="18"/>
      <c r="AO148" s="18"/>
      <c r="AP148" s="18"/>
      <c r="AQ148" s="18"/>
      <c r="AR148" s="18"/>
      <c r="AS148" s="18"/>
      <c r="AT148" s="18"/>
    </row>
    <row r="149" spans="1:46">
      <c r="A149" s="117"/>
      <c r="B149" s="86"/>
      <c r="C149" s="86"/>
      <c r="D149" s="86"/>
      <c r="E149" s="86"/>
      <c r="F149" s="86"/>
      <c r="G149" s="86"/>
      <c r="H149" s="86"/>
      <c r="I149" s="86"/>
      <c r="J149" s="86"/>
      <c r="K149" s="86"/>
      <c r="L149" s="86"/>
      <c r="M149" s="86"/>
      <c r="N149" s="86"/>
      <c r="O149" s="104"/>
      <c r="P149" s="160">
        <f>IF($T$13="Correct",IF(AND(P148+1&lt;='Student Work'!$T$13,P148&lt;&gt;0),P148+1,IF('Student Work'!P149&gt;0,"ERROR",0)),0)</f>
        <v>0</v>
      </c>
      <c r="Q149" s="161">
        <f>IF(P149=0,0,IF(ISBLANK('Student Work'!Q149),"ERROR",IF(ABS('Student Work'!Q149-'Student Work'!T148)&lt;0.01,IF(P149&lt;&gt;"ERROR","Correct","ERROR"),"ERROR")))</f>
        <v>0</v>
      </c>
      <c r="R149" s="162">
        <f>IF(P149=0,0,IF(ISBLANK('Student Work'!R149),"ERROR",IF(ABS('Student Work'!R149-'Student Work'!Q149*'Student Work'!$T$12/12)&lt;0.01,IF(P149&lt;&gt;"ERROR","Correct","ERROR"),"ERROR")))</f>
        <v>0</v>
      </c>
      <c r="S149" s="162">
        <f>IF(P149=0,0,IF(ISBLANK('Student Work'!S149),"ERROR",IF(ABS('Student Work'!S149-('Student Work'!$T$14-'Student Work'!R149))&lt;0.01,IF(P149&lt;&gt;"ERROR","Correct","ERROR"),"ERROR")))</f>
        <v>0</v>
      </c>
      <c r="T149" s="162">
        <f>IF(P149=0,0,IF(ISBLANK('Student Work'!T149),"ERROR",IF(ABS('Student Work'!T149-('Student Work'!Q149-'Student Work'!S149))&lt;0.01,IF(P149&lt;&gt;"ERROR","Correct","ERROR"),"ERROR")))</f>
        <v>0</v>
      </c>
      <c r="U149" s="167"/>
      <c r="V149" s="167"/>
      <c r="W149" s="104"/>
      <c r="X149" s="104"/>
      <c r="Y149" s="104"/>
      <c r="Z149" s="104"/>
      <c r="AA149" s="104"/>
      <c r="AB149" s="104"/>
      <c r="AC149" s="104"/>
      <c r="AD149" s="160">
        <f>IF($AE$13="Correct",IF(AND(AD148+1&lt;='Student Work'!$AE$13,AD148&lt;&gt;0),AD148+1,IF('Student Work'!AD149&gt;0,"ERROR",0)),0)</f>
        <v>0</v>
      </c>
      <c r="AE149" s="162">
        <f>IF(AD149=0,0,IF(ISBLANK('Student Work'!AE149),"ERROR",IF(ABS('Student Work'!AE149-'Student Work'!AH148)&lt;0.01,IF(AD149&lt;&gt;"ERROR","Correct","ERROR"),"ERROR")))</f>
        <v>0</v>
      </c>
      <c r="AF149" s="162">
        <f>IF(AD149=0,0,IF(ISBLANK('Student Work'!AF149),"ERROR",IF(ABS('Student Work'!AF149-'Student Work'!AE149*'Student Work'!$AE$12/12)&lt;0.01,IF(AD149&lt;&gt;"ERROR","Correct","ERROR"),"ERROR")))</f>
        <v>0</v>
      </c>
      <c r="AG149" s="179">
        <f>IF(AD149=0,0,IF(ISBLANK('Student Work'!AG149),"ERROR",IF(ABS('Student Work'!AG149-('Student Work'!$AE$14-'Student Work'!AF149))&lt;0.01,"Correct","ERROR")))</f>
        <v>0</v>
      </c>
      <c r="AH149" s="180">
        <f>IF(AD149=0,0,IF(ISBLANK('Student Work'!AH149),"ERROR",IF(ABS('Student Work'!AH149-('Student Work'!AE149-'Student Work'!AG149))&lt;0.01,"Correct","ERROR")))</f>
        <v>0</v>
      </c>
      <c r="AI149" s="168"/>
      <c r="AJ149" s="104"/>
      <c r="AK149" s="104"/>
      <c r="AL149" s="84"/>
      <c r="AM149" s="18"/>
      <c r="AN149" s="18"/>
      <c r="AO149" s="18"/>
      <c r="AP149" s="18"/>
      <c r="AQ149" s="18"/>
      <c r="AR149" s="18"/>
      <c r="AS149" s="18"/>
      <c r="AT149" s="18"/>
    </row>
    <row r="150" spans="1:46">
      <c r="A150" s="117"/>
      <c r="B150" s="86"/>
      <c r="C150" s="86"/>
      <c r="D150" s="86"/>
      <c r="E150" s="86"/>
      <c r="F150" s="86"/>
      <c r="G150" s="86"/>
      <c r="H150" s="86"/>
      <c r="I150" s="86"/>
      <c r="J150" s="86"/>
      <c r="K150" s="86"/>
      <c r="L150" s="86"/>
      <c r="M150" s="86"/>
      <c r="N150" s="86"/>
      <c r="O150" s="104"/>
      <c r="P150" s="160">
        <f>IF($T$13="Correct",IF(AND(P149+1&lt;='Student Work'!$T$13,P149&lt;&gt;0),P149+1,IF('Student Work'!P150&gt;0,"ERROR",0)),0)</f>
        <v>0</v>
      </c>
      <c r="Q150" s="161">
        <f>IF(P150=0,0,IF(ISBLANK('Student Work'!Q150),"ERROR",IF(ABS('Student Work'!Q150-'Student Work'!T149)&lt;0.01,IF(P150&lt;&gt;"ERROR","Correct","ERROR"),"ERROR")))</f>
        <v>0</v>
      </c>
      <c r="R150" s="162">
        <f>IF(P150=0,0,IF(ISBLANK('Student Work'!R150),"ERROR",IF(ABS('Student Work'!R150-'Student Work'!Q150*'Student Work'!$T$12/12)&lt;0.01,IF(P150&lt;&gt;"ERROR","Correct","ERROR"),"ERROR")))</f>
        <v>0</v>
      </c>
      <c r="S150" s="162">
        <f>IF(P150=0,0,IF(ISBLANK('Student Work'!S150),"ERROR",IF(ABS('Student Work'!S150-('Student Work'!$T$14-'Student Work'!R150))&lt;0.01,IF(P150&lt;&gt;"ERROR","Correct","ERROR"),"ERROR")))</f>
        <v>0</v>
      </c>
      <c r="T150" s="162">
        <f>IF(P150=0,0,IF(ISBLANK('Student Work'!T150),"ERROR",IF(ABS('Student Work'!T150-('Student Work'!Q150-'Student Work'!S150))&lt;0.01,IF(P150&lt;&gt;"ERROR","Correct","ERROR"),"ERROR")))</f>
        <v>0</v>
      </c>
      <c r="U150" s="167"/>
      <c r="V150" s="167"/>
      <c r="W150" s="104"/>
      <c r="X150" s="104"/>
      <c r="Y150" s="104"/>
      <c r="Z150" s="104"/>
      <c r="AA150" s="104"/>
      <c r="AB150" s="104"/>
      <c r="AC150" s="104"/>
      <c r="AD150" s="160">
        <f>IF($AE$13="Correct",IF(AND(AD149+1&lt;='Student Work'!$AE$13,AD149&lt;&gt;0),AD149+1,IF('Student Work'!AD150&gt;0,"ERROR",0)),0)</f>
        <v>0</v>
      </c>
      <c r="AE150" s="162">
        <f>IF(AD150=0,0,IF(ISBLANK('Student Work'!AE150),"ERROR",IF(ABS('Student Work'!AE150-'Student Work'!AH149)&lt;0.01,IF(AD150&lt;&gt;"ERROR","Correct","ERROR"),"ERROR")))</f>
        <v>0</v>
      </c>
      <c r="AF150" s="162">
        <f>IF(AD150=0,0,IF(ISBLANK('Student Work'!AF150),"ERROR",IF(ABS('Student Work'!AF150-'Student Work'!AE150*'Student Work'!$AE$12/12)&lt;0.01,IF(AD150&lt;&gt;"ERROR","Correct","ERROR"),"ERROR")))</f>
        <v>0</v>
      </c>
      <c r="AG150" s="179">
        <f>IF(AD150=0,0,IF(ISBLANK('Student Work'!AG150),"ERROR",IF(ABS('Student Work'!AG150-('Student Work'!$AE$14-'Student Work'!AF150))&lt;0.01,"Correct","ERROR")))</f>
        <v>0</v>
      </c>
      <c r="AH150" s="180">
        <f>IF(AD150=0,0,IF(ISBLANK('Student Work'!AH150),"ERROR",IF(ABS('Student Work'!AH150-('Student Work'!AE150-'Student Work'!AG150))&lt;0.01,"Correct","ERROR")))</f>
        <v>0</v>
      </c>
      <c r="AI150" s="168"/>
      <c r="AJ150" s="104"/>
      <c r="AK150" s="104"/>
      <c r="AL150" s="84"/>
      <c r="AM150" s="18"/>
      <c r="AN150" s="18"/>
      <c r="AO150" s="18"/>
      <c r="AP150" s="18"/>
      <c r="AQ150" s="18"/>
      <c r="AR150" s="18"/>
      <c r="AS150" s="18"/>
      <c r="AT150" s="18"/>
    </row>
    <row r="151" spans="1:46">
      <c r="A151" s="117"/>
      <c r="B151" s="86"/>
      <c r="C151" s="86"/>
      <c r="D151" s="86"/>
      <c r="E151" s="86"/>
      <c r="F151" s="86"/>
      <c r="G151" s="86"/>
      <c r="H151" s="86"/>
      <c r="I151" s="86"/>
      <c r="J151" s="86"/>
      <c r="K151" s="86"/>
      <c r="L151" s="86"/>
      <c r="M151" s="86"/>
      <c r="N151" s="86"/>
      <c r="O151" s="104"/>
      <c r="P151" s="160">
        <f>IF($T$13="Correct",IF(AND(P150+1&lt;='Student Work'!$T$13,P150&lt;&gt;0),P150+1,IF('Student Work'!P151&gt;0,"ERROR",0)),0)</f>
        <v>0</v>
      </c>
      <c r="Q151" s="161">
        <f>IF(P151=0,0,IF(ISBLANK('Student Work'!Q151),"ERROR",IF(ABS('Student Work'!Q151-'Student Work'!T150)&lt;0.01,IF(P151&lt;&gt;"ERROR","Correct","ERROR"),"ERROR")))</f>
        <v>0</v>
      </c>
      <c r="R151" s="162">
        <f>IF(P151=0,0,IF(ISBLANK('Student Work'!R151),"ERROR",IF(ABS('Student Work'!R151-'Student Work'!Q151*'Student Work'!$T$12/12)&lt;0.01,IF(P151&lt;&gt;"ERROR","Correct","ERROR"),"ERROR")))</f>
        <v>0</v>
      </c>
      <c r="S151" s="162">
        <f>IF(P151=0,0,IF(ISBLANK('Student Work'!S151),"ERROR",IF(ABS('Student Work'!S151-('Student Work'!$T$14-'Student Work'!R151))&lt;0.01,IF(P151&lt;&gt;"ERROR","Correct","ERROR"),"ERROR")))</f>
        <v>0</v>
      </c>
      <c r="T151" s="162">
        <f>IF(P151=0,0,IF(ISBLANK('Student Work'!T151),"ERROR",IF(ABS('Student Work'!T151-('Student Work'!Q151-'Student Work'!S151))&lt;0.01,IF(P151&lt;&gt;"ERROR","Correct","ERROR"),"ERROR")))</f>
        <v>0</v>
      </c>
      <c r="U151" s="167"/>
      <c r="V151" s="167"/>
      <c r="W151" s="104"/>
      <c r="X151" s="104"/>
      <c r="Y151" s="104"/>
      <c r="Z151" s="104"/>
      <c r="AA151" s="104"/>
      <c r="AB151" s="104"/>
      <c r="AC151" s="104"/>
      <c r="AD151" s="160">
        <f>IF($AE$13="Correct",IF(AND(AD150+1&lt;='Student Work'!$AE$13,AD150&lt;&gt;0),AD150+1,IF('Student Work'!AD151&gt;0,"ERROR",0)),0)</f>
        <v>0</v>
      </c>
      <c r="AE151" s="162">
        <f>IF(AD151=0,0,IF(ISBLANK('Student Work'!AE151),"ERROR",IF(ABS('Student Work'!AE151-'Student Work'!AH150)&lt;0.01,IF(AD151&lt;&gt;"ERROR","Correct","ERROR"),"ERROR")))</f>
        <v>0</v>
      </c>
      <c r="AF151" s="162">
        <f>IF(AD151=0,0,IF(ISBLANK('Student Work'!AF151),"ERROR",IF(ABS('Student Work'!AF151-'Student Work'!AE151*'Student Work'!$AE$12/12)&lt;0.01,IF(AD151&lt;&gt;"ERROR","Correct","ERROR"),"ERROR")))</f>
        <v>0</v>
      </c>
      <c r="AG151" s="179">
        <f>IF(AD151=0,0,IF(ISBLANK('Student Work'!AG151),"ERROR",IF(ABS('Student Work'!AG151-('Student Work'!$AE$14-'Student Work'!AF151))&lt;0.01,"Correct","ERROR")))</f>
        <v>0</v>
      </c>
      <c r="AH151" s="180">
        <f>IF(AD151=0,0,IF(ISBLANK('Student Work'!AH151),"ERROR",IF(ABS('Student Work'!AH151-('Student Work'!AE151-'Student Work'!AG151))&lt;0.01,"Correct","ERROR")))</f>
        <v>0</v>
      </c>
      <c r="AI151" s="168"/>
      <c r="AJ151" s="104"/>
      <c r="AK151" s="104"/>
      <c r="AL151" s="84"/>
      <c r="AM151" s="18"/>
      <c r="AN151" s="18"/>
      <c r="AO151" s="18"/>
      <c r="AP151" s="18"/>
      <c r="AQ151" s="18"/>
      <c r="AR151" s="18"/>
      <c r="AS151" s="18"/>
      <c r="AT151" s="18"/>
    </row>
    <row r="152" spans="1:46">
      <c r="A152" s="117"/>
      <c r="B152" s="86"/>
      <c r="C152" s="86"/>
      <c r="D152" s="86"/>
      <c r="E152" s="86"/>
      <c r="F152" s="86"/>
      <c r="G152" s="86"/>
      <c r="H152" s="86"/>
      <c r="I152" s="86"/>
      <c r="J152" s="86"/>
      <c r="K152" s="86"/>
      <c r="L152" s="86"/>
      <c r="M152" s="86"/>
      <c r="N152" s="86"/>
      <c r="O152" s="104"/>
      <c r="P152" s="160">
        <f>IF($T$13="Correct",IF(AND(P151+1&lt;='Student Work'!$T$13,P151&lt;&gt;0),P151+1,IF('Student Work'!P152&gt;0,"ERROR",0)),0)</f>
        <v>0</v>
      </c>
      <c r="Q152" s="161">
        <f>IF(P152=0,0,IF(ISBLANK('Student Work'!Q152),"ERROR",IF(ABS('Student Work'!Q152-'Student Work'!T151)&lt;0.01,IF(P152&lt;&gt;"ERROR","Correct","ERROR"),"ERROR")))</f>
        <v>0</v>
      </c>
      <c r="R152" s="162">
        <f>IF(P152=0,0,IF(ISBLANK('Student Work'!R152),"ERROR",IF(ABS('Student Work'!R152-'Student Work'!Q152*'Student Work'!$T$12/12)&lt;0.01,IF(P152&lt;&gt;"ERROR","Correct","ERROR"),"ERROR")))</f>
        <v>0</v>
      </c>
      <c r="S152" s="162">
        <f>IF(P152=0,0,IF(ISBLANK('Student Work'!S152),"ERROR",IF(ABS('Student Work'!S152-('Student Work'!$T$14-'Student Work'!R152))&lt;0.01,IF(P152&lt;&gt;"ERROR","Correct","ERROR"),"ERROR")))</f>
        <v>0</v>
      </c>
      <c r="T152" s="162">
        <f>IF(P152=0,0,IF(ISBLANK('Student Work'!T152),"ERROR",IF(ABS('Student Work'!T152-('Student Work'!Q152-'Student Work'!S152))&lt;0.01,IF(P152&lt;&gt;"ERROR","Correct","ERROR"),"ERROR")))</f>
        <v>0</v>
      </c>
      <c r="U152" s="167"/>
      <c r="V152" s="167"/>
      <c r="W152" s="104"/>
      <c r="X152" s="104"/>
      <c r="Y152" s="104"/>
      <c r="Z152" s="104"/>
      <c r="AA152" s="104"/>
      <c r="AB152" s="104"/>
      <c r="AC152" s="104"/>
      <c r="AD152" s="160">
        <f>IF($AE$13="Correct",IF(AND(AD151+1&lt;='Student Work'!$AE$13,AD151&lt;&gt;0),AD151+1,IF('Student Work'!AD152&gt;0,"ERROR",0)),0)</f>
        <v>0</v>
      </c>
      <c r="AE152" s="162">
        <f>IF(AD152=0,0,IF(ISBLANK('Student Work'!AE152),"ERROR",IF(ABS('Student Work'!AE152-'Student Work'!AH151)&lt;0.01,IF(AD152&lt;&gt;"ERROR","Correct","ERROR"),"ERROR")))</f>
        <v>0</v>
      </c>
      <c r="AF152" s="162">
        <f>IF(AD152=0,0,IF(ISBLANK('Student Work'!AF152),"ERROR",IF(ABS('Student Work'!AF152-'Student Work'!AE152*'Student Work'!$AE$12/12)&lt;0.01,IF(AD152&lt;&gt;"ERROR","Correct","ERROR"),"ERROR")))</f>
        <v>0</v>
      </c>
      <c r="AG152" s="179">
        <f>IF(AD152=0,0,IF(ISBLANK('Student Work'!AG152),"ERROR",IF(ABS('Student Work'!AG152-('Student Work'!$AE$14-'Student Work'!AF152))&lt;0.01,"Correct","ERROR")))</f>
        <v>0</v>
      </c>
      <c r="AH152" s="180">
        <f>IF(AD152=0,0,IF(ISBLANK('Student Work'!AH152),"ERROR",IF(ABS('Student Work'!AH152-('Student Work'!AE152-'Student Work'!AG152))&lt;0.01,"Correct","ERROR")))</f>
        <v>0</v>
      </c>
      <c r="AI152" s="168"/>
      <c r="AJ152" s="104"/>
      <c r="AK152" s="104"/>
      <c r="AL152" s="84"/>
      <c r="AM152" s="18"/>
      <c r="AN152" s="18"/>
      <c r="AO152" s="18"/>
      <c r="AP152" s="18"/>
      <c r="AQ152" s="18"/>
      <c r="AR152" s="18"/>
      <c r="AS152" s="18"/>
      <c r="AT152" s="18"/>
    </row>
    <row r="153" spans="1:46">
      <c r="A153" s="117"/>
      <c r="B153" s="86"/>
      <c r="C153" s="86"/>
      <c r="D153" s="86"/>
      <c r="E153" s="86"/>
      <c r="F153" s="86"/>
      <c r="G153" s="86"/>
      <c r="H153" s="86"/>
      <c r="I153" s="86"/>
      <c r="J153" s="86"/>
      <c r="K153" s="86"/>
      <c r="L153" s="86"/>
      <c r="M153" s="86"/>
      <c r="N153" s="86"/>
      <c r="O153" s="104"/>
      <c r="P153" s="160">
        <f>IF($T$13="Correct",IF(AND(P152+1&lt;='Student Work'!$T$13,P152&lt;&gt;0),P152+1,IF('Student Work'!P153&gt;0,"ERROR",0)),0)</f>
        <v>0</v>
      </c>
      <c r="Q153" s="161">
        <f>IF(P153=0,0,IF(ISBLANK('Student Work'!Q153),"ERROR",IF(ABS('Student Work'!Q153-'Student Work'!T152)&lt;0.01,IF(P153&lt;&gt;"ERROR","Correct","ERROR"),"ERROR")))</f>
        <v>0</v>
      </c>
      <c r="R153" s="162">
        <f>IF(P153=0,0,IF(ISBLANK('Student Work'!R153),"ERROR",IF(ABS('Student Work'!R153-'Student Work'!Q153*'Student Work'!$T$12/12)&lt;0.01,IF(P153&lt;&gt;"ERROR","Correct","ERROR"),"ERROR")))</f>
        <v>0</v>
      </c>
      <c r="S153" s="162">
        <f>IF(P153=0,0,IF(ISBLANK('Student Work'!S153),"ERROR",IF(ABS('Student Work'!S153-('Student Work'!$T$14-'Student Work'!R153))&lt;0.01,IF(P153&lt;&gt;"ERROR","Correct","ERROR"),"ERROR")))</f>
        <v>0</v>
      </c>
      <c r="T153" s="162">
        <f>IF(P153=0,0,IF(ISBLANK('Student Work'!T153),"ERROR",IF(ABS('Student Work'!T153-('Student Work'!Q153-'Student Work'!S153))&lt;0.01,IF(P153&lt;&gt;"ERROR","Correct","ERROR"),"ERROR")))</f>
        <v>0</v>
      </c>
      <c r="U153" s="167"/>
      <c r="V153" s="167"/>
      <c r="W153" s="104"/>
      <c r="X153" s="104"/>
      <c r="Y153" s="104"/>
      <c r="Z153" s="104"/>
      <c r="AA153" s="104"/>
      <c r="AB153" s="104"/>
      <c r="AC153" s="104"/>
      <c r="AD153" s="160">
        <f>IF($AE$13="Correct",IF(AND(AD152+1&lt;='Student Work'!$AE$13,AD152&lt;&gt;0),AD152+1,IF('Student Work'!AD153&gt;0,"ERROR",0)),0)</f>
        <v>0</v>
      </c>
      <c r="AE153" s="162">
        <f>IF(AD153=0,0,IF(ISBLANK('Student Work'!AE153),"ERROR",IF(ABS('Student Work'!AE153-'Student Work'!AH152)&lt;0.01,IF(AD153&lt;&gt;"ERROR","Correct","ERROR"),"ERROR")))</f>
        <v>0</v>
      </c>
      <c r="AF153" s="162">
        <f>IF(AD153=0,0,IF(ISBLANK('Student Work'!AF153),"ERROR",IF(ABS('Student Work'!AF153-'Student Work'!AE153*'Student Work'!$AE$12/12)&lt;0.01,IF(AD153&lt;&gt;"ERROR","Correct","ERROR"),"ERROR")))</f>
        <v>0</v>
      </c>
      <c r="AG153" s="179">
        <f>IF(AD153=0,0,IF(ISBLANK('Student Work'!AG153),"ERROR",IF(ABS('Student Work'!AG153-('Student Work'!$AE$14-'Student Work'!AF153))&lt;0.01,"Correct","ERROR")))</f>
        <v>0</v>
      </c>
      <c r="AH153" s="180">
        <f>IF(AD153=0,0,IF(ISBLANK('Student Work'!AH153),"ERROR",IF(ABS('Student Work'!AH153-('Student Work'!AE153-'Student Work'!AG153))&lt;0.01,"Correct","ERROR")))</f>
        <v>0</v>
      </c>
      <c r="AI153" s="168"/>
      <c r="AJ153" s="104"/>
      <c r="AK153" s="104"/>
      <c r="AL153" s="84"/>
      <c r="AM153" s="18"/>
      <c r="AN153" s="18"/>
      <c r="AO153" s="18"/>
      <c r="AP153" s="18"/>
      <c r="AQ153" s="18"/>
      <c r="AR153" s="18"/>
      <c r="AS153" s="18"/>
      <c r="AT153" s="18"/>
    </row>
    <row r="154" spans="1:46">
      <c r="A154" s="117"/>
      <c r="B154" s="86"/>
      <c r="C154" s="86"/>
      <c r="D154" s="86"/>
      <c r="E154" s="86"/>
      <c r="F154" s="86"/>
      <c r="G154" s="86"/>
      <c r="H154" s="86"/>
      <c r="I154" s="86"/>
      <c r="J154" s="86"/>
      <c r="K154" s="86"/>
      <c r="L154" s="86"/>
      <c r="M154" s="86"/>
      <c r="N154" s="86"/>
      <c r="O154" s="104"/>
      <c r="P154" s="160">
        <f>IF($T$13="Correct",IF(AND(P153+1&lt;='Student Work'!$T$13,P153&lt;&gt;0),P153+1,IF('Student Work'!P154&gt;0,"ERROR",0)),0)</f>
        <v>0</v>
      </c>
      <c r="Q154" s="161">
        <f>IF(P154=0,0,IF(ISBLANK('Student Work'!Q154),"ERROR",IF(ABS('Student Work'!Q154-'Student Work'!T153)&lt;0.01,IF(P154&lt;&gt;"ERROR","Correct","ERROR"),"ERROR")))</f>
        <v>0</v>
      </c>
      <c r="R154" s="162">
        <f>IF(P154=0,0,IF(ISBLANK('Student Work'!R154),"ERROR",IF(ABS('Student Work'!R154-'Student Work'!Q154*'Student Work'!$T$12/12)&lt;0.01,IF(P154&lt;&gt;"ERROR","Correct","ERROR"),"ERROR")))</f>
        <v>0</v>
      </c>
      <c r="S154" s="162">
        <f>IF(P154=0,0,IF(ISBLANK('Student Work'!S154),"ERROR",IF(ABS('Student Work'!S154-('Student Work'!$T$14-'Student Work'!R154))&lt;0.01,IF(P154&lt;&gt;"ERROR","Correct","ERROR"),"ERROR")))</f>
        <v>0</v>
      </c>
      <c r="T154" s="162">
        <f>IF(P154=0,0,IF(ISBLANK('Student Work'!T154),"ERROR",IF(ABS('Student Work'!T154-('Student Work'!Q154-'Student Work'!S154))&lt;0.01,IF(P154&lt;&gt;"ERROR","Correct","ERROR"),"ERROR")))</f>
        <v>0</v>
      </c>
      <c r="U154" s="167"/>
      <c r="V154" s="167"/>
      <c r="W154" s="104"/>
      <c r="X154" s="104"/>
      <c r="Y154" s="104"/>
      <c r="Z154" s="104"/>
      <c r="AA154" s="104"/>
      <c r="AB154" s="104"/>
      <c r="AC154" s="104"/>
      <c r="AD154" s="160">
        <f>IF($AE$13="Correct",IF(AND(AD153+1&lt;='Student Work'!$AE$13,AD153&lt;&gt;0),AD153+1,IF('Student Work'!AD154&gt;0,"ERROR",0)),0)</f>
        <v>0</v>
      </c>
      <c r="AE154" s="162">
        <f>IF(AD154=0,0,IF(ISBLANK('Student Work'!AE154),"ERROR",IF(ABS('Student Work'!AE154-'Student Work'!AH153)&lt;0.01,IF(AD154&lt;&gt;"ERROR","Correct","ERROR"),"ERROR")))</f>
        <v>0</v>
      </c>
      <c r="AF154" s="162">
        <f>IF(AD154=0,0,IF(ISBLANK('Student Work'!AF154),"ERROR",IF(ABS('Student Work'!AF154-'Student Work'!AE154*'Student Work'!$AE$12/12)&lt;0.01,IF(AD154&lt;&gt;"ERROR","Correct","ERROR"),"ERROR")))</f>
        <v>0</v>
      </c>
      <c r="AG154" s="179">
        <f>IF(AD154=0,0,IF(ISBLANK('Student Work'!AG154),"ERROR",IF(ABS('Student Work'!AG154-('Student Work'!$AE$14-'Student Work'!AF154))&lt;0.01,"Correct","ERROR")))</f>
        <v>0</v>
      </c>
      <c r="AH154" s="180">
        <f>IF(AD154=0,0,IF(ISBLANK('Student Work'!AH154),"ERROR",IF(ABS('Student Work'!AH154-('Student Work'!AE154-'Student Work'!AG154))&lt;0.01,"Correct","ERROR")))</f>
        <v>0</v>
      </c>
      <c r="AI154" s="168"/>
      <c r="AJ154" s="104"/>
      <c r="AK154" s="104"/>
      <c r="AL154" s="84"/>
      <c r="AM154" s="18"/>
      <c r="AN154" s="18"/>
      <c r="AO154" s="18"/>
      <c r="AP154" s="18"/>
      <c r="AQ154" s="18"/>
      <c r="AR154" s="18"/>
      <c r="AS154" s="18"/>
      <c r="AT154" s="18"/>
    </row>
    <row r="155" spans="1:46">
      <c r="A155" s="117"/>
      <c r="B155" s="86"/>
      <c r="C155" s="86"/>
      <c r="D155" s="86"/>
      <c r="E155" s="86"/>
      <c r="F155" s="86"/>
      <c r="G155" s="86"/>
      <c r="H155" s="86"/>
      <c r="I155" s="86"/>
      <c r="J155" s="86"/>
      <c r="K155" s="86"/>
      <c r="L155" s="86"/>
      <c r="M155" s="86"/>
      <c r="N155" s="86"/>
      <c r="O155" s="104"/>
      <c r="P155" s="160">
        <f>IF($T$13="Correct",IF(AND(P154+1&lt;='Student Work'!$T$13,P154&lt;&gt;0),P154+1,IF('Student Work'!P155&gt;0,"ERROR",0)),0)</f>
        <v>0</v>
      </c>
      <c r="Q155" s="161">
        <f>IF(P155=0,0,IF(ISBLANK('Student Work'!Q155),"ERROR",IF(ABS('Student Work'!Q155-'Student Work'!T154)&lt;0.01,IF(P155&lt;&gt;"ERROR","Correct","ERROR"),"ERROR")))</f>
        <v>0</v>
      </c>
      <c r="R155" s="162">
        <f>IF(P155=0,0,IF(ISBLANK('Student Work'!R155),"ERROR",IF(ABS('Student Work'!R155-'Student Work'!Q155*'Student Work'!$T$12/12)&lt;0.01,IF(P155&lt;&gt;"ERROR","Correct","ERROR"),"ERROR")))</f>
        <v>0</v>
      </c>
      <c r="S155" s="162">
        <f>IF(P155=0,0,IF(ISBLANK('Student Work'!S155),"ERROR",IF(ABS('Student Work'!S155-('Student Work'!$T$14-'Student Work'!R155))&lt;0.01,IF(P155&lt;&gt;"ERROR","Correct","ERROR"),"ERROR")))</f>
        <v>0</v>
      </c>
      <c r="T155" s="162">
        <f>IF(P155=0,0,IF(ISBLANK('Student Work'!T155),"ERROR",IF(ABS('Student Work'!T155-('Student Work'!Q155-'Student Work'!S155))&lt;0.01,IF(P155&lt;&gt;"ERROR","Correct","ERROR"),"ERROR")))</f>
        <v>0</v>
      </c>
      <c r="U155" s="167"/>
      <c r="V155" s="167"/>
      <c r="W155" s="104"/>
      <c r="X155" s="104"/>
      <c r="Y155" s="104"/>
      <c r="Z155" s="104"/>
      <c r="AA155" s="104"/>
      <c r="AB155" s="104"/>
      <c r="AC155" s="104"/>
      <c r="AD155" s="160">
        <f>IF($AE$13="Correct",IF(AND(AD154+1&lt;='Student Work'!$AE$13,AD154&lt;&gt;0),AD154+1,IF('Student Work'!AD155&gt;0,"ERROR",0)),0)</f>
        <v>0</v>
      </c>
      <c r="AE155" s="162">
        <f>IF(AD155=0,0,IF(ISBLANK('Student Work'!AE155),"ERROR",IF(ABS('Student Work'!AE155-'Student Work'!AH154)&lt;0.01,IF(AD155&lt;&gt;"ERROR","Correct","ERROR"),"ERROR")))</f>
        <v>0</v>
      </c>
      <c r="AF155" s="162">
        <f>IF(AD155=0,0,IF(ISBLANK('Student Work'!AF155),"ERROR",IF(ABS('Student Work'!AF155-'Student Work'!AE155*'Student Work'!$AE$12/12)&lt;0.01,IF(AD155&lt;&gt;"ERROR","Correct","ERROR"),"ERROR")))</f>
        <v>0</v>
      </c>
      <c r="AG155" s="179">
        <f>IF(AD155=0,0,IF(ISBLANK('Student Work'!AG155),"ERROR",IF(ABS('Student Work'!AG155-('Student Work'!$AE$14-'Student Work'!AF155))&lt;0.01,"Correct","ERROR")))</f>
        <v>0</v>
      </c>
      <c r="AH155" s="180">
        <f>IF(AD155=0,0,IF(ISBLANK('Student Work'!AH155),"ERROR",IF(ABS('Student Work'!AH155-('Student Work'!AE155-'Student Work'!AG155))&lt;0.01,"Correct","ERROR")))</f>
        <v>0</v>
      </c>
      <c r="AI155" s="168"/>
      <c r="AJ155" s="104"/>
      <c r="AK155" s="104"/>
      <c r="AL155" s="84"/>
      <c r="AM155" s="18"/>
      <c r="AN155" s="18"/>
      <c r="AO155" s="18"/>
      <c r="AP155" s="18"/>
      <c r="AQ155" s="18"/>
      <c r="AR155" s="18"/>
      <c r="AS155" s="18"/>
      <c r="AT155" s="18"/>
    </row>
    <row r="156" spans="1:46">
      <c r="A156" s="117"/>
      <c r="B156" s="86"/>
      <c r="C156" s="86"/>
      <c r="D156" s="86"/>
      <c r="E156" s="86"/>
      <c r="F156" s="86"/>
      <c r="G156" s="86"/>
      <c r="H156" s="86"/>
      <c r="I156" s="86"/>
      <c r="J156" s="86"/>
      <c r="K156" s="86"/>
      <c r="L156" s="86"/>
      <c r="M156" s="86"/>
      <c r="N156" s="86"/>
      <c r="O156" s="104"/>
      <c r="P156" s="160">
        <f>IF($T$13="Correct",IF(AND(P155+1&lt;='Student Work'!$T$13,P155&lt;&gt;0),P155+1,IF('Student Work'!P156&gt;0,"ERROR",0)),0)</f>
        <v>0</v>
      </c>
      <c r="Q156" s="161">
        <f>IF(P156=0,0,IF(ISBLANK('Student Work'!Q156),"ERROR",IF(ABS('Student Work'!Q156-'Student Work'!T155)&lt;0.01,IF(P156&lt;&gt;"ERROR","Correct","ERROR"),"ERROR")))</f>
        <v>0</v>
      </c>
      <c r="R156" s="162">
        <f>IF(P156=0,0,IF(ISBLANK('Student Work'!R156),"ERROR",IF(ABS('Student Work'!R156-'Student Work'!Q156*'Student Work'!$T$12/12)&lt;0.01,IF(P156&lt;&gt;"ERROR","Correct","ERROR"),"ERROR")))</f>
        <v>0</v>
      </c>
      <c r="S156" s="162">
        <f>IF(P156=0,0,IF(ISBLANK('Student Work'!S156),"ERROR",IF(ABS('Student Work'!S156-('Student Work'!$T$14-'Student Work'!R156))&lt;0.01,IF(P156&lt;&gt;"ERROR","Correct","ERROR"),"ERROR")))</f>
        <v>0</v>
      </c>
      <c r="T156" s="162">
        <f>IF(P156=0,0,IF(ISBLANK('Student Work'!T156),"ERROR",IF(ABS('Student Work'!T156-('Student Work'!Q156-'Student Work'!S156))&lt;0.01,IF(P156&lt;&gt;"ERROR","Correct","ERROR"),"ERROR")))</f>
        <v>0</v>
      </c>
      <c r="U156" s="167"/>
      <c r="V156" s="167"/>
      <c r="W156" s="104"/>
      <c r="X156" s="104"/>
      <c r="Y156" s="104"/>
      <c r="Z156" s="104"/>
      <c r="AA156" s="104"/>
      <c r="AB156" s="104"/>
      <c r="AC156" s="104"/>
      <c r="AD156" s="160">
        <f>IF($AE$13="Correct",IF(AND(AD155+1&lt;='Student Work'!$AE$13,AD155&lt;&gt;0),AD155+1,IF('Student Work'!AD156&gt;0,"ERROR",0)),0)</f>
        <v>0</v>
      </c>
      <c r="AE156" s="162">
        <f>IF(AD156=0,0,IF(ISBLANK('Student Work'!AE156),"ERROR",IF(ABS('Student Work'!AE156-'Student Work'!AH155)&lt;0.01,IF(AD156&lt;&gt;"ERROR","Correct","ERROR"),"ERROR")))</f>
        <v>0</v>
      </c>
      <c r="AF156" s="162">
        <f>IF(AD156=0,0,IF(ISBLANK('Student Work'!AF156),"ERROR",IF(ABS('Student Work'!AF156-'Student Work'!AE156*'Student Work'!$AE$12/12)&lt;0.01,IF(AD156&lt;&gt;"ERROR","Correct","ERROR"),"ERROR")))</f>
        <v>0</v>
      </c>
      <c r="AG156" s="179">
        <f>IF(AD156=0,0,IF(ISBLANK('Student Work'!AG156),"ERROR",IF(ABS('Student Work'!AG156-('Student Work'!$AE$14-'Student Work'!AF156))&lt;0.01,"Correct","ERROR")))</f>
        <v>0</v>
      </c>
      <c r="AH156" s="180">
        <f>IF(AD156=0,0,IF(ISBLANK('Student Work'!AH156),"ERROR",IF(ABS('Student Work'!AH156-('Student Work'!AE156-'Student Work'!AG156))&lt;0.01,"Correct","ERROR")))</f>
        <v>0</v>
      </c>
      <c r="AI156" s="168"/>
      <c r="AJ156" s="104"/>
      <c r="AK156" s="104"/>
      <c r="AL156" s="84"/>
      <c r="AM156" s="18"/>
      <c r="AN156" s="18"/>
      <c r="AO156" s="18"/>
      <c r="AP156" s="18"/>
      <c r="AQ156" s="18"/>
      <c r="AR156" s="18"/>
      <c r="AS156" s="18"/>
      <c r="AT156" s="18"/>
    </row>
    <row r="157" spans="1:46">
      <c r="A157" s="117"/>
      <c r="B157" s="86"/>
      <c r="C157" s="86"/>
      <c r="D157" s="86"/>
      <c r="E157" s="86"/>
      <c r="F157" s="86"/>
      <c r="G157" s="86"/>
      <c r="H157" s="86"/>
      <c r="I157" s="86"/>
      <c r="J157" s="86"/>
      <c r="K157" s="86"/>
      <c r="L157" s="86"/>
      <c r="M157" s="86"/>
      <c r="N157" s="86"/>
      <c r="O157" s="104"/>
      <c r="P157" s="160">
        <f>IF($T$13="Correct",IF(AND(P156+1&lt;='Student Work'!$T$13,P156&lt;&gt;0),P156+1,IF('Student Work'!P157&gt;0,"ERROR",0)),0)</f>
        <v>0</v>
      </c>
      <c r="Q157" s="161">
        <f>IF(P157=0,0,IF(ISBLANK('Student Work'!Q157),"ERROR",IF(ABS('Student Work'!Q157-'Student Work'!T156)&lt;0.01,IF(P157&lt;&gt;"ERROR","Correct","ERROR"),"ERROR")))</f>
        <v>0</v>
      </c>
      <c r="R157" s="162">
        <f>IF(P157=0,0,IF(ISBLANK('Student Work'!R157),"ERROR",IF(ABS('Student Work'!R157-'Student Work'!Q157*'Student Work'!$T$12/12)&lt;0.01,IF(P157&lt;&gt;"ERROR","Correct","ERROR"),"ERROR")))</f>
        <v>0</v>
      </c>
      <c r="S157" s="162">
        <f>IF(P157=0,0,IF(ISBLANK('Student Work'!S157),"ERROR",IF(ABS('Student Work'!S157-('Student Work'!$T$14-'Student Work'!R157))&lt;0.01,IF(P157&lt;&gt;"ERROR","Correct","ERROR"),"ERROR")))</f>
        <v>0</v>
      </c>
      <c r="T157" s="162">
        <f>IF(P157=0,0,IF(ISBLANK('Student Work'!T157),"ERROR",IF(ABS('Student Work'!T157-('Student Work'!Q157-'Student Work'!S157))&lt;0.01,IF(P157&lt;&gt;"ERROR","Correct","ERROR"),"ERROR")))</f>
        <v>0</v>
      </c>
      <c r="U157" s="167"/>
      <c r="V157" s="167"/>
      <c r="W157" s="104"/>
      <c r="X157" s="104"/>
      <c r="Y157" s="104"/>
      <c r="Z157" s="104"/>
      <c r="AA157" s="104"/>
      <c r="AB157" s="104"/>
      <c r="AC157" s="104"/>
      <c r="AD157" s="160">
        <f>IF($AE$13="Correct",IF(AND(AD156+1&lt;='Student Work'!$AE$13,AD156&lt;&gt;0),AD156+1,IF('Student Work'!AD157&gt;0,"ERROR",0)),0)</f>
        <v>0</v>
      </c>
      <c r="AE157" s="162">
        <f>IF(AD157=0,0,IF(ISBLANK('Student Work'!AE157),"ERROR",IF(ABS('Student Work'!AE157-'Student Work'!AH156)&lt;0.01,IF(AD157&lt;&gt;"ERROR","Correct","ERROR"),"ERROR")))</f>
        <v>0</v>
      </c>
      <c r="AF157" s="162">
        <f>IF(AD157=0,0,IF(ISBLANK('Student Work'!AF157),"ERROR",IF(ABS('Student Work'!AF157-'Student Work'!AE157*'Student Work'!$AE$12/12)&lt;0.01,IF(AD157&lt;&gt;"ERROR","Correct","ERROR"),"ERROR")))</f>
        <v>0</v>
      </c>
      <c r="AG157" s="179">
        <f>IF(AD157=0,0,IF(ISBLANK('Student Work'!AG157),"ERROR",IF(ABS('Student Work'!AG157-('Student Work'!$AE$14-'Student Work'!AF157))&lt;0.01,"Correct","ERROR")))</f>
        <v>0</v>
      </c>
      <c r="AH157" s="180">
        <f>IF(AD157=0,0,IF(ISBLANK('Student Work'!AH157),"ERROR",IF(ABS('Student Work'!AH157-('Student Work'!AE157-'Student Work'!AG157))&lt;0.01,"Correct","ERROR")))</f>
        <v>0</v>
      </c>
      <c r="AI157" s="168"/>
      <c r="AJ157" s="104"/>
      <c r="AK157" s="104"/>
      <c r="AL157" s="84"/>
      <c r="AM157" s="18"/>
      <c r="AN157" s="18"/>
      <c r="AO157" s="18"/>
      <c r="AP157" s="18"/>
      <c r="AQ157" s="18"/>
      <c r="AR157" s="18"/>
      <c r="AS157" s="18"/>
      <c r="AT157" s="18"/>
    </row>
    <row r="158" spans="1:46">
      <c r="A158" s="117"/>
      <c r="B158" s="86"/>
      <c r="C158" s="86"/>
      <c r="D158" s="86"/>
      <c r="E158" s="86"/>
      <c r="F158" s="86"/>
      <c r="G158" s="86"/>
      <c r="H158" s="86"/>
      <c r="I158" s="86"/>
      <c r="J158" s="86"/>
      <c r="K158" s="86"/>
      <c r="L158" s="86"/>
      <c r="M158" s="86"/>
      <c r="N158" s="86"/>
      <c r="O158" s="104"/>
      <c r="P158" s="160">
        <f>IF($T$13="Correct",IF(AND(P157+1&lt;='Student Work'!$T$13,P157&lt;&gt;0),P157+1,IF('Student Work'!P158&gt;0,"ERROR",0)),0)</f>
        <v>0</v>
      </c>
      <c r="Q158" s="161">
        <f>IF(P158=0,0,IF(ISBLANK('Student Work'!Q158),"ERROR",IF(ABS('Student Work'!Q158-'Student Work'!T157)&lt;0.01,IF(P158&lt;&gt;"ERROR","Correct","ERROR"),"ERROR")))</f>
        <v>0</v>
      </c>
      <c r="R158" s="162">
        <f>IF(P158=0,0,IF(ISBLANK('Student Work'!R158),"ERROR",IF(ABS('Student Work'!R158-'Student Work'!Q158*'Student Work'!$T$12/12)&lt;0.01,IF(P158&lt;&gt;"ERROR","Correct","ERROR"),"ERROR")))</f>
        <v>0</v>
      </c>
      <c r="S158" s="162">
        <f>IF(P158=0,0,IF(ISBLANK('Student Work'!S158),"ERROR",IF(ABS('Student Work'!S158-('Student Work'!$T$14-'Student Work'!R158))&lt;0.01,IF(P158&lt;&gt;"ERROR","Correct","ERROR"),"ERROR")))</f>
        <v>0</v>
      </c>
      <c r="T158" s="162">
        <f>IF(P158=0,0,IF(ISBLANK('Student Work'!T158),"ERROR",IF(ABS('Student Work'!T158-('Student Work'!Q158-'Student Work'!S158))&lt;0.01,IF(P158&lt;&gt;"ERROR","Correct","ERROR"),"ERROR")))</f>
        <v>0</v>
      </c>
      <c r="U158" s="167"/>
      <c r="V158" s="167"/>
      <c r="W158" s="104"/>
      <c r="X158" s="104"/>
      <c r="Y158" s="104"/>
      <c r="Z158" s="104"/>
      <c r="AA158" s="104"/>
      <c r="AB158" s="104"/>
      <c r="AC158" s="104"/>
      <c r="AD158" s="160">
        <f>IF($AE$13="Correct",IF(AND(AD157+1&lt;='Student Work'!$AE$13,AD157&lt;&gt;0),AD157+1,IF('Student Work'!AD158&gt;0,"ERROR",0)),0)</f>
        <v>0</v>
      </c>
      <c r="AE158" s="162">
        <f>IF(AD158=0,0,IF(ISBLANK('Student Work'!AE158),"ERROR",IF(ABS('Student Work'!AE158-'Student Work'!AH157)&lt;0.01,IF(AD158&lt;&gt;"ERROR","Correct","ERROR"),"ERROR")))</f>
        <v>0</v>
      </c>
      <c r="AF158" s="162">
        <f>IF(AD158=0,0,IF(ISBLANK('Student Work'!AF158),"ERROR",IF(ABS('Student Work'!AF158-'Student Work'!AE158*'Student Work'!$AE$12/12)&lt;0.01,IF(AD158&lt;&gt;"ERROR","Correct","ERROR"),"ERROR")))</f>
        <v>0</v>
      </c>
      <c r="AG158" s="179">
        <f>IF(AD158=0,0,IF(ISBLANK('Student Work'!AG158),"ERROR",IF(ABS('Student Work'!AG158-('Student Work'!$AE$14-'Student Work'!AF158))&lt;0.01,"Correct","ERROR")))</f>
        <v>0</v>
      </c>
      <c r="AH158" s="180">
        <f>IF(AD158=0,0,IF(ISBLANK('Student Work'!AH158),"ERROR",IF(ABS('Student Work'!AH158-('Student Work'!AE158-'Student Work'!AG158))&lt;0.01,"Correct","ERROR")))</f>
        <v>0</v>
      </c>
      <c r="AI158" s="168"/>
      <c r="AJ158" s="104"/>
      <c r="AK158" s="104"/>
      <c r="AL158" s="84"/>
      <c r="AM158" s="18"/>
      <c r="AN158" s="18"/>
      <c r="AO158" s="18"/>
      <c r="AP158" s="18"/>
      <c r="AQ158" s="18"/>
      <c r="AR158" s="18"/>
      <c r="AS158" s="18"/>
      <c r="AT158" s="18"/>
    </row>
    <row r="159" spans="1:46">
      <c r="A159" s="117"/>
      <c r="B159" s="86"/>
      <c r="C159" s="86"/>
      <c r="D159" s="86"/>
      <c r="E159" s="86"/>
      <c r="F159" s="86"/>
      <c r="G159" s="86"/>
      <c r="H159" s="86"/>
      <c r="I159" s="86"/>
      <c r="J159" s="86"/>
      <c r="K159" s="86"/>
      <c r="L159" s="86"/>
      <c r="M159" s="86"/>
      <c r="N159" s="86"/>
      <c r="O159" s="104"/>
      <c r="P159" s="160">
        <f>IF($T$13="Correct",IF(AND(P158+1&lt;='Student Work'!$T$13,P158&lt;&gt;0),P158+1,IF('Student Work'!P159&gt;0,"ERROR",0)),0)</f>
        <v>0</v>
      </c>
      <c r="Q159" s="161">
        <f>IF(P159=0,0,IF(ISBLANK('Student Work'!Q159),"ERROR",IF(ABS('Student Work'!Q159-'Student Work'!T158)&lt;0.01,IF(P159&lt;&gt;"ERROR","Correct","ERROR"),"ERROR")))</f>
        <v>0</v>
      </c>
      <c r="R159" s="162">
        <f>IF(P159=0,0,IF(ISBLANK('Student Work'!R159),"ERROR",IF(ABS('Student Work'!R159-'Student Work'!Q159*'Student Work'!$T$12/12)&lt;0.01,IF(P159&lt;&gt;"ERROR","Correct","ERROR"),"ERROR")))</f>
        <v>0</v>
      </c>
      <c r="S159" s="162">
        <f>IF(P159=0,0,IF(ISBLANK('Student Work'!S159),"ERROR",IF(ABS('Student Work'!S159-('Student Work'!$T$14-'Student Work'!R159))&lt;0.01,IF(P159&lt;&gt;"ERROR","Correct","ERROR"),"ERROR")))</f>
        <v>0</v>
      </c>
      <c r="T159" s="162">
        <f>IF(P159=0,0,IF(ISBLANK('Student Work'!T159),"ERROR",IF(ABS('Student Work'!T159-('Student Work'!Q159-'Student Work'!S159))&lt;0.01,IF(P159&lt;&gt;"ERROR","Correct","ERROR"),"ERROR")))</f>
        <v>0</v>
      </c>
      <c r="U159" s="167"/>
      <c r="V159" s="167"/>
      <c r="W159" s="104"/>
      <c r="X159" s="104"/>
      <c r="Y159" s="104"/>
      <c r="Z159" s="104"/>
      <c r="AA159" s="104"/>
      <c r="AB159" s="104"/>
      <c r="AC159" s="104"/>
      <c r="AD159" s="160">
        <f>IF($AE$13="Correct",IF(AND(AD158+1&lt;='Student Work'!$AE$13,AD158&lt;&gt;0),AD158+1,IF('Student Work'!AD159&gt;0,"ERROR",0)),0)</f>
        <v>0</v>
      </c>
      <c r="AE159" s="162">
        <f>IF(AD159=0,0,IF(ISBLANK('Student Work'!AE159),"ERROR",IF(ABS('Student Work'!AE159-'Student Work'!AH158)&lt;0.01,IF(AD159&lt;&gt;"ERROR","Correct","ERROR"),"ERROR")))</f>
        <v>0</v>
      </c>
      <c r="AF159" s="162">
        <f>IF(AD159=0,0,IF(ISBLANK('Student Work'!AF159),"ERROR",IF(ABS('Student Work'!AF159-'Student Work'!AE159*'Student Work'!$AE$12/12)&lt;0.01,IF(AD159&lt;&gt;"ERROR","Correct","ERROR"),"ERROR")))</f>
        <v>0</v>
      </c>
      <c r="AG159" s="179">
        <f>IF(AD159=0,0,IF(ISBLANK('Student Work'!AG159),"ERROR",IF(ABS('Student Work'!AG159-('Student Work'!$AE$14-'Student Work'!AF159))&lt;0.01,"Correct","ERROR")))</f>
        <v>0</v>
      </c>
      <c r="AH159" s="180">
        <f>IF(AD159=0,0,IF(ISBLANK('Student Work'!AH159),"ERROR",IF(ABS('Student Work'!AH159-('Student Work'!AE159-'Student Work'!AG159))&lt;0.01,"Correct","ERROR")))</f>
        <v>0</v>
      </c>
      <c r="AI159" s="168"/>
      <c r="AJ159" s="104"/>
      <c r="AK159" s="104"/>
      <c r="AL159" s="84"/>
      <c r="AM159" s="18"/>
      <c r="AN159" s="18"/>
      <c r="AO159" s="18"/>
      <c r="AP159" s="18"/>
      <c r="AQ159" s="18"/>
      <c r="AR159" s="18"/>
      <c r="AS159" s="18"/>
      <c r="AT159" s="18"/>
    </row>
    <row r="160" spans="1:46">
      <c r="A160" s="117"/>
      <c r="B160" s="86"/>
      <c r="C160" s="86"/>
      <c r="D160" s="86"/>
      <c r="E160" s="86"/>
      <c r="F160" s="86"/>
      <c r="G160" s="86"/>
      <c r="H160" s="86"/>
      <c r="I160" s="86"/>
      <c r="J160" s="86"/>
      <c r="K160" s="86"/>
      <c r="L160" s="86"/>
      <c r="M160" s="86"/>
      <c r="N160" s="86"/>
      <c r="O160" s="104"/>
      <c r="P160" s="160">
        <f>IF($T$13="Correct",IF(AND(P159+1&lt;='Student Work'!$T$13,P159&lt;&gt;0),P159+1,IF('Student Work'!P160&gt;0,"ERROR",0)),0)</f>
        <v>0</v>
      </c>
      <c r="Q160" s="161">
        <f>IF(P160=0,0,IF(ISBLANK('Student Work'!Q160),"ERROR",IF(ABS('Student Work'!Q160-'Student Work'!T159)&lt;0.01,IF(P160&lt;&gt;"ERROR","Correct","ERROR"),"ERROR")))</f>
        <v>0</v>
      </c>
      <c r="R160" s="162">
        <f>IF(P160=0,0,IF(ISBLANK('Student Work'!R160),"ERROR",IF(ABS('Student Work'!R160-'Student Work'!Q160*'Student Work'!$T$12/12)&lt;0.01,IF(P160&lt;&gt;"ERROR","Correct","ERROR"),"ERROR")))</f>
        <v>0</v>
      </c>
      <c r="S160" s="162">
        <f>IF(P160=0,0,IF(ISBLANK('Student Work'!S160),"ERROR",IF(ABS('Student Work'!S160-('Student Work'!$T$14-'Student Work'!R160))&lt;0.01,IF(P160&lt;&gt;"ERROR","Correct","ERROR"),"ERROR")))</f>
        <v>0</v>
      </c>
      <c r="T160" s="162">
        <f>IF(P160=0,0,IF(ISBLANK('Student Work'!T160),"ERROR",IF(ABS('Student Work'!T160-('Student Work'!Q160-'Student Work'!S160))&lt;0.01,IF(P160&lt;&gt;"ERROR","Correct","ERROR"),"ERROR")))</f>
        <v>0</v>
      </c>
      <c r="U160" s="167"/>
      <c r="V160" s="167"/>
      <c r="W160" s="104"/>
      <c r="X160" s="104"/>
      <c r="Y160" s="104"/>
      <c r="Z160" s="104"/>
      <c r="AA160" s="104"/>
      <c r="AB160" s="104"/>
      <c r="AC160" s="104"/>
      <c r="AD160" s="160">
        <f>IF($AE$13="Correct",IF(AND(AD159+1&lt;='Student Work'!$AE$13,AD159&lt;&gt;0),AD159+1,IF('Student Work'!AD160&gt;0,"ERROR",0)),0)</f>
        <v>0</v>
      </c>
      <c r="AE160" s="162">
        <f>IF(AD160=0,0,IF(ISBLANK('Student Work'!AE160),"ERROR",IF(ABS('Student Work'!AE160-'Student Work'!AH159)&lt;0.01,IF(AD160&lt;&gt;"ERROR","Correct","ERROR"),"ERROR")))</f>
        <v>0</v>
      </c>
      <c r="AF160" s="162">
        <f>IF(AD160=0,0,IF(ISBLANK('Student Work'!AF160),"ERROR",IF(ABS('Student Work'!AF160-'Student Work'!AE160*'Student Work'!$AE$12/12)&lt;0.01,IF(AD160&lt;&gt;"ERROR","Correct","ERROR"),"ERROR")))</f>
        <v>0</v>
      </c>
      <c r="AG160" s="179">
        <f>IF(AD160=0,0,IF(ISBLANK('Student Work'!AG160),"ERROR",IF(ABS('Student Work'!AG160-('Student Work'!$AE$14-'Student Work'!AF160))&lt;0.01,"Correct","ERROR")))</f>
        <v>0</v>
      </c>
      <c r="AH160" s="180">
        <f>IF(AD160=0,0,IF(ISBLANK('Student Work'!AH160),"ERROR",IF(ABS('Student Work'!AH160-('Student Work'!AE160-'Student Work'!AG160))&lt;0.01,"Correct","ERROR")))</f>
        <v>0</v>
      </c>
      <c r="AI160" s="168"/>
      <c r="AJ160" s="104"/>
      <c r="AK160" s="104"/>
      <c r="AL160" s="84"/>
      <c r="AM160" s="18"/>
      <c r="AN160" s="18"/>
      <c r="AO160" s="18"/>
      <c r="AP160" s="18"/>
      <c r="AQ160" s="18"/>
      <c r="AR160" s="18"/>
      <c r="AS160" s="18"/>
      <c r="AT160" s="18"/>
    </row>
    <row r="161" spans="1:46">
      <c r="A161" s="117"/>
      <c r="B161" s="86"/>
      <c r="C161" s="86"/>
      <c r="D161" s="86"/>
      <c r="E161" s="86"/>
      <c r="F161" s="86"/>
      <c r="G161" s="86"/>
      <c r="H161" s="86"/>
      <c r="I161" s="86"/>
      <c r="J161" s="86"/>
      <c r="K161" s="86"/>
      <c r="L161" s="86"/>
      <c r="M161" s="86"/>
      <c r="N161" s="86"/>
      <c r="O161" s="104"/>
      <c r="P161" s="160">
        <f>IF($T$13="Correct",IF(AND(P160+1&lt;='Student Work'!$T$13,P160&lt;&gt;0),P160+1,IF('Student Work'!P161&gt;0,"ERROR",0)),0)</f>
        <v>0</v>
      </c>
      <c r="Q161" s="161">
        <f>IF(P161=0,0,IF(ISBLANK('Student Work'!Q161),"ERROR",IF(ABS('Student Work'!Q161-'Student Work'!T160)&lt;0.01,IF(P161&lt;&gt;"ERROR","Correct","ERROR"),"ERROR")))</f>
        <v>0</v>
      </c>
      <c r="R161" s="162">
        <f>IF(P161=0,0,IF(ISBLANK('Student Work'!R161),"ERROR",IF(ABS('Student Work'!R161-'Student Work'!Q161*'Student Work'!$T$12/12)&lt;0.01,IF(P161&lt;&gt;"ERROR","Correct","ERROR"),"ERROR")))</f>
        <v>0</v>
      </c>
      <c r="S161" s="162">
        <f>IF(P161=0,0,IF(ISBLANK('Student Work'!S161),"ERROR",IF(ABS('Student Work'!S161-('Student Work'!$T$14-'Student Work'!R161))&lt;0.01,IF(P161&lt;&gt;"ERROR","Correct","ERROR"),"ERROR")))</f>
        <v>0</v>
      </c>
      <c r="T161" s="162">
        <f>IF(P161=0,0,IF(ISBLANK('Student Work'!T161),"ERROR",IF(ABS('Student Work'!T161-('Student Work'!Q161-'Student Work'!S161))&lt;0.01,IF(P161&lt;&gt;"ERROR","Correct","ERROR"),"ERROR")))</f>
        <v>0</v>
      </c>
      <c r="U161" s="167"/>
      <c r="V161" s="167"/>
      <c r="W161" s="104"/>
      <c r="X161" s="104"/>
      <c r="Y161" s="104"/>
      <c r="Z161" s="104"/>
      <c r="AA161" s="104"/>
      <c r="AB161" s="104"/>
      <c r="AC161" s="104"/>
      <c r="AD161" s="160">
        <f>IF($AE$13="Correct",IF(AND(AD160+1&lt;='Student Work'!$AE$13,AD160&lt;&gt;0),AD160+1,IF('Student Work'!AD161&gt;0,"ERROR",0)),0)</f>
        <v>0</v>
      </c>
      <c r="AE161" s="162">
        <f>IF(AD161=0,0,IF(ISBLANK('Student Work'!AE161),"ERROR",IF(ABS('Student Work'!AE161-'Student Work'!AH160)&lt;0.01,IF(AD161&lt;&gt;"ERROR","Correct","ERROR"),"ERROR")))</f>
        <v>0</v>
      </c>
      <c r="AF161" s="162">
        <f>IF(AD161=0,0,IF(ISBLANK('Student Work'!AF161),"ERROR",IF(ABS('Student Work'!AF161-'Student Work'!AE161*'Student Work'!$AE$12/12)&lt;0.01,IF(AD161&lt;&gt;"ERROR","Correct","ERROR"),"ERROR")))</f>
        <v>0</v>
      </c>
      <c r="AG161" s="179">
        <f>IF(AD161=0,0,IF(ISBLANK('Student Work'!AG161),"ERROR",IF(ABS('Student Work'!AG161-('Student Work'!$AE$14-'Student Work'!AF161))&lt;0.01,"Correct","ERROR")))</f>
        <v>0</v>
      </c>
      <c r="AH161" s="180">
        <f>IF(AD161=0,0,IF(ISBLANK('Student Work'!AH161),"ERROR",IF(ABS('Student Work'!AH161-('Student Work'!AE161-'Student Work'!AG161))&lt;0.01,"Correct","ERROR")))</f>
        <v>0</v>
      </c>
      <c r="AI161" s="168"/>
      <c r="AJ161" s="104"/>
      <c r="AK161" s="104"/>
      <c r="AL161" s="84"/>
      <c r="AM161" s="18"/>
      <c r="AN161" s="18"/>
      <c r="AO161" s="18"/>
      <c r="AP161" s="18"/>
      <c r="AQ161" s="18"/>
      <c r="AR161" s="18"/>
      <c r="AS161" s="18"/>
      <c r="AT161" s="18"/>
    </row>
    <row r="162" spans="1:46">
      <c r="A162" s="117"/>
      <c r="B162" s="86"/>
      <c r="C162" s="86"/>
      <c r="D162" s="86"/>
      <c r="E162" s="86"/>
      <c r="F162" s="86"/>
      <c r="G162" s="86"/>
      <c r="H162" s="86"/>
      <c r="I162" s="86"/>
      <c r="J162" s="86"/>
      <c r="K162" s="86"/>
      <c r="L162" s="86"/>
      <c r="M162" s="86"/>
      <c r="N162" s="86"/>
      <c r="O162" s="104"/>
      <c r="P162" s="160">
        <f>IF($T$13="Correct",IF(AND(P161+1&lt;='Student Work'!$T$13,P161&lt;&gt;0),P161+1,IF('Student Work'!P162&gt;0,"ERROR",0)),0)</f>
        <v>0</v>
      </c>
      <c r="Q162" s="161">
        <f>IF(P162=0,0,IF(ISBLANK('Student Work'!Q162),"ERROR",IF(ABS('Student Work'!Q162-'Student Work'!T161)&lt;0.01,IF(P162&lt;&gt;"ERROR","Correct","ERROR"),"ERROR")))</f>
        <v>0</v>
      </c>
      <c r="R162" s="162">
        <f>IF(P162=0,0,IF(ISBLANK('Student Work'!R162),"ERROR",IF(ABS('Student Work'!R162-'Student Work'!Q162*'Student Work'!$T$12/12)&lt;0.01,IF(P162&lt;&gt;"ERROR","Correct","ERROR"),"ERROR")))</f>
        <v>0</v>
      </c>
      <c r="S162" s="162">
        <f>IF(P162=0,0,IF(ISBLANK('Student Work'!S162),"ERROR",IF(ABS('Student Work'!S162-('Student Work'!$T$14-'Student Work'!R162))&lt;0.01,IF(P162&lt;&gt;"ERROR","Correct","ERROR"),"ERROR")))</f>
        <v>0</v>
      </c>
      <c r="T162" s="162">
        <f>IF(P162=0,0,IF(ISBLANK('Student Work'!T162),"ERROR",IF(ABS('Student Work'!T162-('Student Work'!Q162-'Student Work'!S162))&lt;0.01,IF(P162&lt;&gt;"ERROR","Correct","ERROR"),"ERROR")))</f>
        <v>0</v>
      </c>
      <c r="U162" s="167"/>
      <c r="V162" s="167"/>
      <c r="W162" s="104"/>
      <c r="X162" s="104"/>
      <c r="Y162" s="104"/>
      <c r="Z162" s="104"/>
      <c r="AA162" s="104"/>
      <c r="AB162" s="104"/>
      <c r="AC162" s="104"/>
      <c r="AD162" s="160">
        <f>IF($AE$13="Correct",IF(AND(AD161+1&lt;='Student Work'!$AE$13,AD161&lt;&gt;0),AD161+1,IF('Student Work'!AD162&gt;0,"ERROR",0)),0)</f>
        <v>0</v>
      </c>
      <c r="AE162" s="162">
        <f>IF(AD162=0,0,IF(ISBLANK('Student Work'!AE162),"ERROR",IF(ABS('Student Work'!AE162-'Student Work'!AH161)&lt;0.01,IF(AD162&lt;&gt;"ERROR","Correct","ERROR"),"ERROR")))</f>
        <v>0</v>
      </c>
      <c r="AF162" s="162">
        <f>IF(AD162=0,0,IF(ISBLANK('Student Work'!AF162),"ERROR",IF(ABS('Student Work'!AF162-'Student Work'!AE162*'Student Work'!$AE$12/12)&lt;0.01,IF(AD162&lt;&gt;"ERROR","Correct","ERROR"),"ERROR")))</f>
        <v>0</v>
      </c>
      <c r="AG162" s="179">
        <f>IF(AD162=0,0,IF(ISBLANK('Student Work'!AG162),"ERROR",IF(ABS('Student Work'!AG162-('Student Work'!$AE$14-'Student Work'!AF162))&lt;0.01,"Correct","ERROR")))</f>
        <v>0</v>
      </c>
      <c r="AH162" s="180">
        <f>IF(AD162=0,0,IF(ISBLANK('Student Work'!AH162),"ERROR",IF(ABS('Student Work'!AH162-('Student Work'!AE162-'Student Work'!AG162))&lt;0.01,"Correct","ERROR")))</f>
        <v>0</v>
      </c>
      <c r="AI162" s="168"/>
      <c r="AJ162" s="104"/>
      <c r="AK162" s="104"/>
      <c r="AL162" s="84"/>
      <c r="AM162" s="18"/>
      <c r="AN162" s="18"/>
      <c r="AO162" s="18"/>
      <c r="AP162" s="18"/>
      <c r="AQ162" s="18"/>
      <c r="AR162" s="18"/>
      <c r="AS162" s="18"/>
      <c r="AT162" s="18"/>
    </row>
    <row r="163" spans="1:46">
      <c r="A163" s="117"/>
      <c r="B163" s="86"/>
      <c r="C163" s="86"/>
      <c r="D163" s="86"/>
      <c r="E163" s="86"/>
      <c r="F163" s="86"/>
      <c r="G163" s="86"/>
      <c r="H163" s="86"/>
      <c r="I163" s="86"/>
      <c r="J163" s="86"/>
      <c r="K163" s="86"/>
      <c r="L163" s="86"/>
      <c r="M163" s="86"/>
      <c r="N163" s="86"/>
      <c r="O163" s="104"/>
      <c r="P163" s="160">
        <f>IF($T$13="Correct",IF(AND(P162+1&lt;='Student Work'!$T$13,P162&lt;&gt;0),P162+1,IF('Student Work'!P163&gt;0,"ERROR",0)),0)</f>
        <v>0</v>
      </c>
      <c r="Q163" s="161">
        <f>IF(P163=0,0,IF(ISBLANK('Student Work'!Q163),"ERROR",IF(ABS('Student Work'!Q163-'Student Work'!T162)&lt;0.01,IF(P163&lt;&gt;"ERROR","Correct","ERROR"),"ERROR")))</f>
        <v>0</v>
      </c>
      <c r="R163" s="162">
        <f>IF(P163=0,0,IF(ISBLANK('Student Work'!R163),"ERROR",IF(ABS('Student Work'!R163-'Student Work'!Q163*'Student Work'!$T$12/12)&lt;0.01,IF(P163&lt;&gt;"ERROR","Correct","ERROR"),"ERROR")))</f>
        <v>0</v>
      </c>
      <c r="S163" s="162">
        <f>IF(P163=0,0,IF(ISBLANK('Student Work'!S163),"ERROR",IF(ABS('Student Work'!S163-('Student Work'!$T$14-'Student Work'!R163))&lt;0.01,IF(P163&lt;&gt;"ERROR","Correct","ERROR"),"ERROR")))</f>
        <v>0</v>
      </c>
      <c r="T163" s="162">
        <f>IF(P163=0,0,IF(ISBLANK('Student Work'!T163),"ERROR",IF(ABS('Student Work'!T163-('Student Work'!Q163-'Student Work'!S163))&lt;0.01,IF(P163&lt;&gt;"ERROR","Correct","ERROR"),"ERROR")))</f>
        <v>0</v>
      </c>
      <c r="U163" s="167"/>
      <c r="V163" s="167"/>
      <c r="W163" s="104"/>
      <c r="X163" s="104"/>
      <c r="Y163" s="104"/>
      <c r="Z163" s="104"/>
      <c r="AA163" s="104"/>
      <c r="AB163" s="104"/>
      <c r="AC163" s="104"/>
      <c r="AD163" s="160">
        <f>IF($AE$13="Correct",IF(AND(AD162+1&lt;='Student Work'!$AE$13,AD162&lt;&gt;0),AD162+1,IF('Student Work'!AD163&gt;0,"ERROR",0)),0)</f>
        <v>0</v>
      </c>
      <c r="AE163" s="162">
        <f>IF(AD163=0,0,IF(ISBLANK('Student Work'!AE163),"ERROR",IF(ABS('Student Work'!AE163-'Student Work'!AH162)&lt;0.01,IF(AD163&lt;&gt;"ERROR","Correct","ERROR"),"ERROR")))</f>
        <v>0</v>
      </c>
      <c r="AF163" s="162">
        <f>IF(AD163=0,0,IF(ISBLANK('Student Work'!AF163),"ERROR",IF(ABS('Student Work'!AF163-'Student Work'!AE163*'Student Work'!$AE$12/12)&lt;0.01,IF(AD163&lt;&gt;"ERROR","Correct","ERROR"),"ERROR")))</f>
        <v>0</v>
      </c>
      <c r="AG163" s="179">
        <f>IF(AD163=0,0,IF(ISBLANK('Student Work'!AG163),"ERROR",IF(ABS('Student Work'!AG163-('Student Work'!$AE$14-'Student Work'!AF163))&lt;0.01,"Correct","ERROR")))</f>
        <v>0</v>
      </c>
      <c r="AH163" s="180">
        <f>IF(AD163=0,0,IF(ISBLANK('Student Work'!AH163),"ERROR",IF(ABS('Student Work'!AH163-('Student Work'!AE163-'Student Work'!AG163))&lt;0.01,"Correct","ERROR")))</f>
        <v>0</v>
      </c>
      <c r="AI163" s="168"/>
      <c r="AJ163" s="104"/>
      <c r="AK163" s="104"/>
      <c r="AL163" s="84"/>
      <c r="AM163" s="18"/>
      <c r="AN163" s="18"/>
      <c r="AO163" s="18"/>
      <c r="AP163" s="18"/>
      <c r="AQ163" s="18"/>
      <c r="AR163" s="18"/>
      <c r="AS163" s="18"/>
      <c r="AT163" s="18"/>
    </row>
    <row r="164" spans="1:46">
      <c r="A164" s="117"/>
      <c r="B164" s="86"/>
      <c r="C164" s="86"/>
      <c r="D164" s="86"/>
      <c r="E164" s="86"/>
      <c r="F164" s="86"/>
      <c r="G164" s="86"/>
      <c r="H164" s="86"/>
      <c r="I164" s="86"/>
      <c r="J164" s="86"/>
      <c r="K164" s="86"/>
      <c r="L164" s="86"/>
      <c r="M164" s="86"/>
      <c r="N164" s="86"/>
      <c r="O164" s="104"/>
      <c r="P164" s="160">
        <f>IF($T$13="Correct",IF(AND(P163+1&lt;='Student Work'!$T$13,P163&lt;&gt;0),P163+1,IF('Student Work'!P164&gt;0,"ERROR",0)),0)</f>
        <v>0</v>
      </c>
      <c r="Q164" s="161">
        <f>IF(P164=0,0,IF(ISBLANK('Student Work'!Q164),"ERROR",IF(ABS('Student Work'!Q164-'Student Work'!T163)&lt;0.01,IF(P164&lt;&gt;"ERROR","Correct","ERROR"),"ERROR")))</f>
        <v>0</v>
      </c>
      <c r="R164" s="162">
        <f>IF(P164=0,0,IF(ISBLANK('Student Work'!R164),"ERROR",IF(ABS('Student Work'!R164-'Student Work'!Q164*'Student Work'!$T$12/12)&lt;0.01,IF(P164&lt;&gt;"ERROR","Correct","ERROR"),"ERROR")))</f>
        <v>0</v>
      </c>
      <c r="S164" s="162">
        <f>IF(P164=0,0,IF(ISBLANK('Student Work'!S164),"ERROR",IF(ABS('Student Work'!S164-('Student Work'!$T$14-'Student Work'!R164))&lt;0.01,IF(P164&lt;&gt;"ERROR","Correct","ERROR"),"ERROR")))</f>
        <v>0</v>
      </c>
      <c r="T164" s="162">
        <f>IF(P164=0,0,IF(ISBLANK('Student Work'!T164),"ERROR",IF(ABS('Student Work'!T164-('Student Work'!Q164-'Student Work'!S164))&lt;0.01,IF(P164&lt;&gt;"ERROR","Correct","ERROR"),"ERROR")))</f>
        <v>0</v>
      </c>
      <c r="U164" s="167"/>
      <c r="V164" s="167"/>
      <c r="W164" s="104"/>
      <c r="X164" s="104"/>
      <c r="Y164" s="104"/>
      <c r="Z164" s="104"/>
      <c r="AA164" s="104"/>
      <c r="AB164" s="104"/>
      <c r="AC164" s="104"/>
      <c r="AD164" s="160">
        <f>IF($AE$13="Correct",IF(AND(AD163+1&lt;='Student Work'!$AE$13,AD163&lt;&gt;0),AD163+1,IF('Student Work'!AD164&gt;0,"ERROR",0)),0)</f>
        <v>0</v>
      </c>
      <c r="AE164" s="162">
        <f>IF(AD164=0,0,IF(ISBLANK('Student Work'!AE164),"ERROR",IF(ABS('Student Work'!AE164-'Student Work'!AH163)&lt;0.01,IF(AD164&lt;&gt;"ERROR","Correct","ERROR"),"ERROR")))</f>
        <v>0</v>
      </c>
      <c r="AF164" s="162">
        <f>IF(AD164=0,0,IF(ISBLANK('Student Work'!AF164),"ERROR",IF(ABS('Student Work'!AF164-'Student Work'!AE164*'Student Work'!$AE$12/12)&lt;0.01,IF(AD164&lt;&gt;"ERROR","Correct","ERROR"),"ERROR")))</f>
        <v>0</v>
      </c>
      <c r="AG164" s="179">
        <f>IF(AD164=0,0,IF(ISBLANK('Student Work'!AG164),"ERROR",IF(ABS('Student Work'!AG164-('Student Work'!$AE$14-'Student Work'!AF164))&lt;0.01,"Correct","ERROR")))</f>
        <v>0</v>
      </c>
      <c r="AH164" s="180">
        <f>IF(AD164=0,0,IF(ISBLANK('Student Work'!AH164),"ERROR",IF(ABS('Student Work'!AH164-('Student Work'!AE164-'Student Work'!AG164))&lt;0.01,"Correct","ERROR")))</f>
        <v>0</v>
      </c>
      <c r="AI164" s="168"/>
      <c r="AJ164" s="104"/>
      <c r="AK164" s="104"/>
      <c r="AL164" s="84"/>
      <c r="AM164" s="18"/>
      <c r="AN164" s="18"/>
      <c r="AO164" s="18"/>
      <c r="AP164" s="18"/>
      <c r="AQ164" s="18"/>
      <c r="AR164" s="18"/>
      <c r="AS164" s="18"/>
      <c r="AT164" s="18"/>
    </row>
    <row r="165" spans="1:46">
      <c r="A165" s="117"/>
      <c r="B165" s="86"/>
      <c r="C165" s="86"/>
      <c r="D165" s="86"/>
      <c r="E165" s="86"/>
      <c r="F165" s="86"/>
      <c r="G165" s="86"/>
      <c r="H165" s="86"/>
      <c r="I165" s="86"/>
      <c r="J165" s="86"/>
      <c r="K165" s="86"/>
      <c r="L165" s="86"/>
      <c r="M165" s="86"/>
      <c r="N165" s="86"/>
      <c r="O165" s="104"/>
      <c r="P165" s="160">
        <f>IF($T$13="Correct",IF(AND(P164+1&lt;='Student Work'!$T$13,P164&lt;&gt;0),P164+1,IF('Student Work'!P165&gt;0,"ERROR",0)),0)</f>
        <v>0</v>
      </c>
      <c r="Q165" s="161">
        <f>IF(P165=0,0,IF(ISBLANK('Student Work'!Q165),"ERROR",IF(ABS('Student Work'!Q165-'Student Work'!T164)&lt;0.01,IF(P165&lt;&gt;"ERROR","Correct","ERROR"),"ERROR")))</f>
        <v>0</v>
      </c>
      <c r="R165" s="162">
        <f>IF(P165=0,0,IF(ISBLANK('Student Work'!R165),"ERROR",IF(ABS('Student Work'!R165-'Student Work'!Q165*'Student Work'!$T$12/12)&lt;0.01,IF(P165&lt;&gt;"ERROR","Correct","ERROR"),"ERROR")))</f>
        <v>0</v>
      </c>
      <c r="S165" s="162">
        <f>IF(P165=0,0,IF(ISBLANK('Student Work'!S165),"ERROR",IF(ABS('Student Work'!S165-('Student Work'!$T$14-'Student Work'!R165))&lt;0.01,IF(P165&lt;&gt;"ERROR","Correct","ERROR"),"ERROR")))</f>
        <v>0</v>
      </c>
      <c r="T165" s="162">
        <f>IF(P165=0,0,IF(ISBLANK('Student Work'!T165),"ERROR",IF(ABS('Student Work'!T165-('Student Work'!Q165-'Student Work'!S165))&lt;0.01,IF(P165&lt;&gt;"ERROR","Correct","ERROR"),"ERROR")))</f>
        <v>0</v>
      </c>
      <c r="U165" s="167"/>
      <c r="V165" s="167"/>
      <c r="W165" s="104"/>
      <c r="X165" s="104"/>
      <c r="Y165" s="104"/>
      <c r="Z165" s="104"/>
      <c r="AA165" s="104"/>
      <c r="AB165" s="104"/>
      <c r="AC165" s="104"/>
      <c r="AD165" s="160">
        <f>IF($AE$13="Correct",IF(AND(AD164+1&lt;='Student Work'!$AE$13,AD164&lt;&gt;0),AD164+1,IF('Student Work'!AD165&gt;0,"ERROR",0)),0)</f>
        <v>0</v>
      </c>
      <c r="AE165" s="162">
        <f>IF(AD165=0,0,IF(ISBLANK('Student Work'!AE165),"ERROR",IF(ABS('Student Work'!AE165-'Student Work'!AH164)&lt;0.01,IF(AD165&lt;&gt;"ERROR","Correct","ERROR"),"ERROR")))</f>
        <v>0</v>
      </c>
      <c r="AF165" s="162">
        <f>IF(AD165=0,0,IF(ISBLANK('Student Work'!AF165),"ERROR",IF(ABS('Student Work'!AF165-'Student Work'!AE165*'Student Work'!$AE$12/12)&lt;0.01,IF(AD165&lt;&gt;"ERROR","Correct","ERROR"),"ERROR")))</f>
        <v>0</v>
      </c>
      <c r="AG165" s="179">
        <f>IF(AD165=0,0,IF(ISBLANK('Student Work'!AG165),"ERROR",IF(ABS('Student Work'!AG165-('Student Work'!$AE$14-'Student Work'!AF165))&lt;0.01,"Correct","ERROR")))</f>
        <v>0</v>
      </c>
      <c r="AH165" s="180">
        <f>IF(AD165=0,0,IF(ISBLANK('Student Work'!AH165),"ERROR",IF(ABS('Student Work'!AH165-('Student Work'!AE165-'Student Work'!AG165))&lt;0.01,"Correct","ERROR")))</f>
        <v>0</v>
      </c>
      <c r="AI165" s="168"/>
      <c r="AJ165" s="104"/>
      <c r="AK165" s="104"/>
      <c r="AL165" s="84"/>
      <c r="AM165" s="18"/>
      <c r="AN165" s="18"/>
      <c r="AO165" s="18"/>
      <c r="AP165" s="18"/>
      <c r="AQ165" s="18"/>
      <c r="AR165" s="18"/>
      <c r="AS165" s="18"/>
      <c r="AT165" s="18"/>
    </row>
    <row r="166" spans="1:46">
      <c r="A166" s="117"/>
      <c r="B166" s="86"/>
      <c r="C166" s="86"/>
      <c r="D166" s="86"/>
      <c r="E166" s="86"/>
      <c r="F166" s="86"/>
      <c r="G166" s="86"/>
      <c r="H166" s="86"/>
      <c r="I166" s="86"/>
      <c r="J166" s="86"/>
      <c r="K166" s="86"/>
      <c r="L166" s="86"/>
      <c r="M166" s="86"/>
      <c r="N166" s="86"/>
      <c r="O166" s="104"/>
      <c r="P166" s="160">
        <f>IF($T$13="Correct",IF(AND(P165+1&lt;='Student Work'!$T$13,P165&lt;&gt;0),P165+1,IF('Student Work'!P166&gt;0,"ERROR",0)),0)</f>
        <v>0</v>
      </c>
      <c r="Q166" s="161">
        <f>IF(P166=0,0,IF(ISBLANK('Student Work'!Q166),"ERROR",IF(ABS('Student Work'!Q166-'Student Work'!T165)&lt;0.01,IF(P166&lt;&gt;"ERROR","Correct","ERROR"),"ERROR")))</f>
        <v>0</v>
      </c>
      <c r="R166" s="162">
        <f>IF(P166=0,0,IF(ISBLANK('Student Work'!R166),"ERROR",IF(ABS('Student Work'!R166-'Student Work'!Q166*'Student Work'!$T$12/12)&lt;0.01,IF(P166&lt;&gt;"ERROR","Correct","ERROR"),"ERROR")))</f>
        <v>0</v>
      </c>
      <c r="S166" s="162">
        <f>IF(P166=0,0,IF(ISBLANK('Student Work'!S166),"ERROR",IF(ABS('Student Work'!S166-('Student Work'!$T$14-'Student Work'!R166))&lt;0.01,IF(P166&lt;&gt;"ERROR","Correct","ERROR"),"ERROR")))</f>
        <v>0</v>
      </c>
      <c r="T166" s="162">
        <f>IF(P166=0,0,IF(ISBLANK('Student Work'!T166),"ERROR",IF(ABS('Student Work'!T166-('Student Work'!Q166-'Student Work'!S166))&lt;0.01,IF(P166&lt;&gt;"ERROR","Correct","ERROR"),"ERROR")))</f>
        <v>0</v>
      </c>
      <c r="U166" s="167"/>
      <c r="V166" s="167"/>
      <c r="W166" s="104"/>
      <c r="X166" s="104"/>
      <c r="Y166" s="104"/>
      <c r="Z166" s="104"/>
      <c r="AA166" s="104"/>
      <c r="AB166" s="104"/>
      <c r="AC166" s="104"/>
      <c r="AD166" s="160">
        <f>IF($AE$13="Correct",IF(AND(AD165+1&lt;='Student Work'!$AE$13,AD165&lt;&gt;0),AD165+1,IF('Student Work'!AD166&gt;0,"ERROR",0)),0)</f>
        <v>0</v>
      </c>
      <c r="AE166" s="162">
        <f>IF(AD166=0,0,IF(ISBLANK('Student Work'!AE166),"ERROR",IF(ABS('Student Work'!AE166-'Student Work'!AH165)&lt;0.01,IF(AD166&lt;&gt;"ERROR","Correct","ERROR"),"ERROR")))</f>
        <v>0</v>
      </c>
      <c r="AF166" s="162">
        <f>IF(AD166=0,0,IF(ISBLANK('Student Work'!AF166),"ERROR",IF(ABS('Student Work'!AF166-'Student Work'!AE166*'Student Work'!$AE$12/12)&lt;0.01,IF(AD166&lt;&gt;"ERROR","Correct","ERROR"),"ERROR")))</f>
        <v>0</v>
      </c>
      <c r="AG166" s="179">
        <f>IF(AD166=0,0,IF(ISBLANK('Student Work'!AG166),"ERROR",IF(ABS('Student Work'!AG166-('Student Work'!$AE$14-'Student Work'!AF166))&lt;0.01,"Correct","ERROR")))</f>
        <v>0</v>
      </c>
      <c r="AH166" s="180">
        <f>IF(AD166=0,0,IF(ISBLANK('Student Work'!AH166),"ERROR",IF(ABS('Student Work'!AH166-('Student Work'!AE166-'Student Work'!AG166))&lt;0.01,"Correct","ERROR")))</f>
        <v>0</v>
      </c>
      <c r="AI166" s="168"/>
      <c r="AJ166" s="104"/>
      <c r="AK166" s="104"/>
      <c r="AL166" s="84"/>
      <c r="AM166" s="18"/>
      <c r="AN166" s="18"/>
      <c r="AO166" s="18"/>
      <c r="AP166" s="18"/>
      <c r="AQ166" s="18"/>
      <c r="AR166" s="18"/>
      <c r="AS166" s="18"/>
      <c r="AT166" s="18"/>
    </row>
    <row r="167" spans="1:46">
      <c r="A167" s="117"/>
      <c r="B167" s="86"/>
      <c r="C167" s="86"/>
      <c r="D167" s="86"/>
      <c r="E167" s="86"/>
      <c r="F167" s="86"/>
      <c r="G167" s="86"/>
      <c r="H167" s="86"/>
      <c r="I167" s="86"/>
      <c r="J167" s="86"/>
      <c r="K167" s="86"/>
      <c r="L167" s="86"/>
      <c r="M167" s="86"/>
      <c r="N167" s="86"/>
      <c r="O167" s="104"/>
      <c r="P167" s="160">
        <f>IF($T$13="Correct",IF(AND(P166+1&lt;='Student Work'!$T$13,P166&lt;&gt;0),P166+1,IF('Student Work'!P167&gt;0,"ERROR",0)),0)</f>
        <v>0</v>
      </c>
      <c r="Q167" s="161">
        <f>IF(P167=0,0,IF(ISBLANK('Student Work'!Q167),"ERROR",IF(ABS('Student Work'!Q167-'Student Work'!T166)&lt;0.01,IF(P167&lt;&gt;"ERROR","Correct","ERROR"),"ERROR")))</f>
        <v>0</v>
      </c>
      <c r="R167" s="162">
        <f>IF(P167=0,0,IF(ISBLANK('Student Work'!R167),"ERROR",IF(ABS('Student Work'!R167-'Student Work'!Q167*'Student Work'!$T$12/12)&lt;0.01,IF(P167&lt;&gt;"ERROR","Correct","ERROR"),"ERROR")))</f>
        <v>0</v>
      </c>
      <c r="S167" s="162">
        <f>IF(P167=0,0,IF(ISBLANK('Student Work'!S167),"ERROR",IF(ABS('Student Work'!S167-('Student Work'!$T$14-'Student Work'!R167))&lt;0.01,IF(P167&lt;&gt;"ERROR","Correct","ERROR"),"ERROR")))</f>
        <v>0</v>
      </c>
      <c r="T167" s="162">
        <f>IF(P167=0,0,IF(ISBLANK('Student Work'!T167),"ERROR",IF(ABS('Student Work'!T167-('Student Work'!Q167-'Student Work'!S167))&lt;0.01,IF(P167&lt;&gt;"ERROR","Correct","ERROR"),"ERROR")))</f>
        <v>0</v>
      </c>
      <c r="U167" s="167"/>
      <c r="V167" s="167"/>
      <c r="W167" s="104"/>
      <c r="X167" s="104"/>
      <c r="Y167" s="104"/>
      <c r="Z167" s="104"/>
      <c r="AA167" s="104"/>
      <c r="AB167" s="104"/>
      <c r="AC167" s="104"/>
      <c r="AD167" s="160">
        <f>IF($AE$13="Correct",IF(AND(AD166+1&lt;='Student Work'!$AE$13,AD166&lt;&gt;0),AD166+1,IF('Student Work'!AD167&gt;0,"ERROR",0)),0)</f>
        <v>0</v>
      </c>
      <c r="AE167" s="162">
        <f>IF(AD167=0,0,IF(ISBLANK('Student Work'!AE167),"ERROR",IF(ABS('Student Work'!AE167-'Student Work'!AH166)&lt;0.01,IF(AD167&lt;&gt;"ERROR","Correct","ERROR"),"ERROR")))</f>
        <v>0</v>
      </c>
      <c r="AF167" s="162">
        <f>IF(AD167=0,0,IF(ISBLANK('Student Work'!AF167),"ERROR",IF(ABS('Student Work'!AF167-'Student Work'!AE167*'Student Work'!$AE$12/12)&lt;0.01,IF(AD167&lt;&gt;"ERROR","Correct","ERROR"),"ERROR")))</f>
        <v>0</v>
      </c>
      <c r="AG167" s="179">
        <f>IF(AD167=0,0,IF(ISBLANK('Student Work'!AG167),"ERROR",IF(ABS('Student Work'!AG167-('Student Work'!$AE$14-'Student Work'!AF167))&lt;0.01,"Correct","ERROR")))</f>
        <v>0</v>
      </c>
      <c r="AH167" s="180">
        <f>IF(AD167=0,0,IF(ISBLANK('Student Work'!AH167),"ERROR",IF(ABS('Student Work'!AH167-('Student Work'!AE167-'Student Work'!AG167))&lt;0.01,"Correct","ERROR")))</f>
        <v>0</v>
      </c>
      <c r="AI167" s="168"/>
      <c r="AJ167" s="104"/>
      <c r="AK167" s="104"/>
      <c r="AL167" s="84"/>
      <c r="AM167" s="18"/>
      <c r="AN167" s="18"/>
      <c r="AO167" s="18"/>
      <c r="AP167" s="18"/>
      <c r="AQ167" s="18"/>
      <c r="AR167" s="18"/>
      <c r="AS167" s="18"/>
      <c r="AT167" s="18"/>
    </row>
    <row r="168" spans="1:46">
      <c r="A168" s="117"/>
      <c r="B168" s="86"/>
      <c r="C168" s="86"/>
      <c r="D168" s="86"/>
      <c r="E168" s="86"/>
      <c r="F168" s="86"/>
      <c r="G168" s="86"/>
      <c r="H168" s="86"/>
      <c r="I168" s="86"/>
      <c r="J168" s="86"/>
      <c r="K168" s="86"/>
      <c r="L168" s="86"/>
      <c r="M168" s="86"/>
      <c r="N168" s="86"/>
      <c r="O168" s="104"/>
      <c r="P168" s="160">
        <f>IF($T$13="Correct",IF(AND(P167+1&lt;='Student Work'!$T$13,P167&lt;&gt;0),P167+1,IF('Student Work'!P168&gt;0,"ERROR",0)),0)</f>
        <v>0</v>
      </c>
      <c r="Q168" s="161">
        <f>IF(P168=0,0,IF(ISBLANK('Student Work'!Q168),"ERROR",IF(ABS('Student Work'!Q168-'Student Work'!T167)&lt;0.01,IF(P168&lt;&gt;"ERROR","Correct","ERROR"),"ERROR")))</f>
        <v>0</v>
      </c>
      <c r="R168" s="162">
        <f>IF(P168=0,0,IF(ISBLANK('Student Work'!R168),"ERROR",IF(ABS('Student Work'!R168-'Student Work'!Q168*'Student Work'!$T$12/12)&lt;0.01,IF(P168&lt;&gt;"ERROR","Correct","ERROR"),"ERROR")))</f>
        <v>0</v>
      </c>
      <c r="S168" s="162">
        <f>IF(P168=0,0,IF(ISBLANK('Student Work'!S168),"ERROR",IF(ABS('Student Work'!S168-('Student Work'!$T$14-'Student Work'!R168))&lt;0.01,IF(P168&lt;&gt;"ERROR","Correct","ERROR"),"ERROR")))</f>
        <v>0</v>
      </c>
      <c r="T168" s="162">
        <f>IF(P168=0,0,IF(ISBLANK('Student Work'!T168),"ERROR",IF(ABS('Student Work'!T168-('Student Work'!Q168-'Student Work'!S168))&lt;0.01,IF(P168&lt;&gt;"ERROR","Correct","ERROR"),"ERROR")))</f>
        <v>0</v>
      </c>
      <c r="U168" s="167"/>
      <c r="V168" s="167"/>
      <c r="W168" s="104"/>
      <c r="X168" s="104"/>
      <c r="Y168" s="104"/>
      <c r="Z168" s="104"/>
      <c r="AA168" s="104"/>
      <c r="AB168" s="104"/>
      <c r="AC168" s="104"/>
      <c r="AD168" s="160">
        <f>IF($AE$13="Correct",IF(AND(AD167+1&lt;='Student Work'!$AE$13,AD167&lt;&gt;0),AD167+1,IF('Student Work'!AD168&gt;0,"ERROR",0)),0)</f>
        <v>0</v>
      </c>
      <c r="AE168" s="162">
        <f>IF(AD168=0,0,IF(ISBLANK('Student Work'!AE168),"ERROR",IF(ABS('Student Work'!AE168-'Student Work'!AH167)&lt;0.01,IF(AD168&lt;&gt;"ERROR","Correct","ERROR"),"ERROR")))</f>
        <v>0</v>
      </c>
      <c r="AF168" s="162">
        <f>IF(AD168=0,0,IF(ISBLANK('Student Work'!AF168),"ERROR",IF(ABS('Student Work'!AF168-'Student Work'!AE168*'Student Work'!$AE$12/12)&lt;0.01,IF(AD168&lt;&gt;"ERROR","Correct","ERROR"),"ERROR")))</f>
        <v>0</v>
      </c>
      <c r="AG168" s="179">
        <f>IF(AD168=0,0,IF(ISBLANK('Student Work'!AG168),"ERROR",IF(ABS('Student Work'!AG168-('Student Work'!$AE$14-'Student Work'!AF168))&lt;0.01,"Correct","ERROR")))</f>
        <v>0</v>
      </c>
      <c r="AH168" s="180">
        <f>IF(AD168=0,0,IF(ISBLANK('Student Work'!AH168),"ERROR",IF(ABS('Student Work'!AH168-('Student Work'!AE168-'Student Work'!AG168))&lt;0.01,"Correct","ERROR")))</f>
        <v>0</v>
      </c>
      <c r="AI168" s="168"/>
      <c r="AJ168" s="104"/>
      <c r="AK168" s="104"/>
      <c r="AL168" s="84"/>
      <c r="AM168" s="18"/>
      <c r="AN168" s="18"/>
      <c r="AO168" s="18"/>
      <c r="AP168" s="18"/>
      <c r="AQ168" s="18"/>
      <c r="AR168" s="18"/>
      <c r="AS168" s="18"/>
      <c r="AT168" s="18"/>
    </row>
    <row r="169" spans="1:46">
      <c r="A169" s="117"/>
      <c r="B169" s="86"/>
      <c r="C169" s="86"/>
      <c r="D169" s="86"/>
      <c r="E169" s="86"/>
      <c r="F169" s="86"/>
      <c r="G169" s="86"/>
      <c r="H169" s="86"/>
      <c r="I169" s="86"/>
      <c r="J169" s="86"/>
      <c r="K169" s="86"/>
      <c r="L169" s="86"/>
      <c r="M169" s="86"/>
      <c r="N169" s="86"/>
      <c r="O169" s="104"/>
      <c r="P169" s="160">
        <f>IF($T$13="Correct",IF(AND(P168+1&lt;='Student Work'!$T$13,P168&lt;&gt;0),P168+1,IF('Student Work'!P169&gt;0,"ERROR",0)),0)</f>
        <v>0</v>
      </c>
      <c r="Q169" s="161">
        <f>IF(P169=0,0,IF(ISBLANK('Student Work'!Q169),"ERROR",IF(ABS('Student Work'!Q169-'Student Work'!T168)&lt;0.01,IF(P169&lt;&gt;"ERROR","Correct","ERROR"),"ERROR")))</f>
        <v>0</v>
      </c>
      <c r="R169" s="162">
        <f>IF(P169=0,0,IF(ISBLANK('Student Work'!R169),"ERROR",IF(ABS('Student Work'!R169-'Student Work'!Q169*'Student Work'!$T$12/12)&lt;0.01,IF(P169&lt;&gt;"ERROR","Correct","ERROR"),"ERROR")))</f>
        <v>0</v>
      </c>
      <c r="S169" s="162">
        <f>IF(P169=0,0,IF(ISBLANK('Student Work'!S169),"ERROR",IF(ABS('Student Work'!S169-('Student Work'!$T$14-'Student Work'!R169))&lt;0.01,IF(P169&lt;&gt;"ERROR","Correct","ERROR"),"ERROR")))</f>
        <v>0</v>
      </c>
      <c r="T169" s="162">
        <f>IF(P169=0,0,IF(ISBLANK('Student Work'!T169),"ERROR",IF(ABS('Student Work'!T169-('Student Work'!Q169-'Student Work'!S169))&lt;0.01,IF(P169&lt;&gt;"ERROR","Correct","ERROR"),"ERROR")))</f>
        <v>0</v>
      </c>
      <c r="U169" s="167"/>
      <c r="V169" s="167"/>
      <c r="W169" s="104"/>
      <c r="X169" s="104"/>
      <c r="Y169" s="104"/>
      <c r="Z169" s="104"/>
      <c r="AA169" s="104"/>
      <c r="AB169" s="104"/>
      <c r="AC169" s="104"/>
      <c r="AD169" s="160">
        <f>IF($AE$13="Correct",IF(AND(AD168+1&lt;='Student Work'!$AE$13,AD168&lt;&gt;0),AD168+1,IF('Student Work'!AD169&gt;0,"ERROR",0)),0)</f>
        <v>0</v>
      </c>
      <c r="AE169" s="162">
        <f>IF(AD169=0,0,IF(ISBLANK('Student Work'!AE169),"ERROR",IF(ABS('Student Work'!AE169-'Student Work'!AH168)&lt;0.01,IF(AD169&lt;&gt;"ERROR","Correct","ERROR"),"ERROR")))</f>
        <v>0</v>
      </c>
      <c r="AF169" s="162">
        <f>IF(AD169=0,0,IF(ISBLANK('Student Work'!AF169),"ERROR",IF(ABS('Student Work'!AF169-'Student Work'!AE169*'Student Work'!$AE$12/12)&lt;0.01,IF(AD169&lt;&gt;"ERROR","Correct","ERROR"),"ERROR")))</f>
        <v>0</v>
      </c>
      <c r="AG169" s="179">
        <f>IF(AD169=0,0,IF(ISBLANK('Student Work'!AG169),"ERROR",IF(ABS('Student Work'!AG169-('Student Work'!$AE$14-'Student Work'!AF169))&lt;0.01,"Correct","ERROR")))</f>
        <v>0</v>
      </c>
      <c r="AH169" s="180">
        <f>IF(AD169=0,0,IF(ISBLANK('Student Work'!AH169),"ERROR",IF(ABS('Student Work'!AH169-('Student Work'!AE169-'Student Work'!AG169))&lt;0.01,"Correct","ERROR")))</f>
        <v>0</v>
      </c>
      <c r="AI169" s="168"/>
      <c r="AJ169" s="104"/>
      <c r="AK169" s="104"/>
      <c r="AL169" s="84"/>
      <c r="AM169" s="18"/>
      <c r="AN169" s="18"/>
      <c r="AO169" s="18"/>
      <c r="AP169" s="18"/>
      <c r="AQ169" s="18"/>
      <c r="AR169" s="18"/>
      <c r="AS169" s="18"/>
      <c r="AT169" s="18"/>
    </row>
    <row r="170" spans="1:46">
      <c r="A170" s="117"/>
      <c r="B170" s="86"/>
      <c r="C170" s="86"/>
      <c r="D170" s="86"/>
      <c r="E170" s="86"/>
      <c r="F170" s="86"/>
      <c r="G170" s="86"/>
      <c r="H170" s="86"/>
      <c r="I170" s="86"/>
      <c r="J170" s="86"/>
      <c r="K170" s="86"/>
      <c r="L170" s="86"/>
      <c r="M170" s="86"/>
      <c r="N170" s="86"/>
      <c r="O170" s="104"/>
      <c r="P170" s="160">
        <f>IF($T$13="Correct",IF(AND(P169+1&lt;='Student Work'!$T$13,P169&lt;&gt;0),P169+1,IF('Student Work'!P170&gt;0,"ERROR",0)),0)</f>
        <v>0</v>
      </c>
      <c r="Q170" s="161">
        <f>IF(P170=0,0,IF(ISBLANK('Student Work'!Q170),"ERROR",IF(ABS('Student Work'!Q170-'Student Work'!T169)&lt;0.01,IF(P170&lt;&gt;"ERROR","Correct","ERROR"),"ERROR")))</f>
        <v>0</v>
      </c>
      <c r="R170" s="162">
        <f>IF(P170=0,0,IF(ISBLANK('Student Work'!R170),"ERROR",IF(ABS('Student Work'!R170-'Student Work'!Q170*'Student Work'!$T$12/12)&lt;0.01,IF(P170&lt;&gt;"ERROR","Correct","ERROR"),"ERROR")))</f>
        <v>0</v>
      </c>
      <c r="S170" s="162">
        <f>IF(P170=0,0,IF(ISBLANK('Student Work'!S170),"ERROR",IF(ABS('Student Work'!S170-('Student Work'!$T$14-'Student Work'!R170))&lt;0.01,IF(P170&lt;&gt;"ERROR","Correct","ERROR"),"ERROR")))</f>
        <v>0</v>
      </c>
      <c r="T170" s="162">
        <f>IF(P170=0,0,IF(ISBLANK('Student Work'!T170),"ERROR",IF(ABS('Student Work'!T170-('Student Work'!Q170-'Student Work'!S170))&lt;0.01,IF(P170&lt;&gt;"ERROR","Correct","ERROR"),"ERROR")))</f>
        <v>0</v>
      </c>
      <c r="U170" s="167"/>
      <c r="V170" s="167"/>
      <c r="W170" s="104"/>
      <c r="X170" s="104"/>
      <c r="Y170" s="104"/>
      <c r="Z170" s="104"/>
      <c r="AA170" s="104"/>
      <c r="AB170" s="104"/>
      <c r="AC170" s="104"/>
      <c r="AD170" s="160">
        <f>IF($AE$13="Correct",IF(AND(AD169+1&lt;='Student Work'!$AE$13,AD169&lt;&gt;0),AD169+1,IF('Student Work'!AD170&gt;0,"ERROR",0)),0)</f>
        <v>0</v>
      </c>
      <c r="AE170" s="162">
        <f>IF(AD170=0,0,IF(ISBLANK('Student Work'!AE170),"ERROR",IF(ABS('Student Work'!AE170-'Student Work'!AH169)&lt;0.01,IF(AD170&lt;&gt;"ERROR","Correct","ERROR"),"ERROR")))</f>
        <v>0</v>
      </c>
      <c r="AF170" s="162">
        <f>IF(AD170=0,0,IF(ISBLANK('Student Work'!AF170),"ERROR",IF(ABS('Student Work'!AF170-'Student Work'!AE170*'Student Work'!$AE$12/12)&lt;0.01,IF(AD170&lt;&gt;"ERROR","Correct","ERROR"),"ERROR")))</f>
        <v>0</v>
      </c>
      <c r="AG170" s="179">
        <f>IF(AD170=0,0,IF(ISBLANK('Student Work'!AG170),"ERROR",IF(ABS('Student Work'!AG170-('Student Work'!$AE$14-'Student Work'!AF170))&lt;0.01,"Correct","ERROR")))</f>
        <v>0</v>
      </c>
      <c r="AH170" s="180">
        <f>IF(AD170=0,0,IF(ISBLANK('Student Work'!AH170),"ERROR",IF(ABS('Student Work'!AH170-('Student Work'!AE170-'Student Work'!AG170))&lt;0.01,"Correct","ERROR")))</f>
        <v>0</v>
      </c>
      <c r="AI170" s="168"/>
      <c r="AJ170" s="104"/>
      <c r="AK170" s="104"/>
      <c r="AL170" s="84"/>
      <c r="AM170" s="18"/>
      <c r="AN170" s="18"/>
      <c r="AO170" s="18"/>
      <c r="AP170" s="18"/>
      <c r="AQ170" s="18"/>
      <c r="AR170" s="18"/>
      <c r="AS170" s="18"/>
      <c r="AT170" s="18"/>
    </row>
    <row r="171" spans="1:46">
      <c r="A171" s="117"/>
      <c r="B171" s="86"/>
      <c r="C171" s="86"/>
      <c r="D171" s="86"/>
      <c r="E171" s="86"/>
      <c r="F171" s="86"/>
      <c r="G171" s="86"/>
      <c r="H171" s="86"/>
      <c r="I171" s="86"/>
      <c r="J171" s="86"/>
      <c r="K171" s="86"/>
      <c r="L171" s="86"/>
      <c r="M171" s="86"/>
      <c r="N171" s="86"/>
      <c r="O171" s="104"/>
      <c r="P171" s="160">
        <f>IF($T$13="Correct",IF(AND(P170+1&lt;='Student Work'!$T$13,P170&lt;&gt;0),P170+1,IF('Student Work'!P171&gt;0,"ERROR",0)),0)</f>
        <v>0</v>
      </c>
      <c r="Q171" s="161">
        <f>IF(P171=0,0,IF(ISBLANK('Student Work'!Q171),"ERROR",IF(ABS('Student Work'!Q171-'Student Work'!T170)&lt;0.01,IF(P171&lt;&gt;"ERROR","Correct","ERROR"),"ERROR")))</f>
        <v>0</v>
      </c>
      <c r="R171" s="162">
        <f>IF(P171=0,0,IF(ISBLANK('Student Work'!R171),"ERROR",IF(ABS('Student Work'!R171-'Student Work'!Q171*'Student Work'!$T$12/12)&lt;0.01,IF(P171&lt;&gt;"ERROR","Correct","ERROR"),"ERROR")))</f>
        <v>0</v>
      </c>
      <c r="S171" s="162">
        <f>IF(P171=0,0,IF(ISBLANK('Student Work'!S171),"ERROR",IF(ABS('Student Work'!S171-('Student Work'!$T$14-'Student Work'!R171))&lt;0.01,IF(P171&lt;&gt;"ERROR","Correct","ERROR"),"ERROR")))</f>
        <v>0</v>
      </c>
      <c r="T171" s="162">
        <f>IF(P171=0,0,IF(ISBLANK('Student Work'!T171),"ERROR",IF(ABS('Student Work'!T171-('Student Work'!Q171-'Student Work'!S171))&lt;0.01,IF(P171&lt;&gt;"ERROR","Correct","ERROR"),"ERROR")))</f>
        <v>0</v>
      </c>
      <c r="U171" s="167"/>
      <c r="V171" s="167"/>
      <c r="W171" s="104"/>
      <c r="X171" s="104"/>
      <c r="Y171" s="104"/>
      <c r="Z171" s="104"/>
      <c r="AA171" s="104"/>
      <c r="AB171" s="104"/>
      <c r="AC171" s="104"/>
      <c r="AD171" s="160">
        <f>IF($AE$13="Correct",IF(AND(AD170+1&lt;='Student Work'!$AE$13,AD170&lt;&gt;0),AD170+1,IF('Student Work'!AD171&gt;0,"ERROR",0)),0)</f>
        <v>0</v>
      </c>
      <c r="AE171" s="162">
        <f>IF(AD171=0,0,IF(ISBLANK('Student Work'!AE171),"ERROR",IF(ABS('Student Work'!AE171-'Student Work'!AH170)&lt;0.01,IF(AD171&lt;&gt;"ERROR","Correct","ERROR"),"ERROR")))</f>
        <v>0</v>
      </c>
      <c r="AF171" s="162">
        <f>IF(AD171=0,0,IF(ISBLANK('Student Work'!AF171),"ERROR",IF(ABS('Student Work'!AF171-'Student Work'!AE171*'Student Work'!$AE$12/12)&lt;0.01,IF(AD171&lt;&gt;"ERROR","Correct","ERROR"),"ERROR")))</f>
        <v>0</v>
      </c>
      <c r="AG171" s="179">
        <f>IF(AD171=0,0,IF(ISBLANK('Student Work'!AG171),"ERROR",IF(ABS('Student Work'!AG171-('Student Work'!$AE$14-'Student Work'!AF171))&lt;0.01,"Correct","ERROR")))</f>
        <v>0</v>
      </c>
      <c r="AH171" s="180">
        <f>IF(AD171=0,0,IF(ISBLANK('Student Work'!AH171),"ERROR",IF(ABS('Student Work'!AH171-('Student Work'!AE171-'Student Work'!AG171))&lt;0.01,"Correct","ERROR")))</f>
        <v>0</v>
      </c>
      <c r="AI171" s="168"/>
      <c r="AJ171" s="104"/>
      <c r="AK171" s="104"/>
      <c r="AL171" s="84"/>
      <c r="AM171" s="18"/>
      <c r="AN171" s="18"/>
      <c r="AO171" s="18"/>
      <c r="AP171" s="18"/>
      <c r="AQ171" s="18"/>
      <c r="AR171" s="18"/>
      <c r="AS171" s="18"/>
      <c r="AT171" s="18"/>
    </row>
    <row r="172" spans="1:46">
      <c r="A172" s="117"/>
      <c r="B172" s="86"/>
      <c r="C172" s="86"/>
      <c r="D172" s="86"/>
      <c r="E172" s="86"/>
      <c r="F172" s="86"/>
      <c r="G172" s="86"/>
      <c r="H172" s="86"/>
      <c r="I172" s="86"/>
      <c r="J172" s="86"/>
      <c r="K172" s="86"/>
      <c r="L172" s="86"/>
      <c r="M172" s="86"/>
      <c r="N172" s="86"/>
      <c r="O172" s="104"/>
      <c r="P172" s="160">
        <f>IF($T$13="Correct",IF(AND(P171+1&lt;='Student Work'!$T$13,P171&lt;&gt;0),P171+1,IF('Student Work'!P172&gt;0,"ERROR",0)),0)</f>
        <v>0</v>
      </c>
      <c r="Q172" s="161">
        <f>IF(P172=0,0,IF(ISBLANK('Student Work'!Q172),"ERROR",IF(ABS('Student Work'!Q172-'Student Work'!T171)&lt;0.01,IF(P172&lt;&gt;"ERROR","Correct","ERROR"),"ERROR")))</f>
        <v>0</v>
      </c>
      <c r="R172" s="162">
        <f>IF(P172=0,0,IF(ISBLANK('Student Work'!R172),"ERROR",IF(ABS('Student Work'!R172-'Student Work'!Q172*'Student Work'!$T$12/12)&lt;0.01,IF(P172&lt;&gt;"ERROR","Correct","ERROR"),"ERROR")))</f>
        <v>0</v>
      </c>
      <c r="S172" s="162">
        <f>IF(P172=0,0,IF(ISBLANK('Student Work'!S172),"ERROR",IF(ABS('Student Work'!S172-('Student Work'!$T$14-'Student Work'!R172))&lt;0.01,IF(P172&lt;&gt;"ERROR","Correct","ERROR"),"ERROR")))</f>
        <v>0</v>
      </c>
      <c r="T172" s="162">
        <f>IF(P172=0,0,IF(ISBLANK('Student Work'!T172),"ERROR",IF(ABS('Student Work'!T172-('Student Work'!Q172-'Student Work'!S172))&lt;0.01,IF(P172&lt;&gt;"ERROR","Correct","ERROR"),"ERROR")))</f>
        <v>0</v>
      </c>
      <c r="U172" s="167"/>
      <c r="V172" s="167"/>
      <c r="W172" s="104"/>
      <c r="X172" s="104"/>
      <c r="Y172" s="104"/>
      <c r="Z172" s="104"/>
      <c r="AA172" s="104"/>
      <c r="AB172" s="104"/>
      <c r="AC172" s="104"/>
      <c r="AD172" s="160">
        <f>IF($AE$13="Correct",IF(AND(AD171+1&lt;='Student Work'!$AE$13,AD171&lt;&gt;0),AD171+1,IF('Student Work'!AD172&gt;0,"ERROR",0)),0)</f>
        <v>0</v>
      </c>
      <c r="AE172" s="162">
        <f>IF(AD172=0,0,IF(ISBLANK('Student Work'!AE172),"ERROR",IF(ABS('Student Work'!AE172-'Student Work'!AH171)&lt;0.01,IF(AD172&lt;&gt;"ERROR","Correct","ERROR"),"ERROR")))</f>
        <v>0</v>
      </c>
      <c r="AF172" s="162">
        <f>IF(AD172=0,0,IF(ISBLANK('Student Work'!AF172),"ERROR",IF(ABS('Student Work'!AF172-'Student Work'!AE172*'Student Work'!$AE$12/12)&lt;0.01,IF(AD172&lt;&gt;"ERROR","Correct","ERROR"),"ERROR")))</f>
        <v>0</v>
      </c>
      <c r="AG172" s="179">
        <f>IF(AD172=0,0,IF(ISBLANK('Student Work'!AG172),"ERROR",IF(ABS('Student Work'!AG172-('Student Work'!$AE$14-'Student Work'!AF172))&lt;0.01,"Correct","ERROR")))</f>
        <v>0</v>
      </c>
      <c r="AH172" s="180">
        <f>IF(AD172=0,0,IF(ISBLANK('Student Work'!AH172),"ERROR",IF(ABS('Student Work'!AH172-('Student Work'!AE172-'Student Work'!AG172))&lt;0.01,"Correct","ERROR")))</f>
        <v>0</v>
      </c>
      <c r="AI172" s="168"/>
      <c r="AJ172" s="104"/>
      <c r="AK172" s="104"/>
      <c r="AL172" s="84"/>
      <c r="AM172" s="18"/>
      <c r="AN172" s="18"/>
      <c r="AO172" s="18"/>
      <c r="AP172" s="18"/>
      <c r="AQ172" s="18"/>
      <c r="AR172" s="18"/>
      <c r="AS172" s="18"/>
      <c r="AT172" s="18"/>
    </row>
    <row r="173" spans="1:46">
      <c r="A173" s="117"/>
      <c r="B173" s="86"/>
      <c r="C173" s="86"/>
      <c r="D173" s="86"/>
      <c r="E173" s="86"/>
      <c r="F173" s="86"/>
      <c r="G173" s="86"/>
      <c r="H173" s="86"/>
      <c r="I173" s="86"/>
      <c r="J173" s="86"/>
      <c r="K173" s="86"/>
      <c r="L173" s="86"/>
      <c r="M173" s="86"/>
      <c r="N173" s="86"/>
      <c r="O173" s="104"/>
      <c r="P173" s="160">
        <f>IF($T$13="Correct",IF(AND(P172+1&lt;='Student Work'!$T$13,P172&lt;&gt;0),P172+1,IF('Student Work'!P173&gt;0,"ERROR",0)),0)</f>
        <v>0</v>
      </c>
      <c r="Q173" s="161">
        <f>IF(P173=0,0,IF(ISBLANK('Student Work'!Q173),"ERROR",IF(ABS('Student Work'!Q173-'Student Work'!T172)&lt;0.01,IF(P173&lt;&gt;"ERROR","Correct","ERROR"),"ERROR")))</f>
        <v>0</v>
      </c>
      <c r="R173" s="162">
        <f>IF(P173=0,0,IF(ISBLANK('Student Work'!R173),"ERROR",IF(ABS('Student Work'!R173-'Student Work'!Q173*'Student Work'!$T$12/12)&lt;0.01,IF(P173&lt;&gt;"ERROR","Correct","ERROR"),"ERROR")))</f>
        <v>0</v>
      </c>
      <c r="S173" s="162">
        <f>IF(P173=0,0,IF(ISBLANK('Student Work'!S173),"ERROR",IF(ABS('Student Work'!S173-('Student Work'!$T$14-'Student Work'!R173))&lt;0.01,IF(P173&lt;&gt;"ERROR","Correct","ERROR"),"ERROR")))</f>
        <v>0</v>
      </c>
      <c r="T173" s="162">
        <f>IF(P173=0,0,IF(ISBLANK('Student Work'!T173),"ERROR",IF(ABS('Student Work'!T173-('Student Work'!Q173-'Student Work'!S173))&lt;0.01,IF(P173&lt;&gt;"ERROR","Correct","ERROR"),"ERROR")))</f>
        <v>0</v>
      </c>
      <c r="U173" s="167"/>
      <c r="V173" s="167"/>
      <c r="W173" s="104"/>
      <c r="X173" s="104"/>
      <c r="Y173" s="104"/>
      <c r="Z173" s="104"/>
      <c r="AA173" s="104"/>
      <c r="AB173" s="104"/>
      <c r="AC173" s="104"/>
      <c r="AD173" s="160">
        <f>IF($AE$13="Correct",IF(AND(AD172+1&lt;='Student Work'!$AE$13,AD172&lt;&gt;0),AD172+1,IF('Student Work'!AD173&gt;0,"ERROR",0)),0)</f>
        <v>0</v>
      </c>
      <c r="AE173" s="162">
        <f>IF(AD173=0,0,IF(ISBLANK('Student Work'!AE173),"ERROR",IF(ABS('Student Work'!AE173-'Student Work'!AH172)&lt;0.01,IF(AD173&lt;&gt;"ERROR","Correct","ERROR"),"ERROR")))</f>
        <v>0</v>
      </c>
      <c r="AF173" s="162">
        <f>IF(AD173=0,0,IF(ISBLANK('Student Work'!AF173),"ERROR",IF(ABS('Student Work'!AF173-'Student Work'!AE173*'Student Work'!$AE$12/12)&lt;0.01,IF(AD173&lt;&gt;"ERROR","Correct","ERROR"),"ERROR")))</f>
        <v>0</v>
      </c>
      <c r="AG173" s="179">
        <f>IF(AD173=0,0,IF(ISBLANK('Student Work'!AG173),"ERROR",IF(ABS('Student Work'!AG173-('Student Work'!$AE$14-'Student Work'!AF173))&lt;0.01,"Correct","ERROR")))</f>
        <v>0</v>
      </c>
      <c r="AH173" s="180">
        <f>IF(AD173=0,0,IF(ISBLANK('Student Work'!AH173),"ERROR",IF(ABS('Student Work'!AH173-('Student Work'!AE173-'Student Work'!AG173))&lt;0.01,"Correct","ERROR")))</f>
        <v>0</v>
      </c>
      <c r="AI173" s="168"/>
      <c r="AJ173" s="104"/>
      <c r="AK173" s="104"/>
      <c r="AL173" s="84"/>
      <c r="AM173" s="18"/>
      <c r="AN173" s="18"/>
      <c r="AO173" s="18"/>
      <c r="AP173" s="18"/>
      <c r="AQ173" s="18"/>
      <c r="AR173" s="18"/>
      <c r="AS173" s="18"/>
      <c r="AT173" s="18"/>
    </row>
    <row r="174" spans="1:46">
      <c r="A174" s="117"/>
      <c r="B174" s="86"/>
      <c r="C174" s="86"/>
      <c r="D174" s="86"/>
      <c r="E174" s="86"/>
      <c r="F174" s="86"/>
      <c r="G174" s="86"/>
      <c r="H174" s="86"/>
      <c r="I174" s="86"/>
      <c r="J174" s="86"/>
      <c r="K174" s="86"/>
      <c r="L174" s="86"/>
      <c r="M174" s="86"/>
      <c r="N174" s="86"/>
      <c r="O174" s="104"/>
      <c r="P174" s="160">
        <f>IF($T$13="Correct",IF(AND(P173+1&lt;='Student Work'!$T$13,P173&lt;&gt;0),P173+1,IF('Student Work'!P174&gt;0,"ERROR",0)),0)</f>
        <v>0</v>
      </c>
      <c r="Q174" s="161">
        <f>IF(P174=0,0,IF(ISBLANK('Student Work'!Q174),"ERROR",IF(ABS('Student Work'!Q174-'Student Work'!T173)&lt;0.01,IF(P174&lt;&gt;"ERROR","Correct","ERROR"),"ERROR")))</f>
        <v>0</v>
      </c>
      <c r="R174" s="162">
        <f>IF(P174=0,0,IF(ISBLANK('Student Work'!R174),"ERROR",IF(ABS('Student Work'!R174-'Student Work'!Q174*'Student Work'!$T$12/12)&lt;0.01,IF(P174&lt;&gt;"ERROR","Correct","ERROR"),"ERROR")))</f>
        <v>0</v>
      </c>
      <c r="S174" s="162">
        <f>IF(P174=0,0,IF(ISBLANK('Student Work'!S174),"ERROR",IF(ABS('Student Work'!S174-('Student Work'!$T$14-'Student Work'!R174))&lt;0.01,IF(P174&lt;&gt;"ERROR","Correct","ERROR"),"ERROR")))</f>
        <v>0</v>
      </c>
      <c r="T174" s="162">
        <f>IF(P174=0,0,IF(ISBLANK('Student Work'!T174),"ERROR",IF(ABS('Student Work'!T174-('Student Work'!Q174-'Student Work'!S174))&lt;0.01,IF(P174&lt;&gt;"ERROR","Correct","ERROR"),"ERROR")))</f>
        <v>0</v>
      </c>
      <c r="U174" s="167"/>
      <c r="V174" s="167"/>
      <c r="W174" s="104"/>
      <c r="X174" s="104"/>
      <c r="Y174" s="104"/>
      <c r="Z174" s="104"/>
      <c r="AA174" s="104"/>
      <c r="AB174" s="104"/>
      <c r="AC174" s="104"/>
      <c r="AD174" s="160">
        <f>IF($AE$13="Correct",IF(AND(AD173+1&lt;='Student Work'!$AE$13,AD173&lt;&gt;0),AD173+1,IF('Student Work'!AD174&gt;0,"ERROR",0)),0)</f>
        <v>0</v>
      </c>
      <c r="AE174" s="162">
        <f>IF(AD174=0,0,IF(ISBLANK('Student Work'!AE174),"ERROR",IF(ABS('Student Work'!AE174-'Student Work'!AH173)&lt;0.01,IF(AD174&lt;&gt;"ERROR","Correct","ERROR"),"ERROR")))</f>
        <v>0</v>
      </c>
      <c r="AF174" s="162">
        <f>IF(AD174=0,0,IF(ISBLANK('Student Work'!AF174),"ERROR",IF(ABS('Student Work'!AF174-'Student Work'!AE174*'Student Work'!$AE$12/12)&lt;0.01,IF(AD174&lt;&gt;"ERROR","Correct","ERROR"),"ERROR")))</f>
        <v>0</v>
      </c>
      <c r="AG174" s="179">
        <f>IF(AD174=0,0,IF(ISBLANK('Student Work'!AG174),"ERROR",IF(ABS('Student Work'!AG174-('Student Work'!$AE$14-'Student Work'!AF174))&lt;0.01,"Correct","ERROR")))</f>
        <v>0</v>
      </c>
      <c r="AH174" s="180">
        <f>IF(AD174=0,0,IF(ISBLANK('Student Work'!AH174),"ERROR",IF(ABS('Student Work'!AH174-('Student Work'!AE174-'Student Work'!AG174))&lt;0.01,"Correct","ERROR")))</f>
        <v>0</v>
      </c>
      <c r="AI174" s="168"/>
      <c r="AJ174" s="104"/>
      <c r="AK174" s="104"/>
      <c r="AL174" s="84"/>
      <c r="AM174" s="18"/>
      <c r="AN174" s="18"/>
      <c r="AO174" s="18"/>
      <c r="AP174" s="18"/>
      <c r="AQ174" s="18"/>
      <c r="AR174" s="18"/>
      <c r="AS174" s="18"/>
      <c r="AT174" s="18"/>
    </row>
    <row r="175" spans="1:46">
      <c r="A175" s="117"/>
      <c r="B175" s="86"/>
      <c r="C175" s="86"/>
      <c r="D175" s="86"/>
      <c r="E175" s="86"/>
      <c r="F175" s="86"/>
      <c r="G175" s="86"/>
      <c r="H175" s="86"/>
      <c r="I175" s="86"/>
      <c r="J175" s="86"/>
      <c r="K175" s="86"/>
      <c r="L175" s="86"/>
      <c r="M175" s="86"/>
      <c r="N175" s="86"/>
      <c r="O175" s="104"/>
      <c r="P175" s="160">
        <f>IF($T$13="Correct",IF(AND(P174+1&lt;='Student Work'!$T$13,P174&lt;&gt;0),P174+1,IF('Student Work'!P175&gt;0,"ERROR",0)),0)</f>
        <v>0</v>
      </c>
      <c r="Q175" s="161">
        <f>IF(P175=0,0,IF(ISBLANK('Student Work'!Q175),"ERROR",IF(ABS('Student Work'!Q175-'Student Work'!T174)&lt;0.01,IF(P175&lt;&gt;"ERROR","Correct","ERROR"),"ERROR")))</f>
        <v>0</v>
      </c>
      <c r="R175" s="162">
        <f>IF(P175=0,0,IF(ISBLANK('Student Work'!R175),"ERROR",IF(ABS('Student Work'!R175-'Student Work'!Q175*'Student Work'!$T$12/12)&lt;0.01,IF(P175&lt;&gt;"ERROR","Correct","ERROR"),"ERROR")))</f>
        <v>0</v>
      </c>
      <c r="S175" s="162">
        <f>IF(P175=0,0,IF(ISBLANK('Student Work'!S175),"ERROR",IF(ABS('Student Work'!S175-('Student Work'!$T$14-'Student Work'!R175))&lt;0.01,IF(P175&lt;&gt;"ERROR","Correct","ERROR"),"ERROR")))</f>
        <v>0</v>
      </c>
      <c r="T175" s="162">
        <f>IF(P175=0,0,IF(ISBLANK('Student Work'!T175),"ERROR",IF(ABS('Student Work'!T175-('Student Work'!Q175-'Student Work'!S175))&lt;0.01,IF(P175&lt;&gt;"ERROR","Correct","ERROR"),"ERROR")))</f>
        <v>0</v>
      </c>
      <c r="U175" s="167"/>
      <c r="V175" s="167"/>
      <c r="W175" s="104"/>
      <c r="X175" s="104"/>
      <c r="Y175" s="104"/>
      <c r="Z175" s="104"/>
      <c r="AA175" s="104"/>
      <c r="AB175" s="104"/>
      <c r="AC175" s="104"/>
      <c r="AD175" s="160">
        <f>IF($AE$13="Correct",IF(AND(AD174+1&lt;='Student Work'!$AE$13,AD174&lt;&gt;0),AD174+1,IF('Student Work'!AD175&gt;0,"ERROR",0)),0)</f>
        <v>0</v>
      </c>
      <c r="AE175" s="162">
        <f>IF(AD175=0,0,IF(ISBLANK('Student Work'!AE175),"ERROR",IF(ABS('Student Work'!AE175-'Student Work'!AH174)&lt;0.01,IF(AD175&lt;&gt;"ERROR","Correct","ERROR"),"ERROR")))</f>
        <v>0</v>
      </c>
      <c r="AF175" s="162">
        <f>IF(AD175=0,0,IF(ISBLANK('Student Work'!AF175),"ERROR",IF(ABS('Student Work'!AF175-'Student Work'!AE175*'Student Work'!$AE$12/12)&lt;0.01,IF(AD175&lt;&gt;"ERROR","Correct","ERROR"),"ERROR")))</f>
        <v>0</v>
      </c>
      <c r="AG175" s="179">
        <f>IF(AD175=0,0,IF(ISBLANK('Student Work'!AG175),"ERROR",IF(ABS('Student Work'!AG175-('Student Work'!$AE$14-'Student Work'!AF175))&lt;0.01,"Correct","ERROR")))</f>
        <v>0</v>
      </c>
      <c r="AH175" s="180">
        <f>IF(AD175=0,0,IF(ISBLANK('Student Work'!AH175),"ERROR",IF(ABS('Student Work'!AH175-('Student Work'!AE175-'Student Work'!AG175))&lt;0.01,"Correct","ERROR")))</f>
        <v>0</v>
      </c>
      <c r="AI175" s="168"/>
      <c r="AJ175" s="104"/>
      <c r="AK175" s="104"/>
      <c r="AL175" s="84"/>
      <c r="AM175" s="18"/>
      <c r="AN175" s="18"/>
      <c r="AO175" s="18"/>
      <c r="AP175" s="18"/>
      <c r="AQ175" s="18"/>
      <c r="AR175" s="18"/>
      <c r="AS175" s="18"/>
      <c r="AT175" s="18"/>
    </row>
    <row r="176" spans="1:46">
      <c r="A176" s="117"/>
      <c r="B176" s="86"/>
      <c r="C176" s="86"/>
      <c r="D176" s="86"/>
      <c r="E176" s="86"/>
      <c r="F176" s="86"/>
      <c r="G176" s="86"/>
      <c r="H176" s="86"/>
      <c r="I176" s="86"/>
      <c r="J176" s="86"/>
      <c r="K176" s="86"/>
      <c r="L176" s="86"/>
      <c r="M176" s="86"/>
      <c r="N176" s="86"/>
      <c r="O176" s="104"/>
      <c r="P176" s="160">
        <f>IF($T$13="Correct",IF(AND(P175+1&lt;='Student Work'!$T$13,P175&lt;&gt;0),P175+1,IF('Student Work'!P176&gt;0,"ERROR",0)),0)</f>
        <v>0</v>
      </c>
      <c r="Q176" s="161">
        <f>IF(P176=0,0,IF(ISBLANK('Student Work'!Q176),"ERROR",IF(ABS('Student Work'!Q176-'Student Work'!T175)&lt;0.01,IF(P176&lt;&gt;"ERROR","Correct","ERROR"),"ERROR")))</f>
        <v>0</v>
      </c>
      <c r="R176" s="162">
        <f>IF(P176=0,0,IF(ISBLANK('Student Work'!R176),"ERROR",IF(ABS('Student Work'!R176-'Student Work'!Q176*'Student Work'!$T$12/12)&lt;0.01,IF(P176&lt;&gt;"ERROR","Correct","ERROR"),"ERROR")))</f>
        <v>0</v>
      </c>
      <c r="S176" s="162">
        <f>IF(P176=0,0,IF(ISBLANK('Student Work'!S176),"ERROR",IF(ABS('Student Work'!S176-('Student Work'!$T$14-'Student Work'!R176))&lt;0.01,IF(P176&lt;&gt;"ERROR","Correct","ERROR"),"ERROR")))</f>
        <v>0</v>
      </c>
      <c r="T176" s="162">
        <f>IF(P176=0,0,IF(ISBLANK('Student Work'!T176),"ERROR",IF(ABS('Student Work'!T176-('Student Work'!Q176-'Student Work'!S176))&lt;0.01,IF(P176&lt;&gt;"ERROR","Correct","ERROR"),"ERROR")))</f>
        <v>0</v>
      </c>
      <c r="U176" s="167"/>
      <c r="V176" s="167"/>
      <c r="W176" s="104"/>
      <c r="X176" s="104"/>
      <c r="Y176" s="104"/>
      <c r="Z176" s="104"/>
      <c r="AA176" s="104"/>
      <c r="AB176" s="104"/>
      <c r="AC176" s="104"/>
      <c r="AD176" s="160">
        <f>IF($AE$13="Correct",IF(AND(AD175+1&lt;='Student Work'!$AE$13,AD175&lt;&gt;0),AD175+1,IF('Student Work'!AD176&gt;0,"ERROR",0)),0)</f>
        <v>0</v>
      </c>
      <c r="AE176" s="162">
        <f>IF(AD176=0,0,IF(ISBLANK('Student Work'!AE176),"ERROR",IF(ABS('Student Work'!AE176-'Student Work'!AH175)&lt;0.01,IF(AD176&lt;&gt;"ERROR","Correct","ERROR"),"ERROR")))</f>
        <v>0</v>
      </c>
      <c r="AF176" s="162">
        <f>IF(AD176=0,0,IF(ISBLANK('Student Work'!AF176),"ERROR",IF(ABS('Student Work'!AF176-'Student Work'!AE176*'Student Work'!$AE$12/12)&lt;0.01,IF(AD176&lt;&gt;"ERROR","Correct","ERROR"),"ERROR")))</f>
        <v>0</v>
      </c>
      <c r="AG176" s="179">
        <f>IF(AD176=0,0,IF(ISBLANK('Student Work'!AG176),"ERROR",IF(ABS('Student Work'!AG176-('Student Work'!$AE$14-'Student Work'!AF176))&lt;0.01,"Correct","ERROR")))</f>
        <v>0</v>
      </c>
      <c r="AH176" s="180">
        <f>IF(AD176=0,0,IF(ISBLANK('Student Work'!AH176),"ERROR",IF(ABS('Student Work'!AH176-('Student Work'!AE176-'Student Work'!AG176))&lt;0.01,"Correct","ERROR")))</f>
        <v>0</v>
      </c>
      <c r="AI176" s="168"/>
      <c r="AJ176" s="104"/>
      <c r="AK176" s="104"/>
      <c r="AL176" s="84"/>
      <c r="AM176" s="18"/>
      <c r="AN176" s="18"/>
      <c r="AO176" s="18"/>
      <c r="AP176" s="18"/>
      <c r="AQ176" s="18"/>
      <c r="AR176" s="18"/>
      <c r="AS176" s="18"/>
      <c r="AT176" s="18"/>
    </row>
    <row r="177" spans="1:46">
      <c r="A177" s="117"/>
      <c r="B177" s="86"/>
      <c r="C177" s="86"/>
      <c r="D177" s="86"/>
      <c r="E177" s="86"/>
      <c r="F177" s="86"/>
      <c r="G177" s="86"/>
      <c r="H177" s="86"/>
      <c r="I177" s="86"/>
      <c r="J177" s="86"/>
      <c r="K177" s="86"/>
      <c r="L177" s="86"/>
      <c r="M177" s="86"/>
      <c r="N177" s="86"/>
      <c r="O177" s="104"/>
      <c r="P177" s="160">
        <f>IF($T$13="Correct",IF(AND(P176+1&lt;='Student Work'!$T$13,P176&lt;&gt;0),P176+1,IF('Student Work'!P177&gt;0,"ERROR",0)),0)</f>
        <v>0</v>
      </c>
      <c r="Q177" s="161">
        <f>IF(P177=0,0,IF(ISBLANK('Student Work'!Q177),"ERROR",IF(ABS('Student Work'!Q177-'Student Work'!T176)&lt;0.01,IF(P177&lt;&gt;"ERROR","Correct","ERROR"),"ERROR")))</f>
        <v>0</v>
      </c>
      <c r="R177" s="162">
        <f>IF(P177=0,0,IF(ISBLANK('Student Work'!R177),"ERROR",IF(ABS('Student Work'!R177-'Student Work'!Q177*'Student Work'!$T$12/12)&lt;0.01,IF(P177&lt;&gt;"ERROR","Correct","ERROR"),"ERROR")))</f>
        <v>0</v>
      </c>
      <c r="S177" s="162">
        <f>IF(P177=0,0,IF(ISBLANK('Student Work'!S177),"ERROR",IF(ABS('Student Work'!S177-('Student Work'!$T$14-'Student Work'!R177))&lt;0.01,IF(P177&lt;&gt;"ERROR","Correct","ERROR"),"ERROR")))</f>
        <v>0</v>
      </c>
      <c r="T177" s="162">
        <f>IF(P177=0,0,IF(ISBLANK('Student Work'!T177),"ERROR",IF(ABS('Student Work'!T177-('Student Work'!Q177-'Student Work'!S177))&lt;0.01,IF(P177&lt;&gt;"ERROR","Correct","ERROR"),"ERROR")))</f>
        <v>0</v>
      </c>
      <c r="U177" s="167"/>
      <c r="V177" s="167"/>
      <c r="W177" s="104"/>
      <c r="X177" s="104"/>
      <c r="Y177" s="104"/>
      <c r="Z177" s="104"/>
      <c r="AA177" s="104"/>
      <c r="AB177" s="104"/>
      <c r="AC177" s="104"/>
      <c r="AD177" s="160">
        <f>IF($AE$13="Correct",IF(AND(AD176+1&lt;='Student Work'!$AE$13,AD176&lt;&gt;0),AD176+1,IF('Student Work'!AD177&gt;0,"ERROR",0)),0)</f>
        <v>0</v>
      </c>
      <c r="AE177" s="162">
        <f>IF(AD177=0,0,IF(ISBLANK('Student Work'!AE177),"ERROR",IF(ABS('Student Work'!AE177-'Student Work'!AH176)&lt;0.01,IF(AD177&lt;&gt;"ERROR","Correct","ERROR"),"ERROR")))</f>
        <v>0</v>
      </c>
      <c r="AF177" s="162">
        <f>IF(AD177=0,0,IF(ISBLANK('Student Work'!AF177),"ERROR",IF(ABS('Student Work'!AF177-'Student Work'!AE177*'Student Work'!$AE$12/12)&lt;0.01,IF(AD177&lt;&gt;"ERROR","Correct","ERROR"),"ERROR")))</f>
        <v>0</v>
      </c>
      <c r="AG177" s="179">
        <f>IF(AD177=0,0,IF(ISBLANK('Student Work'!AG177),"ERROR",IF(ABS('Student Work'!AG177-('Student Work'!$AE$14-'Student Work'!AF177))&lt;0.01,"Correct","ERROR")))</f>
        <v>0</v>
      </c>
      <c r="AH177" s="180">
        <f>IF(AD177=0,0,IF(ISBLANK('Student Work'!AH177),"ERROR",IF(ABS('Student Work'!AH177-('Student Work'!AE177-'Student Work'!AG177))&lt;0.01,"Correct","ERROR")))</f>
        <v>0</v>
      </c>
      <c r="AI177" s="168"/>
      <c r="AJ177" s="104"/>
      <c r="AK177" s="104"/>
      <c r="AL177" s="84"/>
      <c r="AM177" s="18"/>
      <c r="AN177" s="18"/>
      <c r="AO177" s="18"/>
      <c r="AP177" s="18"/>
      <c r="AQ177" s="18"/>
      <c r="AR177" s="18"/>
      <c r="AS177" s="18"/>
      <c r="AT177" s="18"/>
    </row>
    <row r="178" spans="1:46">
      <c r="A178" s="117"/>
      <c r="B178" s="86"/>
      <c r="C178" s="86"/>
      <c r="D178" s="86"/>
      <c r="E178" s="86"/>
      <c r="F178" s="86"/>
      <c r="G178" s="86"/>
      <c r="H178" s="86"/>
      <c r="I178" s="86"/>
      <c r="J178" s="86"/>
      <c r="K178" s="86"/>
      <c r="L178" s="86"/>
      <c r="M178" s="86"/>
      <c r="N178" s="86"/>
      <c r="O178" s="104"/>
      <c r="P178" s="160">
        <f>IF($T$13="Correct",IF(AND(P177+1&lt;='Student Work'!$T$13,P177&lt;&gt;0),P177+1,IF('Student Work'!P178&gt;0,"ERROR",0)),0)</f>
        <v>0</v>
      </c>
      <c r="Q178" s="161">
        <f>IF(P178=0,0,IF(ISBLANK('Student Work'!Q178),"ERROR",IF(ABS('Student Work'!Q178-'Student Work'!T177)&lt;0.01,IF(P178&lt;&gt;"ERROR","Correct","ERROR"),"ERROR")))</f>
        <v>0</v>
      </c>
      <c r="R178" s="162">
        <f>IF(P178=0,0,IF(ISBLANK('Student Work'!R178),"ERROR",IF(ABS('Student Work'!R178-'Student Work'!Q178*'Student Work'!$T$12/12)&lt;0.01,IF(P178&lt;&gt;"ERROR","Correct","ERROR"),"ERROR")))</f>
        <v>0</v>
      </c>
      <c r="S178" s="162">
        <f>IF(P178=0,0,IF(ISBLANK('Student Work'!S178),"ERROR",IF(ABS('Student Work'!S178-('Student Work'!$T$14-'Student Work'!R178))&lt;0.01,IF(P178&lt;&gt;"ERROR","Correct","ERROR"),"ERROR")))</f>
        <v>0</v>
      </c>
      <c r="T178" s="162">
        <f>IF(P178=0,0,IF(ISBLANK('Student Work'!T178),"ERROR",IF(ABS('Student Work'!T178-('Student Work'!Q178-'Student Work'!S178))&lt;0.01,IF(P178&lt;&gt;"ERROR","Correct","ERROR"),"ERROR")))</f>
        <v>0</v>
      </c>
      <c r="U178" s="167"/>
      <c r="V178" s="167"/>
      <c r="W178" s="104"/>
      <c r="X178" s="104"/>
      <c r="Y178" s="104"/>
      <c r="Z178" s="104"/>
      <c r="AA178" s="104"/>
      <c r="AB178" s="104"/>
      <c r="AC178" s="104"/>
      <c r="AD178" s="160">
        <f>IF($AE$13="Correct",IF(AND(AD177+1&lt;='Student Work'!$AE$13,AD177&lt;&gt;0),AD177+1,IF('Student Work'!AD178&gt;0,"ERROR",0)),0)</f>
        <v>0</v>
      </c>
      <c r="AE178" s="162">
        <f>IF(AD178=0,0,IF(ISBLANK('Student Work'!AE178),"ERROR",IF(ABS('Student Work'!AE178-'Student Work'!AH177)&lt;0.01,IF(AD178&lt;&gt;"ERROR","Correct","ERROR"),"ERROR")))</f>
        <v>0</v>
      </c>
      <c r="AF178" s="162">
        <f>IF(AD178=0,0,IF(ISBLANK('Student Work'!AF178),"ERROR",IF(ABS('Student Work'!AF178-'Student Work'!AE178*'Student Work'!$AE$12/12)&lt;0.01,IF(AD178&lt;&gt;"ERROR","Correct","ERROR"),"ERROR")))</f>
        <v>0</v>
      </c>
      <c r="AG178" s="179">
        <f>IF(AD178=0,0,IF(ISBLANK('Student Work'!AG178),"ERROR",IF(ABS('Student Work'!AG178-('Student Work'!$AE$14-'Student Work'!AF178))&lt;0.01,"Correct","ERROR")))</f>
        <v>0</v>
      </c>
      <c r="AH178" s="180">
        <f>IF(AD178=0,0,IF(ISBLANK('Student Work'!AH178),"ERROR",IF(ABS('Student Work'!AH178-('Student Work'!AE178-'Student Work'!AG178))&lt;0.01,"Correct","ERROR")))</f>
        <v>0</v>
      </c>
      <c r="AI178" s="168"/>
      <c r="AJ178" s="104"/>
      <c r="AK178" s="104"/>
      <c r="AL178" s="84"/>
      <c r="AM178" s="18"/>
      <c r="AN178" s="18"/>
      <c r="AO178" s="18"/>
      <c r="AP178" s="18"/>
      <c r="AQ178" s="18"/>
      <c r="AR178" s="18"/>
      <c r="AS178" s="18"/>
      <c r="AT178" s="18"/>
    </row>
    <row r="179" spans="1:46">
      <c r="A179" s="117"/>
      <c r="B179" s="86"/>
      <c r="C179" s="86"/>
      <c r="D179" s="86"/>
      <c r="E179" s="86"/>
      <c r="F179" s="86"/>
      <c r="G179" s="86"/>
      <c r="H179" s="86"/>
      <c r="I179" s="86"/>
      <c r="J179" s="86"/>
      <c r="K179" s="86"/>
      <c r="L179" s="86"/>
      <c r="M179" s="86"/>
      <c r="N179" s="86"/>
      <c r="O179" s="104"/>
      <c r="P179" s="160">
        <f>IF($T$13="Correct",IF(AND(P178+1&lt;='Student Work'!$T$13,P178&lt;&gt;0),P178+1,IF('Student Work'!P179&gt;0,"ERROR",0)),0)</f>
        <v>0</v>
      </c>
      <c r="Q179" s="161">
        <f>IF(P179=0,0,IF(ISBLANK('Student Work'!Q179),"ERROR",IF(ABS('Student Work'!Q179-'Student Work'!T178)&lt;0.01,IF(P179&lt;&gt;"ERROR","Correct","ERROR"),"ERROR")))</f>
        <v>0</v>
      </c>
      <c r="R179" s="162">
        <f>IF(P179=0,0,IF(ISBLANK('Student Work'!R179),"ERROR",IF(ABS('Student Work'!R179-'Student Work'!Q179*'Student Work'!$T$12/12)&lt;0.01,IF(P179&lt;&gt;"ERROR","Correct","ERROR"),"ERROR")))</f>
        <v>0</v>
      </c>
      <c r="S179" s="162">
        <f>IF(P179=0,0,IF(ISBLANK('Student Work'!S179),"ERROR",IF(ABS('Student Work'!S179-('Student Work'!$T$14-'Student Work'!R179))&lt;0.01,IF(P179&lt;&gt;"ERROR","Correct","ERROR"),"ERROR")))</f>
        <v>0</v>
      </c>
      <c r="T179" s="162">
        <f>IF(P179=0,0,IF(ISBLANK('Student Work'!T179),"ERROR",IF(ABS('Student Work'!T179-('Student Work'!Q179-'Student Work'!S179))&lt;0.01,IF(P179&lt;&gt;"ERROR","Correct","ERROR"),"ERROR")))</f>
        <v>0</v>
      </c>
      <c r="U179" s="167"/>
      <c r="V179" s="167"/>
      <c r="W179" s="104"/>
      <c r="X179" s="104"/>
      <c r="Y179" s="104"/>
      <c r="Z179" s="104"/>
      <c r="AA179" s="104"/>
      <c r="AB179" s="104"/>
      <c r="AC179" s="104"/>
      <c r="AD179" s="160">
        <f>IF($AE$13="Correct",IF(AND(AD178+1&lt;='Student Work'!$AE$13,AD178&lt;&gt;0),AD178+1,IF('Student Work'!AD179&gt;0,"ERROR",0)),0)</f>
        <v>0</v>
      </c>
      <c r="AE179" s="162">
        <f>IF(AD179=0,0,IF(ISBLANK('Student Work'!AE179),"ERROR",IF(ABS('Student Work'!AE179-'Student Work'!AH178)&lt;0.01,IF(AD179&lt;&gt;"ERROR","Correct","ERROR"),"ERROR")))</f>
        <v>0</v>
      </c>
      <c r="AF179" s="162">
        <f>IF(AD179=0,0,IF(ISBLANK('Student Work'!AF179),"ERROR",IF(ABS('Student Work'!AF179-'Student Work'!AE179*'Student Work'!$AE$12/12)&lt;0.01,IF(AD179&lt;&gt;"ERROR","Correct","ERROR"),"ERROR")))</f>
        <v>0</v>
      </c>
      <c r="AG179" s="179">
        <f>IF(AD179=0,0,IF(ISBLANK('Student Work'!AG179),"ERROR",IF(ABS('Student Work'!AG179-('Student Work'!$AE$14-'Student Work'!AF179))&lt;0.01,"Correct","ERROR")))</f>
        <v>0</v>
      </c>
      <c r="AH179" s="180">
        <f>IF(AD179=0,0,IF(ISBLANK('Student Work'!AH179),"ERROR",IF(ABS('Student Work'!AH179-('Student Work'!AE179-'Student Work'!AG179))&lt;0.01,"Correct","ERROR")))</f>
        <v>0</v>
      </c>
      <c r="AI179" s="168"/>
      <c r="AJ179" s="104"/>
      <c r="AK179" s="104"/>
      <c r="AL179" s="84"/>
      <c r="AM179" s="18"/>
      <c r="AN179" s="18"/>
      <c r="AO179" s="18"/>
      <c r="AP179" s="18"/>
      <c r="AQ179" s="18"/>
      <c r="AR179" s="18"/>
      <c r="AS179" s="18"/>
      <c r="AT179" s="18"/>
    </row>
    <row r="180" spans="1:46">
      <c r="A180" s="117"/>
      <c r="B180" s="86"/>
      <c r="C180" s="86"/>
      <c r="D180" s="86"/>
      <c r="E180" s="86"/>
      <c r="F180" s="86"/>
      <c r="G180" s="86"/>
      <c r="H180" s="86"/>
      <c r="I180" s="86"/>
      <c r="J180" s="86"/>
      <c r="K180" s="86"/>
      <c r="L180" s="86"/>
      <c r="M180" s="86"/>
      <c r="N180" s="86"/>
      <c r="O180" s="104"/>
      <c r="P180" s="160">
        <f>IF($T$13="Correct",IF(AND(P179+1&lt;='Student Work'!$T$13,P179&lt;&gt;0),P179+1,IF('Student Work'!P180&gt;0,"ERROR",0)),0)</f>
        <v>0</v>
      </c>
      <c r="Q180" s="161">
        <f>IF(P180=0,0,IF(ISBLANK('Student Work'!Q180),"ERROR",IF(ABS('Student Work'!Q180-'Student Work'!T179)&lt;0.01,IF(P180&lt;&gt;"ERROR","Correct","ERROR"),"ERROR")))</f>
        <v>0</v>
      </c>
      <c r="R180" s="162">
        <f>IF(P180=0,0,IF(ISBLANK('Student Work'!R180),"ERROR",IF(ABS('Student Work'!R180-'Student Work'!Q180*'Student Work'!$T$12/12)&lt;0.01,IF(P180&lt;&gt;"ERROR","Correct","ERROR"),"ERROR")))</f>
        <v>0</v>
      </c>
      <c r="S180" s="162">
        <f>IF(P180=0,0,IF(ISBLANK('Student Work'!S180),"ERROR",IF(ABS('Student Work'!S180-('Student Work'!$T$14-'Student Work'!R180))&lt;0.01,IF(P180&lt;&gt;"ERROR","Correct","ERROR"),"ERROR")))</f>
        <v>0</v>
      </c>
      <c r="T180" s="162">
        <f>IF(P180=0,0,IF(ISBLANK('Student Work'!T180),"ERROR",IF(ABS('Student Work'!T180-('Student Work'!Q180-'Student Work'!S180))&lt;0.01,IF(P180&lt;&gt;"ERROR","Correct","ERROR"),"ERROR")))</f>
        <v>0</v>
      </c>
      <c r="U180" s="167"/>
      <c r="V180" s="167"/>
      <c r="W180" s="104"/>
      <c r="X180" s="104"/>
      <c r="Y180" s="104"/>
      <c r="Z180" s="104"/>
      <c r="AA180" s="104"/>
      <c r="AB180" s="104"/>
      <c r="AC180" s="104"/>
      <c r="AD180" s="160">
        <f>IF($AE$13="Correct",IF(AND(AD179+1&lt;='Student Work'!$AE$13,AD179&lt;&gt;0),AD179+1,IF('Student Work'!AD180&gt;0,"ERROR",0)),0)</f>
        <v>0</v>
      </c>
      <c r="AE180" s="162">
        <f>IF(AD180=0,0,IF(ISBLANK('Student Work'!AE180),"ERROR",IF(ABS('Student Work'!AE180-'Student Work'!AH179)&lt;0.01,IF(AD180&lt;&gt;"ERROR","Correct","ERROR"),"ERROR")))</f>
        <v>0</v>
      </c>
      <c r="AF180" s="162">
        <f>IF(AD180=0,0,IF(ISBLANK('Student Work'!AF180),"ERROR",IF(ABS('Student Work'!AF180-'Student Work'!AE180*'Student Work'!$AE$12/12)&lt;0.01,IF(AD180&lt;&gt;"ERROR","Correct","ERROR"),"ERROR")))</f>
        <v>0</v>
      </c>
      <c r="AG180" s="179">
        <f>IF(AD180=0,0,IF(ISBLANK('Student Work'!AG180),"ERROR",IF(ABS('Student Work'!AG180-('Student Work'!$AE$14-'Student Work'!AF180))&lt;0.01,"Correct","ERROR")))</f>
        <v>0</v>
      </c>
      <c r="AH180" s="180">
        <f>IF(AD180=0,0,IF(ISBLANK('Student Work'!AH180),"ERROR",IF(ABS('Student Work'!AH180-('Student Work'!AE180-'Student Work'!AG180))&lt;0.01,"Correct","ERROR")))</f>
        <v>0</v>
      </c>
      <c r="AI180" s="168"/>
      <c r="AJ180" s="104"/>
      <c r="AK180" s="104"/>
      <c r="AL180" s="84"/>
      <c r="AM180" s="18"/>
      <c r="AN180" s="18"/>
      <c r="AO180" s="18"/>
      <c r="AP180" s="18"/>
      <c r="AQ180" s="18"/>
      <c r="AR180" s="18"/>
      <c r="AS180" s="18"/>
      <c r="AT180" s="18"/>
    </row>
    <row r="181" spans="1:46">
      <c r="A181" s="117"/>
      <c r="B181" s="86"/>
      <c r="C181" s="86"/>
      <c r="D181" s="86"/>
      <c r="E181" s="86"/>
      <c r="F181" s="86"/>
      <c r="G181" s="86"/>
      <c r="H181" s="86"/>
      <c r="I181" s="86"/>
      <c r="J181" s="86"/>
      <c r="K181" s="86"/>
      <c r="L181" s="86"/>
      <c r="M181" s="86"/>
      <c r="N181" s="86"/>
      <c r="O181" s="104"/>
      <c r="P181" s="160">
        <f>IF($T$13="Correct",IF(AND(P180+1&lt;='Student Work'!$T$13,P180&lt;&gt;0),P180+1,IF('Student Work'!P181&gt;0,"ERROR",0)),0)</f>
        <v>0</v>
      </c>
      <c r="Q181" s="161">
        <f>IF(P181=0,0,IF(ISBLANK('Student Work'!Q181),"ERROR",IF(ABS('Student Work'!Q181-'Student Work'!T180)&lt;0.01,IF(P181&lt;&gt;"ERROR","Correct","ERROR"),"ERROR")))</f>
        <v>0</v>
      </c>
      <c r="R181" s="162">
        <f>IF(P181=0,0,IF(ISBLANK('Student Work'!R181),"ERROR",IF(ABS('Student Work'!R181-'Student Work'!Q181*'Student Work'!$T$12/12)&lt;0.01,IF(P181&lt;&gt;"ERROR","Correct","ERROR"),"ERROR")))</f>
        <v>0</v>
      </c>
      <c r="S181" s="162">
        <f>IF(P181=0,0,IF(ISBLANK('Student Work'!S181),"ERROR",IF(ABS('Student Work'!S181-('Student Work'!$T$14-'Student Work'!R181))&lt;0.01,IF(P181&lt;&gt;"ERROR","Correct","ERROR"),"ERROR")))</f>
        <v>0</v>
      </c>
      <c r="T181" s="162">
        <f>IF(P181=0,0,IF(ISBLANK('Student Work'!T181),"ERROR",IF(ABS('Student Work'!T181-('Student Work'!Q181-'Student Work'!S181))&lt;0.01,IF(P181&lt;&gt;"ERROR","Correct","ERROR"),"ERROR")))</f>
        <v>0</v>
      </c>
      <c r="U181" s="167"/>
      <c r="V181" s="167"/>
      <c r="W181" s="104"/>
      <c r="X181" s="104"/>
      <c r="Y181" s="104"/>
      <c r="Z181" s="104"/>
      <c r="AA181" s="104"/>
      <c r="AB181" s="104"/>
      <c r="AC181" s="104"/>
      <c r="AD181" s="160">
        <f>IF($AE$13="Correct",IF(AND(AD180+1&lt;='Student Work'!$AE$13,AD180&lt;&gt;0),AD180+1,IF('Student Work'!AD181&gt;0,"ERROR",0)),0)</f>
        <v>0</v>
      </c>
      <c r="AE181" s="162">
        <f>IF(AD181=0,0,IF(ISBLANK('Student Work'!AE181),"ERROR",IF(ABS('Student Work'!AE181-'Student Work'!AH180)&lt;0.01,IF(AD181&lt;&gt;"ERROR","Correct","ERROR"),"ERROR")))</f>
        <v>0</v>
      </c>
      <c r="AF181" s="162">
        <f>IF(AD181=0,0,IF(ISBLANK('Student Work'!AF181),"ERROR",IF(ABS('Student Work'!AF181-'Student Work'!AE181*'Student Work'!$AE$12/12)&lt;0.01,IF(AD181&lt;&gt;"ERROR","Correct","ERROR"),"ERROR")))</f>
        <v>0</v>
      </c>
      <c r="AG181" s="179">
        <f>IF(AD181=0,0,IF(ISBLANK('Student Work'!AG181),"ERROR",IF(ABS('Student Work'!AG181-('Student Work'!$AE$14-'Student Work'!AF181))&lt;0.01,"Correct","ERROR")))</f>
        <v>0</v>
      </c>
      <c r="AH181" s="180">
        <f>IF(AD181=0,0,IF(ISBLANK('Student Work'!AH181),"ERROR",IF(ABS('Student Work'!AH181-('Student Work'!AE181-'Student Work'!AG181))&lt;0.01,"Correct","ERROR")))</f>
        <v>0</v>
      </c>
      <c r="AI181" s="168"/>
      <c r="AJ181" s="104"/>
      <c r="AK181" s="104"/>
      <c r="AL181" s="84"/>
      <c r="AM181" s="18"/>
      <c r="AN181" s="18"/>
      <c r="AO181" s="18"/>
      <c r="AP181" s="18"/>
      <c r="AQ181" s="18"/>
      <c r="AR181" s="18"/>
      <c r="AS181" s="18"/>
      <c r="AT181" s="18"/>
    </row>
    <row r="182" spans="1:46">
      <c r="A182" s="117"/>
      <c r="B182" s="86"/>
      <c r="C182" s="86"/>
      <c r="D182" s="86"/>
      <c r="E182" s="86"/>
      <c r="F182" s="86"/>
      <c r="G182" s="86"/>
      <c r="H182" s="86"/>
      <c r="I182" s="86"/>
      <c r="J182" s="86"/>
      <c r="K182" s="86"/>
      <c r="L182" s="86"/>
      <c r="M182" s="86"/>
      <c r="N182" s="86"/>
      <c r="O182" s="104"/>
      <c r="P182" s="160">
        <f>IF($T$13="Correct",IF(AND(P181+1&lt;='Student Work'!$T$13,P181&lt;&gt;0),P181+1,IF('Student Work'!P182&gt;0,"ERROR",0)),0)</f>
        <v>0</v>
      </c>
      <c r="Q182" s="161">
        <f>IF(P182=0,0,IF(ISBLANK('Student Work'!Q182),"ERROR",IF(ABS('Student Work'!Q182-'Student Work'!T181)&lt;0.01,IF(P182&lt;&gt;"ERROR","Correct","ERROR"),"ERROR")))</f>
        <v>0</v>
      </c>
      <c r="R182" s="162">
        <f>IF(P182=0,0,IF(ISBLANK('Student Work'!R182),"ERROR",IF(ABS('Student Work'!R182-'Student Work'!Q182*'Student Work'!$T$12/12)&lt;0.01,IF(P182&lt;&gt;"ERROR","Correct","ERROR"),"ERROR")))</f>
        <v>0</v>
      </c>
      <c r="S182" s="162">
        <f>IF(P182=0,0,IF(ISBLANK('Student Work'!S182),"ERROR",IF(ABS('Student Work'!S182-('Student Work'!$T$14-'Student Work'!R182))&lt;0.01,IF(P182&lt;&gt;"ERROR","Correct","ERROR"),"ERROR")))</f>
        <v>0</v>
      </c>
      <c r="T182" s="162">
        <f>IF(P182=0,0,IF(ISBLANK('Student Work'!T182),"ERROR",IF(ABS('Student Work'!T182-('Student Work'!Q182-'Student Work'!S182))&lt;0.01,IF(P182&lt;&gt;"ERROR","Correct","ERROR"),"ERROR")))</f>
        <v>0</v>
      </c>
      <c r="U182" s="167"/>
      <c r="V182" s="167"/>
      <c r="W182" s="104"/>
      <c r="X182" s="104"/>
      <c r="Y182" s="104"/>
      <c r="Z182" s="104"/>
      <c r="AA182" s="104"/>
      <c r="AB182" s="104"/>
      <c r="AC182" s="104"/>
      <c r="AD182" s="160">
        <f>IF($AE$13="Correct",IF(AND(AD181+1&lt;='Student Work'!$AE$13,AD181&lt;&gt;0),AD181+1,IF('Student Work'!AD182&gt;0,"ERROR",0)),0)</f>
        <v>0</v>
      </c>
      <c r="AE182" s="162">
        <f>IF(AD182=0,0,IF(ISBLANK('Student Work'!AE182),"ERROR",IF(ABS('Student Work'!AE182-'Student Work'!AH181)&lt;0.01,IF(AD182&lt;&gt;"ERROR","Correct","ERROR"),"ERROR")))</f>
        <v>0</v>
      </c>
      <c r="AF182" s="162">
        <f>IF(AD182=0,0,IF(ISBLANK('Student Work'!AF182),"ERROR",IF(ABS('Student Work'!AF182-'Student Work'!AE182*'Student Work'!$AE$12/12)&lt;0.01,IF(AD182&lt;&gt;"ERROR","Correct","ERROR"),"ERROR")))</f>
        <v>0</v>
      </c>
      <c r="AG182" s="179">
        <f>IF(AD182=0,0,IF(ISBLANK('Student Work'!AG182),"ERROR",IF(ABS('Student Work'!AG182-('Student Work'!$AE$14-'Student Work'!AF182))&lt;0.01,"Correct","ERROR")))</f>
        <v>0</v>
      </c>
      <c r="AH182" s="180">
        <f>IF(AD182=0,0,IF(ISBLANK('Student Work'!AH182),"ERROR",IF(ABS('Student Work'!AH182-('Student Work'!AE182-'Student Work'!AG182))&lt;0.01,"Correct","ERROR")))</f>
        <v>0</v>
      </c>
      <c r="AI182" s="168"/>
      <c r="AJ182" s="104"/>
      <c r="AK182" s="104"/>
      <c r="AL182" s="84"/>
      <c r="AM182" s="18"/>
      <c r="AN182" s="18"/>
      <c r="AO182" s="18"/>
      <c r="AP182" s="18"/>
      <c r="AQ182" s="18"/>
      <c r="AR182" s="18"/>
      <c r="AS182" s="18"/>
      <c r="AT182" s="18"/>
    </row>
    <row r="183" spans="1:46">
      <c r="A183" s="117"/>
      <c r="B183" s="86"/>
      <c r="C183" s="86"/>
      <c r="D183" s="86"/>
      <c r="E183" s="86"/>
      <c r="F183" s="86"/>
      <c r="G183" s="86"/>
      <c r="H183" s="86"/>
      <c r="I183" s="86"/>
      <c r="J183" s="86"/>
      <c r="K183" s="86"/>
      <c r="L183" s="86"/>
      <c r="M183" s="86"/>
      <c r="N183" s="86"/>
      <c r="O183" s="104"/>
      <c r="P183" s="160">
        <f>IF($T$13="Correct",IF(AND(P182+1&lt;='Student Work'!$T$13,P182&lt;&gt;0),P182+1,IF('Student Work'!P183&gt;0,"ERROR",0)),0)</f>
        <v>0</v>
      </c>
      <c r="Q183" s="161">
        <f>IF(P183=0,0,IF(ISBLANK('Student Work'!Q183),"ERROR",IF(ABS('Student Work'!Q183-'Student Work'!T182)&lt;0.01,IF(P183&lt;&gt;"ERROR","Correct","ERROR"),"ERROR")))</f>
        <v>0</v>
      </c>
      <c r="R183" s="162">
        <f>IF(P183=0,0,IF(ISBLANK('Student Work'!R183),"ERROR",IF(ABS('Student Work'!R183-'Student Work'!Q183*'Student Work'!$T$12/12)&lt;0.01,IF(P183&lt;&gt;"ERROR","Correct","ERROR"),"ERROR")))</f>
        <v>0</v>
      </c>
      <c r="S183" s="162">
        <f>IF(P183=0,0,IF(ISBLANK('Student Work'!S183),"ERROR",IF(ABS('Student Work'!S183-('Student Work'!$T$14-'Student Work'!R183))&lt;0.01,IF(P183&lt;&gt;"ERROR","Correct","ERROR"),"ERROR")))</f>
        <v>0</v>
      </c>
      <c r="T183" s="162">
        <f>IF(P183=0,0,IF(ISBLANK('Student Work'!T183),"ERROR",IF(ABS('Student Work'!T183-('Student Work'!Q183-'Student Work'!S183))&lt;0.01,IF(P183&lt;&gt;"ERROR","Correct","ERROR"),"ERROR")))</f>
        <v>0</v>
      </c>
      <c r="U183" s="167"/>
      <c r="V183" s="167"/>
      <c r="W183" s="104"/>
      <c r="X183" s="104"/>
      <c r="Y183" s="104"/>
      <c r="Z183" s="104"/>
      <c r="AA183" s="104"/>
      <c r="AB183" s="104"/>
      <c r="AC183" s="104"/>
      <c r="AD183" s="160">
        <f>IF($AE$13="Correct",IF(AND(AD182+1&lt;='Student Work'!$AE$13,AD182&lt;&gt;0),AD182+1,IF('Student Work'!AD183&gt;0,"ERROR",0)),0)</f>
        <v>0</v>
      </c>
      <c r="AE183" s="162">
        <f>IF(AD183=0,0,IF(ISBLANK('Student Work'!AE183),"ERROR",IF(ABS('Student Work'!AE183-'Student Work'!AH182)&lt;0.01,IF(AD183&lt;&gt;"ERROR","Correct","ERROR"),"ERROR")))</f>
        <v>0</v>
      </c>
      <c r="AF183" s="162">
        <f>IF(AD183=0,0,IF(ISBLANK('Student Work'!AF183),"ERROR",IF(ABS('Student Work'!AF183-'Student Work'!AE183*'Student Work'!$AE$12/12)&lt;0.01,IF(AD183&lt;&gt;"ERROR","Correct","ERROR"),"ERROR")))</f>
        <v>0</v>
      </c>
      <c r="AG183" s="179">
        <f>IF(AD183=0,0,IF(ISBLANK('Student Work'!AG183),"ERROR",IF(ABS('Student Work'!AG183-('Student Work'!$AE$14-'Student Work'!AF183))&lt;0.01,"Correct","ERROR")))</f>
        <v>0</v>
      </c>
      <c r="AH183" s="180">
        <f>IF(AD183=0,0,IF(ISBLANK('Student Work'!AH183),"ERROR",IF(ABS('Student Work'!AH183-('Student Work'!AE183-'Student Work'!AG183))&lt;0.01,"Correct","ERROR")))</f>
        <v>0</v>
      </c>
      <c r="AI183" s="168"/>
      <c r="AJ183" s="104"/>
      <c r="AK183" s="104"/>
      <c r="AL183" s="84"/>
      <c r="AM183" s="18"/>
      <c r="AN183" s="18"/>
      <c r="AO183" s="18"/>
      <c r="AP183" s="18"/>
      <c r="AQ183" s="18"/>
      <c r="AR183" s="18"/>
      <c r="AS183" s="18"/>
      <c r="AT183" s="18"/>
    </row>
    <row r="184" spans="1:46">
      <c r="A184" s="117"/>
      <c r="B184" s="86"/>
      <c r="C184" s="86"/>
      <c r="D184" s="86"/>
      <c r="E184" s="86"/>
      <c r="F184" s="86"/>
      <c r="G184" s="86"/>
      <c r="H184" s="86"/>
      <c r="I184" s="86"/>
      <c r="J184" s="86"/>
      <c r="K184" s="86"/>
      <c r="L184" s="86"/>
      <c r="M184" s="86"/>
      <c r="N184" s="86"/>
      <c r="O184" s="104"/>
      <c r="P184" s="160">
        <f>IF($T$13="Correct",IF(AND(P183+1&lt;='Student Work'!$T$13,P183&lt;&gt;0),P183+1,IF('Student Work'!P184&gt;0,"ERROR",0)),0)</f>
        <v>0</v>
      </c>
      <c r="Q184" s="161">
        <f>IF(P184=0,0,IF(ISBLANK('Student Work'!Q184),"ERROR",IF(ABS('Student Work'!Q184-'Student Work'!T183)&lt;0.01,IF(P184&lt;&gt;"ERROR","Correct","ERROR"),"ERROR")))</f>
        <v>0</v>
      </c>
      <c r="R184" s="162">
        <f>IF(P184=0,0,IF(ISBLANK('Student Work'!R184),"ERROR",IF(ABS('Student Work'!R184-'Student Work'!Q184*'Student Work'!$T$12/12)&lt;0.01,IF(P184&lt;&gt;"ERROR","Correct","ERROR"),"ERROR")))</f>
        <v>0</v>
      </c>
      <c r="S184" s="162">
        <f>IF(P184=0,0,IF(ISBLANK('Student Work'!S184),"ERROR",IF(ABS('Student Work'!S184-('Student Work'!$T$14-'Student Work'!R184))&lt;0.01,IF(P184&lt;&gt;"ERROR","Correct","ERROR"),"ERROR")))</f>
        <v>0</v>
      </c>
      <c r="T184" s="162">
        <f>IF(P184=0,0,IF(ISBLANK('Student Work'!T184),"ERROR",IF(ABS('Student Work'!T184-('Student Work'!Q184-'Student Work'!S184))&lt;0.01,IF(P184&lt;&gt;"ERROR","Correct","ERROR"),"ERROR")))</f>
        <v>0</v>
      </c>
      <c r="U184" s="167"/>
      <c r="V184" s="167"/>
      <c r="W184" s="104"/>
      <c r="X184" s="104"/>
      <c r="Y184" s="104"/>
      <c r="Z184" s="104"/>
      <c r="AA184" s="104"/>
      <c r="AB184" s="104"/>
      <c r="AC184" s="104"/>
      <c r="AD184" s="160">
        <f>IF($AE$13="Correct",IF(AND(AD183+1&lt;='Student Work'!$AE$13,AD183&lt;&gt;0),AD183+1,IF('Student Work'!AD184&gt;0,"ERROR",0)),0)</f>
        <v>0</v>
      </c>
      <c r="AE184" s="162">
        <f>IF(AD184=0,0,IF(ISBLANK('Student Work'!AE184),"ERROR",IF(ABS('Student Work'!AE184-'Student Work'!AH183)&lt;0.01,IF(AD184&lt;&gt;"ERROR","Correct","ERROR"),"ERROR")))</f>
        <v>0</v>
      </c>
      <c r="AF184" s="162">
        <f>IF(AD184=0,0,IF(ISBLANK('Student Work'!AF184),"ERROR",IF(ABS('Student Work'!AF184-'Student Work'!AE184*'Student Work'!$AE$12/12)&lt;0.01,IF(AD184&lt;&gt;"ERROR","Correct","ERROR"),"ERROR")))</f>
        <v>0</v>
      </c>
      <c r="AG184" s="179">
        <f>IF(AD184=0,0,IF(ISBLANK('Student Work'!AG184),"ERROR",IF(ABS('Student Work'!AG184-('Student Work'!$AE$14-'Student Work'!AF184))&lt;0.01,"Correct","ERROR")))</f>
        <v>0</v>
      </c>
      <c r="AH184" s="180">
        <f>IF(AD184=0,0,IF(ISBLANK('Student Work'!AH184),"ERROR",IF(ABS('Student Work'!AH184-('Student Work'!AE184-'Student Work'!AG184))&lt;0.01,"Correct","ERROR")))</f>
        <v>0</v>
      </c>
      <c r="AI184" s="168"/>
      <c r="AJ184" s="104"/>
      <c r="AK184" s="104"/>
      <c r="AL184" s="84"/>
      <c r="AM184" s="18"/>
      <c r="AN184" s="18"/>
      <c r="AO184" s="18"/>
      <c r="AP184" s="18"/>
      <c r="AQ184" s="18"/>
      <c r="AR184" s="18"/>
      <c r="AS184" s="18"/>
      <c r="AT184" s="18"/>
    </row>
    <row r="185" spans="1:46">
      <c r="A185" s="117"/>
      <c r="B185" s="86"/>
      <c r="C185" s="86"/>
      <c r="D185" s="86"/>
      <c r="E185" s="86"/>
      <c r="F185" s="86"/>
      <c r="G185" s="86"/>
      <c r="H185" s="86"/>
      <c r="I185" s="86"/>
      <c r="J185" s="86"/>
      <c r="K185" s="86"/>
      <c r="L185" s="86"/>
      <c r="M185" s="86"/>
      <c r="N185" s="86"/>
      <c r="O185" s="104"/>
      <c r="P185" s="160">
        <f>IF($T$13="Correct",IF(AND(P184+1&lt;='Student Work'!$T$13,P184&lt;&gt;0),P184+1,IF('Student Work'!P185&gt;0,"ERROR",0)),0)</f>
        <v>0</v>
      </c>
      <c r="Q185" s="161">
        <f>IF(P185=0,0,IF(ISBLANK('Student Work'!Q185),"ERROR",IF(ABS('Student Work'!Q185-'Student Work'!T184)&lt;0.01,IF(P185&lt;&gt;"ERROR","Correct","ERROR"),"ERROR")))</f>
        <v>0</v>
      </c>
      <c r="R185" s="162">
        <f>IF(P185=0,0,IF(ISBLANK('Student Work'!R185),"ERROR",IF(ABS('Student Work'!R185-'Student Work'!Q185*'Student Work'!$T$12/12)&lt;0.01,IF(P185&lt;&gt;"ERROR","Correct","ERROR"),"ERROR")))</f>
        <v>0</v>
      </c>
      <c r="S185" s="162">
        <f>IF(P185=0,0,IF(ISBLANK('Student Work'!S185),"ERROR",IF(ABS('Student Work'!S185-('Student Work'!$T$14-'Student Work'!R185))&lt;0.01,IF(P185&lt;&gt;"ERROR","Correct","ERROR"),"ERROR")))</f>
        <v>0</v>
      </c>
      <c r="T185" s="162">
        <f>IF(P185=0,0,IF(ISBLANK('Student Work'!T185),"ERROR",IF(ABS('Student Work'!T185-('Student Work'!Q185-'Student Work'!S185))&lt;0.01,IF(P185&lt;&gt;"ERROR","Correct","ERROR"),"ERROR")))</f>
        <v>0</v>
      </c>
      <c r="U185" s="167"/>
      <c r="V185" s="167"/>
      <c r="W185" s="104"/>
      <c r="X185" s="104"/>
      <c r="Y185" s="104"/>
      <c r="Z185" s="104"/>
      <c r="AA185" s="104"/>
      <c r="AB185" s="104"/>
      <c r="AC185" s="104"/>
      <c r="AD185" s="160">
        <f>IF($AE$13="Correct",IF(AND(AD184+1&lt;='Student Work'!$AE$13,AD184&lt;&gt;0),AD184+1,IF('Student Work'!AD185&gt;0,"ERROR",0)),0)</f>
        <v>0</v>
      </c>
      <c r="AE185" s="162">
        <f>IF(AD185=0,0,IF(ISBLANK('Student Work'!AE185),"ERROR",IF(ABS('Student Work'!AE185-'Student Work'!AH184)&lt;0.01,IF(AD185&lt;&gt;"ERROR","Correct","ERROR"),"ERROR")))</f>
        <v>0</v>
      </c>
      <c r="AF185" s="162">
        <f>IF(AD185=0,0,IF(ISBLANK('Student Work'!AF185),"ERROR",IF(ABS('Student Work'!AF185-'Student Work'!AE185*'Student Work'!$AE$12/12)&lt;0.01,IF(AD185&lt;&gt;"ERROR","Correct","ERROR"),"ERROR")))</f>
        <v>0</v>
      </c>
      <c r="AG185" s="179">
        <f>IF(AD185=0,0,IF(ISBLANK('Student Work'!AG185),"ERROR",IF(ABS('Student Work'!AG185-('Student Work'!$AE$14-'Student Work'!AF185))&lt;0.01,"Correct","ERROR")))</f>
        <v>0</v>
      </c>
      <c r="AH185" s="180">
        <f>IF(AD185=0,0,IF(ISBLANK('Student Work'!AH185),"ERROR",IF(ABS('Student Work'!AH185-('Student Work'!AE185-'Student Work'!AG185))&lt;0.01,"Correct","ERROR")))</f>
        <v>0</v>
      </c>
      <c r="AI185" s="168"/>
      <c r="AJ185" s="104"/>
      <c r="AK185" s="104"/>
      <c r="AL185" s="84"/>
      <c r="AM185" s="18"/>
      <c r="AN185" s="18"/>
      <c r="AO185" s="18"/>
      <c r="AP185" s="18"/>
      <c r="AQ185" s="18"/>
      <c r="AR185" s="18"/>
      <c r="AS185" s="18"/>
      <c r="AT185" s="18"/>
    </row>
    <row r="186" spans="1:46">
      <c r="A186" s="117"/>
      <c r="B186" s="86"/>
      <c r="C186" s="86"/>
      <c r="D186" s="86"/>
      <c r="E186" s="86"/>
      <c r="F186" s="86"/>
      <c r="G186" s="86"/>
      <c r="H186" s="86"/>
      <c r="I186" s="86"/>
      <c r="J186" s="86"/>
      <c r="K186" s="86"/>
      <c r="L186" s="86"/>
      <c r="M186" s="86"/>
      <c r="N186" s="86"/>
      <c r="O186" s="104"/>
      <c r="P186" s="160">
        <f>IF($T$13="Correct",IF(AND(P185+1&lt;='Student Work'!$T$13,P185&lt;&gt;0),P185+1,IF('Student Work'!P186&gt;0,"ERROR",0)),0)</f>
        <v>0</v>
      </c>
      <c r="Q186" s="161">
        <f>IF(P186=0,0,IF(ISBLANK('Student Work'!Q186),"ERROR",IF(ABS('Student Work'!Q186-'Student Work'!T185)&lt;0.01,IF(P186&lt;&gt;"ERROR","Correct","ERROR"),"ERROR")))</f>
        <v>0</v>
      </c>
      <c r="R186" s="162">
        <f>IF(P186=0,0,IF(ISBLANK('Student Work'!R186),"ERROR",IF(ABS('Student Work'!R186-'Student Work'!Q186*'Student Work'!$T$12/12)&lt;0.01,IF(P186&lt;&gt;"ERROR","Correct","ERROR"),"ERROR")))</f>
        <v>0</v>
      </c>
      <c r="S186" s="162">
        <f>IF(P186=0,0,IF(ISBLANK('Student Work'!S186),"ERROR",IF(ABS('Student Work'!S186-('Student Work'!$T$14-'Student Work'!R186))&lt;0.01,IF(P186&lt;&gt;"ERROR","Correct","ERROR"),"ERROR")))</f>
        <v>0</v>
      </c>
      <c r="T186" s="162">
        <f>IF(P186=0,0,IF(ISBLANK('Student Work'!T186),"ERROR",IF(ABS('Student Work'!T186-('Student Work'!Q186-'Student Work'!S186))&lt;0.01,IF(P186&lt;&gt;"ERROR","Correct","ERROR"),"ERROR")))</f>
        <v>0</v>
      </c>
      <c r="U186" s="167"/>
      <c r="V186" s="167"/>
      <c r="W186" s="104"/>
      <c r="X186" s="104"/>
      <c r="Y186" s="104"/>
      <c r="Z186" s="104"/>
      <c r="AA186" s="104"/>
      <c r="AB186" s="104"/>
      <c r="AC186" s="104"/>
      <c r="AD186" s="160">
        <f>IF($AE$13="Correct",IF(AND(AD185+1&lt;='Student Work'!$AE$13,AD185&lt;&gt;0),AD185+1,IF('Student Work'!AD186&gt;0,"ERROR",0)),0)</f>
        <v>0</v>
      </c>
      <c r="AE186" s="162">
        <f>IF(AD186=0,0,IF(ISBLANK('Student Work'!AE186),"ERROR",IF(ABS('Student Work'!AE186-'Student Work'!AH185)&lt;0.01,IF(AD186&lt;&gt;"ERROR","Correct","ERROR"),"ERROR")))</f>
        <v>0</v>
      </c>
      <c r="AF186" s="162">
        <f>IF(AD186=0,0,IF(ISBLANK('Student Work'!AF186),"ERROR",IF(ABS('Student Work'!AF186-'Student Work'!AE186*'Student Work'!$AE$12/12)&lt;0.01,IF(AD186&lt;&gt;"ERROR","Correct","ERROR"),"ERROR")))</f>
        <v>0</v>
      </c>
      <c r="AG186" s="179">
        <f>IF(AD186=0,0,IF(ISBLANK('Student Work'!AG186),"ERROR",IF(ABS('Student Work'!AG186-('Student Work'!$AE$14-'Student Work'!AF186))&lt;0.01,"Correct","ERROR")))</f>
        <v>0</v>
      </c>
      <c r="AH186" s="180">
        <f>IF(AD186=0,0,IF(ISBLANK('Student Work'!AH186),"ERROR",IF(ABS('Student Work'!AH186-('Student Work'!AE186-'Student Work'!AG186))&lt;0.01,"Correct","ERROR")))</f>
        <v>0</v>
      </c>
      <c r="AI186" s="168"/>
      <c r="AJ186" s="104"/>
      <c r="AK186" s="104"/>
      <c r="AL186" s="84"/>
      <c r="AM186" s="18"/>
      <c r="AN186" s="18"/>
      <c r="AO186" s="18"/>
      <c r="AP186" s="18"/>
      <c r="AQ186" s="18"/>
      <c r="AR186" s="18"/>
      <c r="AS186" s="18"/>
      <c r="AT186" s="18"/>
    </row>
    <row r="187" spans="1:46">
      <c r="A187" s="117"/>
      <c r="B187" s="86"/>
      <c r="C187" s="86"/>
      <c r="D187" s="86"/>
      <c r="E187" s="86"/>
      <c r="F187" s="86"/>
      <c r="G187" s="86"/>
      <c r="H187" s="86"/>
      <c r="I187" s="86"/>
      <c r="J187" s="86"/>
      <c r="K187" s="86"/>
      <c r="L187" s="86"/>
      <c r="M187" s="86"/>
      <c r="N187" s="86"/>
      <c r="O187" s="104"/>
      <c r="P187" s="160">
        <f>IF($T$13="Correct",IF(AND(P186+1&lt;='Student Work'!$T$13,P186&lt;&gt;0),P186+1,IF('Student Work'!P187&gt;0,"ERROR",0)),0)</f>
        <v>0</v>
      </c>
      <c r="Q187" s="161">
        <f>IF(P187=0,0,IF(ISBLANK('Student Work'!Q187),"ERROR",IF(ABS('Student Work'!Q187-'Student Work'!T186)&lt;0.01,IF(P187&lt;&gt;"ERROR","Correct","ERROR"),"ERROR")))</f>
        <v>0</v>
      </c>
      <c r="R187" s="162">
        <f>IF(P187=0,0,IF(ISBLANK('Student Work'!R187),"ERROR",IF(ABS('Student Work'!R187-'Student Work'!Q187*'Student Work'!$T$12/12)&lt;0.01,IF(P187&lt;&gt;"ERROR","Correct","ERROR"),"ERROR")))</f>
        <v>0</v>
      </c>
      <c r="S187" s="162">
        <f>IF(P187=0,0,IF(ISBLANK('Student Work'!S187),"ERROR",IF(ABS('Student Work'!S187-('Student Work'!$T$14-'Student Work'!R187))&lt;0.01,IF(P187&lt;&gt;"ERROR","Correct","ERROR"),"ERROR")))</f>
        <v>0</v>
      </c>
      <c r="T187" s="162">
        <f>IF(P187=0,0,IF(ISBLANK('Student Work'!T187),"ERROR",IF(ABS('Student Work'!T187-('Student Work'!Q187-'Student Work'!S187))&lt;0.01,IF(P187&lt;&gt;"ERROR","Correct","ERROR"),"ERROR")))</f>
        <v>0</v>
      </c>
      <c r="U187" s="167"/>
      <c r="V187" s="167"/>
      <c r="W187" s="104"/>
      <c r="X187" s="104"/>
      <c r="Y187" s="104"/>
      <c r="Z187" s="104"/>
      <c r="AA187" s="104"/>
      <c r="AB187" s="104"/>
      <c r="AC187" s="104"/>
      <c r="AD187" s="160">
        <f>IF($AE$13="Correct",IF(AND(AD186+1&lt;='Student Work'!$AE$13,AD186&lt;&gt;0),AD186+1,IF('Student Work'!AD187&gt;0,"ERROR",0)),0)</f>
        <v>0</v>
      </c>
      <c r="AE187" s="162">
        <f>IF(AD187=0,0,IF(ISBLANK('Student Work'!AE187),"ERROR",IF(ABS('Student Work'!AE187-'Student Work'!AH186)&lt;0.01,IF(AD187&lt;&gt;"ERROR","Correct","ERROR"),"ERROR")))</f>
        <v>0</v>
      </c>
      <c r="AF187" s="162">
        <f>IF(AD187=0,0,IF(ISBLANK('Student Work'!AF187),"ERROR",IF(ABS('Student Work'!AF187-'Student Work'!AE187*'Student Work'!$AE$12/12)&lt;0.01,IF(AD187&lt;&gt;"ERROR","Correct","ERROR"),"ERROR")))</f>
        <v>0</v>
      </c>
      <c r="AG187" s="179">
        <f>IF(AD187=0,0,IF(ISBLANK('Student Work'!AG187),"ERROR",IF(ABS('Student Work'!AG187-('Student Work'!$AE$14-'Student Work'!AF187))&lt;0.01,"Correct","ERROR")))</f>
        <v>0</v>
      </c>
      <c r="AH187" s="180">
        <f>IF(AD187=0,0,IF(ISBLANK('Student Work'!AH187),"ERROR",IF(ABS('Student Work'!AH187-('Student Work'!AE187-'Student Work'!AG187))&lt;0.01,"Correct","ERROR")))</f>
        <v>0</v>
      </c>
      <c r="AI187" s="168"/>
      <c r="AJ187" s="104"/>
      <c r="AK187" s="104"/>
      <c r="AL187" s="84"/>
      <c r="AM187" s="18"/>
      <c r="AN187" s="18"/>
      <c r="AO187" s="18"/>
      <c r="AP187" s="18"/>
      <c r="AQ187" s="18"/>
      <c r="AR187" s="18"/>
      <c r="AS187" s="18"/>
      <c r="AT187" s="18"/>
    </row>
    <row r="188" spans="1:46">
      <c r="A188" s="117"/>
      <c r="B188" s="86"/>
      <c r="C188" s="86"/>
      <c r="D188" s="86"/>
      <c r="E188" s="86"/>
      <c r="F188" s="86"/>
      <c r="G188" s="86"/>
      <c r="H188" s="86"/>
      <c r="I188" s="86"/>
      <c r="J188" s="86"/>
      <c r="K188" s="86"/>
      <c r="L188" s="86"/>
      <c r="M188" s="86"/>
      <c r="N188" s="86"/>
      <c r="O188" s="104"/>
      <c r="P188" s="160">
        <f>IF($T$13="Correct",IF(AND(P187+1&lt;='Student Work'!$T$13,P187&lt;&gt;0),P187+1,IF('Student Work'!P188&gt;0,"ERROR",0)),0)</f>
        <v>0</v>
      </c>
      <c r="Q188" s="161">
        <f>IF(P188=0,0,IF(ISBLANK('Student Work'!Q188),"ERROR",IF(ABS('Student Work'!Q188-'Student Work'!T187)&lt;0.01,IF(P188&lt;&gt;"ERROR","Correct","ERROR"),"ERROR")))</f>
        <v>0</v>
      </c>
      <c r="R188" s="162">
        <f>IF(P188=0,0,IF(ISBLANK('Student Work'!R188),"ERROR",IF(ABS('Student Work'!R188-'Student Work'!Q188*'Student Work'!$T$12/12)&lt;0.01,IF(P188&lt;&gt;"ERROR","Correct","ERROR"),"ERROR")))</f>
        <v>0</v>
      </c>
      <c r="S188" s="162">
        <f>IF(P188=0,0,IF(ISBLANK('Student Work'!S188),"ERROR",IF(ABS('Student Work'!S188-('Student Work'!$T$14-'Student Work'!R188))&lt;0.01,IF(P188&lt;&gt;"ERROR","Correct","ERROR"),"ERROR")))</f>
        <v>0</v>
      </c>
      <c r="T188" s="162">
        <f>IF(P188=0,0,IF(ISBLANK('Student Work'!T188),"ERROR",IF(ABS('Student Work'!T188-('Student Work'!Q188-'Student Work'!S188))&lt;0.01,IF(P188&lt;&gt;"ERROR","Correct","ERROR"),"ERROR")))</f>
        <v>0</v>
      </c>
      <c r="U188" s="167"/>
      <c r="V188" s="167"/>
      <c r="W188" s="104"/>
      <c r="X188" s="104"/>
      <c r="Y188" s="104"/>
      <c r="Z188" s="104"/>
      <c r="AA188" s="104"/>
      <c r="AB188" s="104"/>
      <c r="AC188" s="104"/>
      <c r="AD188" s="160">
        <f>IF($AE$13="Correct",IF(AND(AD187+1&lt;='Student Work'!$AE$13,AD187&lt;&gt;0),AD187+1,IF('Student Work'!AD188&gt;0,"ERROR",0)),0)</f>
        <v>0</v>
      </c>
      <c r="AE188" s="162">
        <f>IF(AD188=0,0,IF(ISBLANK('Student Work'!AE188),"ERROR",IF(ABS('Student Work'!AE188-'Student Work'!AH187)&lt;0.01,IF(AD188&lt;&gt;"ERROR","Correct","ERROR"),"ERROR")))</f>
        <v>0</v>
      </c>
      <c r="AF188" s="162">
        <f>IF(AD188=0,0,IF(ISBLANK('Student Work'!AF188),"ERROR",IF(ABS('Student Work'!AF188-'Student Work'!AE188*'Student Work'!$AE$12/12)&lt;0.01,IF(AD188&lt;&gt;"ERROR","Correct","ERROR"),"ERROR")))</f>
        <v>0</v>
      </c>
      <c r="AG188" s="179">
        <f>IF(AD188=0,0,IF(ISBLANK('Student Work'!AG188),"ERROR",IF(ABS('Student Work'!AG188-('Student Work'!$AE$14-'Student Work'!AF188))&lt;0.01,"Correct","ERROR")))</f>
        <v>0</v>
      </c>
      <c r="AH188" s="180">
        <f>IF(AD188=0,0,IF(ISBLANK('Student Work'!AH188),"ERROR",IF(ABS('Student Work'!AH188-('Student Work'!AE188-'Student Work'!AG188))&lt;0.01,"Correct","ERROR")))</f>
        <v>0</v>
      </c>
      <c r="AI188" s="168"/>
      <c r="AJ188" s="104"/>
      <c r="AK188" s="104"/>
      <c r="AL188" s="84"/>
      <c r="AM188" s="18"/>
      <c r="AN188" s="18"/>
      <c r="AO188" s="18"/>
      <c r="AP188" s="18"/>
      <c r="AQ188" s="18"/>
      <c r="AR188" s="18"/>
      <c r="AS188" s="18"/>
      <c r="AT188" s="18"/>
    </row>
    <row r="189" spans="1:46">
      <c r="A189" s="117"/>
      <c r="B189" s="86"/>
      <c r="C189" s="86"/>
      <c r="D189" s="86"/>
      <c r="E189" s="86"/>
      <c r="F189" s="86"/>
      <c r="G189" s="86"/>
      <c r="H189" s="86"/>
      <c r="I189" s="86"/>
      <c r="J189" s="86"/>
      <c r="K189" s="86"/>
      <c r="L189" s="86"/>
      <c r="M189" s="86"/>
      <c r="N189" s="86"/>
      <c r="O189" s="104"/>
      <c r="P189" s="160">
        <f>IF($T$13="Correct",IF(AND(P188+1&lt;='Student Work'!$T$13,P188&lt;&gt;0),P188+1,IF('Student Work'!P189&gt;0,"ERROR",0)),0)</f>
        <v>0</v>
      </c>
      <c r="Q189" s="161">
        <f>IF(P189=0,0,IF(ISBLANK('Student Work'!Q189),"ERROR",IF(ABS('Student Work'!Q189-'Student Work'!T188)&lt;0.01,IF(P189&lt;&gt;"ERROR","Correct","ERROR"),"ERROR")))</f>
        <v>0</v>
      </c>
      <c r="R189" s="162">
        <f>IF(P189=0,0,IF(ISBLANK('Student Work'!R189),"ERROR",IF(ABS('Student Work'!R189-'Student Work'!Q189*'Student Work'!$T$12/12)&lt;0.01,IF(P189&lt;&gt;"ERROR","Correct","ERROR"),"ERROR")))</f>
        <v>0</v>
      </c>
      <c r="S189" s="162">
        <f>IF(P189=0,0,IF(ISBLANK('Student Work'!S189),"ERROR",IF(ABS('Student Work'!S189-('Student Work'!$T$14-'Student Work'!R189))&lt;0.01,IF(P189&lt;&gt;"ERROR","Correct","ERROR"),"ERROR")))</f>
        <v>0</v>
      </c>
      <c r="T189" s="162">
        <f>IF(P189=0,0,IF(ISBLANK('Student Work'!T189),"ERROR",IF(ABS('Student Work'!T189-('Student Work'!Q189-'Student Work'!S189))&lt;0.01,IF(P189&lt;&gt;"ERROR","Correct","ERROR"),"ERROR")))</f>
        <v>0</v>
      </c>
      <c r="U189" s="167"/>
      <c r="V189" s="167"/>
      <c r="W189" s="104"/>
      <c r="X189" s="104"/>
      <c r="Y189" s="104"/>
      <c r="Z189" s="104"/>
      <c r="AA189" s="104"/>
      <c r="AB189" s="104"/>
      <c r="AC189" s="104"/>
      <c r="AD189" s="160">
        <f>IF($AE$13="Correct",IF(AND(AD188+1&lt;='Student Work'!$AE$13,AD188&lt;&gt;0),AD188+1,IF('Student Work'!AD189&gt;0,"ERROR",0)),0)</f>
        <v>0</v>
      </c>
      <c r="AE189" s="162">
        <f>IF(AD189=0,0,IF(ISBLANK('Student Work'!AE189),"ERROR",IF(ABS('Student Work'!AE189-'Student Work'!AH188)&lt;0.01,IF(AD189&lt;&gt;"ERROR","Correct","ERROR"),"ERROR")))</f>
        <v>0</v>
      </c>
      <c r="AF189" s="162">
        <f>IF(AD189=0,0,IF(ISBLANK('Student Work'!AF189),"ERROR",IF(ABS('Student Work'!AF189-'Student Work'!AE189*'Student Work'!$AE$12/12)&lt;0.01,IF(AD189&lt;&gt;"ERROR","Correct","ERROR"),"ERROR")))</f>
        <v>0</v>
      </c>
      <c r="AG189" s="179">
        <f>IF(AD189=0,0,IF(ISBLANK('Student Work'!AG189),"ERROR",IF(ABS('Student Work'!AG189-('Student Work'!$AE$14-'Student Work'!AF189))&lt;0.01,"Correct","ERROR")))</f>
        <v>0</v>
      </c>
      <c r="AH189" s="180">
        <f>IF(AD189=0,0,IF(ISBLANK('Student Work'!AH189),"ERROR",IF(ABS('Student Work'!AH189-('Student Work'!AE189-'Student Work'!AG189))&lt;0.01,"Correct","ERROR")))</f>
        <v>0</v>
      </c>
      <c r="AI189" s="168"/>
      <c r="AJ189" s="104"/>
      <c r="AK189" s="104"/>
      <c r="AL189" s="84"/>
      <c r="AM189" s="18"/>
      <c r="AN189" s="18"/>
      <c r="AO189" s="18"/>
      <c r="AP189" s="18"/>
      <c r="AQ189" s="18"/>
      <c r="AR189" s="18"/>
      <c r="AS189" s="18"/>
      <c r="AT189" s="18"/>
    </row>
    <row r="190" spans="1:46">
      <c r="A190" s="117"/>
      <c r="B190" s="86"/>
      <c r="C190" s="86"/>
      <c r="D190" s="86"/>
      <c r="E190" s="86"/>
      <c r="F190" s="86"/>
      <c r="G190" s="86"/>
      <c r="H190" s="86"/>
      <c r="I190" s="86"/>
      <c r="J190" s="86"/>
      <c r="K190" s="86"/>
      <c r="L190" s="86"/>
      <c r="M190" s="86"/>
      <c r="N190" s="86"/>
      <c r="O190" s="104"/>
      <c r="P190" s="160">
        <f>IF($T$13="Correct",IF(AND(P189+1&lt;='Student Work'!$T$13,P189&lt;&gt;0),P189+1,IF('Student Work'!P190&gt;0,"ERROR",0)),0)</f>
        <v>0</v>
      </c>
      <c r="Q190" s="161">
        <f>IF(P190=0,0,IF(ISBLANK('Student Work'!Q190),"ERROR",IF(ABS('Student Work'!Q190-'Student Work'!T189)&lt;0.01,IF(P190&lt;&gt;"ERROR","Correct","ERROR"),"ERROR")))</f>
        <v>0</v>
      </c>
      <c r="R190" s="162">
        <f>IF(P190=0,0,IF(ISBLANK('Student Work'!R190),"ERROR",IF(ABS('Student Work'!R190-'Student Work'!Q190*'Student Work'!$T$12/12)&lt;0.01,IF(P190&lt;&gt;"ERROR","Correct","ERROR"),"ERROR")))</f>
        <v>0</v>
      </c>
      <c r="S190" s="162">
        <f>IF(P190=0,0,IF(ISBLANK('Student Work'!S190),"ERROR",IF(ABS('Student Work'!S190-('Student Work'!$T$14-'Student Work'!R190))&lt;0.01,IF(P190&lt;&gt;"ERROR","Correct","ERROR"),"ERROR")))</f>
        <v>0</v>
      </c>
      <c r="T190" s="162">
        <f>IF(P190=0,0,IF(ISBLANK('Student Work'!T190),"ERROR",IF(ABS('Student Work'!T190-('Student Work'!Q190-'Student Work'!S190))&lt;0.01,IF(P190&lt;&gt;"ERROR","Correct","ERROR"),"ERROR")))</f>
        <v>0</v>
      </c>
      <c r="U190" s="167"/>
      <c r="V190" s="167"/>
      <c r="W190" s="104"/>
      <c r="X190" s="104"/>
      <c r="Y190" s="104"/>
      <c r="Z190" s="104"/>
      <c r="AA190" s="104"/>
      <c r="AB190" s="104"/>
      <c r="AC190" s="104"/>
      <c r="AD190" s="160">
        <f>IF($AE$13="Correct",IF(AND(AD189+1&lt;='Student Work'!$AE$13,AD189&lt;&gt;0),AD189+1,IF('Student Work'!AD190&gt;0,"ERROR",0)),0)</f>
        <v>0</v>
      </c>
      <c r="AE190" s="162">
        <f>IF(AD190=0,0,IF(ISBLANK('Student Work'!AE190),"ERROR",IF(ABS('Student Work'!AE190-'Student Work'!AH189)&lt;0.01,IF(AD190&lt;&gt;"ERROR","Correct","ERROR"),"ERROR")))</f>
        <v>0</v>
      </c>
      <c r="AF190" s="162">
        <f>IF(AD190=0,0,IF(ISBLANK('Student Work'!AF190),"ERROR",IF(ABS('Student Work'!AF190-'Student Work'!AE190*'Student Work'!$AE$12/12)&lt;0.01,IF(AD190&lt;&gt;"ERROR","Correct","ERROR"),"ERROR")))</f>
        <v>0</v>
      </c>
      <c r="AG190" s="179">
        <f>IF(AD190=0,0,IF(ISBLANK('Student Work'!AG190),"ERROR",IF(ABS('Student Work'!AG190-('Student Work'!$AE$14-'Student Work'!AF190))&lt;0.01,"Correct","ERROR")))</f>
        <v>0</v>
      </c>
      <c r="AH190" s="180">
        <f>IF(AD190=0,0,IF(ISBLANK('Student Work'!AH190),"ERROR",IF(ABS('Student Work'!AH190-('Student Work'!AE190-'Student Work'!AG190))&lt;0.01,"Correct","ERROR")))</f>
        <v>0</v>
      </c>
      <c r="AI190" s="168"/>
      <c r="AJ190" s="104"/>
      <c r="AK190" s="104"/>
      <c r="AL190" s="84"/>
      <c r="AM190" s="18"/>
      <c r="AN190" s="18"/>
      <c r="AO190" s="18"/>
      <c r="AP190" s="18"/>
      <c r="AQ190" s="18"/>
      <c r="AR190" s="18"/>
      <c r="AS190" s="18"/>
      <c r="AT190" s="18"/>
    </row>
    <row r="191" spans="1:46">
      <c r="A191" s="117"/>
      <c r="B191" s="86"/>
      <c r="C191" s="86"/>
      <c r="D191" s="86"/>
      <c r="E191" s="86"/>
      <c r="F191" s="86"/>
      <c r="G191" s="86"/>
      <c r="H191" s="86"/>
      <c r="I191" s="86"/>
      <c r="J191" s="86"/>
      <c r="K191" s="86"/>
      <c r="L191" s="86"/>
      <c r="M191" s="86"/>
      <c r="N191" s="86"/>
      <c r="O191" s="104"/>
      <c r="P191" s="160">
        <f>IF($T$13="Correct",IF(AND(P190+1&lt;='Student Work'!$T$13,P190&lt;&gt;0),P190+1,IF('Student Work'!P191&gt;0,"ERROR",0)),0)</f>
        <v>0</v>
      </c>
      <c r="Q191" s="161">
        <f>IF(P191=0,0,IF(ISBLANK('Student Work'!Q191),"ERROR",IF(ABS('Student Work'!Q191-'Student Work'!T190)&lt;0.01,IF(P191&lt;&gt;"ERROR","Correct","ERROR"),"ERROR")))</f>
        <v>0</v>
      </c>
      <c r="R191" s="162">
        <f>IF(P191=0,0,IF(ISBLANK('Student Work'!R191),"ERROR",IF(ABS('Student Work'!R191-'Student Work'!Q191*'Student Work'!$T$12/12)&lt;0.01,IF(P191&lt;&gt;"ERROR","Correct","ERROR"),"ERROR")))</f>
        <v>0</v>
      </c>
      <c r="S191" s="162">
        <f>IF(P191=0,0,IF(ISBLANK('Student Work'!S191),"ERROR",IF(ABS('Student Work'!S191-('Student Work'!$T$14-'Student Work'!R191))&lt;0.01,IF(P191&lt;&gt;"ERROR","Correct","ERROR"),"ERROR")))</f>
        <v>0</v>
      </c>
      <c r="T191" s="162">
        <f>IF(P191=0,0,IF(ISBLANK('Student Work'!T191),"ERROR",IF(ABS('Student Work'!T191-('Student Work'!Q191-'Student Work'!S191))&lt;0.01,IF(P191&lt;&gt;"ERROR","Correct","ERROR"),"ERROR")))</f>
        <v>0</v>
      </c>
      <c r="U191" s="167"/>
      <c r="V191" s="167"/>
      <c r="W191" s="104"/>
      <c r="X191" s="104"/>
      <c r="Y191" s="104"/>
      <c r="Z191" s="104"/>
      <c r="AA191" s="104"/>
      <c r="AB191" s="104"/>
      <c r="AC191" s="104"/>
      <c r="AD191" s="160">
        <f>IF($AE$13="Correct",IF(AND(AD190+1&lt;='Student Work'!$AE$13,AD190&lt;&gt;0),AD190+1,IF('Student Work'!AD191&gt;0,"ERROR",0)),0)</f>
        <v>0</v>
      </c>
      <c r="AE191" s="162">
        <f>IF(AD191=0,0,IF(ISBLANK('Student Work'!AE191),"ERROR",IF(ABS('Student Work'!AE191-'Student Work'!AH190)&lt;0.01,IF(AD191&lt;&gt;"ERROR","Correct","ERROR"),"ERROR")))</f>
        <v>0</v>
      </c>
      <c r="AF191" s="162">
        <f>IF(AD191=0,0,IF(ISBLANK('Student Work'!AF191),"ERROR",IF(ABS('Student Work'!AF191-'Student Work'!AE191*'Student Work'!$AE$12/12)&lt;0.01,IF(AD191&lt;&gt;"ERROR","Correct","ERROR"),"ERROR")))</f>
        <v>0</v>
      </c>
      <c r="AG191" s="179">
        <f>IF(AD191=0,0,IF(ISBLANK('Student Work'!AG191),"ERROR",IF(ABS('Student Work'!AG191-('Student Work'!$AE$14-'Student Work'!AF191))&lt;0.01,"Correct","ERROR")))</f>
        <v>0</v>
      </c>
      <c r="AH191" s="180">
        <f>IF(AD191=0,0,IF(ISBLANK('Student Work'!AH191),"ERROR",IF(ABS('Student Work'!AH191-('Student Work'!AE191-'Student Work'!AG191))&lt;0.01,"Correct","ERROR")))</f>
        <v>0</v>
      </c>
      <c r="AI191" s="168"/>
      <c r="AJ191" s="104"/>
      <c r="AK191" s="104"/>
      <c r="AL191" s="84"/>
      <c r="AM191" s="18"/>
      <c r="AN191" s="18"/>
      <c r="AO191" s="18"/>
      <c r="AP191" s="18"/>
      <c r="AQ191" s="18"/>
      <c r="AR191" s="18"/>
      <c r="AS191" s="18"/>
      <c r="AT191" s="18"/>
    </row>
    <row r="192" spans="1:46">
      <c r="A192" s="117"/>
      <c r="B192" s="86"/>
      <c r="C192" s="86"/>
      <c r="D192" s="86"/>
      <c r="E192" s="86"/>
      <c r="F192" s="86"/>
      <c r="G192" s="86"/>
      <c r="H192" s="86"/>
      <c r="I192" s="86"/>
      <c r="J192" s="86"/>
      <c r="K192" s="86"/>
      <c r="L192" s="86"/>
      <c r="M192" s="86"/>
      <c r="N192" s="86"/>
      <c r="O192" s="104"/>
      <c r="P192" s="160">
        <f>IF($T$13="Correct",IF(AND(P191+1&lt;='Student Work'!$T$13,P191&lt;&gt;0),P191+1,IF('Student Work'!P192&gt;0,"ERROR",0)),0)</f>
        <v>0</v>
      </c>
      <c r="Q192" s="161">
        <f>IF(P192=0,0,IF(ISBLANK('Student Work'!Q192),"ERROR",IF(ABS('Student Work'!Q192-'Student Work'!T191)&lt;0.01,IF(P192&lt;&gt;"ERROR","Correct","ERROR"),"ERROR")))</f>
        <v>0</v>
      </c>
      <c r="R192" s="162">
        <f>IF(P192=0,0,IF(ISBLANK('Student Work'!R192),"ERROR",IF(ABS('Student Work'!R192-'Student Work'!Q192*'Student Work'!$T$12/12)&lt;0.01,IF(P192&lt;&gt;"ERROR","Correct","ERROR"),"ERROR")))</f>
        <v>0</v>
      </c>
      <c r="S192" s="162">
        <f>IF(P192=0,0,IF(ISBLANK('Student Work'!S192),"ERROR",IF(ABS('Student Work'!S192-('Student Work'!$T$14-'Student Work'!R192))&lt;0.01,IF(P192&lt;&gt;"ERROR","Correct","ERROR"),"ERROR")))</f>
        <v>0</v>
      </c>
      <c r="T192" s="162">
        <f>IF(P192=0,0,IF(ISBLANK('Student Work'!T192),"ERROR",IF(ABS('Student Work'!T192-('Student Work'!Q192-'Student Work'!S192))&lt;0.01,IF(P192&lt;&gt;"ERROR","Correct","ERROR"),"ERROR")))</f>
        <v>0</v>
      </c>
      <c r="U192" s="167"/>
      <c r="V192" s="167"/>
      <c r="W192" s="104"/>
      <c r="X192" s="104"/>
      <c r="Y192" s="104"/>
      <c r="Z192" s="104"/>
      <c r="AA192" s="104"/>
      <c r="AB192" s="104"/>
      <c r="AC192" s="104"/>
      <c r="AD192" s="160">
        <f>IF($AE$13="Correct",IF(AND(AD191+1&lt;='Student Work'!$AE$13,AD191&lt;&gt;0),AD191+1,IF('Student Work'!AD192&gt;0,"ERROR",0)),0)</f>
        <v>0</v>
      </c>
      <c r="AE192" s="162">
        <f>IF(AD192=0,0,IF(ISBLANK('Student Work'!AE192),"ERROR",IF(ABS('Student Work'!AE192-'Student Work'!AH191)&lt;0.01,IF(AD192&lt;&gt;"ERROR","Correct","ERROR"),"ERROR")))</f>
        <v>0</v>
      </c>
      <c r="AF192" s="162">
        <f>IF(AD192=0,0,IF(ISBLANK('Student Work'!AF192),"ERROR",IF(ABS('Student Work'!AF192-'Student Work'!AE192*'Student Work'!$AE$12/12)&lt;0.01,IF(AD192&lt;&gt;"ERROR","Correct","ERROR"),"ERROR")))</f>
        <v>0</v>
      </c>
      <c r="AG192" s="179">
        <f>IF(AD192=0,0,IF(ISBLANK('Student Work'!AG192),"ERROR",IF(ABS('Student Work'!AG192-('Student Work'!$AE$14-'Student Work'!AF192))&lt;0.01,"Correct","ERROR")))</f>
        <v>0</v>
      </c>
      <c r="AH192" s="180">
        <f>IF(AD192=0,0,IF(ISBLANK('Student Work'!AH192),"ERROR",IF(ABS('Student Work'!AH192-('Student Work'!AE192-'Student Work'!AG192))&lt;0.01,"Correct","ERROR")))</f>
        <v>0</v>
      </c>
      <c r="AI192" s="168"/>
      <c r="AJ192" s="104"/>
      <c r="AK192" s="104"/>
      <c r="AL192" s="84"/>
      <c r="AM192" s="18"/>
      <c r="AN192" s="18"/>
      <c r="AO192" s="18"/>
      <c r="AP192" s="18"/>
      <c r="AQ192" s="18"/>
      <c r="AR192" s="18"/>
      <c r="AS192" s="18"/>
      <c r="AT192" s="18"/>
    </row>
    <row r="193" spans="1:46">
      <c r="A193" s="117"/>
      <c r="B193" s="86"/>
      <c r="C193" s="86"/>
      <c r="D193" s="86"/>
      <c r="E193" s="86"/>
      <c r="F193" s="86"/>
      <c r="G193" s="86"/>
      <c r="H193" s="86"/>
      <c r="I193" s="86"/>
      <c r="J193" s="86"/>
      <c r="K193" s="86"/>
      <c r="L193" s="86"/>
      <c r="M193" s="86"/>
      <c r="N193" s="86"/>
      <c r="O193" s="104"/>
      <c r="P193" s="160">
        <f>IF($T$13="Correct",IF(AND(P192+1&lt;='Student Work'!$T$13,P192&lt;&gt;0),P192+1,IF('Student Work'!P193&gt;0,"ERROR",0)),0)</f>
        <v>0</v>
      </c>
      <c r="Q193" s="161">
        <f>IF(P193=0,0,IF(ISBLANK('Student Work'!Q193),"ERROR",IF(ABS('Student Work'!Q193-'Student Work'!T192)&lt;0.01,IF(P193&lt;&gt;"ERROR","Correct","ERROR"),"ERROR")))</f>
        <v>0</v>
      </c>
      <c r="R193" s="162">
        <f>IF(P193=0,0,IF(ISBLANK('Student Work'!R193),"ERROR",IF(ABS('Student Work'!R193-'Student Work'!Q193*'Student Work'!$T$12/12)&lt;0.01,IF(P193&lt;&gt;"ERROR","Correct","ERROR"),"ERROR")))</f>
        <v>0</v>
      </c>
      <c r="S193" s="162">
        <f>IF(P193=0,0,IF(ISBLANK('Student Work'!S193),"ERROR",IF(ABS('Student Work'!S193-('Student Work'!$T$14-'Student Work'!R193))&lt;0.01,IF(P193&lt;&gt;"ERROR","Correct","ERROR"),"ERROR")))</f>
        <v>0</v>
      </c>
      <c r="T193" s="162">
        <f>IF(P193=0,0,IF(ISBLANK('Student Work'!T193),"ERROR",IF(ABS('Student Work'!T193-('Student Work'!Q193-'Student Work'!S193))&lt;0.01,IF(P193&lt;&gt;"ERROR","Correct","ERROR"),"ERROR")))</f>
        <v>0</v>
      </c>
      <c r="U193" s="167"/>
      <c r="V193" s="167"/>
      <c r="W193" s="104"/>
      <c r="X193" s="104"/>
      <c r="Y193" s="104"/>
      <c r="Z193" s="104"/>
      <c r="AA193" s="104"/>
      <c r="AB193" s="104"/>
      <c r="AC193" s="104"/>
      <c r="AD193" s="160">
        <f>IF($AE$13="Correct",IF(AND(AD192+1&lt;='Student Work'!$AE$13,AD192&lt;&gt;0),AD192+1,IF('Student Work'!AD193&gt;0,"ERROR",0)),0)</f>
        <v>0</v>
      </c>
      <c r="AE193" s="162">
        <f>IF(AD193=0,0,IF(ISBLANK('Student Work'!AE193),"ERROR",IF(ABS('Student Work'!AE193-'Student Work'!AH192)&lt;0.01,IF(AD193&lt;&gt;"ERROR","Correct","ERROR"),"ERROR")))</f>
        <v>0</v>
      </c>
      <c r="AF193" s="162">
        <f>IF(AD193=0,0,IF(ISBLANK('Student Work'!AF193),"ERROR",IF(ABS('Student Work'!AF193-'Student Work'!AE193*'Student Work'!$AE$12/12)&lt;0.01,IF(AD193&lt;&gt;"ERROR","Correct","ERROR"),"ERROR")))</f>
        <v>0</v>
      </c>
      <c r="AG193" s="179">
        <f>IF(AD193=0,0,IF(ISBLANK('Student Work'!AG193),"ERROR",IF(ABS('Student Work'!AG193-('Student Work'!$AE$14-'Student Work'!AF193))&lt;0.01,"Correct","ERROR")))</f>
        <v>0</v>
      </c>
      <c r="AH193" s="180">
        <f>IF(AD193=0,0,IF(ISBLANK('Student Work'!AH193),"ERROR",IF(ABS('Student Work'!AH193-('Student Work'!AE193-'Student Work'!AG193))&lt;0.01,"Correct","ERROR")))</f>
        <v>0</v>
      </c>
      <c r="AI193" s="168"/>
      <c r="AJ193" s="104"/>
      <c r="AK193" s="104"/>
      <c r="AL193" s="84"/>
      <c r="AM193" s="18"/>
      <c r="AN193" s="18"/>
      <c r="AO193" s="18"/>
      <c r="AP193" s="18"/>
      <c r="AQ193" s="18"/>
      <c r="AR193" s="18"/>
      <c r="AS193" s="18"/>
      <c r="AT193" s="18"/>
    </row>
    <row r="194" spans="1:46">
      <c r="A194" s="117"/>
      <c r="B194" s="86"/>
      <c r="C194" s="86"/>
      <c r="D194" s="86"/>
      <c r="E194" s="86"/>
      <c r="F194" s="86"/>
      <c r="G194" s="86"/>
      <c r="H194" s="86"/>
      <c r="I194" s="86"/>
      <c r="J194" s="86"/>
      <c r="K194" s="86"/>
      <c r="L194" s="86"/>
      <c r="M194" s="86"/>
      <c r="N194" s="86"/>
      <c r="O194" s="104"/>
      <c r="P194" s="160">
        <f>IF($T$13="Correct",IF(AND(P193+1&lt;='Student Work'!$T$13,P193&lt;&gt;0),P193+1,IF('Student Work'!P194&gt;0,"ERROR",0)),0)</f>
        <v>0</v>
      </c>
      <c r="Q194" s="161">
        <f>IF(P194=0,0,IF(ISBLANK('Student Work'!Q194),"ERROR",IF(ABS('Student Work'!Q194-'Student Work'!T193)&lt;0.01,IF(P194&lt;&gt;"ERROR","Correct","ERROR"),"ERROR")))</f>
        <v>0</v>
      </c>
      <c r="R194" s="162">
        <f>IF(P194=0,0,IF(ISBLANK('Student Work'!R194),"ERROR",IF(ABS('Student Work'!R194-'Student Work'!Q194*'Student Work'!$T$12/12)&lt;0.01,IF(P194&lt;&gt;"ERROR","Correct","ERROR"),"ERROR")))</f>
        <v>0</v>
      </c>
      <c r="S194" s="162">
        <f>IF(P194=0,0,IF(ISBLANK('Student Work'!S194),"ERROR",IF(ABS('Student Work'!S194-('Student Work'!$T$14-'Student Work'!R194))&lt;0.01,IF(P194&lt;&gt;"ERROR","Correct","ERROR"),"ERROR")))</f>
        <v>0</v>
      </c>
      <c r="T194" s="162">
        <f>IF(P194=0,0,IF(ISBLANK('Student Work'!T194),"ERROR",IF(ABS('Student Work'!T194-('Student Work'!Q194-'Student Work'!S194))&lt;0.01,IF(P194&lt;&gt;"ERROR","Correct","ERROR"),"ERROR")))</f>
        <v>0</v>
      </c>
      <c r="U194" s="167"/>
      <c r="V194" s="167"/>
      <c r="W194" s="104"/>
      <c r="X194" s="104"/>
      <c r="Y194" s="104"/>
      <c r="Z194" s="104"/>
      <c r="AA194" s="104"/>
      <c r="AB194" s="104"/>
      <c r="AC194" s="104"/>
      <c r="AD194" s="160">
        <f>IF($AE$13="Correct",IF(AND(AD193+1&lt;='Student Work'!$AE$13,AD193&lt;&gt;0),AD193+1,IF('Student Work'!AD194&gt;0,"ERROR",0)),0)</f>
        <v>0</v>
      </c>
      <c r="AE194" s="162">
        <f>IF(AD194=0,0,IF(ISBLANK('Student Work'!AE194),"ERROR",IF(ABS('Student Work'!AE194-'Student Work'!AH193)&lt;0.01,IF(AD194&lt;&gt;"ERROR","Correct","ERROR"),"ERROR")))</f>
        <v>0</v>
      </c>
      <c r="AF194" s="162">
        <f>IF(AD194=0,0,IF(ISBLANK('Student Work'!AF194),"ERROR",IF(ABS('Student Work'!AF194-'Student Work'!AE194*'Student Work'!$AE$12/12)&lt;0.01,IF(AD194&lt;&gt;"ERROR","Correct","ERROR"),"ERROR")))</f>
        <v>0</v>
      </c>
      <c r="AG194" s="179">
        <f>IF(AD194=0,0,IF(ISBLANK('Student Work'!AG194),"ERROR",IF(ABS('Student Work'!AG194-('Student Work'!$AE$14-'Student Work'!AF194))&lt;0.01,"Correct","ERROR")))</f>
        <v>0</v>
      </c>
      <c r="AH194" s="180">
        <f>IF(AD194=0,0,IF(ISBLANK('Student Work'!AH194),"ERROR",IF(ABS('Student Work'!AH194-('Student Work'!AE194-'Student Work'!AG194))&lt;0.01,"Correct","ERROR")))</f>
        <v>0</v>
      </c>
      <c r="AI194" s="168"/>
      <c r="AJ194" s="104"/>
      <c r="AK194" s="104"/>
      <c r="AL194" s="84"/>
      <c r="AM194" s="18"/>
      <c r="AN194" s="18"/>
      <c r="AO194" s="18"/>
      <c r="AP194" s="18"/>
      <c r="AQ194" s="18"/>
      <c r="AR194" s="18"/>
      <c r="AS194" s="18"/>
      <c r="AT194" s="18"/>
    </row>
    <row r="195" spans="1:46">
      <c r="A195" s="117"/>
      <c r="B195" s="86"/>
      <c r="C195" s="86"/>
      <c r="D195" s="86"/>
      <c r="E195" s="86"/>
      <c r="F195" s="86"/>
      <c r="G195" s="86"/>
      <c r="H195" s="86"/>
      <c r="I195" s="86"/>
      <c r="J195" s="86"/>
      <c r="K195" s="86"/>
      <c r="L195" s="86"/>
      <c r="M195" s="86"/>
      <c r="N195" s="86"/>
      <c r="O195" s="104"/>
      <c r="P195" s="160">
        <f>IF($T$13="Correct",IF(AND(P194+1&lt;='Student Work'!$T$13,P194&lt;&gt;0),P194+1,IF('Student Work'!P195&gt;0,"ERROR",0)),0)</f>
        <v>0</v>
      </c>
      <c r="Q195" s="161">
        <f>IF(P195=0,0,IF(ISBLANK('Student Work'!Q195),"ERROR",IF(ABS('Student Work'!Q195-'Student Work'!T194)&lt;0.01,IF(P195&lt;&gt;"ERROR","Correct","ERROR"),"ERROR")))</f>
        <v>0</v>
      </c>
      <c r="R195" s="162">
        <f>IF(P195=0,0,IF(ISBLANK('Student Work'!R195),"ERROR",IF(ABS('Student Work'!R195-'Student Work'!Q195*'Student Work'!$T$12/12)&lt;0.01,IF(P195&lt;&gt;"ERROR","Correct","ERROR"),"ERROR")))</f>
        <v>0</v>
      </c>
      <c r="S195" s="162">
        <f>IF(P195=0,0,IF(ISBLANK('Student Work'!S195),"ERROR",IF(ABS('Student Work'!S195-('Student Work'!$T$14-'Student Work'!R195))&lt;0.01,IF(P195&lt;&gt;"ERROR","Correct","ERROR"),"ERROR")))</f>
        <v>0</v>
      </c>
      <c r="T195" s="162">
        <f>IF(P195=0,0,IF(ISBLANK('Student Work'!T195),"ERROR",IF(ABS('Student Work'!T195-('Student Work'!Q195-'Student Work'!S195))&lt;0.01,IF(P195&lt;&gt;"ERROR","Correct","ERROR"),"ERROR")))</f>
        <v>0</v>
      </c>
      <c r="U195" s="167"/>
      <c r="V195" s="167"/>
      <c r="W195" s="104"/>
      <c r="X195" s="104"/>
      <c r="Y195" s="104"/>
      <c r="Z195" s="104"/>
      <c r="AA195" s="104"/>
      <c r="AB195" s="104"/>
      <c r="AC195" s="104"/>
      <c r="AD195" s="160">
        <f>IF($AE$13="Correct",IF(AND(AD194+1&lt;='Student Work'!$AE$13,AD194&lt;&gt;0),AD194+1,IF('Student Work'!AD195&gt;0,"ERROR",0)),0)</f>
        <v>0</v>
      </c>
      <c r="AE195" s="162">
        <f>IF(AD195=0,0,IF(ISBLANK('Student Work'!AE195),"ERROR",IF(ABS('Student Work'!AE195-'Student Work'!AH194)&lt;0.01,IF(AD195&lt;&gt;"ERROR","Correct","ERROR"),"ERROR")))</f>
        <v>0</v>
      </c>
      <c r="AF195" s="162">
        <f>IF(AD195=0,0,IF(ISBLANK('Student Work'!AF195),"ERROR",IF(ABS('Student Work'!AF195-'Student Work'!AE195*'Student Work'!$AE$12/12)&lt;0.01,IF(AD195&lt;&gt;"ERROR","Correct","ERROR"),"ERROR")))</f>
        <v>0</v>
      </c>
      <c r="AG195" s="179">
        <f>IF(AD195=0,0,IF(ISBLANK('Student Work'!AG195),"ERROR",IF(ABS('Student Work'!AG195-('Student Work'!$AE$14-'Student Work'!AF195))&lt;0.01,"Correct","ERROR")))</f>
        <v>0</v>
      </c>
      <c r="AH195" s="180">
        <f>IF(AD195=0,0,IF(ISBLANK('Student Work'!AH195),"ERROR",IF(ABS('Student Work'!AH195-('Student Work'!AE195-'Student Work'!AG195))&lt;0.01,"Correct","ERROR")))</f>
        <v>0</v>
      </c>
      <c r="AI195" s="168"/>
      <c r="AJ195" s="104"/>
      <c r="AK195" s="104"/>
      <c r="AL195" s="84"/>
      <c r="AM195" s="18"/>
      <c r="AN195" s="18"/>
      <c r="AO195" s="18"/>
      <c r="AP195" s="18"/>
      <c r="AQ195" s="18"/>
      <c r="AR195" s="18"/>
      <c r="AS195" s="18"/>
      <c r="AT195" s="18"/>
    </row>
    <row r="196" spans="1:46">
      <c r="A196" s="117"/>
      <c r="B196" s="86"/>
      <c r="C196" s="86"/>
      <c r="D196" s="86"/>
      <c r="E196" s="86"/>
      <c r="F196" s="86"/>
      <c r="G196" s="86"/>
      <c r="H196" s="86"/>
      <c r="I196" s="86"/>
      <c r="J196" s="86"/>
      <c r="K196" s="86"/>
      <c r="L196" s="86"/>
      <c r="M196" s="86"/>
      <c r="N196" s="86"/>
      <c r="O196" s="104"/>
      <c r="P196" s="160">
        <f>IF($T$13="Correct",IF(AND(P195+1&lt;='Student Work'!$T$13,P195&lt;&gt;0),P195+1,IF('Student Work'!P196&gt;0,"ERROR",0)),0)</f>
        <v>0</v>
      </c>
      <c r="Q196" s="161">
        <f>IF(P196=0,0,IF(ISBLANK('Student Work'!Q196),"ERROR",IF(ABS('Student Work'!Q196-'Student Work'!T195)&lt;0.01,IF(P196&lt;&gt;"ERROR","Correct","ERROR"),"ERROR")))</f>
        <v>0</v>
      </c>
      <c r="R196" s="162">
        <f>IF(P196=0,0,IF(ISBLANK('Student Work'!R196),"ERROR",IF(ABS('Student Work'!R196-'Student Work'!Q196*'Student Work'!$T$12/12)&lt;0.01,IF(P196&lt;&gt;"ERROR","Correct","ERROR"),"ERROR")))</f>
        <v>0</v>
      </c>
      <c r="S196" s="162">
        <f>IF(P196=0,0,IF(ISBLANK('Student Work'!S196),"ERROR",IF(ABS('Student Work'!S196-('Student Work'!$T$14-'Student Work'!R196))&lt;0.01,IF(P196&lt;&gt;"ERROR","Correct","ERROR"),"ERROR")))</f>
        <v>0</v>
      </c>
      <c r="T196" s="162">
        <f>IF(P196=0,0,IF(ISBLANK('Student Work'!T196),"ERROR",IF(ABS('Student Work'!T196-('Student Work'!Q196-'Student Work'!S196))&lt;0.01,IF(P196&lt;&gt;"ERROR","Correct","ERROR"),"ERROR")))</f>
        <v>0</v>
      </c>
      <c r="U196" s="167"/>
      <c r="V196" s="167"/>
      <c r="W196" s="104"/>
      <c r="X196" s="104"/>
      <c r="Y196" s="104"/>
      <c r="Z196" s="104"/>
      <c r="AA196" s="104"/>
      <c r="AB196" s="104"/>
      <c r="AC196" s="104"/>
      <c r="AD196" s="160">
        <f>IF($AE$13="Correct",IF(AND(AD195+1&lt;='Student Work'!$AE$13,AD195&lt;&gt;0),AD195+1,IF('Student Work'!AD196&gt;0,"ERROR",0)),0)</f>
        <v>0</v>
      </c>
      <c r="AE196" s="162">
        <f>IF(AD196=0,0,IF(ISBLANK('Student Work'!AE196),"ERROR",IF(ABS('Student Work'!AE196-'Student Work'!AH195)&lt;0.01,IF(AD196&lt;&gt;"ERROR","Correct","ERROR"),"ERROR")))</f>
        <v>0</v>
      </c>
      <c r="AF196" s="162">
        <f>IF(AD196=0,0,IF(ISBLANK('Student Work'!AF196),"ERROR",IF(ABS('Student Work'!AF196-'Student Work'!AE196*'Student Work'!$AE$12/12)&lt;0.01,IF(AD196&lt;&gt;"ERROR","Correct","ERROR"),"ERROR")))</f>
        <v>0</v>
      </c>
      <c r="AG196" s="179">
        <f>IF(AD196=0,0,IF(ISBLANK('Student Work'!AG196),"ERROR",IF(ABS('Student Work'!AG196-('Student Work'!$AE$14-'Student Work'!AF196))&lt;0.01,"Correct","ERROR")))</f>
        <v>0</v>
      </c>
      <c r="AH196" s="180">
        <f>IF(AD196=0,0,IF(ISBLANK('Student Work'!AH196),"ERROR",IF(ABS('Student Work'!AH196-('Student Work'!AE196-'Student Work'!AG196))&lt;0.01,"Correct","ERROR")))</f>
        <v>0</v>
      </c>
      <c r="AI196" s="168"/>
      <c r="AJ196" s="104"/>
      <c r="AK196" s="104"/>
      <c r="AL196" s="84"/>
      <c r="AM196" s="18"/>
      <c r="AN196" s="18"/>
      <c r="AO196" s="18"/>
      <c r="AP196" s="18"/>
      <c r="AQ196" s="18"/>
      <c r="AR196" s="18"/>
      <c r="AS196" s="18"/>
      <c r="AT196" s="18"/>
    </row>
    <row r="197" spans="1:46">
      <c r="A197" s="117"/>
      <c r="B197" s="86"/>
      <c r="C197" s="86"/>
      <c r="D197" s="86"/>
      <c r="E197" s="86"/>
      <c r="F197" s="86"/>
      <c r="G197" s="86"/>
      <c r="H197" s="86"/>
      <c r="I197" s="86"/>
      <c r="J197" s="86"/>
      <c r="K197" s="86"/>
      <c r="L197" s="86"/>
      <c r="M197" s="86"/>
      <c r="N197" s="86"/>
      <c r="O197" s="104"/>
      <c r="P197" s="160">
        <f>IF($T$13="Correct",IF(AND(P196+1&lt;='Student Work'!$T$13,P196&lt;&gt;0),P196+1,IF('Student Work'!P197&gt;0,"ERROR",0)),0)</f>
        <v>0</v>
      </c>
      <c r="Q197" s="161">
        <f>IF(P197=0,0,IF(ISBLANK('Student Work'!Q197),"ERROR",IF(ABS('Student Work'!Q197-'Student Work'!T196)&lt;0.01,IF(P197&lt;&gt;"ERROR","Correct","ERROR"),"ERROR")))</f>
        <v>0</v>
      </c>
      <c r="R197" s="162">
        <f>IF(P197=0,0,IF(ISBLANK('Student Work'!R197),"ERROR",IF(ABS('Student Work'!R197-'Student Work'!Q197*'Student Work'!$T$12/12)&lt;0.01,IF(P197&lt;&gt;"ERROR","Correct","ERROR"),"ERROR")))</f>
        <v>0</v>
      </c>
      <c r="S197" s="162">
        <f>IF(P197=0,0,IF(ISBLANK('Student Work'!S197),"ERROR",IF(ABS('Student Work'!S197-('Student Work'!$T$14-'Student Work'!R197))&lt;0.01,IF(P197&lt;&gt;"ERROR","Correct","ERROR"),"ERROR")))</f>
        <v>0</v>
      </c>
      <c r="T197" s="162">
        <f>IF(P197=0,0,IF(ISBLANK('Student Work'!T197),"ERROR",IF(ABS('Student Work'!T197-('Student Work'!Q197-'Student Work'!S197))&lt;0.01,IF(P197&lt;&gt;"ERROR","Correct","ERROR"),"ERROR")))</f>
        <v>0</v>
      </c>
      <c r="U197" s="167"/>
      <c r="V197" s="167"/>
      <c r="W197" s="104"/>
      <c r="X197" s="104"/>
      <c r="Y197" s="104"/>
      <c r="Z197" s="104"/>
      <c r="AA197" s="104"/>
      <c r="AB197" s="104"/>
      <c r="AC197" s="104"/>
      <c r="AD197" s="160">
        <f>IF($AE$13="Correct",IF(AND(AD196+1&lt;='Student Work'!$AE$13,AD196&lt;&gt;0),AD196+1,IF('Student Work'!AD197&gt;0,"ERROR",0)),0)</f>
        <v>0</v>
      </c>
      <c r="AE197" s="162">
        <f>IF(AD197=0,0,IF(ISBLANK('Student Work'!AE197),"ERROR",IF(ABS('Student Work'!AE197-'Student Work'!AH196)&lt;0.01,IF(AD197&lt;&gt;"ERROR","Correct","ERROR"),"ERROR")))</f>
        <v>0</v>
      </c>
      <c r="AF197" s="162">
        <f>IF(AD197=0,0,IF(ISBLANK('Student Work'!AF197),"ERROR",IF(ABS('Student Work'!AF197-'Student Work'!AE197*'Student Work'!$AE$12/12)&lt;0.01,IF(AD197&lt;&gt;"ERROR","Correct","ERROR"),"ERROR")))</f>
        <v>0</v>
      </c>
      <c r="AG197" s="179">
        <f>IF(AD197=0,0,IF(ISBLANK('Student Work'!AG197),"ERROR",IF(ABS('Student Work'!AG197-('Student Work'!$AE$14-'Student Work'!AF197))&lt;0.01,"Correct","ERROR")))</f>
        <v>0</v>
      </c>
      <c r="AH197" s="180">
        <f>IF(AD197=0,0,IF(ISBLANK('Student Work'!AH197),"ERROR",IF(ABS('Student Work'!AH197-('Student Work'!AE197-'Student Work'!AG197))&lt;0.01,"Correct","ERROR")))</f>
        <v>0</v>
      </c>
      <c r="AI197" s="168"/>
      <c r="AJ197" s="104"/>
      <c r="AK197" s="104"/>
      <c r="AL197" s="84"/>
      <c r="AM197" s="18"/>
      <c r="AN197" s="18"/>
      <c r="AO197" s="18"/>
      <c r="AP197" s="18"/>
      <c r="AQ197" s="18"/>
      <c r="AR197" s="18"/>
      <c r="AS197" s="18"/>
      <c r="AT197" s="18"/>
    </row>
    <row r="198" spans="1:46">
      <c r="A198" s="117"/>
      <c r="B198" s="86"/>
      <c r="C198" s="86"/>
      <c r="D198" s="86"/>
      <c r="E198" s="86"/>
      <c r="F198" s="86"/>
      <c r="G198" s="86"/>
      <c r="H198" s="86"/>
      <c r="I198" s="86"/>
      <c r="J198" s="86"/>
      <c r="K198" s="86"/>
      <c r="L198" s="86"/>
      <c r="M198" s="86"/>
      <c r="N198" s="86"/>
      <c r="O198" s="104"/>
      <c r="P198" s="160">
        <f>IF($T$13="Correct",IF(AND(P197+1&lt;='Student Work'!$T$13,P197&lt;&gt;0),P197+1,IF('Student Work'!P198&gt;0,"ERROR",0)),0)</f>
        <v>0</v>
      </c>
      <c r="Q198" s="161">
        <f>IF(P198=0,0,IF(ISBLANK('Student Work'!Q198),"ERROR",IF(ABS('Student Work'!Q198-'Student Work'!T197)&lt;0.01,IF(P198&lt;&gt;"ERROR","Correct","ERROR"),"ERROR")))</f>
        <v>0</v>
      </c>
      <c r="R198" s="162">
        <f>IF(P198=0,0,IF(ISBLANK('Student Work'!R198),"ERROR",IF(ABS('Student Work'!R198-'Student Work'!Q198*'Student Work'!$T$12/12)&lt;0.01,IF(P198&lt;&gt;"ERROR","Correct","ERROR"),"ERROR")))</f>
        <v>0</v>
      </c>
      <c r="S198" s="162">
        <f>IF(P198=0,0,IF(ISBLANK('Student Work'!S198),"ERROR",IF(ABS('Student Work'!S198-('Student Work'!$T$14-'Student Work'!R198))&lt;0.01,IF(P198&lt;&gt;"ERROR","Correct","ERROR"),"ERROR")))</f>
        <v>0</v>
      </c>
      <c r="T198" s="162">
        <f>IF(P198=0,0,IF(ISBLANK('Student Work'!T198),"ERROR",IF(ABS('Student Work'!T198-('Student Work'!Q198-'Student Work'!S198))&lt;0.01,IF(P198&lt;&gt;"ERROR","Correct","ERROR"),"ERROR")))</f>
        <v>0</v>
      </c>
      <c r="U198" s="167"/>
      <c r="V198" s="167"/>
      <c r="W198" s="104"/>
      <c r="X198" s="104"/>
      <c r="Y198" s="104"/>
      <c r="Z198" s="104"/>
      <c r="AA198" s="104"/>
      <c r="AB198" s="104"/>
      <c r="AC198" s="104"/>
      <c r="AD198" s="160">
        <f>IF($AE$13="Correct",IF(AND(AD197+1&lt;='Student Work'!$AE$13,AD197&lt;&gt;0),AD197+1,IF('Student Work'!AD198&gt;0,"ERROR",0)),0)</f>
        <v>0</v>
      </c>
      <c r="AE198" s="162">
        <f>IF(AD198=0,0,IF(ISBLANK('Student Work'!AE198),"ERROR",IF(ABS('Student Work'!AE198-'Student Work'!AH197)&lt;0.01,IF(AD198&lt;&gt;"ERROR","Correct","ERROR"),"ERROR")))</f>
        <v>0</v>
      </c>
      <c r="AF198" s="162">
        <f>IF(AD198=0,0,IF(ISBLANK('Student Work'!AF198),"ERROR",IF(ABS('Student Work'!AF198-'Student Work'!AE198*'Student Work'!$AE$12/12)&lt;0.01,IF(AD198&lt;&gt;"ERROR","Correct","ERROR"),"ERROR")))</f>
        <v>0</v>
      </c>
      <c r="AG198" s="179">
        <f>IF(AD198=0,0,IF(ISBLANK('Student Work'!AG198),"ERROR",IF(ABS('Student Work'!AG198-('Student Work'!$AE$14-'Student Work'!AF198))&lt;0.01,"Correct","ERROR")))</f>
        <v>0</v>
      </c>
      <c r="AH198" s="180">
        <f>IF(AD198=0,0,IF(ISBLANK('Student Work'!AH198),"ERROR",IF(ABS('Student Work'!AH198-('Student Work'!AE198-'Student Work'!AG198))&lt;0.01,"Correct","ERROR")))</f>
        <v>0</v>
      </c>
      <c r="AI198" s="168"/>
      <c r="AJ198" s="104"/>
      <c r="AK198" s="104"/>
      <c r="AL198" s="84"/>
      <c r="AM198" s="18"/>
      <c r="AN198" s="18"/>
      <c r="AO198" s="18"/>
      <c r="AP198" s="18"/>
      <c r="AQ198" s="18"/>
      <c r="AR198" s="18"/>
      <c r="AS198" s="18"/>
      <c r="AT198" s="18"/>
    </row>
    <row r="199" spans="1:46">
      <c r="A199" s="117"/>
      <c r="B199" s="86"/>
      <c r="C199" s="86"/>
      <c r="D199" s="86"/>
      <c r="E199" s="86"/>
      <c r="F199" s="86"/>
      <c r="G199" s="86"/>
      <c r="H199" s="86"/>
      <c r="I199" s="86"/>
      <c r="J199" s="86"/>
      <c r="K199" s="86"/>
      <c r="L199" s="86"/>
      <c r="M199" s="86"/>
      <c r="N199" s="86"/>
      <c r="O199" s="104"/>
      <c r="P199" s="160">
        <f>IF($T$13="Correct",IF(AND(P198+1&lt;='Student Work'!$T$13,P198&lt;&gt;0),P198+1,IF('Student Work'!P199&gt;0,"ERROR",0)),0)</f>
        <v>0</v>
      </c>
      <c r="Q199" s="161">
        <f>IF(P199=0,0,IF(ISBLANK('Student Work'!Q199),"ERROR",IF(ABS('Student Work'!Q199-'Student Work'!T198)&lt;0.01,IF(P199&lt;&gt;"ERROR","Correct","ERROR"),"ERROR")))</f>
        <v>0</v>
      </c>
      <c r="R199" s="162">
        <f>IF(P199=0,0,IF(ISBLANK('Student Work'!R199),"ERROR",IF(ABS('Student Work'!R199-'Student Work'!Q199*'Student Work'!$T$12/12)&lt;0.01,IF(P199&lt;&gt;"ERROR","Correct","ERROR"),"ERROR")))</f>
        <v>0</v>
      </c>
      <c r="S199" s="162">
        <f>IF(P199=0,0,IF(ISBLANK('Student Work'!S199),"ERROR",IF(ABS('Student Work'!S199-('Student Work'!$T$14-'Student Work'!R199))&lt;0.01,IF(P199&lt;&gt;"ERROR","Correct","ERROR"),"ERROR")))</f>
        <v>0</v>
      </c>
      <c r="T199" s="162">
        <f>IF(P199=0,0,IF(ISBLANK('Student Work'!T199),"ERROR",IF(ABS('Student Work'!T199-('Student Work'!Q199-'Student Work'!S199))&lt;0.01,IF(P199&lt;&gt;"ERROR","Correct","ERROR"),"ERROR")))</f>
        <v>0</v>
      </c>
      <c r="U199" s="167"/>
      <c r="V199" s="167"/>
      <c r="W199" s="104"/>
      <c r="X199" s="104"/>
      <c r="Y199" s="104"/>
      <c r="Z199" s="104"/>
      <c r="AA199" s="104"/>
      <c r="AB199" s="104"/>
      <c r="AC199" s="104"/>
      <c r="AD199" s="160">
        <f>IF($AE$13="Correct",IF(AND(AD198+1&lt;='Student Work'!$AE$13,AD198&lt;&gt;0),AD198+1,IF('Student Work'!AD199&gt;0,"ERROR",0)),0)</f>
        <v>0</v>
      </c>
      <c r="AE199" s="162">
        <f>IF(AD199=0,0,IF(ISBLANK('Student Work'!AE199),"ERROR",IF(ABS('Student Work'!AE199-'Student Work'!AH198)&lt;0.01,IF(AD199&lt;&gt;"ERROR","Correct","ERROR"),"ERROR")))</f>
        <v>0</v>
      </c>
      <c r="AF199" s="162">
        <f>IF(AD199=0,0,IF(ISBLANK('Student Work'!AF199),"ERROR",IF(ABS('Student Work'!AF199-'Student Work'!AE199*'Student Work'!$AE$12/12)&lt;0.01,IF(AD199&lt;&gt;"ERROR","Correct","ERROR"),"ERROR")))</f>
        <v>0</v>
      </c>
      <c r="AG199" s="179">
        <f>IF(AD199=0,0,IF(ISBLANK('Student Work'!AG199),"ERROR",IF(ABS('Student Work'!AG199-('Student Work'!$AE$14-'Student Work'!AF199))&lt;0.01,"Correct","ERROR")))</f>
        <v>0</v>
      </c>
      <c r="AH199" s="180">
        <f>IF(AD199=0,0,IF(ISBLANK('Student Work'!AH199),"ERROR",IF(ABS('Student Work'!AH199-('Student Work'!AE199-'Student Work'!AG199))&lt;0.01,"Correct","ERROR")))</f>
        <v>0</v>
      </c>
      <c r="AI199" s="168"/>
      <c r="AJ199" s="104"/>
      <c r="AK199" s="104"/>
      <c r="AL199" s="84"/>
      <c r="AM199" s="18"/>
      <c r="AN199" s="18"/>
      <c r="AO199" s="18"/>
      <c r="AP199" s="18"/>
      <c r="AQ199" s="18"/>
      <c r="AR199" s="18"/>
      <c r="AS199" s="18"/>
      <c r="AT199" s="18"/>
    </row>
    <row r="200" spans="1:46">
      <c r="A200" s="117"/>
      <c r="B200" s="86"/>
      <c r="C200" s="86"/>
      <c r="D200" s="86"/>
      <c r="E200" s="86"/>
      <c r="F200" s="86"/>
      <c r="G200" s="86"/>
      <c r="H200" s="86"/>
      <c r="I200" s="86"/>
      <c r="J200" s="86"/>
      <c r="K200" s="86"/>
      <c r="L200" s="86"/>
      <c r="M200" s="86"/>
      <c r="N200" s="86"/>
      <c r="O200" s="104"/>
      <c r="P200" s="160">
        <f>IF($T$13="Correct",IF(AND(P199+1&lt;='Student Work'!$T$13,P199&lt;&gt;0),P199+1,IF('Student Work'!P200&gt;0,"ERROR",0)),0)</f>
        <v>0</v>
      </c>
      <c r="Q200" s="161">
        <f>IF(P200=0,0,IF(ISBLANK('Student Work'!Q200),"ERROR",IF(ABS('Student Work'!Q200-'Student Work'!T199)&lt;0.01,IF(P200&lt;&gt;"ERROR","Correct","ERROR"),"ERROR")))</f>
        <v>0</v>
      </c>
      <c r="R200" s="162">
        <f>IF(P200=0,0,IF(ISBLANK('Student Work'!R200),"ERROR",IF(ABS('Student Work'!R200-'Student Work'!Q200*'Student Work'!$T$12/12)&lt;0.01,IF(P200&lt;&gt;"ERROR","Correct","ERROR"),"ERROR")))</f>
        <v>0</v>
      </c>
      <c r="S200" s="162">
        <f>IF(P200=0,0,IF(ISBLANK('Student Work'!S200),"ERROR",IF(ABS('Student Work'!S200-('Student Work'!$T$14-'Student Work'!R200))&lt;0.01,IF(P200&lt;&gt;"ERROR","Correct","ERROR"),"ERROR")))</f>
        <v>0</v>
      </c>
      <c r="T200" s="162">
        <f>IF(P200=0,0,IF(ISBLANK('Student Work'!T200),"ERROR",IF(ABS('Student Work'!T200-('Student Work'!Q200-'Student Work'!S200))&lt;0.01,IF(P200&lt;&gt;"ERROR","Correct","ERROR"),"ERROR")))</f>
        <v>0</v>
      </c>
      <c r="U200" s="167"/>
      <c r="V200" s="167"/>
      <c r="W200" s="104"/>
      <c r="X200" s="104"/>
      <c r="Y200" s="104"/>
      <c r="Z200" s="104"/>
      <c r="AA200" s="104"/>
      <c r="AB200" s="104"/>
      <c r="AC200" s="104"/>
      <c r="AD200" s="160">
        <f>IF($AE$13="Correct",IF(AND(AD199+1&lt;='Student Work'!$AE$13,AD199&lt;&gt;0),AD199+1,IF('Student Work'!AD200&gt;0,"ERROR",0)),0)</f>
        <v>0</v>
      </c>
      <c r="AE200" s="162">
        <f>IF(AD200=0,0,IF(ISBLANK('Student Work'!AE200),"ERROR",IF(ABS('Student Work'!AE200-'Student Work'!AH199)&lt;0.01,IF(AD200&lt;&gt;"ERROR","Correct","ERROR"),"ERROR")))</f>
        <v>0</v>
      </c>
      <c r="AF200" s="162">
        <f>IF(AD200=0,0,IF(ISBLANK('Student Work'!AF200),"ERROR",IF(ABS('Student Work'!AF200-'Student Work'!AE200*'Student Work'!$AE$12/12)&lt;0.01,IF(AD200&lt;&gt;"ERROR","Correct","ERROR"),"ERROR")))</f>
        <v>0</v>
      </c>
      <c r="AG200" s="179">
        <f>IF(AD200=0,0,IF(ISBLANK('Student Work'!AG200),"ERROR",IF(ABS('Student Work'!AG200-('Student Work'!$AE$14-'Student Work'!AF200))&lt;0.01,"Correct","ERROR")))</f>
        <v>0</v>
      </c>
      <c r="AH200" s="180">
        <f>IF(AD200=0,0,IF(ISBLANK('Student Work'!AH200),"ERROR",IF(ABS('Student Work'!AH200-('Student Work'!AE200-'Student Work'!AG200))&lt;0.01,"Correct","ERROR")))</f>
        <v>0</v>
      </c>
      <c r="AI200" s="168"/>
      <c r="AJ200" s="104"/>
      <c r="AK200" s="104"/>
      <c r="AL200" s="84"/>
      <c r="AM200" s="18"/>
      <c r="AN200" s="18"/>
      <c r="AO200" s="18"/>
      <c r="AP200" s="18"/>
      <c r="AQ200" s="18"/>
      <c r="AR200" s="18"/>
      <c r="AS200" s="18"/>
      <c r="AT200" s="18"/>
    </row>
    <row r="201" spans="1:46">
      <c r="A201" s="117"/>
      <c r="B201" s="86"/>
      <c r="C201" s="86"/>
      <c r="D201" s="86"/>
      <c r="E201" s="86"/>
      <c r="F201" s="86"/>
      <c r="G201" s="86"/>
      <c r="H201" s="86"/>
      <c r="I201" s="86"/>
      <c r="J201" s="86"/>
      <c r="K201" s="86"/>
      <c r="L201" s="86"/>
      <c r="M201" s="86"/>
      <c r="N201" s="86"/>
      <c r="O201" s="104"/>
      <c r="P201" s="160">
        <f>IF($T$13="Correct",IF(AND(P200+1&lt;='Student Work'!$T$13,P200&lt;&gt;0),P200+1,IF('Student Work'!P201&gt;0,"ERROR",0)),0)</f>
        <v>0</v>
      </c>
      <c r="Q201" s="161">
        <f>IF(P201=0,0,IF(ISBLANK('Student Work'!Q201),"ERROR",IF(ABS('Student Work'!Q201-'Student Work'!T200)&lt;0.01,IF(P201&lt;&gt;"ERROR","Correct","ERROR"),"ERROR")))</f>
        <v>0</v>
      </c>
      <c r="R201" s="162">
        <f>IF(P201=0,0,IF(ISBLANK('Student Work'!R201),"ERROR",IF(ABS('Student Work'!R201-'Student Work'!Q201*'Student Work'!$T$12/12)&lt;0.01,IF(P201&lt;&gt;"ERROR","Correct","ERROR"),"ERROR")))</f>
        <v>0</v>
      </c>
      <c r="S201" s="162">
        <f>IF(P201=0,0,IF(ISBLANK('Student Work'!S201),"ERROR",IF(ABS('Student Work'!S201-('Student Work'!$T$14-'Student Work'!R201))&lt;0.01,IF(P201&lt;&gt;"ERROR","Correct","ERROR"),"ERROR")))</f>
        <v>0</v>
      </c>
      <c r="T201" s="162">
        <f>IF(P201=0,0,IF(ISBLANK('Student Work'!T201),"ERROR",IF(ABS('Student Work'!T201-('Student Work'!Q201-'Student Work'!S201))&lt;0.01,IF(P201&lt;&gt;"ERROR","Correct","ERROR"),"ERROR")))</f>
        <v>0</v>
      </c>
      <c r="U201" s="167"/>
      <c r="V201" s="167"/>
      <c r="W201" s="104"/>
      <c r="X201" s="104"/>
      <c r="Y201" s="104"/>
      <c r="Z201" s="104"/>
      <c r="AA201" s="104"/>
      <c r="AB201" s="104"/>
      <c r="AC201" s="104"/>
      <c r="AD201" s="160">
        <f>IF($AE$13="Correct",IF(AND(AD200+1&lt;='Student Work'!$AE$13,AD200&lt;&gt;0),AD200+1,IF('Student Work'!AD201&gt;0,"ERROR",0)),0)</f>
        <v>0</v>
      </c>
      <c r="AE201" s="162">
        <f>IF(AD201=0,0,IF(ISBLANK('Student Work'!AE201),"ERROR",IF(ABS('Student Work'!AE201-'Student Work'!AH200)&lt;0.01,IF(AD201&lt;&gt;"ERROR","Correct","ERROR"),"ERROR")))</f>
        <v>0</v>
      </c>
      <c r="AF201" s="162">
        <f>IF(AD201=0,0,IF(ISBLANK('Student Work'!AF201),"ERROR",IF(ABS('Student Work'!AF201-'Student Work'!AE201*'Student Work'!$AE$12/12)&lt;0.01,IF(AD201&lt;&gt;"ERROR","Correct","ERROR"),"ERROR")))</f>
        <v>0</v>
      </c>
      <c r="AG201" s="179">
        <f>IF(AD201=0,0,IF(ISBLANK('Student Work'!AG201),"ERROR",IF(ABS('Student Work'!AG201-('Student Work'!$AE$14-'Student Work'!AF201))&lt;0.01,"Correct","ERROR")))</f>
        <v>0</v>
      </c>
      <c r="AH201" s="180">
        <f>IF(AD201=0,0,IF(ISBLANK('Student Work'!AH201),"ERROR",IF(ABS('Student Work'!AH201-('Student Work'!AE201-'Student Work'!AG201))&lt;0.01,"Correct","ERROR")))</f>
        <v>0</v>
      </c>
      <c r="AI201" s="168"/>
      <c r="AJ201" s="104"/>
      <c r="AK201" s="104"/>
      <c r="AL201" s="84"/>
      <c r="AM201" s="18"/>
      <c r="AN201" s="18"/>
      <c r="AO201" s="18"/>
      <c r="AP201" s="18"/>
      <c r="AQ201" s="18"/>
      <c r="AR201" s="18"/>
      <c r="AS201" s="18"/>
      <c r="AT201" s="18"/>
    </row>
    <row r="202" spans="1:46">
      <c r="A202" s="117"/>
      <c r="B202" s="86"/>
      <c r="C202" s="86"/>
      <c r="D202" s="86"/>
      <c r="E202" s="86"/>
      <c r="F202" s="86"/>
      <c r="G202" s="86"/>
      <c r="H202" s="86"/>
      <c r="I202" s="86"/>
      <c r="J202" s="86"/>
      <c r="K202" s="86"/>
      <c r="L202" s="86"/>
      <c r="M202" s="86"/>
      <c r="N202" s="86"/>
      <c r="O202" s="104"/>
      <c r="P202" s="160">
        <f>IF($T$13="Correct",IF(AND(P201+1&lt;='Student Work'!$T$13,P201&lt;&gt;0),P201+1,IF('Student Work'!P202&gt;0,"ERROR",0)),0)</f>
        <v>0</v>
      </c>
      <c r="Q202" s="161">
        <f>IF(P202=0,0,IF(ISBLANK('Student Work'!Q202),"ERROR",IF(ABS('Student Work'!Q202-'Student Work'!T201)&lt;0.01,IF(P202&lt;&gt;"ERROR","Correct","ERROR"),"ERROR")))</f>
        <v>0</v>
      </c>
      <c r="R202" s="162">
        <f>IF(P202=0,0,IF(ISBLANK('Student Work'!R202),"ERROR",IF(ABS('Student Work'!R202-'Student Work'!Q202*'Student Work'!$T$12/12)&lt;0.01,IF(P202&lt;&gt;"ERROR","Correct","ERROR"),"ERROR")))</f>
        <v>0</v>
      </c>
      <c r="S202" s="162">
        <f>IF(P202=0,0,IF(ISBLANK('Student Work'!S202),"ERROR",IF(ABS('Student Work'!S202-('Student Work'!$T$14-'Student Work'!R202))&lt;0.01,IF(P202&lt;&gt;"ERROR","Correct","ERROR"),"ERROR")))</f>
        <v>0</v>
      </c>
      <c r="T202" s="162">
        <f>IF(P202=0,0,IF(ISBLANK('Student Work'!T202),"ERROR",IF(ABS('Student Work'!T202-('Student Work'!Q202-'Student Work'!S202))&lt;0.01,IF(P202&lt;&gt;"ERROR","Correct","ERROR"),"ERROR")))</f>
        <v>0</v>
      </c>
      <c r="U202" s="167"/>
      <c r="V202" s="167"/>
      <c r="W202" s="104"/>
      <c r="X202" s="104"/>
      <c r="Y202" s="104"/>
      <c r="Z202" s="104"/>
      <c r="AA202" s="104"/>
      <c r="AB202" s="104"/>
      <c r="AC202" s="104"/>
      <c r="AD202" s="160">
        <f>IF($AE$13="Correct",IF(AND(AD201+1&lt;='Student Work'!$AE$13,AD201&lt;&gt;0),AD201+1,IF('Student Work'!AD202&gt;0,"ERROR",0)),0)</f>
        <v>0</v>
      </c>
      <c r="AE202" s="162">
        <f>IF(AD202=0,0,IF(ISBLANK('Student Work'!AE202),"ERROR",IF(ABS('Student Work'!AE202-'Student Work'!AH201)&lt;0.01,IF(AD202&lt;&gt;"ERROR","Correct","ERROR"),"ERROR")))</f>
        <v>0</v>
      </c>
      <c r="AF202" s="162">
        <f>IF(AD202=0,0,IF(ISBLANK('Student Work'!AF202),"ERROR",IF(ABS('Student Work'!AF202-'Student Work'!AE202*'Student Work'!$AE$12/12)&lt;0.01,IF(AD202&lt;&gt;"ERROR","Correct","ERROR"),"ERROR")))</f>
        <v>0</v>
      </c>
      <c r="AG202" s="179">
        <f>IF(AD202=0,0,IF(ISBLANK('Student Work'!AG202),"ERROR",IF(ABS('Student Work'!AG202-('Student Work'!$AE$14-'Student Work'!AF202))&lt;0.01,"Correct","ERROR")))</f>
        <v>0</v>
      </c>
      <c r="AH202" s="180">
        <f>IF(AD202=0,0,IF(ISBLANK('Student Work'!AH202),"ERROR",IF(ABS('Student Work'!AH202-('Student Work'!AE202-'Student Work'!AG202))&lt;0.01,"Correct","ERROR")))</f>
        <v>0</v>
      </c>
      <c r="AI202" s="168"/>
      <c r="AJ202" s="104"/>
      <c r="AK202" s="104"/>
      <c r="AL202" s="84"/>
      <c r="AM202" s="18"/>
      <c r="AN202" s="18"/>
      <c r="AO202" s="18"/>
      <c r="AP202" s="18"/>
      <c r="AQ202" s="18"/>
      <c r="AR202" s="18"/>
      <c r="AS202" s="18"/>
      <c r="AT202" s="18"/>
    </row>
    <row r="203" spans="1:46">
      <c r="A203" s="117"/>
      <c r="B203" s="86"/>
      <c r="C203" s="86"/>
      <c r="D203" s="86"/>
      <c r="E203" s="86"/>
      <c r="F203" s="86"/>
      <c r="G203" s="86"/>
      <c r="H203" s="86"/>
      <c r="I203" s="86"/>
      <c r="J203" s="86"/>
      <c r="K203" s="86"/>
      <c r="L203" s="86"/>
      <c r="M203" s="86"/>
      <c r="N203" s="86"/>
      <c r="O203" s="104"/>
      <c r="P203" s="160">
        <f>IF($T$13="Correct",IF(AND(P202+1&lt;='Student Work'!$T$13,P202&lt;&gt;0),P202+1,IF('Student Work'!P203&gt;0,"ERROR",0)),0)</f>
        <v>0</v>
      </c>
      <c r="Q203" s="161">
        <f>IF(P203=0,0,IF(ISBLANK('Student Work'!Q203),"ERROR",IF(ABS('Student Work'!Q203-'Student Work'!T202)&lt;0.01,IF(P203&lt;&gt;"ERROR","Correct","ERROR"),"ERROR")))</f>
        <v>0</v>
      </c>
      <c r="R203" s="162">
        <f>IF(P203=0,0,IF(ISBLANK('Student Work'!R203),"ERROR",IF(ABS('Student Work'!R203-'Student Work'!Q203*'Student Work'!$T$12/12)&lt;0.01,IF(P203&lt;&gt;"ERROR","Correct","ERROR"),"ERROR")))</f>
        <v>0</v>
      </c>
      <c r="S203" s="162">
        <f>IF(P203=0,0,IF(ISBLANK('Student Work'!S203),"ERROR",IF(ABS('Student Work'!S203-('Student Work'!$T$14-'Student Work'!R203))&lt;0.01,IF(P203&lt;&gt;"ERROR","Correct","ERROR"),"ERROR")))</f>
        <v>0</v>
      </c>
      <c r="T203" s="162">
        <f>IF(P203=0,0,IF(ISBLANK('Student Work'!T203),"ERROR",IF(ABS('Student Work'!T203-('Student Work'!Q203-'Student Work'!S203))&lt;0.01,IF(P203&lt;&gt;"ERROR","Correct","ERROR"),"ERROR")))</f>
        <v>0</v>
      </c>
      <c r="U203" s="167"/>
      <c r="V203" s="167"/>
      <c r="W203" s="104"/>
      <c r="X203" s="104"/>
      <c r="Y203" s="104"/>
      <c r="Z203" s="104"/>
      <c r="AA203" s="104"/>
      <c r="AB203" s="104"/>
      <c r="AC203" s="104"/>
      <c r="AD203" s="160">
        <f>IF($AE$13="Correct",IF(AND(AD202+1&lt;='Student Work'!$AE$13,AD202&lt;&gt;0),AD202+1,IF('Student Work'!AD203&gt;0,"ERROR",0)),0)</f>
        <v>0</v>
      </c>
      <c r="AE203" s="162">
        <f>IF(AD203=0,0,IF(ISBLANK('Student Work'!AE203),"ERROR",IF(ABS('Student Work'!AE203-'Student Work'!AH202)&lt;0.01,IF(AD203&lt;&gt;"ERROR","Correct","ERROR"),"ERROR")))</f>
        <v>0</v>
      </c>
      <c r="AF203" s="162">
        <f>IF(AD203=0,0,IF(ISBLANK('Student Work'!AF203),"ERROR",IF(ABS('Student Work'!AF203-'Student Work'!AE203*'Student Work'!$AE$12/12)&lt;0.01,IF(AD203&lt;&gt;"ERROR","Correct","ERROR"),"ERROR")))</f>
        <v>0</v>
      </c>
      <c r="AG203" s="179">
        <f>IF(AD203=0,0,IF(ISBLANK('Student Work'!AG203),"ERROR",IF(ABS('Student Work'!AG203-('Student Work'!$AE$14-'Student Work'!AF203))&lt;0.01,"Correct","ERROR")))</f>
        <v>0</v>
      </c>
      <c r="AH203" s="180">
        <f>IF(AD203=0,0,IF(ISBLANK('Student Work'!AH203),"ERROR",IF(ABS('Student Work'!AH203-('Student Work'!AE203-'Student Work'!AG203))&lt;0.01,"Correct","ERROR")))</f>
        <v>0</v>
      </c>
      <c r="AI203" s="168"/>
      <c r="AJ203" s="104"/>
      <c r="AK203" s="104"/>
      <c r="AL203" s="84"/>
      <c r="AM203" s="18"/>
      <c r="AN203" s="18"/>
      <c r="AO203" s="18"/>
      <c r="AP203" s="18"/>
      <c r="AQ203" s="18"/>
      <c r="AR203" s="18"/>
      <c r="AS203" s="18"/>
      <c r="AT203" s="18"/>
    </row>
    <row r="204" spans="1:46">
      <c r="A204" s="117"/>
      <c r="B204" s="86"/>
      <c r="C204" s="86"/>
      <c r="D204" s="86"/>
      <c r="E204" s="86"/>
      <c r="F204" s="86"/>
      <c r="G204" s="86"/>
      <c r="H204" s="86"/>
      <c r="I204" s="86"/>
      <c r="J204" s="86"/>
      <c r="K204" s="86"/>
      <c r="L204" s="86"/>
      <c r="M204" s="86"/>
      <c r="N204" s="86"/>
      <c r="O204" s="104"/>
      <c r="P204" s="160">
        <f>IF($T$13="Correct",IF(AND(P203+1&lt;='Student Work'!$T$13,P203&lt;&gt;0),P203+1,IF('Student Work'!P204&gt;0,"ERROR",0)),0)</f>
        <v>0</v>
      </c>
      <c r="Q204" s="161">
        <f>IF(P204=0,0,IF(ISBLANK('Student Work'!Q204),"ERROR",IF(ABS('Student Work'!Q204-'Student Work'!T203)&lt;0.01,IF(P204&lt;&gt;"ERROR","Correct","ERROR"),"ERROR")))</f>
        <v>0</v>
      </c>
      <c r="R204" s="162">
        <f>IF(P204=0,0,IF(ISBLANK('Student Work'!R204),"ERROR",IF(ABS('Student Work'!R204-'Student Work'!Q204*'Student Work'!$T$12/12)&lt;0.01,IF(P204&lt;&gt;"ERROR","Correct","ERROR"),"ERROR")))</f>
        <v>0</v>
      </c>
      <c r="S204" s="162">
        <f>IF(P204=0,0,IF(ISBLANK('Student Work'!S204),"ERROR",IF(ABS('Student Work'!S204-('Student Work'!$T$14-'Student Work'!R204))&lt;0.01,IF(P204&lt;&gt;"ERROR","Correct","ERROR"),"ERROR")))</f>
        <v>0</v>
      </c>
      <c r="T204" s="162">
        <f>IF(P204=0,0,IF(ISBLANK('Student Work'!T204),"ERROR",IF(ABS('Student Work'!T204-('Student Work'!Q204-'Student Work'!S204))&lt;0.01,IF(P204&lt;&gt;"ERROR","Correct","ERROR"),"ERROR")))</f>
        <v>0</v>
      </c>
      <c r="U204" s="167"/>
      <c r="V204" s="167"/>
      <c r="W204" s="104"/>
      <c r="X204" s="104"/>
      <c r="Y204" s="104"/>
      <c r="Z204" s="104"/>
      <c r="AA204" s="104"/>
      <c r="AB204" s="104"/>
      <c r="AC204" s="104"/>
      <c r="AD204" s="160">
        <f>IF($AE$13="Correct",IF(AND(AD203+1&lt;='Student Work'!$AE$13,AD203&lt;&gt;0),AD203+1,IF('Student Work'!AD204&gt;0,"ERROR",0)),0)</f>
        <v>0</v>
      </c>
      <c r="AE204" s="162">
        <f>IF(AD204=0,0,IF(ISBLANK('Student Work'!AE204),"ERROR",IF(ABS('Student Work'!AE204-'Student Work'!AH203)&lt;0.01,IF(AD204&lt;&gt;"ERROR","Correct","ERROR"),"ERROR")))</f>
        <v>0</v>
      </c>
      <c r="AF204" s="162">
        <f>IF(AD204=0,0,IF(ISBLANK('Student Work'!AF204),"ERROR",IF(ABS('Student Work'!AF204-'Student Work'!AE204*'Student Work'!$AE$12/12)&lt;0.01,IF(AD204&lt;&gt;"ERROR","Correct","ERROR"),"ERROR")))</f>
        <v>0</v>
      </c>
      <c r="AG204" s="179">
        <f>IF(AD204=0,0,IF(ISBLANK('Student Work'!AG204),"ERROR",IF(ABS('Student Work'!AG204-('Student Work'!$AE$14-'Student Work'!AF204))&lt;0.01,"Correct","ERROR")))</f>
        <v>0</v>
      </c>
      <c r="AH204" s="180">
        <f>IF(AD204=0,0,IF(ISBLANK('Student Work'!AH204),"ERROR",IF(ABS('Student Work'!AH204-('Student Work'!AE204-'Student Work'!AG204))&lt;0.01,"Correct","ERROR")))</f>
        <v>0</v>
      </c>
      <c r="AI204" s="168"/>
      <c r="AJ204" s="104"/>
      <c r="AK204" s="104"/>
      <c r="AL204" s="84"/>
      <c r="AM204" s="18"/>
      <c r="AN204" s="18"/>
      <c r="AO204" s="18"/>
      <c r="AP204" s="18"/>
      <c r="AQ204" s="18"/>
      <c r="AR204" s="18"/>
      <c r="AS204" s="18"/>
      <c r="AT204" s="18"/>
    </row>
    <row r="205" spans="1:46">
      <c r="A205" s="117"/>
      <c r="B205" s="86"/>
      <c r="C205" s="86"/>
      <c r="D205" s="86"/>
      <c r="E205" s="86"/>
      <c r="F205" s="86"/>
      <c r="G205" s="86"/>
      <c r="H205" s="86"/>
      <c r="I205" s="86"/>
      <c r="J205" s="86"/>
      <c r="K205" s="86"/>
      <c r="L205" s="86"/>
      <c r="M205" s="86"/>
      <c r="N205" s="86"/>
      <c r="O205" s="104"/>
      <c r="P205" s="160">
        <f>IF($T$13="Correct",IF(AND(P204+1&lt;='Student Work'!$T$13,P204&lt;&gt;0),P204+1,IF('Student Work'!P205&gt;0,"ERROR",0)),0)</f>
        <v>0</v>
      </c>
      <c r="Q205" s="161">
        <f>IF(P205=0,0,IF(ISBLANK('Student Work'!Q205),"ERROR",IF(ABS('Student Work'!Q205-'Student Work'!T204)&lt;0.01,IF(P205&lt;&gt;"ERROR","Correct","ERROR"),"ERROR")))</f>
        <v>0</v>
      </c>
      <c r="R205" s="162">
        <f>IF(P205=0,0,IF(ISBLANK('Student Work'!R205),"ERROR",IF(ABS('Student Work'!R205-'Student Work'!Q205*'Student Work'!$T$12/12)&lt;0.01,IF(P205&lt;&gt;"ERROR","Correct","ERROR"),"ERROR")))</f>
        <v>0</v>
      </c>
      <c r="S205" s="162">
        <f>IF(P205=0,0,IF(ISBLANK('Student Work'!S205),"ERROR",IF(ABS('Student Work'!S205-('Student Work'!$T$14-'Student Work'!R205))&lt;0.01,IF(P205&lt;&gt;"ERROR","Correct","ERROR"),"ERROR")))</f>
        <v>0</v>
      </c>
      <c r="T205" s="162">
        <f>IF(P205=0,0,IF(ISBLANK('Student Work'!T205),"ERROR",IF(ABS('Student Work'!T205-('Student Work'!Q205-'Student Work'!S205))&lt;0.01,IF(P205&lt;&gt;"ERROR","Correct","ERROR"),"ERROR")))</f>
        <v>0</v>
      </c>
      <c r="U205" s="167"/>
      <c r="V205" s="167"/>
      <c r="W205" s="104"/>
      <c r="X205" s="104"/>
      <c r="Y205" s="104"/>
      <c r="Z205" s="104"/>
      <c r="AA205" s="104"/>
      <c r="AB205" s="104"/>
      <c r="AC205" s="104"/>
      <c r="AD205" s="160">
        <f>IF($AE$13="Correct",IF(AND(AD204+1&lt;='Student Work'!$AE$13,AD204&lt;&gt;0),AD204+1,IF('Student Work'!AD205&gt;0,"ERROR",0)),0)</f>
        <v>0</v>
      </c>
      <c r="AE205" s="162">
        <f>IF(AD205=0,0,IF(ISBLANK('Student Work'!AE205),"ERROR",IF(ABS('Student Work'!AE205-'Student Work'!AH204)&lt;0.01,IF(AD205&lt;&gt;"ERROR","Correct","ERROR"),"ERROR")))</f>
        <v>0</v>
      </c>
      <c r="AF205" s="162">
        <f>IF(AD205=0,0,IF(ISBLANK('Student Work'!AF205),"ERROR",IF(ABS('Student Work'!AF205-'Student Work'!AE205*'Student Work'!$AE$12/12)&lt;0.01,IF(AD205&lt;&gt;"ERROR","Correct","ERROR"),"ERROR")))</f>
        <v>0</v>
      </c>
      <c r="AG205" s="179">
        <f>IF(AD205=0,0,IF(ISBLANK('Student Work'!AG205),"ERROR",IF(ABS('Student Work'!AG205-('Student Work'!$AE$14-'Student Work'!AF205))&lt;0.01,"Correct","ERROR")))</f>
        <v>0</v>
      </c>
      <c r="AH205" s="180">
        <f>IF(AD205=0,0,IF(ISBLANK('Student Work'!AH205),"ERROR",IF(ABS('Student Work'!AH205-('Student Work'!AE205-'Student Work'!AG205))&lt;0.01,"Correct","ERROR")))</f>
        <v>0</v>
      </c>
      <c r="AI205" s="168"/>
      <c r="AJ205" s="104"/>
      <c r="AK205" s="104"/>
      <c r="AL205" s="84"/>
      <c r="AM205" s="18"/>
      <c r="AN205" s="18"/>
      <c r="AO205" s="18"/>
      <c r="AP205" s="18"/>
      <c r="AQ205" s="18"/>
      <c r="AR205" s="18"/>
      <c r="AS205" s="18"/>
      <c r="AT205" s="18"/>
    </row>
    <row r="206" spans="1:46">
      <c r="A206" s="117"/>
      <c r="B206" s="86"/>
      <c r="C206" s="86"/>
      <c r="D206" s="86"/>
      <c r="E206" s="86"/>
      <c r="F206" s="86"/>
      <c r="G206" s="86"/>
      <c r="H206" s="86"/>
      <c r="I206" s="86"/>
      <c r="J206" s="86"/>
      <c r="K206" s="86"/>
      <c r="L206" s="86"/>
      <c r="M206" s="86"/>
      <c r="N206" s="86"/>
      <c r="O206" s="104"/>
      <c r="P206" s="160">
        <f>IF($T$13="Correct",IF(AND(P205+1&lt;='Student Work'!$T$13,P205&lt;&gt;0),P205+1,IF('Student Work'!P206&gt;0,"ERROR",0)),0)</f>
        <v>0</v>
      </c>
      <c r="Q206" s="161">
        <f>IF(P206=0,0,IF(ISBLANK('Student Work'!Q206),"ERROR",IF(ABS('Student Work'!Q206-'Student Work'!T205)&lt;0.01,IF(P206&lt;&gt;"ERROR","Correct","ERROR"),"ERROR")))</f>
        <v>0</v>
      </c>
      <c r="R206" s="162">
        <f>IF(P206=0,0,IF(ISBLANK('Student Work'!R206),"ERROR",IF(ABS('Student Work'!R206-'Student Work'!Q206*'Student Work'!$T$12/12)&lt;0.01,IF(P206&lt;&gt;"ERROR","Correct","ERROR"),"ERROR")))</f>
        <v>0</v>
      </c>
      <c r="S206" s="162">
        <f>IF(P206=0,0,IF(ISBLANK('Student Work'!S206),"ERROR",IF(ABS('Student Work'!S206-('Student Work'!$T$14-'Student Work'!R206))&lt;0.01,IF(P206&lt;&gt;"ERROR","Correct","ERROR"),"ERROR")))</f>
        <v>0</v>
      </c>
      <c r="T206" s="162">
        <f>IF(P206=0,0,IF(ISBLANK('Student Work'!T206),"ERROR",IF(ABS('Student Work'!T206-('Student Work'!Q206-'Student Work'!S206))&lt;0.01,IF(P206&lt;&gt;"ERROR","Correct","ERROR"),"ERROR")))</f>
        <v>0</v>
      </c>
      <c r="U206" s="167"/>
      <c r="V206" s="167"/>
      <c r="W206" s="104"/>
      <c r="X206" s="104"/>
      <c r="Y206" s="104"/>
      <c r="Z206" s="104"/>
      <c r="AA206" s="104"/>
      <c r="AB206" s="104"/>
      <c r="AC206" s="104"/>
      <c r="AD206" s="160">
        <f>IF($AE$13="Correct",IF(AND(AD205+1&lt;='Student Work'!$AE$13,AD205&lt;&gt;0),AD205+1,IF('Student Work'!AD206&gt;0,"ERROR",0)),0)</f>
        <v>0</v>
      </c>
      <c r="AE206" s="162">
        <f>IF(AD206=0,0,IF(ISBLANK('Student Work'!AE206),"ERROR",IF(ABS('Student Work'!AE206-'Student Work'!AH205)&lt;0.01,IF(AD206&lt;&gt;"ERROR","Correct","ERROR"),"ERROR")))</f>
        <v>0</v>
      </c>
      <c r="AF206" s="162">
        <f>IF(AD206=0,0,IF(ISBLANK('Student Work'!AF206),"ERROR",IF(ABS('Student Work'!AF206-'Student Work'!AE206*'Student Work'!$AE$12/12)&lt;0.01,IF(AD206&lt;&gt;"ERROR","Correct","ERROR"),"ERROR")))</f>
        <v>0</v>
      </c>
      <c r="AG206" s="179">
        <f>IF(AD206=0,0,IF(ISBLANK('Student Work'!AG206),"ERROR",IF(ABS('Student Work'!AG206-('Student Work'!$AE$14-'Student Work'!AF206))&lt;0.01,"Correct","ERROR")))</f>
        <v>0</v>
      </c>
      <c r="AH206" s="180">
        <f>IF(AD206=0,0,IF(ISBLANK('Student Work'!AH206),"ERROR",IF(ABS('Student Work'!AH206-('Student Work'!AE206-'Student Work'!AG206))&lt;0.01,"Correct","ERROR")))</f>
        <v>0</v>
      </c>
      <c r="AI206" s="168"/>
      <c r="AJ206" s="104"/>
      <c r="AK206" s="104"/>
      <c r="AL206" s="84"/>
      <c r="AM206" s="18"/>
      <c r="AN206" s="18"/>
      <c r="AO206" s="18"/>
      <c r="AP206" s="18"/>
      <c r="AQ206" s="18"/>
      <c r="AR206" s="18"/>
      <c r="AS206" s="18"/>
      <c r="AT206" s="18"/>
    </row>
    <row r="207" spans="1:46">
      <c r="A207" s="117"/>
      <c r="B207" s="86"/>
      <c r="C207" s="86"/>
      <c r="D207" s="86"/>
      <c r="E207" s="86"/>
      <c r="F207" s="86"/>
      <c r="G207" s="86"/>
      <c r="H207" s="86"/>
      <c r="I207" s="86"/>
      <c r="J207" s="86"/>
      <c r="K207" s="86"/>
      <c r="L207" s="86"/>
      <c r="M207" s="86"/>
      <c r="N207" s="86"/>
      <c r="O207" s="104"/>
      <c r="P207" s="160">
        <f>IF($T$13="Correct",IF(AND(P206+1&lt;='Student Work'!$T$13,P206&lt;&gt;0),P206+1,IF('Student Work'!P207&gt;0,"ERROR",0)),0)</f>
        <v>0</v>
      </c>
      <c r="Q207" s="161">
        <f>IF(P207=0,0,IF(ISBLANK('Student Work'!Q207),"ERROR",IF(ABS('Student Work'!Q207-'Student Work'!T206)&lt;0.01,IF(P207&lt;&gt;"ERROR","Correct","ERROR"),"ERROR")))</f>
        <v>0</v>
      </c>
      <c r="R207" s="162">
        <f>IF(P207=0,0,IF(ISBLANK('Student Work'!R207),"ERROR",IF(ABS('Student Work'!R207-'Student Work'!Q207*'Student Work'!$T$12/12)&lt;0.01,IF(P207&lt;&gt;"ERROR","Correct","ERROR"),"ERROR")))</f>
        <v>0</v>
      </c>
      <c r="S207" s="162">
        <f>IF(P207=0,0,IF(ISBLANK('Student Work'!S207),"ERROR",IF(ABS('Student Work'!S207-('Student Work'!$T$14-'Student Work'!R207))&lt;0.01,IF(P207&lt;&gt;"ERROR","Correct","ERROR"),"ERROR")))</f>
        <v>0</v>
      </c>
      <c r="T207" s="162">
        <f>IF(P207=0,0,IF(ISBLANK('Student Work'!T207),"ERROR",IF(ABS('Student Work'!T207-('Student Work'!Q207-'Student Work'!S207))&lt;0.01,IF(P207&lt;&gt;"ERROR","Correct","ERROR"),"ERROR")))</f>
        <v>0</v>
      </c>
      <c r="U207" s="167"/>
      <c r="V207" s="167"/>
      <c r="W207" s="104"/>
      <c r="X207" s="104"/>
      <c r="Y207" s="104"/>
      <c r="Z207" s="104"/>
      <c r="AA207" s="104"/>
      <c r="AB207" s="104"/>
      <c r="AC207" s="104"/>
      <c r="AD207" s="160">
        <f>IF($AE$13="Correct",IF(AND(AD206+1&lt;='Student Work'!$AE$13,AD206&lt;&gt;0),AD206+1,IF('Student Work'!AD207&gt;0,"ERROR",0)),0)</f>
        <v>0</v>
      </c>
      <c r="AE207" s="162">
        <f>IF(AD207=0,0,IF(ISBLANK('Student Work'!AE207),"ERROR",IF(ABS('Student Work'!AE207-'Student Work'!AH206)&lt;0.01,IF(AD207&lt;&gt;"ERROR","Correct","ERROR"),"ERROR")))</f>
        <v>0</v>
      </c>
      <c r="AF207" s="162">
        <f>IF(AD207=0,0,IF(ISBLANK('Student Work'!AF207),"ERROR",IF(ABS('Student Work'!AF207-'Student Work'!AE207*'Student Work'!$AE$12/12)&lt;0.01,IF(AD207&lt;&gt;"ERROR","Correct","ERROR"),"ERROR")))</f>
        <v>0</v>
      </c>
      <c r="AG207" s="179">
        <f>IF(AD207=0,0,IF(ISBLANK('Student Work'!AG207),"ERROR",IF(ABS('Student Work'!AG207-('Student Work'!$AE$14-'Student Work'!AF207))&lt;0.01,"Correct","ERROR")))</f>
        <v>0</v>
      </c>
      <c r="AH207" s="180">
        <f>IF(AD207=0,0,IF(ISBLANK('Student Work'!AH207),"ERROR",IF(ABS('Student Work'!AH207-('Student Work'!AE207-'Student Work'!AG207))&lt;0.01,"Correct","ERROR")))</f>
        <v>0</v>
      </c>
      <c r="AI207" s="168"/>
      <c r="AJ207" s="104"/>
      <c r="AK207" s="104"/>
      <c r="AL207" s="84"/>
      <c r="AM207" s="18"/>
      <c r="AN207" s="18"/>
      <c r="AO207" s="18"/>
      <c r="AP207" s="18"/>
      <c r="AQ207" s="18"/>
      <c r="AR207" s="18"/>
      <c r="AS207" s="18"/>
      <c r="AT207" s="18"/>
    </row>
    <row r="208" spans="1:46">
      <c r="A208" s="117"/>
      <c r="B208" s="86"/>
      <c r="C208" s="86"/>
      <c r="D208" s="86"/>
      <c r="E208" s="86"/>
      <c r="F208" s="86"/>
      <c r="G208" s="86"/>
      <c r="H208" s="86"/>
      <c r="I208" s="86"/>
      <c r="J208" s="86"/>
      <c r="K208" s="86"/>
      <c r="L208" s="86"/>
      <c r="M208" s="86"/>
      <c r="N208" s="86"/>
      <c r="O208" s="104"/>
      <c r="P208" s="160">
        <f>IF($T$13="Correct",IF(AND(P207+1&lt;='Student Work'!$T$13,P207&lt;&gt;0),P207+1,IF('Student Work'!P208&gt;0,"ERROR",0)),0)</f>
        <v>0</v>
      </c>
      <c r="Q208" s="161">
        <f>IF(P208=0,0,IF(ISBLANK('Student Work'!Q208),"ERROR",IF(ABS('Student Work'!Q208-'Student Work'!T207)&lt;0.01,IF(P208&lt;&gt;"ERROR","Correct","ERROR"),"ERROR")))</f>
        <v>0</v>
      </c>
      <c r="R208" s="162">
        <f>IF(P208=0,0,IF(ISBLANK('Student Work'!R208),"ERROR",IF(ABS('Student Work'!R208-'Student Work'!Q208*'Student Work'!$T$12/12)&lt;0.01,IF(P208&lt;&gt;"ERROR","Correct","ERROR"),"ERROR")))</f>
        <v>0</v>
      </c>
      <c r="S208" s="162">
        <f>IF(P208=0,0,IF(ISBLANK('Student Work'!S208),"ERROR",IF(ABS('Student Work'!S208-('Student Work'!$T$14-'Student Work'!R208))&lt;0.01,IF(P208&lt;&gt;"ERROR","Correct","ERROR"),"ERROR")))</f>
        <v>0</v>
      </c>
      <c r="T208" s="162">
        <f>IF(P208=0,0,IF(ISBLANK('Student Work'!T208),"ERROR",IF(ABS('Student Work'!T208-('Student Work'!Q208-'Student Work'!S208))&lt;0.01,IF(P208&lt;&gt;"ERROR","Correct","ERROR"),"ERROR")))</f>
        <v>0</v>
      </c>
      <c r="U208" s="167"/>
      <c r="V208" s="167"/>
      <c r="W208" s="104"/>
      <c r="X208" s="104"/>
      <c r="Y208" s="104"/>
      <c r="Z208" s="104"/>
      <c r="AA208" s="104"/>
      <c r="AB208" s="104"/>
      <c r="AC208" s="104"/>
      <c r="AD208" s="160">
        <f>IF($AE$13="Correct",IF(AND(AD207+1&lt;='Student Work'!$AE$13,AD207&lt;&gt;0),AD207+1,IF('Student Work'!AD208&gt;0,"ERROR",0)),0)</f>
        <v>0</v>
      </c>
      <c r="AE208" s="162">
        <f>IF(AD208=0,0,IF(ISBLANK('Student Work'!AE208),"ERROR",IF(ABS('Student Work'!AE208-'Student Work'!AH207)&lt;0.01,IF(AD208&lt;&gt;"ERROR","Correct","ERROR"),"ERROR")))</f>
        <v>0</v>
      </c>
      <c r="AF208" s="162">
        <f>IF(AD208=0,0,IF(ISBLANK('Student Work'!AF208),"ERROR",IF(ABS('Student Work'!AF208-'Student Work'!AE208*'Student Work'!$AE$12/12)&lt;0.01,IF(AD208&lt;&gt;"ERROR","Correct","ERROR"),"ERROR")))</f>
        <v>0</v>
      </c>
      <c r="AG208" s="179">
        <f>IF(AD208=0,0,IF(ISBLANK('Student Work'!AG208),"ERROR",IF(ABS('Student Work'!AG208-('Student Work'!$AE$14-'Student Work'!AF208))&lt;0.01,"Correct","ERROR")))</f>
        <v>0</v>
      </c>
      <c r="AH208" s="180">
        <f>IF(AD208=0,0,IF(ISBLANK('Student Work'!AH208),"ERROR",IF(ABS('Student Work'!AH208-('Student Work'!AE208-'Student Work'!AG208))&lt;0.01,"Correct","ERROR")))</f>
        <v>0</v>
      </c>
      <c r="AI208" s="168"/>
      <c r="AJ208" s="104"/>
      <c r="AK208" s="104"/>
      <c r="AL208" s="84"/>
      <c r="AM208" s="18"/>
      <c r="AN208" s="18"/>
      <c r="AO208" s="18"/>
      <c r="AP208" s="18"/>
      <c r="AQ208" s="18"/>
      <c r="AR208" s="18"/>
      <c r="AS208" s="18"/>
      <c r="AT208" s="18"/>
    </row>
    <row r="209" spans="1:46">
      <c r="A209" s="117"/>
      <c r="B209" s="86"/>
      <c r="C209" s="86"/>
      <c r="D209" s="86"/>
      <c r="E209" s="86"/>
      <c r="F209" s="86"/>
      <c r="G209" s="86"/>
      <c r="H209" s="86"/>
      <c r="I209" s="86"/>
      <c r="J209" s="86"/>
      <c r="K209" s="86"/>
      <c r="L209" s="86"/>
      <c r="M209" s="86"/>
      <c r="N209" s="86"/>
      <c r="O209" s="104"/>
      <c r="P209" s="160">
        <f>IF($T$13="Correct",IF(AND(P208+1&lt;='Student Work'!$T$13,P208&lt;&gt;0),P208+1,IF('Student Work'!P209&gt;0,"ERROR",0)),0)</f>
        <v>0</v>
      </c>
      <c r="Q209" s="161">
        <f>IF(P209=0,0,IF(ISBLANK('Student Work'!Q209),"ERROR",IF(ABS('Student Work'!Q209-'Student Work'!T208)&lt;0.01,IF(P209&lt;&gt;"ERROR","Correct","ERROR"),"ERROR")))</f>
        <v>0</v>
      </c>
      <c r="R209" s="162">
        <f>IF(P209=0,0,IF(ISBLANK('Student Work'!R209),"ERROR",IF(ABS('Student Work'!R209-'Student Work'!Q209*'Student Work'!$T$12/12)&lt;0.01,IF(P209&lt;&gt;"ERROR","Correct","ERROR"),"ERROR")))</f>
        <v>0</v>
      </c>
      <c r="S209" s="162">
        <f>IF(P209=0,0,IF(ISBLANK('Student Work'!S209),"ERROR",IF(ABS('Student Work'!S209-('Student Work'!$T$14-'Student Work'!R209))&lt;0.01,IF(P209&lt;&gt;"ERROR","Correct","ERROR"),"ERROR")))</f>
        <v>0</v>
      </c>
      <c r="T209" s="162">
        <f>IF(P209=0,0,IF(ISBLANK('Student Work'!T209),"ERROR",IF(ABS('Student Work'!T209-('Student Work'!Q209-'Student Work'!S209))&lt;0.01,IF(P209&lt;&gt;"ERROR","Correct","ERROR"),"ERROR")))</f>
        <v>0</v>
      </c>
      <c r="U209" s="167"/>
      <c r="V209" s="167"/>
      <c r="W209" s="104"/>
      <c r="X209" s="104"/>
      <c r="Y209" s="104"/>
      <c r="Z209" s="104"/>
      <c r="AA209" s="104"/>
      <c r="AB209" s="104"/>
      <c r="AC209" s="104"/>
      <c r="AD209" s="160">
        <f>IF($AE$13="Correct",IF(AND(AD208+1&lt;='Student Work'!$AE$13,AD208&lt;&gt;0),AD208+1,IF('Student Work'!AD209&gt;0,"ERROR",0)),0)</f>
        <v>0</v>
      </c>
      <c r="AE209" s="162">
        <f>IF(AD209=0,0,IF(ISBLANK('Student Work'!AE209),"ERROR",IF(ABS('Student Work'!AE209-'Student Work'!AH208)&lt;0.01,IF(AD209&lt;&gt;"ERROR","Correct","ERROR"),"ERROR")))</f>
        <v>0</v>
      </c>
      <c r="AF209" s="162">
        <f>IF(AD209=0,0,IF(ISBLANK('Student Work'!AF209),"ERROR",IF(ABS('Student Work'!AF209-'Student Work'!AE209*'Student Work'!$AE$12/12)&lt;0.01,IF(AD209&lt;&gt;"ERROR","Correct","ERROR"),"ERROR")))</f>
        <v>0</v>
      </c>
      <c r="AG209" s="179">
        <f>IF(AD209=0,0,IF(ISBLANK('Student Work'!AG209),"ERROR",IF(ABS('Student Work'!AG209-('Student Work'!$AE$14-'Student Work'!AF209))&lt;0.01,"Correct","ERROR")))</f>
        <v>0</v>
      </c>
      <c r="AH209" s="180">
        <f>IF(AD209=0,0,IF(ISBLANK('Student Work'!AH209),"ERROR",IF(ABS('Student Work'!AH209-('Student Work'!AE209-'Student Work'!AG209))&lt;0.01,"Correct","ERROR")))</f>
        <v>0</v>
      </c>
      <c r="AI209" s="168"/>
      <c r="AJ209" s="104"/>
      <c r="AK209" s="104"/>
      <c r="AL209" s="84"/>
      <c r="AM209" s="18"/>
      <c r="AN209" s="18"/>
      <c r="AO209" s="18"/>
      <c r="AP209" s="18"/>
      <c r="AQ209" s="18"/>
      <c r="AR209" s="18"/>
      <c r="AS209" s="18"/>
      <c r="AT209" s="18"/>
    </row>
    <row r="210" spans="1:46">
      <c r="A210" s="117"/>
      <c r="B210" s="86"/>
      <c r="C210" s="86"/>
      <c r="D210" s="86"/>
      <c r="E210" s="86"/>
      <c r="F210" s="86"/>
      <c r="G210" s="86"/>
      <c r="H210" s="86"/>
      <c r="I210" s="86"/>
      <c r="J210" s="86"/>
      <c r="K210" s="86"/>
      <c r="L210" s="86"/>
      <c r="M210" s="86"/>
      <c r="N210" s="86"/>
      <c r="O210" s="104"/>
      <c r="P210" s="160">
        <f>IF($T$13="Correct",IF(AND(P209+1&lt;='Student Work'!$T$13,P209&lt;&gt;0),P209+1,IF('Student Work'!P210&gt;0,"ERROR",0)),0)</f>
        <v>0</v>
      </c>
      <c r="Q210" s="161">
        <f>IF(P210=0,0,IF(ISBLANK('Student Work'!Q210),"ERROR",IF(ABS('Student Work'!Q210-'Student Work'!T209)&lt;0.01,IF(P210&lt;&gt;"ERROR","Correct","ERROR"),"ERROR")))</f>
        <v>0</v>
      </c>
      <c r="R210" s="162">
        <f>IF(P210=0,0,IF(ISBLANK('Student Work'!R210),"ERROR",IF(ABS('Student Work'!R210-'Student Work'!Q210*'Student Work'!$T$12/12)&lt;0.01,IF(P210&lt;&gt;"ERROR","Correct","ERROR"),"ERROR")))</f>
        <v>0</v>
      </c>
      <c r="S210" s="162">
        <f>IF(P210=0,0,IF(ISBLANK('Student Work'!S210),"ERROR",IF(ABS('Student Work'!S210-('Student Work'!$T$14-'Student Work'!R210))&lt;0.01,IF(P210&lt;&gt;"ERROR","Correct","ERROR"),"ERROR")))</f>
        <v>0</v>
      </c>
      <c r="T210" s="162">
        <f>IF(P210=0,0,IF(ISBLANK('Student Work'!T210),"ERROR",IF(ABS('Student Work'!T210-('Student Work'!Q210-'Student Work'!S210))&lt;0.01,IF(P210&lt;&gt;"ERROR","Correct","ERROR"),"ERROR")))</f>
        <v>0</v>
      </c>
      <c r="U210" s="167"/>
      <c r="V210" s="167"/>
      <c r="W210" s="104"/>
      <c r="X210" s="104"/>
      <c r="Y210" s="104"/>
      <c r="Z210" s="104"/>
      <c r="AA210" s="104"/>
      <c r="AB210" s="104"/>
      <c r="AC210" s="104"/>
      <c r="AD210" s="160">
        <f>IF($AE$13="Correct",IF(AND(AD209+1&lt;='Student Work'!$AE$13,AD209&lt;&gt;0),AD209+1,IF('Student Work'!AD210&gt;0,"ERROR",0)),0)</f>
        <v>0</v>
      </c>
      <c r="AE210" s="162">
        <f>IF(AD210=0,0,IF(ISBLANK('Student Work'!AE210),"ERROR",IF(ABS('Student Work'!AE210-'Student Work'!AH209)&lt;0.01,IF(AD210&lt;&gt;"ERROR","Correct","ERROR"),"ERROR")))</f>
        <v>0</v>
      </c>
      <c r="AF210" s="162">
        <f>IF(AD210=0,0,IF(ISBLANK('Student Work'!AF210),"ERROR",IF(ABS('Student Work'!AF210-'Student Work'!AE210*'Student Work'!$AE$12/12)&lt;0.01,IF(AD210&lt;&gt;"ERROR","Correct","ERROR"),"ERROR")))</f>
        <v>0</v>
      </c>
      <c r="AG210" s="179">
        <f>IF(AD210=0,0,IF(ISBLANK('Student Work'!AG210),"ERROR",IF(ABS('Student Work'!AG210-('Student Work'!$AE$14-'Student Work'!AF210))&lt;0.01,"Correct","ERROR")))</f>
        <v>0</v>
      </c>
      <c r="AH210" s="180">
        <f>IF(AD210=0,0,IF(ISBLANK('Student Work'!AH210),"ERROR",IF(ABS('Student Work'!AH210-('Student Work'!AE210-'Student Work'!AG210))&lt;0.01,"Correct","ERROR")))</f>
        <v>0</v>
      </c>
      <c r="AI210" s="168"/>
      <c r="AJ210" s="104"/>
      <c r="AK210" s="104"/>
      <c r="AL210" s="84"/>
      <c r="AM210" s="18"/>
      <c r="AN210" s="18"/>
      <c r="AO210" s="18"/>
      <c r="AP210" s="18"/>
      <c r="AQ210" s="18"/>
      <c r="AR210" s="18"/>
      <c r="AS210" s="18"/>
      <c r="AT210" s="18"/>
    </row>
    <row r="211" spans="1:46">
      <c r="A211" s="117"/>
      <c r="B211" s="86"/>
      <c r="C211" s="86"/>
      <c r="D211" s="86"/>
      <c r="E211" s="86"/>
      <c r="F211" s="86"/>
      <c r="G211" s="86"/>
      <c r="H211" s="86"/>
      <c r="I211" s="86"/>
      <c r="J211" s="86"/>
      <c r="K211" s="86"/>
      <c r="L211" s="86"/>
      <c r="M211" s="86"/>
      <c r="N211" s="86"/>
      <c r="O211" s="104"/>
      <c r="P211" s="160">
        <f>IF($T$13="Correct",IF(AND(P210+1&lt;='Student Work'!$T$13,P210&lt;&gt;0),P210+1,IF('Student Work'!P211&gt;0,"ERROR",0)),0)</f>
        <v>0</v>
      </c>
      <c r="Q211" s="161">
        <f>IF(P211=0,0,IF(ISBLANK('Student Work'!Q211),"ERROR",IF(ABS('Student Work'!Q211-'Student Work'!T210)&lt;0.01,IF(P211&lt;&gt;"ERROR","Correct","ERROR"),"ERROR")))</f>
        <v>0</v>
      </c>
      <c r="R211" s="162">
        <f>IF(P211=0,0,IF(ISBLANK('Student Work'!R211),"ERROR",IF(ABS('Student Work'!R211-'Student Work'!Q211*'Student Work'!$T$12/12)&lt;0.01,IF(P211&lt;&gt;"ERROR","Correct","ERROR"),"ERROR")))</f>
        <v>0</v>
      </c>
      <c r="S211" s="162">
        <f>IF(P211=0,0,IF(ISBLANK('Student Work'!S211),"ERROR",IF(ABS('Student Work'!S211-('Student Work'!$T$14-'Student Work'!R211))&lt;0.01,IF(P211&lt;&gt;"ERROR","Correct","ERROR"),"ERROR")))</f>
        <v>0</v>
      </c>
      <c r="T211" s="162">
        <f>IF(P211=0,0,IF(ISBLANK('Student Work'!T211),"ERROR",IF(ABS('Student Work'!T211-('Student Work'!Q211-'Student Work'!S211))&lt;0.01,IF(P211&lt;&gt;"ERROR","Correct","ERROR"),"ERROR")))</f>
        <v>0</v>
      </c>
      <c r="U211" s="167"/>
      <c r="V211" s="167"/>
      <c r="W211" s="104"/>
      <c r="X211" s="104"/>
      <c r="Y211" s="104"/>
      <c r="Z211" s="104"/>
      <c r="AA211" s="104"/>
      <c r="AB211" s="104"/>
      <c r="AC211" s="104"/>
      <c r="AD211" s="160">
        <f>IF($AE$13="Correct",IF(AND(AD210+1&lt;='Student Work'!$AE$13,AD210&lt;&gt;0),AD210+1,IF('Student Work'!AD211&gt;0,"ERROR",0)),0)</f>
        <v>0</v>
      </c>
      <c r="AE211" s="162">
        <f>IF(AD211=0,0,IF(ISBLANK('Student Work'!AE211),"ERROR",IF(ABS('Student Work'!AE211-'Student Work'!AH210)&lt;0.01,IF(AD211&lt;&gt;"ERROR","Correct","ERROR"),"ERROR")))</f>
        <v>0</v>
      </c>
      <c r="AF211" s="162">
        <f>IF(AD211=0,0,IF(ISBLANK('Student Work'!AF211),"ERROR",IF(ABS('Student Work'!AF211-'Student Work'!AE211*'Student Work'!$AE$12/12)&lt;0.01,IF(AD211&lt;&gt;"ERROR","Correct","ERROR"),"ERROR")))</f>
        <v>0</v>
      </c>
      <c r="AG211" s="179">
        <f>IF(AD211=0,0,IF(ISBLANK('Student Work'!AG211),"ERROR",IF(ABS('Student Work'!AG211-('Student Work'!$AE$14-'Student Work'!AF211))&lt;0.01,"Correct","ERROR")))</f>
        <v>0</v>
      </c>
      <c r="AH211" s="180">
        <f>IF(AD211=0,0,IF(ISBLANK('Student Work'!AH211),"ERROR",IF(ABS('Student Work'!AH211-('Student Work'!AE211-'Student Work'!AG211))&lt;0.01,"Correct","ERROR")))</f>
        <v>0</v>
      </c>
      <c r="AI211" s="168"/>
      <c r="AJ211" s="104"/>
      <c r="AK211" s="104"/>
      <c r="AL211" s="84"/>
      <c r="AM211" s="18"/>
      <c r="AN211" s="18"/>
      <c r="AO211" s="18"/>
      <c r="AP211" s="18"/>
      <c r="AQ211" s="18"/>
      <c r="AR211" s="18"/>
      <c r="AS211" s="18"/>
      <c r="AT211" s="18"/>
    </row>
    <row r="212" spans="1:46">
      <c r="A212" s="117"/>
      <c r="B212" s="86"/>
      <c r="C212" s="86"/>
      <c r="D212" s="86"/>
      <c r="E212" s="86"/>
      <c r="F212" s="86"/>
      <c r="G212" s="86"/>
      <c r="H212" s="86"/>
      <c r="I212" s="86"/>
      <c r="J212" s="86"/>
      <c r="K212" s="86"/>
      <c r="L212" s="86"/>
      <c r="M212" s="86"/>
      <c r="N212" s="86"/>
      <c r="O212" s="104"/>
      <c r="P212" s="160">
        <f>IF($T$13="Correct",IF(AND(P211+1&lt;='Student Work'!$T$13,P211&lt;&gt;0),P211+1,IF('Student Work'!P212&gt;0,"ERROR",0)),0)</f>
        <v>0</v>
      </c>
      <c r="Q212" s="161">
        <f>IF(P212=0,0,IF(ISBLANK('Student Work'!Q212),"ERROR",IF(ABS('Student Work'!Q212-'Student Work'!T211)&lt;0.01,IF(P212&lt;&gt;"ERROR","Correct","ERROR"),"ERROR")))</f>
        <v>0</v>
      </c>
      <c r="R212" s="162">
        <f>IF(P212=0,0,IF(ISBLANK('Student Work'!R212),"ERROR",IF(ABS('Student Work'!R212-'Student Work'!Q212*'Student Work'!$T$12/12)&lt;0.01,IF(P212&lt;&gt;"ERROR","Correct","ERROR"),"ERROR")))</f>
        <v>0</v>
      </c>
      <c r="S212" s="162">
        <f>IF(P212=0,0,IF(ISBLANK('Student Work'!S212),"ERROR",IF(ABS('Student Work'!S212-('Student Work'!$T$14-'Student Work'!R212))&lt;0.01,IF(P212&lt;&gt;"ERROR","Correct","ERROR"),"ERROR")))</f>
        <v>0</v>
      </c>
      <c r="T212" s="162">
        <f>IF(P212=0,0,IF(ISBLANK('Student Work'!T212),"ERROR",IF(ABS('Student Work'!T212-('Student Work'!Q212-'Student Work'!S212))&lt;0.01,IF(P212&lt;&gt;"ERROR","Correct","ERROR"),"ERROR")))</f>
        <v>0</v>
      </c>
      <c r="U212" s="167"/>
      <c r="V212" s="167"/>
      <c r="W212" s="104"/>
      <c r="X212" s="104"/>
      <c r="Y212" s="104"/>
      <c r="Z212" s="104"/>
      <c r="AA212" s="104"/>
      <c r="AB212" s="104"/>
      <c r="AC212" s="104"/>
      <c r="AD212" s="160">
        <f>IF($AE$13="Correct",IF(AND(AD211+1&lt;='Student Work'!$AE$13,AD211&lt;&gt;0),AD211+1,IF('Student Work'!AD212&gt;0,"ERROR",0)),0)</f>
        <v>0</v>
      </c>
      <c r="AE212" s="162">
        <f>IF(AD212=0,0,IF(ISBLANK('Student Work'!AE212),"ERROR",IF(ABS('Student Work'!AE212-'Student Work'!AH211)&lt;0.01,IF(AD212&lt;&gt;"ERROR","Correct","ERROR"),"ERROR")))</f>
        <v>0</v>
      </c>
      <c r="AF212" s="162">
        <f>IF(AD212=0,0,IF(ISBLANK('Student Work'!AF212),"ERROR",IF(ABS('Student Work'!AF212-'Student Work'!AE212*'Student Work'!$AE$12/12)&lt;0.01,IF(AD212&lt;&gt;"ERROR","Correct","ERROR"),"ERROR")))</f>
        <v>0</v>
      </c>
      <c r="AG212" s="179">
        <f>IF(AD212=0,0,IF(ISBLANK('Student Work'!AG212),"ERROR",IF(ABS('Student Work'!AG212-('Student Work'!$AE$14-'Student Work'!AF212))&lt;0.01,"Correct","ERROR")))</f>
        <v>0</v>
      </c>
      <c r="AH212" s="180">
        <f>IF(AD212=0,0,IF(ISBLANK('Student Work'!AH212),"ERROR",IF(ABS('Student Work'!AH212-('Student Work'!AE212-'Student Work'!AG212))&lt;0.01,"Correct","ERROR")))</f>
        <v>0</v>
      </c>
      <c r="AI212" s="168"/>
      <c r="AJ212" s="104"/>
      <c r="AK212" s="104"/>
      <c r="AL212" s="84"/>
      <c r="AM212" s="18"/>
      <c r="AN212" s="18"/>
      <c r="AO212" s="18"/>
      <c r="AP212" s="18"/>
      <c r="AQ212" s="18"/>
      <c r="AR212" s="18"/>
      <c r="AS212" s="18"/>
      <c r="AT212" s="18"/>
    </row>
    <row r="213" spans="1:46">
      <c r="A213" s="117"/>
      <c r="B213" s="86"/>
      <c r="C213" s="86"/>
      <c r="D213" s="86"/>
      <c r="E213" s="86"/>
      <c r="F213" s="86"/>
      <c r="G213" s="86"/>
      <c r="H213" s="86"/>
      <c r="I213" s="86"/>
      <c r="J213" s="86"/>
      <c r="K213" s="86"/>
      <c r="L213" s="86"/>
      <c r="M213" s="86"/>
      <c r="N213" s="86"/>
      <c r="O213" s="104"/>
      <c r="P213" s="160">
        <f>IF($T$13="Correct",IF(AND(P212+1&lt;='Student Work'!$T$13,P212&lt;&gt;0),P212+1,IF('Student Work'!P213&gt;0,"ERROR",0)),0)</f>
        <v>0</v>
      </c>
      <c r="Q213" s="161">
        <f>IF(P213=0,0,IF(ISBLANK('Student Work'!Q213),"ERROR",IF(ABS('Student Work'!Q213-'Student Work'!T212)&lt;0.01,IF(P213&lt;&gt;"ERROR","Correct","ERROR"),"ERROR")))</f>
        <v>0</v>
      </c>
      <c r="R213" s="162">
        <f>IF(P213=0,0,IF(ISBLANK('Student Work'!R213),"ERROR",IF(ABS('Student Work'!R213-'Student Work'!Q213*'Student Work'!$T$12/12)&lt;0.01,IF(P213&lt;&gt;"ERROR","Correct","ERROR"),"ERROR")))</f>
        <v>0</v>
      </c>
      <c r="S213" s="162">
        <f>IF(P213=0,0,IF(ISBLANK('Student Work'!S213),"ERROR",IF(ABS('Student Work'!S213-('Student Work'!$T$14-'Student Work'!R213))&lt;0.01,IF(P213&lt;&gt;"ERROR","Correct","ERROR"),"ERROR")))</f>
        <v>0</v>
      </c>
      <c r="T213" s="162">
        <f>IF(P213=0,0,IF(ISBLANK('Student Work'!T213),"ERROR",IF(ABS('Student Work'!T213-('Student Work'!Q213-'Student Work'!S213))&lt;0.01,IF(P213&lt;&gt;"ERROR","Correct","ERROR"),"ERROR")))</f>
        <v>0</v>
      </c>
      <c r="U213" s="167"/>
      <c r="V213" s="167"/>
      <c r="W213" s="104"/>
      <c r="X213" s="104"/>
      <c r="Y213" s="104"/>
      <c r="Z213" s="104"/>
      <c r="AA213" s="104"/>
      <c r="AB213" s="104"/>
      <c r="AC213" s="104"/>
      <c r="AD213" s="160">
        <f>IF($AE$13="Correct",IF(AND(AD212+1&lt;='Student Work'!$AE$13,AD212&lt;&gt;0),AD212+1,IF('Student Work'!AD213&gt;0,"ERROR",0)),0)</f>
        <v>0</v>
      </c>
      <c r="AE213" s="162">
        <f>IF(AD213=0,0,IF(ISBLANK('Student Work'!AE213),"ERROR",IF(ABS('Student Work'!AE213-'Student Work'!AH212)&lt;0.01,IF(AD213&lt;&gt;"ERROR","Correct","ERROR"),"ERROR")))</f>
        <v>0</v>
      </c>
      <c r="AF213" s="162">
        <f>IF(AD213=0,0,IF(ISBLANK('Student Work'!AF213),"ERROR",IF(ABS('Student Work'!AF213-'Student Work'!AE213*'Student Work'!$AE$12/12)&lt;0.01,IF(AD213&lt;&gt;"ERROR","Correct","ERROR"),"ERROR")))</f>
        <v>0</v>
      </c>
      <c r="AG213" s="179">
        <f>IF(AD213=0,0,IF(ISBLANK('Student Work'!AG213),"ERROR",IF(ABS('Student Work'!AG213-('Student Work'!$AE$14-'Student Work'!AF213))&lt;0.01,"Correct","ERROR")))</f>
        <v>0</v>
      </c>
      <c r="AH213" s="180">
        <f>IF(AD213=0,0,IF(ISBLANK('Student Work'!AH213),"ERROR",IF(ABS('Student Work'!AH213-('Student Work'!AE213-'Student Work'!AG213))&lt;0.01,"Correct","ERROR")))</f>
        <v>0</v>
      </c>
      <c r="AI213" s="168"/>
      <c r="AJ213" s="104"/>
      <c r="AK213" s="104"/>
      <c r="AL213" s="84"/>
      <c r="AM213" s="18"/>
      <c r="AN213" s="18"/>
      <c r="AO213" s="18"/>
      <c r="AP213" s="18"/>
      <c r="AQ213" s="18"/>
      <c r="AR213" s="18"/>
      <c r="AS213" s="18"/>
      <c r="AT213" s="18"/>
    </row>
    <row r="214" spans="1:46">
      <c r="A214" s="117"/>
      <c r="B214" s="86"/>
      <c r="C214" s="86"/>
      <c r="D214" s="86"/>
      <c r="E214" s="86"/>
      <c r="F214" s="86"/>
      <c r="G214" s="86"/>
      <c r="H214" s="86"/>
      <c r="I214" s="86"/>
      <c r="J214" s="86"/>
      <c r="K214" s="86"/>
      <c r="L214" s="86"/>
      <c r="M214" s="86"/>
      <c r="N214" s="86"/>
      <c r="O214" s="104"/>
      <c r="P214" s="160">
        <f>IF($T$13="Correct",IF(AND(P213+1&lt;='Student Work'!$T$13,P213&lt;&gt;0),P213+1,IF('Student Work'!P214&gt;0,"ERROR",0)),0)</f>
        <v>0</v>
      </c>
      <c r="Q214" s="161">
        <f>IF(P214=0,0,IF(ISBLANK('Student Work'!Q214),"ERROR",IF(ABS('Student Work'!Q214-'Student Work'!T213)&lt;0.01,IF(P214&lt;&gt;"ERROR","Correct","ERROR"),"ERROR")))</f>
        <v>0</v>
      </c>
      <c r="R214" s="162">
        <f>IF(P214=0,0,IF(ISBLANK('Student Work'!R214),"ERROR",IF(ABS('Student Work'!R214-'Student Work'!Q214*'Student Work'!$T$12/12)&lt;0.01,IF(P214&lt;&gt;"ERROR","Correct","ERROR"),"ERROR")))</f>
        <v>0</v>
      </c>
      <c r="S214" s="162">
        <f>IF(P214=0,0,IF(ISBLANK('Student Work'!S214),"ERROR",IF(ABS('Student Work'!S214-('Student Work'!$T$14-'Student Work'!R214))&lt;0.01,IF(P214&lt;&gt;"ERROR","Correct","ERROR"),"ERROR")))</f>
        <v>0</v>
      </c>
      <c r="T214" s="162">
        <f>IF(P214=0,0,IF(ISBLANK('Student Work'!T214),"ERROR",IF(ABS('Student Work'!T214-('Student Work'!Q214-'Student Work'!S214))&lt;0.01,IF(P214&lt;&gt;"ERROR","Correct","ERROR"),"ERROR")))</f>
        <v>0</v>
      </c>
      <c r="U214" s="167"/>
      <c r="V214" s="167"/>
      <c r="W214" s="104"/>
      <c r="X214" s="104"/>
      <c r="Y214" s="104"/>
      <c r="Z214" s="104"/>
      <c r="AA214" s="104"/>
      <c r="AB214" s="104"/>
      <c r="AC214" s="104"/>
      <c r="AD214" s="160">
        <f>IF($AE$13="Correct",IF(AND(AD213+1&lt;='Student Work'!$AE$13,AD213&lt;&gt;0),AD213+1,IF('Student Work'!AD214&gt;0,"ERROR",0)),0)</f>
        <v>0</v>
      </c>
      <c r="AE214" s="162">
        <f>IF(AD214=0,0,IF(ISBLANK('Student Work'!AE214),"ERROR",IF(ABS('Student Work'!AE214-'Student Work'!AH213)&lt;0.01,IF(AD214&lt;&gt;"ERROR","Correct","ERROR"),"ERROR")))</f>
        <v>0</v>
      </c>
      <c r="AF214" s="162">
        <f>IF(AD214=0,0,IF(ISBLANK('Student Work'!AF214),"ERROR",IF(ABS('Student Work'!AF214-'Student Work'!AE214*'Student Work'!$AE$12/12)&lt;0.01,IF(AD214&lt;&gt;"ERROR","Correct","ERROR"),"ERROR")))</f>
        <v>0</v>
      </c>
      <c r="AG214" s="179">
        <f>IF(AD214=0,0,IF(ISBLANK('Student Work'!AG214),"ERROR",IF(ABS('Student Work'!AG214-('Student Work'!$AE$14-'Student Work'!AF214))&lt;0.01,"Correct","ERROR")))</f>
        <v>0</v>
      </c>
      <c r="AH214" s="180">
        <f>IF(AD214=0,0,IF(ISBLANK('Student Work'!AH214),"ERROR",IF(ABS('Student Work'!AH214-('Student Work'!AE214-'Student Work'!AG214))&lt;0.01,"Correct","ERROR")))</f>
        <v>0</v>
      </c>
      <c r="AI214" s="168"/>
      <c r="AJ214" s="104"/>
      <c r="AK214" s="104"/>
      <c r="AL214" s="84"/>
      <c r="AM214" s="18"/>
      <c r="AN214" s="18"/>
      <c r="AO214" s="18"/>
      <c r="AP214" s="18"/>
      <c r="AQ214" s="18"/>
      <c r="AR214" s="18"/>
      <c r="AS214" s="18"/>
      <c r="AT214" s="18"/>
    </row>
    <row r="215" spans="1:46">
      <c r="A215" s="117"/>
      <c r="B215" s="86"/>
      <c r="C215" s="86"/>
      <c r="D215" s="86"/>
      <c r="E215" s="86"/>
      <c r="F215" s="86"/>
      <c r="G215" s="86"/>
      <c r="H215" s="86"/>
      <c r="I215" s="86"/>
      <c r="J215" s="86"/>
      <c r="K215" s="86"/>
      <c r="L215" s="86"/>
      <c r="M215" s="86"/>
      <c r="N215" s="86"/>
      <c r="O215" s="104"/>
      <c r="P215" s="160">
        <f>IF($T$13="Correct",IF(AND(P214+1&lt;='Student Work'!$T$13,P214&lt;&gt;0),P214+1,IF('Student Work'!P215&gt;0,"ERROR",0)),0)</f>
        <v>0</v>
      </c>
      <c r="Q215" s="161">
        <f>IF(P215=0,0,IF(ISBLANK('Student Work'!Q215),"ERROR",IF(ABS('Student Work'!Q215-'Student Work'!T214)&lt;0.01,IF(P215&lt;&gt;"ERROR","Correct","ERROR"),"ERROR")))</f>
        <v>0</v>
      </c>
      <c r="R215" s="162">
        <f>IF(P215=0,0,IF(ISBLANK('Student Work'!R215),"ERROR",IF(ABS('Student Work'!R215-'Student Work'!Q215*'Student Work'!$T$12/12)&lt;0.01,IF(P215&lt;&gt;"ERROR","Correct","ERROR"),"ERROR")))</f>
        <v>0</v>
      </c>
      <c r="S215" s="162">
        <f>IF(P215=0,0,IF(ISBLANK('Student Work'!S215),"ERROR",IF(ABS('Student Work'!S215-('Student Work'!$T$14-'Student Work'!R215))&lt;0.01,IF(P215&lt;&gt;"ERROR","Correct","ERROR"),"ERROR")))</f>
        <v>0</v>
      </c>
      <c r="T215" s="162">
        <f>IF(P215=0,0,IF(ISBLANK('Student Work'!T215),"ERROR",IF(ABS('Student Work'!T215-('Student Work'!Q215-'Student Work'!S215))&lt;0.01,IF(P215&lt;&gt;"ERROR","Correct","ERROR"),"ERROR")))</f>
        <v>0</v>
      </c>
      <c r="U215" s="167"/>
      <c r="V215" s="167"/>
      <c r="W215" s="104"/>
      <c r="X215" s="104"/>
      <c r="Y215" s="104"/>
      <c r="Z215" s="104"/>
      <c r="AA215" s="104"/>
      <c r="AB215" s="104"/>
      <c r="AC215" s="104"/>
      <c r="AD215" s="160">
        <f>IF($AE$13="Correct",IF(AND(AD214+1&lt;='Student Work'!$AE$13,AD214&lt;&gt;0),AD214+1,IF('Student Work'!AD215&gt;0,"ERROR",0)),0)</f>
        <v>0</v>
      </c>
      <c r="AE215" s="162">
        <f>IF(AD215=0,0,IF(ISBLANK('Student Work'!AE215),"ERROR",IF(ABS('Student Work'!AE215-'Student Work'!AH214)&lt;0.01,IF(AD215&lt;&gt;"ERROR","Correct","ERROR"),"ERROR")))</f>
        <v>0</v>
      </c>
      <c r="AF215" s="162">
        <f>IF(AD215=0,0,IF(ISBLANK('Student Work'!AF215),"ERROR",IF(ABS('Student Work'!AF215-'Student Work'!AE215*'Student Work'!$AE$12/12)&lt;0.01,IF(AD215&lt;&gt;"ERROR","Correct","ERROR"),"ERROR")))</f>
        <v>0</v>
      </c>
      <c r="AG215" s="179">
        <f>IF(AD215=0,0,IF(ISBLANK('Student Work'!AG215),"ERROR",IF(ABS('Student Work'!AG215-('Student Work'!$AE$14-'Student Work'!AF215))&lt;0.01,"Correct","ERROR")))</f>
        <v>0</v>
      </c>
      <c r="AH215" s="180">
        <f>IF(AD215=0,0,IF(ISBLANK('Student Work'!AH215),"ERROR",IF(ABS('Student Work'!AH215-('Student Work'!AE215-'Student Work'!AG215))&lt;0.01,"Correct","ERROR")))</f>
        <v>0</v>
      </c>
      <c r="AI215" s="168"/>
      <c r="AJ215" s="104"/>
      <c r="AK215" s="104"/>
      <c r="AL215" s="84"/>
      <c r="AM215" s="18"/>
      <c r="AN215" s="18"/>
      <c r="AO215" s="18"/>
      <c r="AP215" s="18"/>
      <c r="AQ215" s="18"/>
      <c r="AR215" s="18"/>
      <c r="AS215" s="18"/>
      <c r="AT215" s="18"/>
    </row>
    <row r="216" spans="1:46">
      <c r="A216" s="117"/>
      <c r="B216" s="86"/>
      <c r="C216" s="86"/>
      <c r="D216" s="86"/>
      <c r="E216" s="86"/>
      <c r="F216" s="86"/>
      <c r="G216" s="86"/>
      <c r="H216" s="86"/>
      <c r="I216" s="86"/>
      <c r="J216" s="86"/>
      <c r="K216" s="86"/>
      <c r="L216" s="86"/>
      <c r="M216" s="86"/>
      <c r="N216" s="86"/>
      <c r="O216" s="104"/>
      <c r="P216" s="160">
        <f>IF($T$13="Correct",IF(AND(P215+1&lt;='Student Work'!$T$13,P215&lt;&gt;0),P215+1,IF('Student Work'!P216&gt;0,"ERROR",0)),0)</f>
        <v>0</v>
      </c>
      <c r="Q216" s="161">
        <f>IF(P216=0,0,IF(ISBLANK('Student Work'!Q216),"ERROR",IF(ABS('Student Work'!Q216-'Student Work'!T215)&lt;0.01,IF(P216&lt;&gt;"ERROR","Correct","ERROR"),"ERROR")))</f>
        <v>0</v>
      </c>
      <c r="R216" s="162">
        <f>IF(P216=0,0,IF(ISBLANK('Student Work'!R216),"ERROR",IF(ABS('Student Work'!R216-'Student Work'!Q216*'Student Work'!$T$12/12)&lt;0.01,IF(P216&lt;&gt;"ERROR","Correct","ERROR"),"ERROR")))</f>
        <v>0</v>
      </c>
      <c r="S216" s="162">
        <f>IF(P216=0,0,IF(ISBLANK('Student Work'!S216),"ERROR",IF(ABS('Student Work'!S216-('Student Work'!$T$14-'Student Work'!R216))&lt;0.01,IF(P216&lt;&gt;"ERROR","Correct","ERROR"),"ERROR")))</f>
        <v>0</v>
      </c>
      <c r="T216" s="162">
        <f>IF(P216=0,0,IF(ISBLANK('Student Work'!T216),"ERROR",IF(ABS('Student Work'!T216-('Student Work'!Q216-'Student Work'!S216))&lt;0.01,IF(P216&lt;&gt;"ERROR","Correct","ERROR"),"ERROR")))</f>
        <v>0</v>
      </c>
      <c r="U216" s="167"/>
      <c r="V216" s="167"/>
      <c r="W216" s="104"/>
      <c r="X216" s="104"/>
      <c r="Y216" s="104"/>
      <c r="Z216" s="104"/>
      <c r="AA216" s="104"/>
      <c r="AB216" s="104"/>
      <c r="AC216" s="104"/>
      <c r="AD216" s="160">
        <f>IF($AE$13="Correct",IF(AND(AD215+1&lt;='Student Work'!$AE$13,AD215&lt;&gt;0),AD215+1,IF('Student Work'!AD216&gt;0,"ERROR",0)),0)</f>
        <v>0</v>
      </c>
      <c r="AE216" s="162">
        <f>IF(AD216=0,0,IF(ISBLANK('Student Work'!AE216),"ERROR",IF(ABS('Student Work'!AE216-'Student Work'!AH215)&lt;0.01,IF(AD216&lt;&gt;"ERROR","Correct","ERROR"),"ERROR")))</f>
        <v>0</v>
      </c>
      <c r="AF216" s="162">
        <f>IF(AD216=0,0,IF(ISBLANK('Student Work'!AF216),"ERROR",IF(ABS('Student Work'!AF216-'Student Work'!AE216*'Student Work'!$AE$12/12)&lt;0.01,IF(AD216&lt;&gt;"ERROR","Correct","ERROR"),"ERROR")))</f>
        <v>0</v>
      </c>
      <c r="AG216" s="179">
        <f>IF(AD216=0,0,IF(ISBLANK('Student Work'!AG216),"ERROR",IF(ABS('Student Work'!AG216-('Student Work'!$AE$14-'Student Work'!AF216))&lt;0.01,"Correct","ERROR")))</f>
        <v>0</v>
      </c>
      <c r="AH216" s="180">
        <f>IF(AD216=0,0,IF(ISBLANK('Student Work'!AH216),"ERROR",IF(ABS('Student Work'!AH216-('Student Work'!AE216-'Student Work'!AG216))&lt;0.01,"Correct","ERROR")))</f>
        <v>0</v>
      </c>
      <c r="AI216" s="168"/>
      <c r="AJ216" s="104"/>
      <c r="AK216" s="104"/>
      <c r="AL216" s="84"/>
      <c r="AM216" s="18"/>
      <c r="AN216" s="18"/>
      <c r="AO216" s="18"/>
      <c r="AP216" s="18"/>
      <c r="AQ216" s="18"/>
      <c r="AR216" s="18"/>
      <c r="AS216" s="18"/>
      <c r="AT216" s="18"/>
    </row>
    <row r="217" spans="1:46">
      <c r="A217" s="117"/>
      <c r="B217" s="86"/>
      <c r="C217" s="86"/>
      <c r="D217" s="86"/>
      <c r="E217" s="86"/>
      <c r="F217" s="86"/>
      <c r="G217" s="86"/>
      <c r="H217" s="86"/>
      <c r="I217" s="86"/>
      <c r="J217" s="86"/>
      <c r="K217" s="86"/>
      <c r="L217" s="86"/>
      <c r="M217" s="86"/>
      <c r="N217" s="86"/>
      <c r="O217" s="104"/>
      <c r="P217" s="160">
        <f>IF($T$13="Correct",IF(AND(P216+1&lt;='Student Work'!$T$13,P216&lt;&gt;0),P216+1,IF('Student Work'!P217&gt;0,"ERROR",0)),0)</f>
        <v>0</v>
      </c>
      <c r="Q217" s="161">
        <f>IF(P217=0,0,IF(ISBLANK('Student Work'!Q217),"ERROR",IF(ABS('Student Work'!Q217-'Student Work'!T216)&lt;0.01,IF(P217&lt;&gt;"ERROR","Correct","ERROR"),"ERROR")))</f>
        <v>0</v>
      </c>
      <c r="R217" s="162">
        <f>IF(P217=0,0,IF(ISBLANK('Student Work'!R217),"ERROR",IF(ABS('Student Work'!R217-'Student Work'!Q217*'Student Work'!$T$12/12)&lt;0.01,IF(P217&lt;&gt;"ERROR","Correct","ERROR"),"ERROR")))</f>
        <v>0</v>
      </c>
      <c r="S217" s="162">
        <f>IF(P217=0,0,IF(ISBLANK('Student Work'!S217),"ERROR",IF(ABS('Student Work'!S217-('Student Work'!$T$14-'Student Work'!R217))&lt;0.01,IF(P217&lt;&gt;"ERROR","Correct","ERROR"),"ERROR")))</f>
        <v>0</v>
      </c>
      <c r="T217" s="162">
        <f>IF(P217=0,0,IF(ISBLANK('Student Work'!T217),"ERROR",IF(ABS('Student Work'!T217-('Student Work'!Q217-'Student Work'!S217))&lt;0.01,IF(P217&lt;&gt;"ERROR","Correct","ERROR"),"ERROR")))</f>
        <v>0</v>
      </c>
      <c r="U217" s="167"/>
      <c r="V217" s="167"/>
      <c r="W217" s="104"/>
      <c r="X217" s="104"/>
      <c r="Y217" s="104"/>
      <c r="Z217" s="104"/>
      <c r="AA217" s="104"/>
      <c r="AB217" s="104"/>
      <c r="AC217" s="104"/>
      <c r="AD217" s="160">
        <f>IF($AE$13="Correct",IF(AND(AD216+1&lt;='Student Work'!$AE$13,AD216&lt;&gt;0),AD216+1,IF('Student Work'!AD217&gt;0,"ERROR",0)),0)</f>
        <v>0</v>
      </c>
      <c r="AE217" s="162">
        <f>IF(AD217=0,0,IF(ISBLANK('Student Work'!AE217),"ERROR",IF(ABS('Student Work'!AE217-'Student Work'!AH216)&lt;0.01,IF(AD217&lt;&gt;"ERROR","Correct","ERROR"),"ERROR")))</f>
        <v>0</v>
      </c>
      <c r="AF217" s="162">
        <f>IF(AD217=0,0,IF(ISBLANK('Student Work'!AF217),"ERROR",IF(ABS('Student Work'!AF217-'Student Work'!AE217*'Student Work'!$AE$12/12)&lt;0.01,IF(AD217&lt;&gt;"ERROR","Correct","ERROR"),"ERROR")))</f>
        <v>0</v>
      </c>
      <c r="AG217" s="179">
        <f>IF(AD217=0,0,IF(ISBLANK('Student Work'!AG217),"ERROR",IF(ABS('Student Work'!AG217-('Student Work'!$AE$14-'Student Work'!AF217))&lt;0.01,"Correct","ERROR")))</f>
        <v>0</v>
      </c>
      <c r="AH217" s="180">
        <f>IF(AD217=0,0,IF(ISBLANK('Student Work'!AH217),"ERROR",IF(ABS('Student Work'!AH217-('Student Work'!AE217-'Student Work'!AG217))&lt;0.01,"Correct","ERROR")))</f>
        <v>0</v>
      </c>
      <c r="AI217" s="168"/>
      <c r="AJ217" s="104"/>
      <c r="AK217" s="104"/>
      <c r="AL217" s="84"/>
      <c r="AM217" s="18"/>
      <c r="AN217" s="18"/>
      <c r="AO217" s="18"/>
      <c r="AP217" s="18"/>
      <c r="AQ217" s="18"/>
      <c r="AR217" s="18"/>
      <c r="AS217" s="18"/>
      <c r="AT217" s="18"/>
    </row>
    <row r="218" spans="1:46">
      <c r="A218" s="117"/>
      <c r="B218" s="86"/>
      <c r="C218" s="86"/>
      <c r="D218" s="86"/>
      <c r="E218" s="86"/>
      <c r="F218" s="86"/>
      <c r="G218" s="86"/>
      <c r="H218" s="86"/>
      <c r="I218" s="86"/>
      <c r="J218" s="86"/>
      <c r="K218" s="86"/>
      <c r="L218" s="86"/>
      <c r="M218" s="86"/>
      <c r="N218" s="86"/>
      <c r="O218" s="104"/>
      <c r="P218" s="160">
        <f>IF($T$13="Correct",IF(AND(P217+1&lt;='Student Work'!$T$13,P217&lt;&gt;0),P217+1,IF('Student Work'!P218&gt;0,"ERROR",0)),0)</f>
        <v>0</v>
      </c>
      <c r="Q218" s="161">
        <f>IF(P218=0,0,IF(ISBLANK('Student Work'!Q218),"ERROR",IF(ABS('Student Work'!Q218-'Student Work'!T217)&lt;0.01,IF(P218&lt;&gt;"ERROR","Correct","ERROR"),"ERROR")))</f>
        <v>0</v>
      </c>
      <c r="R218" s="162">
        <f>IF(P218=0,0,IF(ISBLANK('Student Work'!R218),"ERROR",IF(ABS('Student Work'!R218-'Student Work'!Q218*'Student Work'!$T$12/12)&lt;0.01,IF(P218&lt;&gt;"ERROR","Correct","ERROR"),"ERROR")))</f>
        <v>0</v>
      </c>
      <c r="S218" s="162">
        <f>IF(P218=0,0,IF(ISBLANK('Student Work'!S218),"ERROR",IF(ABS('Student Work'!S218-('Student Work'!$T$14-'Student Work'!R218))&lt;0.01,IF(P218&lt;&gt;"ERROR","Correct","ERROR"),"ERROR")))</f>
        <v>0</v>
      </c>
      <c r="T218" s="162">
        <f>IF(P218=0,0,IF(ISBLANK('Student Work'!T218),"ERROR",IF(ABS('Student Work'!T218-('Student Work'!Q218-'Student Work'!S218))&lt;0.01,IF(P218&lt;&gt;"ERROR","Correct","ERROR"),"ERROR")))</f>
        <v>0</v>
      </c>
      <c r="U218" s="167"/>
      <c r="V218" s="167"/>
      <c r="W218" s="104"/>
      <c r="X218" s="104"/>
      <c r="Y218" s="104"/>
      <c r="Z218" s="104"/>
      <c r="AA218" s="104"/>
      <c r="AB218" s="104"/>
      <c r="AC218" s="104"/>
      <c r="AD218" s="160">
        <f>IF($AE$13="Correct",IF(AND(AD217+1&lt;='Student Work'!$AE$13,AD217&lt;&gt;0),AD217+1,IF('Student Work'!AD218&gt;0,"ERROR",0)),0)</f>
        <v>0</v>
      </c>
      <c r="AE218" s="162">
        <f>IF(AD218=0,0,IF(ISBLANK('Student Work'!AE218),"ERROR",IF(ABS('Student Work'!AE218-'Student Work'!AH217)&lt;0.01,IF(AD218&lt;&gt;"ERROR","Correct","ERROR"),"ERROR")))</f>
        <v>0</v>
      </c>
      <c r="AF218" s="162">
        <f>IF(AD218=0,0,IF(ISBLANK('Student Work'!AF218),"ERROR",IF(ABS('Student Work'!AF218-'Student Work'!AE218*'Student Work'!$AE$12/12)&lt;0.01,IF(AD218&lt;&gt;"ERROR","Correct","ERROR"),"ERROR")))</f>
        <v>0</v>
      </c>
      <c r="AG218" s="179">
        <f>IF(AD218=0,0,IF(ISBLANK('Student Work'!AG218),"ERROR",IF(ABS('Student Work'!AG218-('Student Work'!$AE$14-'Student Work'!AF218))&lt;0.01,"Correct","ERROR")))</f>
        <v>0</v>
      </c>
      <c r="AH218" s="180">
        <f>IF(AD218=0,0,IF(ISBLANK('Student Work'!AH218),"ERROR",IF(ABS('Student Work'!AH218-('Student Work'!AE218-'Student Work'!AG218))&lt;0.01,"Correct","ERROR")))</f>
        <v>0</v>
      </c>
      <c r="AI218" s="168"/>
      <c r="AJ218" s="104"/>
      <c r="AK218" s="104"/>
      <c r="AL218" s="84"/>
      <c r="AM218" s="18"/>
      <c r="AN218" s="18"/>
      <c r="AO218" s="18"/>
      <c r="AP218" s="18"/>
      <c r="AQ218" s="18"/>
      <c r="AR218" s="18"/>
      <c r="AS218" s="18"/>
      <c r="AT218" s="18"/>
    </row>
    <row r="219" spans="1:46">
      <c r="A219" s="117"/>
      <c r="B219" s="86"/>
      <c r="C219" s="86"/>
      <c r="D219" s="86"/>
      <c r="E219" s="86"/>
      <c r="F219" s="86"/>
      <c r="G219" s="86"/>
      <c r="H219" s="86"/>
      <c r="I219" s="86"/>
      <c r="J219" s="86"/>
      <c r="K219" s="86"/>
      <c r="L219" s="86"/>
      <c r="M219" s="86"/>
      <c r="N219" s="86"/>
      <c r="O219" s="104"/>
      <c r="P219" s="160">
        <f>IF($T$13="Correct",IF(AND(P218+1&lt;='Student Work'!$T$13,P218&lt;&gt;0),P218+1,IF('Student Work'!P219&gt;0,"ERROR",0)),0)</f>
        <v>0</v>
      </c>
      <c r="Q219" s="161">
        <f>IF(P219=0,0,IF(ISBLANK('Student Work'!Q219),"ERROR",IF(ABS('Student Work'!Q219-'Student Work'!T218)&lt;0.01,IF(P219&lt;&gt;"ERROR","Correct","ERROR"),"ERROR")))</f>
        <v>0</v>
      </c>
      <c r="R219" s="162">
        <f>IF(P219=0,0,IF(ISBLANK('Student Work'!R219),"ERROR",IF(ABS('Student Work'!R219-'Student Work'!Q219*'Student Work'!$T$12/12)&lt;0.01,IF(P219&lt;&gt;"ERROR","Correct","ERROR"),"ERROR")))</f>
        <v>0</v>
      </c>
      <c r="S219" s="162">
        <f>IF(P219=0,0,IF(ISBLANK('Student Work'!S219),"ERROR",IF(ABS('Student Work'!S219-('Student Work'!$T$14-'Student Work'!R219))&lt;0.01,IF(P219&lt;&gt;"ERROR","Correct","ERROR"),"ERROR")))</f>
        <v>0</v>
      </c>
      <c r="T219" s="162">
        <f>IF(P219=0,0,IF(ISBLANK('Student Work'!T219),"ERROR",IF(ABS('Student Work'!T219-('Student Work'!Q219-'Student Work'!S219))&lt;0.01,IF(P219&lt;&gt;"ERROR","Correct","ERROR"),"ERROR")))</f>
        <v>0</v>
      </c>
      <c r="U219" s="167"/>
      <c r="V219" s="167"/>
      <c r="W219" s="104"/>
      <c r="X219" s="104"/>
      <c r="Y219" s="104"/>
      <c r="Z219" s="104"/>
      <c r="AA219" s="104"/>
      <c r="AB219" s="104"/>
      <c r="AC219" s="104"/>
      <c r="AD219" s="160">
        <f>IF($AE$13="Correct",IF(AND(AD218+1&lt;='Student Work'!$AE$13,AD218&lt;&gt;0),AD218+1,IF('Student Work'!AD219&gt;0,"ERROR",0)),0)</f>
        <v>0</v>
      </c>
      <c r="AE219" s="162">
        <f>IF(AD219=0,0,IF(ISBLANK('Student Work'!AE219),"ERROR",IF(ABS('Student Work'!AE219-'Student Work'!AH218)&lt;0.01,IF(AD219&lt;&gt;"ERROR","Correct","ERROR"),"ERROR")))</f>
        <v>0</v>
      </c>
      <c r="AF219" s="162">
        <f>IF(AD219=0,0,IF(ISBLANK('Student Work'!AF219),"ERROR",IF(ABS('Student Work'!AF219-'Student Work'!AE219*'Student Work'!$AE$12/12)&lt;0.01,IF(AD219&lt;&gt;"ERROR","Correct","ERROR"),"ERROR")))</f>
        <v>0</v>
      </c>
      <c r="AG219" s="179">
        <f>IF(AD219=0,0,IF(ISBLANK('Student Work'!AG219),"ERROR",IF(ABS('Student Work'!AG219-('Student Work'!$AE$14-'Student Work'!AF219))&lt;0.01,"Correct","ERROR")))</f>
        <v>0</v>
      </c>
      <c r="AH219" s="180">
        <f>IF(AD219=0,0,IF(ISBLANK('Student Work'!AH219),"ERROR",IF(ABS('Student Work'!AH219-('Student Work'!AE219-'Student Work'!AG219))&lt;0.01,"Correct","ERROR")))</f>
        <v>0</v>
      </c>
      <c r="AI219" s="168"/>
      <c r="AJ219" s="104"/>
      <c r="AK219" s="104"/>
      <c r="AL219" s="84"/>
      <c r="AM219" s="18"/>
      <c r="AN219" s="18"/>
      <c r="AO219" s="18"/>
      <c r="AP219" s="18"/>
      <c r="AQ219" s="18"/>
      <c r="AR219" s="18"/>
      <c r="AS219" s="18"/>
      <c r="AT219" s="18"/>
    </row>
    <row r="220" spans="1:46">
      <c r="A220" s="117"/>
      <c r="B220" s="86"/>
      <c r="C220" s="86"/>
      <c r="D220" s="86"/>
      <c r="E220" s="86"/>
      <c r="F220" s="86"/>
      <c r="G220" s="86"/>
      <c r="H220" s="86"/>
      <c r="I220" s="86"/>
      <c r="J220" s="86"/>
      <c r="K220" s="86"/>
      <c r="L220" s="86"/>
      <c r="M220" s="86"/>
      <c r="N220" s="86"/>
      <c r="O220" s="104"/>
      <c r="P220" s="160">
        <f>IF($T$13="Correct",IF(AND(P219+1&lt;='Student Work'!$T$13,P219&lt;&gt;0),P219+1,IF('Student Work'!P220&gt;0,"ERROR",0)),0)</f>
        <v>0</v>
      </c>
      <c r="Q220" s="161">
        <f>IF(P220=0,0,IF(ISBLANK('Student Work'!Q220),"ERROR",IF(ABS('Student Work'!Q220-'Student Work'!T219)&lt;0.01,IF(P220&lt;&gt;"ERROR","Correct","ERROR"),"ERROR")))</f>
        <v>0</v>
      </c>
      <c r="R220" s="162">
        <f>IF(P220=0,0,IF(ISBLANK('Student Work'!R220),"ERROR",IF(ABS('Student Work'!R220-'Student Work'!Q220*'Student Work'!$T$12/12)&lt;0.01,IF(P220&lt;&gt;"ERROR","Correct","ERROR"),"ERROR")))</f>
        <v>0</v>
      </c>
      <c r="S220" s="162">
        <f>IF(P220=0,0,IF(ISBLANK('Student Work'!S220),"ERROR",IF(ABS('Student Work'!S220-('Student Work'!$T$14-'Student Work'!R220))&lt;0.01,IF(P220&lt;&gt;"ERROR","Correct","ERROR"),"ERROR")))</f>
        <v>0</v>
      </c>
      <c r="T220" s="162">
        <f>IF(P220=0,0,IF(ISBLANK('Student Work'!T220),"ERROR",IF(ABS('Student Work'!T220-('Student Work'!Q220-'Student Work'!S220))&lt;0.01,IF(P220&lt;&gt;"ERROR","Correct","ERROR"),"ERROR")))</f>
        <v>0</v>
      </c>
      <c r="U220" s="167"/>
      <c r="V220" s="167"/>
      <c r="W220" s="104"/>
      <c r="X220" s="104"/>
      <c r="Y220" s="104"/>
      <c r="Z220" s="104"/>
      <c r="AA220" s="104"/>
      <c r="AB220" s="104"/>
      <c r="AC220" s="104"/>
      <c r="AD220" s="160">
        <f>IF($AE$13="Correct",IF(AND(AD219+1&lt;='Student Work'!$AE$13,AD219&lt;&gt;0),AD219+1,IF('Student Work'!AD220&gt;0,"ERROR",0)),0)</f>
        <v>0</v>
      </c>
      <c r="AE220" s="162">
        <f>IF(AD220=0,0,IF(ISBLANK('Student Work'!AE220),"ERROR",IF(ABS('Student Work'!AE220-'Student Work'!AH219)&lt;0.01,IF(AD220&lt;&gt;"ERROR","Correct","ERROR"),"ERROR")))</f>
        <v>0</v>
      </c>
      <c r="AF220" s="162">
        <f>IF(AD220=0,0,IF(ISBLANK('Student Work'!AF220),"ERROR",IF(ABS('Student Work'!AF220-'Student Work'!AE220*'Student Work'!$AE$12/12)&lt;0.01,IF(AD220&lt;&gt;"ERROR","Correct","ERROR"),"ERROR")))</f>
        <v>0</v>
      </c>
      <c r="AG220" s="179">
        <f>IF(AD220=0,0,IF(ISBLANK('Student Work'!AG220),"ERROR",IF(ABS('Student Work'!AG220-('Student Work'!$AE$14-'Student Work'!AF220))&lt;0.01,"Correct","ERROR")))</f>
        <v>0</v>
      </c>
      <c r="AH220" s="180">
        <f>IF(AD220=0,0,IF(ISBLANK('Student Work'!AH220),"ERROR",IF(ABS('Student Work'!AH220-('Student Work'!AE220-'Student Work'!AG220))&lt;0.01,"Correct","ERROR")))</f>
        <v>0</v>
      </c>
      <c r="AI220" s="168"/>
      <c r="AJ220" s="104"/>
      <c r="AK220" s="104"/>
      <c r="AL220" s="84"/>
      <c r="AM220" s="18"/>
      <c r="AN220" s="18"/>
      <c r="AO220" s="18"/>
      <c r="AP220" s="18"/>
      <c r="AQ220" s="18"/>
      <c r="AR220" s="18"/>
      <c r="AS220" s="18"/>
      <c r="AT220" s="18"/>
    </row>
    <row r="221" spans="1:46">
      <c r="A221" s="117"/>
      <c r="B221" s="86"/>
      <c r="C221" s="86"/>
      <c r="D221" s="86"/>
      <c r="E221" s="86"/>
      <c r="F221" s="86"/>
      <c r="G221" s="86"/>
      <c r="H221" s="86"/>
      <c r="I221" s="86"/>
      <c r="J221" s="86"/>
      <c r="K221" s="86"/>
      <c r="L221" s="86"/>
      <c r="M221" s="86"/>
      <c r="N221" s="86"/>
      <c r="O221" s="104"/>
      <c r="P221" s="160">
        <f>IF($T$13="Correct",IF(AND(P220+1&lt;='Student Work'!$T$13,P220&lt;&gt;0),P220+1,IF('Student Work'!P221&gt;0,"ERROR",0)),0)</f>
        <v>0</v>
      </c>
      <c r="Q221" s="161">
        <f>IF(P221=0,0,IF(ISBLANK('Student Work'!Q221),"ERROR",IF(ABS('Student Work'!Q221-'Student Work'!T220)&lt;0.01,IF(P221&lt;&gt;"ERROR","Correct","ERROR"),"ERROR")))</f>
        <v>0</v>
      </c>
      <c r="R221" s="162">
        <f>IF(P221=0,0,IF(ISBLANK('Student Work'!R221),"ERROR",IF(ABS('Student Work'!R221-'Student Work'!Q221*'Student Work'!$T$12/12)&lt;0.01,IF(P221&lt;&gt;"ERROR","Correct","ERROR"),"ERROR")))</f>
        <v>0</v>
      </c>
      <c r="S221" s="162">
        <f>IF(P221=0,0,IF(ISBLANK('Student Work'!S221),"ERROR",IF(ABS('Student Work'!S221-('Student Work'!$T$14-'Student Work'!R221))&lt;0.01,IF(P221&lt;&gt;"ERROR","Correct","ERROR"),"ERROR")))</f>
        <v>0</v>
      </c>
      <c r="T221" s="162">
        <f>IF(P221=0,0,IF(ISBLANK('Student Work'!T221),"ERROR",IF(ABS('Student Work'!T221-('Student Work'!Q221-'Student Work'!S221))&lt;0.01,IF(P221&lt;&gt;"ERROR","Correct","ERROR"),"ERROR")))</f>
        <v>0</v>
      </c>
      <c r="U221" s="167"/>
      <c r="V221" s="167"/>
      <c r="W221" s="104"/>
      <c r="X221" s="104"/>
      <c r="Y221" s="104"/>
      <c r="Z221" s="104"/>
      <c r="AA221" s="104"/>
      <c r="AB221" s="104"/>
      <c r="AC221" s="104"/>
      <c r="AD221" s="160">
        <f>IF($AE$13="Correct",IF(AND(AD220+1&lt;='Student Work'!$AE$13,AD220&lt;&gt;0),AD220+1,IF('Student Work'!AD221&gt;0,"ERROR",0)),0)</f>
        <v>0</v>
      </c>
      <c r="AE221" s="162">
        <f>IF(AD221=0,0,IF(ISBLANK('Student Work'!AE221),"ERROR",IF(ABS('Student Work'!AE221-'Student Work'!AH220)&lt;0.01,IF(AD221&lt;&gt;"ERROR","Correct","ERROR"),"ERROR")))</f>
        <v>0</v>
      </c>
      <c r="AF221" s="162">
        <f>IF(AD221=0,0,IF(ISBLANK('Student Work'!AF221),"ERROR",IF(ABS('Student Work'!AF221-'Student Work'!AE221*'Student Work'!$AE$12/12)&lt;0.01,IF(AD221&lt;&gt;"ERROR","Correct","ERROR"),"ERROR")))</f>
        <v>0</v>
      </c>
      <c r="AG221" s="179">
        <f>IF(AD221=0,0,IF(ISBLANK('Student Work'!AG221),"ERROR",IF(ABS('Student Work'!AG221-('Student Work'!$AE$14-'Student Work'!AF221))&lt;0.01,"Correct","ERROR")))</f>
        <v>0</v>
      </c>
      <c r="AH221" s="180">
        <f>IF(AD221=0,0,IF(ISBLANK('Student Work'!AH221),"ERROR",IF(ABS('Student Work'!AH221-('Student Work'!AE221-'Student Work'!AG221))&lt;0.01,"Correct","ERROR")))</f>
        <v>0</v>
      </c>
      <c r="AI221" s="168"/>
      <c r="AJ221" s="104"/>
      <c r="AK221" s="104"/>
      <c r="AL221" s="84"/>
      <c r="AM221" s="18"/>
      <c r="AN221" s="18"/>
      <c r="AO221" s="18"/>
      <c r="AP221" s="18"/>
      <c r="AQ221" s="18"/>
      <c r="AR221" s="18"/>
      <c r="AS221" s="18"/>
      <c r="AT221" s="18"/>
    </row>
    <row r="222" spans="1:46">
      <c r="A222" s="117"/>
      <c r="B222" s="86"/>
      <c r="C222" s="86"/>
      <c r="D222" s="86"/>
      <c r="E222" s="86"/>
      <c r="F222" s="86"/>
      <c r="G222" s="86"/>
      <c r="H222" s="86"/>
      <c r="I222" s="86"/>
      <c r="J222" s="86"/>
      <c r="K222" s="86"/>
      <c r="L222" s="86"/>
      <c r="M222" s="86"/>
      <c r="N222" s="86"/>
      <c r="O222" s="104"/>
      <c r="P222" s="160">
        <f>IF($T$13="Correct",IF(AND(P221+1&lt;='Student Work'!$T$13,P221&lt;&gt;0),P221+1,IF('Student Work'!P222&gt;0,"ERROR",0)),0)</f>
        <v>0</v>
      </c>
      <c r="Q222" s="161">
        <f>IF(P222=0,0,IF(ISBLANK('Student Work'!Q222),"ERROR",IF(ABS('Student Work'!Q222-'Student Work'!T221)&lt;0.01,IF(P222&lt;&gt;"ERROR","Correct","ERROR"),"ERROR")))</f>
        <v>0</v>
      </c>
      <c r="R222" s="162">
        <f>IF(P222=0,0,IF(ISBLANK('Student Work'!R222),"ERROR",IF(ABS('Student Work'!R222-'Student Work'!Q222*'Student Work'!$T$12/12)&lt;0.01,IF(P222&lt;&gt;"ERROR","Correct","ERROR"),"ERROR")))</f>
        <v>0</v>
      </c>
      <c r="S222" s="162">
        <f>IF(P222=0,0,IF(ISBLANK('Student Work'!S222),"ERROR",IF(ABS('Student Work'!S222-('Student Work'!$T$14-'Student Work'!R222))&lt;0.01,IF(P222&lt;&gt;"ERROR","Correct","ERROR"),"ERROR")))</f>
        <v>0</v>
      </c>
      <c r="T222" s="162">
        <f>IF(P222=0,0,IF(ISBLANK('Student Work'!T222),"ERROR",IF(ABS('Student Work'!T222-('Student Work'!Q222-'Student Work'!S222))&lt;0.01,IF(P222&lt;&gt;"ERROR","Correct","ERROR"),"ERROR")))</f>
        <v>0</v>
      </c>
      <c r="U222" s="167"/>
      <c r="V222" s="167"/>
      <c r="W222" s="104"/>
      <c r="X222" s="104"/>
      <c r="Y222" s="104"/>
      <c r="Z222" s="104"/>
      <c r="AA222" s="104"/>
      <c r="AB222" s="104"/>
      <c r="AC222" s="104"/>
      <c r="AD222" s="160">
        <f>IF($AE$13="Correct",IF(AND(AD221+1&lt;='Student Work'!$AE$13,AD221&lt;&gt;0),AD221+1,IF('Student Work'!AD222&gt;0,"ERROR",0)),0)</f>
        <v>0</v>
      </c>
      <c r="AE222" s="162">
        <f>IF(AD222=0,0,IF(ISBLANK('Student Work'!AE222),"ERROR",IF(ABS('Student Work'!AE222-'Student Work'!AH221)&lt;0.01,IF(AD222&lt;&gt;"ERROR","Correct","ERROR"),"ERROR")))</f>
        <v>0</v>
      </c>
      <c r="AF222" s="162">
        <f>IF(AD222=0,0,IF(ISBLANK('Student Work'!AF222),"ERROR",IF(ABS('Student Work'!AF222-'Student Work'!AE222*'Student Work'!$AE$12/12)&lt;0.01,IF(AD222&lt;&gt;"ERROR","Correct","ERROR"),"ERROR")))</f>
        <v>0</v>
      </c>
      <c r="AG222" s="179">
        <f>IF(AD222=0,0,IF(ISBLANK('Student Work'!AG222),"ERROR",IF(ABS('Student Work'!AG222-('Student Work'!$AE$14-'Student Work'!AF222))&lt;0.01,"Correct","ERROR")))</f>
        <v>0</v>
      </c>
      <c r="AH222" s="180">
        <f>IF(AD222=0,0,IF(ISBLANK('Student Work'!AH222),"ERROR",IF(ABS('Student Work'!AH222-('Student Work'!AE222-'Student Work'!AG222))&lt;0.01,"Correct","ERROR")))</f>
        <v>0</v>
      </c>
      <c r="AI222" s="168"/>
      <c r="AJ222" s="104"/>
      <c r="AK222" s="104"/>
      <c r="AL222" s="84"/>
      <c r="AM222" s="18"/>
      <c r="AN222" s="18"/>
      <c r="AO222" s="18"/>
      <c r="AP222" s="18"/>
      <c r="AQ222" s="18"/>
      <c r="AR222" s="18"/>
      <c r="AS222" s="18"/>
      <c r="AT222" s="18"/>
    </row>
    <row r="223" spans="1:46">
      <c r="A223" s="117"/>
      <c r="B223" s="86"/>
      <c r="C223" s="86"/>
      <c r="D223" s="86"/>
      <c r="E223" s="86"/>
      <c r="F223" s="86"/>
      <c r="G223" s="86"/>
      <c r="H223" s="86"/>
      <c r="I223" s="86"/>
      <c r="J223" s="86"/>
      <c r="K223" s="86"/>
      <c r="L223" s="86"/>
      <c r="M223" s="86"/>
      <c r="N223" s="86"/>
      <c r="O223" s="104"/>
      <c r="P223" s="160">
        <f>IF($T$13="Correct",IF(AND(P222+1&lt;='Student Work'!$T$13,P222&lt;&gt;0),P222+1,IF('Student Work'!P223&gt;0,"ERROR",0)),0)</f>
        <v>0</v>
      </c>
      <c r="Q223" s="161">
        <f>IF(P223=0,0,IF(ISBLANK('Student Work'!Q223),"ERROR",IF(ABS('Student Work'!Q223-'Student Work'!T222)&lt;0.01,IF(P223&lt;&gt;"ERROR","Correct","ERROR"),"ERROR")))</f>
        <v>0</v>
      </c>
      <c r="R223" s="162">
        <f>IF(P223=0,0,IF(ISBLANK('Student Work'!R223),"ERROR",IF(ABS('Student Work'!R223-'Student Work'!Q223*'Student Work'!$T$12/12)&lt;0.01,IF(P223&lt;&gt;"ERROR","Correct","ERROR"),"ERROR")))</f>
        <v>0</v>
      </c>
      <c r="S223" s="162">
        <f>IF(P223=0,0,IF(ISBLANK('Student Work'!S223),"ERROR",IF(ABS('Student Work'!S223-('Student Work'!$T$14-'Student Work'!R223))&lt;0.01,IF(P223&lt;&gt;"ERROR","Correct","ERROR"),"ERROR")))</f>
        <v>0</v>
      </c>
      <c r="T223" s="162">
        <f>IF(P223=0,0,IF(ISBLANK('Student Work'!T223),"ERROR",IF(ABS('Student Work'!T223-('Student Work'!Q223-'Student Work'!S223))&lt;0.01,IF(P223&lt;&gt;"ERROR","Correct","ERROR"),"ERROR")))</f>
        <v>0</v>
      </c>
      <c r="U223" s="167"/>
      <c r="V223" s="167"/>
      <c r="W223" s="104"/>
      <c r="X223" s="104"/>
      <c r="Y223" s="104"/>
      <c r="Z223" s="104"/>
      <c r="AA223" s="104"/>
      <c r="AB223" s="104"/>
      <c r="AC223" s="104"/>
      <c r="AD223" s="160">
        <f>IF($AE$13="Correct",IF(AND(AD222+1&lt;='Student Work'!$AE$13,AD222&lt;&gt;0),AD222+1,IF('Student Work'!AD223&gt;0,"ERROR",0)),0)</f>
        <v>0</v>
      </c>
      <c r="AE223" s="162">
        <f>IF(AD223=0,0,IF(ISBLANK('Student Work'!AE223),"ERROR",IF(ABS('Student Work'!AE223-'Student Work'!AH222)&lt;0.01,IF(AD223&lt;&gt;"ERROR","Correct","ERROR"),"ERROR")))</f>
        <v>0</v>
      </c>
      <c r="AF223" s="162">
        <f>IF(AD223=0,0,IF(ISBLANK('Student Work'!AF223),"ERROR",IF(ABS('Student Work'!AF223-'Student Work'!AE223*'Student Work'!$AE$12/12)&lt;0.01,IF(AD223&lt;&gt;"ERROR","Correct","ERROR"),"ERROR")))</f>
        <v>0</v>
      </c>
      <c r="AG223" s="179">
        <f>IF(AD223=0,0,IF(ISBLANK('Student Work'!AG223),"ERROR",IF(ABS('Student Work'!AG223-('Student Work'!$AE$14-'Student Work'!AF223))&lt;0.01,"Correct","ERROR")))</f>
        <v>0</v>
      </c>
      <c r="AH223" s="180">
        <f>IF(AD223=0,0,IF(ISBLANK('Student Work'!AH223),"ERROR",IF(ABS('Student Work'!AH223-('Student Work'!AE223-'Student Work'!AG223))&lt;0.01,"Correct","ERROR")))</f>
        <v>0</v>
      </c>
      <c r="AI223" s="168"/>
      <c r="AJ223" s="104"/>
      <c r="AK223" s="104"/>
      <c r="AL223" s="84"/>
      <c r="AM223" s="18"/>
      <c r="AN223" s="18"/>
      <c r="AO223" s="18"/>
      <c r="AP223" s="18"/>
      <c r="AQ223" s="18"/>
      <c r="AR223" s="18"/>
      <c r="AS223" s="18"/>
      <c r="AT223" s="18"/>
    </row>
    <row r="224" spans="1:46">
      <c r="A224" s="117"/>
      <c r="B224" s="86"/>
      <c r="C224" s="86"/>
      <c r="D224" s="86"/>
      <c r="E224" s="86"/>
      <c r="F224" s="86"/>
      <c r="G224" s="86"/>
      <c r="H224" s="86"/>
      <c r="I224" s="86"/>
      <c r="J224" s="86"/>
      <c r="K224" s="86"/>
      <c r="L224" s="86"/>
      <c r="M224" s="86"/>
      <c r="N224" s="86"/>
      <c r="O224" s="104"/>
      <c r="P224" s="160">
        <f>IF($T$13="Correct",IF(AND(P223+1&lt;='Student Work'!$T$13,P223&lt;&gt;0),P223+1,IF('Student Work'!P224&gt;0,"ERROR",0)),0)</f>
        <v>0</v>
      </c>
      <c r="Q224" s="161">
        <f>IF(P224=0,0,IF(ISBLANK('Student Work'!Q224),"ERROR",IF(ABS('Student Work'!Q224-'Student Work'!T223)&lt;0.01,IF(P224&lt;&gt;"ERROR","Correct","ERROR"),"ERROR")))</f>
        <v>0</v>
      </c>
      <c r="R224" s="162">
        <f>IF(P224=0,0,IF(ISBLANK('Student Work'!R224),"ERROR",IF(ABS('Student Work'!R224-'Student Work'!Q224*'Student Work'!$T$12/12)&lt;0.01,IF(P224&lt;&gt;"ERROR","Correct","ERROR"),"ERROR")))</f>
        <v>0</v>
      </c>
      <c r="S224" s="162">
        <f>IF(P224=0,0,IF(ISBLANK('Student Work'!S224),"ERROR",IF(ABS('Student Work'!S224-('Student Work'!$T$14-'Student Work'!R224))&lt;0.01,IF(P224&lt;&gt;"ERROR","Correct","ERROR"),"ERROR")))</f>
        <v>0</v>
      </c>
      <c r="T224" s="162">
        <f>IF(P224=0,0,IF(ISBLANK('Student Work'!T224),"ERROR",IF(ABS('Student Work'!T224-('Student Work'!Q224-'Student Work'!S224))&lt;0.01,IF(P224&lt;&gt;"ERROR","Correct","ERROR"),"ERROR")))</f>
        <v>0</v>
      </c>
      <c r="U224" s="167"/>
      <c r="V224" s="167"/>
      <c r="W224" s="104"/>
      <c r="X224" s="104"/>
      <c r="Y224" s="104"/>
      <c r="Z224" s="104"/>
      <c r="AA224" s="104"/>
      <c r="AB224" s="104"/>
      <c r="AC224" s="104"/>
      <c r="AD224" s="160">
        <f>IF($AE$13="Correct",IF(AND(AD223+1&lt;='Student Work'!$AE$13,AD223&lt;&gt;0),AD223+1,IF('Student Work'!AD224&gt;0,"ERROR",0)),0)</f>
        <v>0</v>
      </c>
      <c r="AE224" s="162">
        <f>IF(AD224=0,0,IF(ISBLANK('Student Work'!AE224),"ERROR",IF(ABS('Student Work'!AE224-'Student Work'!AH223)&lt;0.01,IF(AD224&lt;&gt;"ERROR","Correct","ERROR"),"ERROR")))</f>
        <v>0</v>
      </c>
      <c r="AF224" s="162">
        <f>IF(AD224=0,0,IF(ISBLANK('Student Work'!AF224),"ERROR",IF(ABS('Student Work'!AF224-'Student Work'!AE224*'Student Work'!$AE$12/12)&lt;0.01,IF(AD224&lt;&gt;"ERROR","Correct","ERROR"),"ERROR")))</f>
        <v>0</v>
      </c>
      <c r="AG224" s="179">
        <f>IF(AD224=0,0,IF(ISBLANK('Student Work'!AG224),"ERROR",IF(ABS('Student Work'!AG224-('Student Work'!$AE$14-'Student Work'!AF224))&lt;0.01,"Correct","ERROR")))</f>
        <v>0</v>
      </c>
      <c r="AH224" s="180">
        <f>IF(AD224=0,0,IF(ISBLANK('Student Work'!AH224),"ERROR",IF(ABS('Student Work'!AH224-('Student Work'!AE224-'Student Work'!AG224))&lt;0.01,"Correct","ERROR")))</f>
        <v>0</v>
      </c>
      <c r="AI224" s="168"/>
      <c r="AJ224" s="104"/>
      <c r="AK224" s="104"/>
      <c r="AL224" s="84"/>
      <c r="AM224" s="18"/>
      <c r="AN224" s="18"/>
      <c r="AO224" s="18"/>
      <c r="AP224" s="18"/>
      <c r="AQ224" s="18"/>
      <c r="AR224" s="18"/>
      <c r="AS224" s="18"/>
      <c r="AT224" s="18"/>
    </row>
    <row r="225" spans="1:46">
      <c r="A225" s="117"/>
      <c r="B225" s="86"/>
      <c r="C225" s="86"/>
      <c r="D225" s="86"/>
      <c r="E225" s="86"/>
      <c r="F225" s="86"/>
      <c r="G225" s="86"/>
      <c r="H225" s="86"/>
      <c r="I225" s="86"/>
      <c r="J225" s="86"/>
      <c r="K225" s="86"/>
      <c r="L225" s="86"/>
      <c r="M225" s="86"/>
      <c r="N225" s="86"/>
      <c r="O225" s="104"/>
      <c r="P225" s="160">
        <f>IF($T$13="Correct",IF(AND(P224+1&lt;='Student Work'!$T$13,P224&lt;&gt;0),P224+1,IF('Student Work'!P225&gt;0,"ERROR",0)),0)</f>
        <v>0</v>
      </c>
      <c r="Q225" s="161">
        <f>IF(P225=0,0,IF(ISBLANK('Student Work'!Q225),"ERROR",IF(ABS('Student Work'!Q225-'Student Work'!T224)&lt;0.01,IF(P225&lt;&gt;"ERROR","Correct","ERROR"),"ERROR")))</f>
        <v>0</v>
      </c>
      <c r="R225" s="162">
        <f>IF(P225=0,0,IF(ISBLANK('Student Work'!R225),"ERROR",IF(ABS('Student Work'!R225-'Student Work'!Q225*'Student Work'!$T$12/12)&lt;0.01,IF(P225&lt;&gt;"ERROR","Correct","ERROR"),"ERROR")))</f>
        <v>0</v>
      </c>
      <c r="S225" s="162">
        <f>IF(P225=0,0,IF(ISBLANK('Student Work'!S225),"ERROR",IF(ABS('Student Work'!S225-('Student Work'!$T$14-'Student Work'!R225))&lt;0.01,IF(P225&lt;&gt;"ERROR","Correct","ERROR"),"ERROR")))</f>
        <v>0</v>
      </c>
      <c r="T225" s="162">
        <f>IF(P225=0,0,IF(ISBLANK('Student Work'!T225),"ERROR",IF(ABS('Student Work'!T225-('Student Work'!Q225-'Student Work'!S225))&lt;0.01,IF(P225&lt;&gt;"ERROR","Correct","ERROR"),"ERROR")))</f>
        <v>0</v>
      </c>
      <c r="U225" s="167"/>
      <c r="V225" s="167"/>
      <c r="W225" s="104"/>
      <c r="X225" s="104"/>
      <c r="Y225" s="104"/>
      <c r="Z225" s="104"/>
      <c r="AA225" s="104"/>
      <c r="AB225" s="104"/>
      <c r="AC225" s="104"/>
      <c r="AD225" s="160">
        <f>IF($AE$13="Correct",IF(AND(AD224+1&lt;='Student Work'!$AE$13,AD224&lt;&gt;0),AD224+1,IF('Student Work'!AD225&gt;0,"ERROR",0)),0)</f>
        <v>0</v>
      </c>
      <c r="AE225" s="162">
        <f>IF(AD225=0,0,IF(ISBLANK('Student Work'!AE225),"ERROR",IF(ABS('Student Work'!AE225-'Student Work'!AH224)&lt;0.01,IF(AD225&lt;&gt;"ERROR","Correct","ERROR"),"ERROR")))</f>
        <v>0</v>
      </c>
      <c r="AF225" s="162">
        <f>IF(AD225=0,0,IF(ISBLANK('Student Work'!AF225),"ERROR",IF(ABS('Student Work'!AF225-'Student Work'!AE225*'Student Work'!$AE$12/12)&lt;0.01,IF(AD225&lt;&gt;"ERROR","Correct","ERROR"),"ERROR")))</f>
        <v>0</v>
      </c>
      <c r="AG225" s="179">
        <f>IF(AD225=0,0,IF(ISBLANK('Student Work'!AG225),"ERROR",IF(ABS('Student Work'!AG225-('Student Work'!$AE$14-'Student Work'!AF225))&lt;0.01,"Correct","ERROR")))</f>
        <v>0</v>
      </c>
      <c r="AH225" s="180">
        <f>IF(AD225=0,0,IF(ISBLANK('Student Work'!AH225),"ERROR",IF(ABS('Student Work'!AH225-('Student Work'!AE225-'Student Work'!AG225))&lt;0.01,"Correct","ERROR")))</f>
        <v>0</v>
      </c>
      <c r="AI225" s="168"/>
      <c r="AJ225" s="104"/>
      <c r="AK225" s="104"/>
      <c r="AL225" s="84"/>
      <c r="AM225" s="18"/>
      <c r="AN225" s="18"/>
      <c r="AO225" s="18"/>
      <c r="AP225" s="18"/>
      <c r="AQ225" s="18"/>
      <c r="AR225" s="18"/>
      <c r="AS225" s="18"/>
      <c r="AT225" s="18"/>
    </row>
    <row r="226" spans="1:46">
      <c r="A226" s="117"/>
      <c r="B226" s="86"/>
      <c r="C226" s="86"/>
      <c r="D226" s="86"/>
      <c r="E226" s="86"/>
      <c r="F226" s="86"/>
      <c r="G226" s="86"/>
      <c r="H226" s="86"/>
      <c r="I226" s="86"/>
      <c r="J226" s="86"/>
      <c r="K226" s="86"/>
      <c r="L226" s="86"/>
      <c r="M226" s="86"/>
      <c r="N226" s="86"/>
      <c r="O226" s="104"/>
      <c r="P226" s="160">
        <f>IF($T$13="Correct",IF(AND(P225+1&lt;='Student Work'!$T$13,P225&lt;&gt;0),P225+1,IF('Student Work'!P226&gt;0,"ERROR",0)),0)</f>
        <v>0</v>
      </c>
      <c r="Q226" s="161">
        <f>IF(P226=0,0,IF(ISBLANK('Student Work'!Q226),"ERROR",IF(ABS('Student Work'!Q226-'Student Work'!T225)&lt;0.01,IF(P226&lt;&gt;"ERROR","Correct","ERROR"),"ERROR")))</f>
        <v>0</v>
      </c>
      <c r="R226" s="162">
        <f>IF(P226=0,0,IF(ISBLANK('Student Work'!R226),"ERROR",IF(ABS('Student Work'!R226-'Student Work'!Q226*'Student Work'!$T$12/12)&lt;0.01,IF(P226&lt;&gt;"ERROR","Correct","ERROR"),"ERROR")))</f>
        <v>0</v>
      </c>
      <c r="S226" s="162">
        <f>IF(P226=0,0,IF(ISBLANK('Student Work'!S226),"ERROR",IF(ABS('Student Work'!S226-('Student Work'!$T$14-'Student Work'!R226))&lt;0.01,IF(P226&lt;&gt;"ERROR","Correct","ERROR"),"ERROR")))</f>
        <v>0</v>
      </c>
      <c r="T226" s="162">
        <f>IF(P226=0,0,IF(ISBLANK('Student Work'!T226),"ERROR",IF(ABS('Student Work'!T226-('Student Work'!Q226-'Student Work'!S226))&lt;0.01,IF(P226&lt;&gt;"ERROR","Correct","ERROR"),"ERROR")))</f>
        <v>0</v>
      </c>
      <c r="U226" s="167"/>
      <c r="V226" s="167"/>
      <c r="W226" s="104"/>
      <c r="X226" s="104"/>
      <c r="Y226" s="104"/>
      <c r="Z226" s="104"/>
      <c r="AA226" s="104"/>
      <c r="AB226" s="104"/>
      <c r="AC226" s="104"/>
      <c r="AD226" s="160">
        <f>IF($AE$13="Correct",IF(AND(AD225+1&lt;='Student Work'!$AE$13,AD225&lt;&gt;0),AD225+1,IF('Student Work'!AD226&gt;0,"ERROR",0)),0)</f>
        <v>0</v>
      </c>
      <c r="AE226" s="162">
        <f>IF(AD226=0,0,IF(ISBLANK('Student Work'!AE226),"ERROR",IF(ABS('Student Work'!AE226-'Student Work'!AH225)&lt;0.01,IF(AD226&lt;&gt;"ERROR","Correct","ERROR"),"ERROR")))</f>
        <v>0</v>
      </c>
      <c r="AF226" s="162">
        <f>IF(AD226=0,0,IF(ISBLANK('Student Work'!AF226),"ERROR",IF(ABS('Student Work'!AF226-'Student Work'!AE226*'Student Work'!$AE$12/12)&lt;0.01,IF(AD226&lt;&gt;"ERROR","Correct","ERROR"),"ERROR")))</f>
        <v>0</v>
      </c>
      <c r="AG226" s="179">
        <f>IF(AD226=0,0,IF(ISBLANK('Student Work'!AG226),"ERROR",IF(ABS('Student Work'!AG226-('Student Work'!$AE$14-'Student Work'!AF226))&lt;0.01,"Correct","ERROR")))</f>
        <v>0</v>
      </c>
      <c r="AH226" s="180">
        <f>IF(AD226=0,0,IF(ISBLANK('Student Work'!AH226),"ERROR",IF(ABS('Student Work'!AH226-('Student Work'!AE226-'Student Work'!AG226))&lt;0.01,"Correct","ERROR")))</f>
        <v>0</v>
      </c>
      <c r="AI226" s="168"/>
      <c r="AJ226" s="104"/>
      <c r="AK226" s="104"/>
      <c r="AL226" s="84"/>
      <c r="AM226" s="18"/>
      <c r="AN226" s="18"/>
      <c r="AO226" s="18"/>
      <c r="AP226" s="18"/>
      <c r="AQ226" s="18"/>
      <c r="AR226" s="18"/>
      <c r="AS226" s="18"/>
      <c r="AT226" s="18"/>
    </row>
    <row r="227" spans="1:46">
      <c r="A227" s="117"/>
      <c r="B227" s="86"/>
      <c r="C227" s="86"/>
      <c r="D227" s="86"/>
      <c r="E227" s="86"/>
      <c r="F227" s="86"/>
      <c r="G227" s="86"/>
      <c r="H227" s="86"/>
      <c r="I227" s="86"/>
      <c r="J227" s="86"/>
      <c r="K227" s="86"/>
      <c r="L227" s="86"/>
      <c r="M227" s="86"/>
      <c r="N227" s="86"/>
      <c r="O227" s="104"/>
      <c r="P227" s="160">
        <f>IF($T$13="Correct",IF(AND(P226+1&lt;='Student Work'!$T$13,P226&lt;&gt;0),P226+1,IF('Student Work'!P227&gt;0,"ERROR",0)),0)</f>
        <v>0</v>
      </c>
      <c r="Q227" s="161">
        <f>IF(P227=0,0,IF(ISBLANK('Student Work'!Q227),"ERROR",IF(ABS('Student Work'!Q227-'Student Work'!T226)&lt;0.01,IF(P227&lt;&gt;"ERROR","Correct","ERROR"),"ERROR")))</f>
        <v>0</v>
      </c>
      <c r="R227" s="162">
        <f>IF(P227=0,0,IF(ISBLANK('Student Work'!R227),"ERROR",IF(ABS('Student Work'!R227-'Student Work'!Q227*'Student Work'!$T$12/12)&lt;0.01,IF(P227&lt;&gt;"ERROR","Correct","ERROR"),"ERROR")))</f>
        <v>0</v>
      </c>
      <c r="S227" s="162">
        <f>IF(P227=0,0,IF(ISBLANK('Student Work'!S227),"ERROR",IF(ABS('Student Work'!S227-('Student Work'!$T$14-'Student Work'!R227))&lt;0.01,IF(P227&lt;&gt;"ERROR","Correct","ERROR"),"ERROR")))</f>
        <v>0</v>
      </c>
      <c r="T227" s="162">
        <f>IF(P227=0,0,IF(ISBLANK('Student Work'!T227),"ERROR",IF(ABS('Student Work'!T227-('Student Work'!Q227-'Student Work'!S227))&lt;0.01,IF(P227&lt;&gt;"ERROR","Correct","ERROR"),"ERROR")))</f>
        <v>0</v>
      </c>
      <c r="U227" s="167"/>
      <c r="V227" s="167"/>
      <c r="W227" s="104"/>
      <c r="X227" s="104"/>
      <c r="Y227" s="104"/>
      <c r="Z227" s="104"/>
      <c r="AA227" s="104"/>
      <c r="AB227" s="104"/>
      <c r="AC227" s="104"/>
      <c r="AD227" s="160">
        <f>IF($AE$13="Correct",IF(AND(AD226+1&lt;='Student Work'!$AE$13,AD226&lt;&gt;0),AD226+1,IF('Student Work'!AD227&gt;0,"ERROR",0)),0)</f>
        <v>0</v>
      </c>
      <c r="AE227" s="162">
        <f>IF(AD227=0,0,IF(ISBLANK('Student Work'!AE227),"ERROR",IF(ABS('Student Work'!AE227-'Student Work'!AH226)&lt;0.01,IF(AD227&lt;&gt;"ERROR","Correct","ERROR"),"ERROR")))</f>
        <v>0</v>
      </c>
      <c r="AF227" s="162">
        <f>IF(AD227=0,0,IF(ISBLANK('Student Work'!AF227),"ERROR",IF(ABS('Student Work'!AF227-'Student Work'!AE227*'Student Work'!$AE$12/12)&lt;0.01,IF(AD227&lt;&gt;"ERROR","Correct","ERROR"),"ERROR")))</f>
        <v>0</v>
      </c>
      <c r="AG227" s="179">
        <f>IF(AD227=0,0,IF(ISBLANK('Student Work'!AG227),"ERROR",IF(ABS('Student Work'!AG227-('Student Work'!$AE$14-'Student Work'!AF227))&lt;0.01,"Correct","ERROR")))</f>
        <v>0</v>
      </c>
      <c r="AH227" s="180">
        <f>IF(AD227=0,0,IF(ISBLANK('Student Work'!AH227),"ERROR",IF(ABS('Student Work'!AH227-('Student Work'!AE227-'Student Work'!AG227))&lt;0.01,"Correct","ERROR")))</f>
        <v>0</v>
      </c>
      <c r="AI227" s="168"/>
      <c r="AJ227" s="104"/>
      <c r="AK227" s="104"/>
      <c r="AL227" s="84"/>
      <c r="AM227" s="18"/>
      <c r="AN227" s="18"/>
      <c r="AO227" s="18"/>
      <c r="AP227" s="18"/>
      <c r="AQ227" s="18"/>
      <c r="AR227" s="18"/>
      <c r="AS227" s="18"/>
      <c r="AT227" s="18"/>
    </row>
    <row r="228" spans="1:46">
      <c r="A228" s="117"/>
      <c r="B228" s="86"/>
      <c r="C228" s="86"/>
      <c r="D228" s="86"/>
      <c r="E228" s="86"/>
      <c r="F228" s="86"/>
      <c r="G228" s="86"/>
      <c r="H228" s="86"/>
      <c r="I228" s="86"/>
      <c r="J228" s="86"/>
      <c r="K228" s="86"/>
      <c r="L228" s="86"/>
      <c r="M228" s="86"/>
      <c r="N228" s="86"/>
      <c r="O228" s="104"/>
      <c r="P228" s="160">
        <f>IF($T$13="Correct",IF(AND(P227+1&lt;='Student Work'!$T$13,P227&lt;&gt;0),P227+1,IF('Student Work'!P228&gt;0,"ERROR",0)),0)</f>
        <v>0</v>
      </c>
      <c r="Q228" s="161">
        <f>IF(P228=0,0,IF(ISBLANK('Student Work'!Q228),"ERROR",IF(ABS('Student Work'!Q228-'Student Work'!T227)&lt;0.01,IF(P228&lt;&gt;"ERROR","Correct","ERROR"),"ERROR")))</f>
        <v>0</v>
      </c>
      <c r="R228" s="162">
        <f>IF(P228=0,0,IF(ISBLANK('Student Work'!R228),"ERROR",IF(ABS('Student Work'!R228-'Student Work'!Q228*'Student Work'!$T$12/12)&lt;0.01,IF(P228&lt;&gt;"ERROR","Correct","ERROR"),"ERROR")))</f>
        <v>0</v>
      </c>
      <c r="S228" s="162">
        <f>IF(P228=0,0,IF(ISBLANK('Student Work'!S228),"ERROR",IF(ABS('Student Work'!S228-('Student Work'!$T$14-'Student Work'!R228))&lt;0.01,IF(P228&lt;&gt;"ERROR","Correct","ERROR"),"ERROR")))</f>
        <v>0</v>
      </c>
      <c r="T228" s="162">
        <f>IF(P228=0,0,IF(ISBLANK('Student Work'!T228),"ERROR",IF(ABS('Student Work'!T228-('Student Work'!Q228-'Student Work'!S228))&lt;0.01,IF(P228&lt;&gt;"ERROR","Correct","ERROR"),"ERROR")))</f>
        <v>0</v>
      </c>
      <c r="U228" s="167"/>
      <c r="V228" s="167"/>
      <c r="W228" s="104"/>
      <c r="X228" s="104"/>
      <c r="Y228" s="104"/>
      <c r="Z228" s="104"/>
      <c r="AA228" s="104"/>
      <c r="AB228" s="104"/>
      <c r="AC228" s="104"/>
      <c r="AD228" s="160">
        <f>IF($AE$13="Correct",IF(AND(AD227+1&lt;='Student Work'!$AE$13,AD227&lt;&gt;0),AD227+1,IF('Student Work'!AD228&gt;0,"ERROR",0)),0)</f>
        <v>0</v>
      </c>
      <c r="AE228" s="162">
        <f>IF(AD228=0,0,IF(ISBLANK('Student Work'!AE228),"ERROR",IF(ABS('Student Work'!AE228-'Student Work'!AH227)&lt;0.01,IF(AD228&lt;&gt;"ERROR","Correct","ERROR"),"ERROR")))</f>
        <v>0</v>
      </c>
      <c r="AF228" s="162">
        <f>IF(AD228=0,0,IF(ISBLANK('Student Work'!AF228),"ERROR",IF(ABS('Student Work'!AF228-'Student Work'!AE228*'Student Work'!$AE$12/12)&lt;0.01,IF(AD228&lt;&gt;"ERROR","Correct","ERROR"),"ERROR")))</f>
        <v>0</v>
      </c>
      <c r="AG228" s="179">
        <f>IF(AD228=0,0,IF(ISBLANK('Student Work'!AG228),"ERROR",IF(ABS('Student Work'!AG228-('Student Work'!$AE$14-'Student Work'!AF228))&lt;0.01,"Correct","ERROR")))</f>
        <v>0</v>
      </c>
      <c r="AH228" s="180">
        <f>IF(AD228=0,0,IF(ISBLANK('Student Work'!AH228),"ERROR",IF(ABS('Student Work'!AH228-('Student Work'!AE228-'Student Work'!AG228))&lt;0.01,"Correct","ERROR")))</f>
        <v>0</v>
      </c>
      <c r="AI228" s="168"/>
      <c r="AJ228" s="104"/>
      <c r="AK228" s="104"/>
      <c r="AL228" s="84"/>
      <c r="AM228" s="18"/>
      <c r="AN228" s="18"/>
      <c r="AO228" s="18"/>
      <c r="AP228" s="18"/>
      <c r="AQ228" s="18"/>
      <c r="AR228" s="18"/>
      <c r="AS228" s="18"/>
      <c r="AT228" s="18"/>
    </row>
    <row r="229" spans="1:46">
      <c r="A229" s="117"/>
      <c r="B229" s="86"/>
      <c r="C229" s="86"/>
      <c r="D229" s="86"/>
      <c r="E229" s="86"/>
      <c r="F229" s="86"/>
      <c r="G229" s="86"/>
      <c r="H229" s="86"/>
      <c r="I229" s="86"/>
      <c r="J229" s="86"/>
      <c r="K229" s="86"/>
      <c r="L229" s="86"/>
      <c r="M229" s="86"/>
      <c r="N229" s="86"/>
      <c r="O229" s="104"/>
      <c r="P229" s="160">
        <f>IF($T$13="Correct",IF(AND(P228+1&lt;='Student Work'!$T$13,P228&lt;&gt;0),P228+1,IF('Student Work'!P229&gt;0,"ERROR",0)),0)</f>
        <v>0</v>
      </c>
      <c r="Q229" s="161">
        <f>IF(P229=0,0,IF(ISBLANK('Student Work'!Q229),"ERROR",IF(ABS('Student Work'!Q229-'Student Work'!T228)&lt;0.01,IF(P229&lt;&gt;"ERROR","Correct","ERROR"),"ERROR")))</f>
        <v>0</v>
      </c>
      <c r="R229" s="162">
        <f>IF(P229=0,0,IF(ISBLANK('Student Work'!R229),"ERROR",IF(ABS('Student Work'!R229-'Student Work'!Q229*'Student Work'!$T$12/12)&lt;0.01,IF(P229&lt;&gt;"ERROR","Correct","ERROR"),"ERROR")))</f>
        <v>0</v>
      </c>
      <c r="S229" s="162">
        <f>IF(P229=0,0,IF(ISBLANK('Student Work'!S229),"ERROR",IF(ABS('Student Work'!S229-('Student Work'!$T$14-'Student Work'!R229))&lt;0.01,IF(P229&lt;&gt;"ERROR","Correct","ERROR"),"ERROR")))</f>
        <v>0</v>
      </c>
      <c r="T229" s="162">
        <f>IF(P229=0,0,IF(ISBLANK('Student Work'!T229),"ERROR",IF(ABS('Student Work'!T229-('Student Work'!Q229-'Student Work'!S229))&lt;0.01,IF(P229&lt;&gt;"ERROR","Correct","ERROR"),"ERROR")))</f>
        <v>0</v>
      </c>
      <c r="U229" s="167"/>
      <c r="V229" s="167"/>
      <c r="W229" s="104"/>
      <c r="X229" s="104"/>
      <c r="Y229" s="104"/>
      <c r="Z229" s="104"/>
      <c r="AA229" s="104"/>
      <c r="AB229" s="104"/>
      <c r="AC229" s="104"/>
      <c r="AD229" s="160">
        <f>IF($AE$13="Correct",IF(AND(AD228+1&lt;='Student Work'!$AE$13,AD228&lt;&gt;0),AD228+1,IF('Student Work'!AD229&gt;0,"ERROR",0)),0)</f>
        <v>0</v>
      </c>
      <c r="AE229" s="162">
        <f>IF(AD229=0,0,IF(ISBLANK('Student Work'!AE229),"ERROR",IF(ABS('Student Work'!AE229-'Student Work'!AH228)&lt;0.01,IF(AD229&lt;&gt;"ERROR","Correct","ERROR"),"ERROR")))</f>
        <v>0</v>
      </c>
      <c r="AF229" s="162">
        <f>IF(AD229=0,0,IF(ISBLANK('Student Work'!AF229),"ERROR",IF(ABS('Student Work'!AF229-'Student Work'!AE229*'Student Work'!$AE$12/12)&lt;0.01,IF(AD229&lt;&gt;"ERROR","Correct","ERROR"),"ERROR")))</f>
        <v>0</v>
      </c>
      <c r="AG229" s="179">
        <f>IF(AD229=0,0,IF(ISBLANK('Student Work'!AG229),"ERROR",IF(ABS('Student Work'!AG229-('Student Work'!$AE$14-'Student Work'!AF229))&lt;0.01,"Correct","ERROR")))</f>
        <v>0</v>
      </c>
      <c r="AH229" s="180">
        <f>IF(AD229=0,0,IF(ISBLANK('Student Work'!AH229),"ERROR",IF(ABS('Student Work'!AH229-('Student Work'!AE229-'Student Work'!AG229))&lt;0.01,"Correct","ERROR")))</f>
        <v>0</v>
      </c>
      <c r="AI229" s="168"/>
      <c r="AJ229" s="104"/>
      <c r="AK229" s="104"/>
      <c r="AL229" s="84"/>
      <c r="AM229" s="18"/>
      <c r="AN229" s="18"/>
      <c r="AO229" s="18"/>
      <c r="AP229" s="18"/>
      <c r="AQ229" s="18"/>
      <c r="AR229" s="18"/>
      <c r="AS229" s="18"/>
      <c r="AT229" s="18"/>
    </row>
    <row r="230" spans="1:46">
      <c r="A230" s="117"/>
      <c r="B230" s="86"/>
      <c r="C230" s="86"/>
      <c r="D230" s="86"/>
      <c r="E230" s="86"/>
      <c r="F230" s="86"/>
      <c r="G230" s="86"/>
      <c r="H230" s="86"/>
      <c r="I230" s="86"/>
      <c r="J230" s="86"/>
      <c r="K230" s="86"/>
      <c r="L230" s="86"/>
      <c r="M230" s="86"/>
      <c r="N230" s="86"/>
      <c r="O230" s="104"/>
      <c r="P230" s="160">
        <f>IF($T$13="Correct",IF(AND(P229+1&lt;='Student Work'!$T$13,P229&lt;&gt;0),P229+1,IF('Student Work'!P230&gt;0,"ERROR",0)),0)</f>
        <v>0</v>
      </c>
      <c r="Q230" s="161">
        <f>IF(P230=0,0,IF(ISBLANK('Student Work'!Q230),"ERROR",IF(ABS('Student Work'!Q230-'Student Work'!T229)&lt;0.01,IF(P230&lt;&gt;"ERROR","Correct","ERROR"),"ERROR")))</f>
        <v>0</v>
      </c>
      <c r="R230" s="162">
        <f>IF(P230=0,0,IF(ISBLANK('Student Work'!R230),"ERROR",IF(ABS('Student Work'!R230-'Student Work'!Q230*'Student Work'!$T$12/12)&lt;0.01,IF(P230&lt;&gt;"ERROR","Correct","ERROR"),"ERROR")))</f>
        <v>0</v>
      </c>
      <c r="S230" s="162">
        <f>IF(P230=0,0,IF(ISBLANK('Student Work'!S230),"ERROR",IF(ABS('Student Work'!S230-('Student Work'!$T$14-'Student Work'!R230))&lt;0.01,IF(P230&lt;&gt;"ERROR","Correct","ERROR"),"ERROR")))</f>
        <v>0</v>
      </c>
      <c r="T230" s="162">
        <f>IF(P230=0,0,IF(ISBLANK('Student Work'!T230),"ERROR",IF(ABS('Student Work'!T230-('Student Work'!Q230-'Student Work'!S230))&lt;0.01,IF(P230&lt;&gt;"ERROR","Correct","ERROR"),"ERROR")))</f>
        <v>0</v>
      </c>
      <c r="U230" s="167"/>
      <c r="V230" s="167"/>
      <c r="W230" s="104"/>
      <c r="X230" s="104"/>
      <c r="Y230" s="104"/>
      <c r="Z230" s="104"/>
      <c r="AA230" s="104"/>
      <c r="AB230" s="104"/>
      <c r="AC230" s="104"/>
      <c r="AD230" s="160">
        <f>IF($AE$13="Correct",IF(AND(AD229+1&lt;='Student Work'!$AE$13,AD229&lt;&gt;0),AD229+1,IF('Student Work'!AD230&gt;0,"ERROR",0)),0)</f>
        <v>0</v>
      </c>
      <c r="AE230" s="162">
        <f>IF(AD230=0,0,IF(ISBLANK('Student Work'!AE230),"ERROR",IF(ABS('Student Work'!AE230-'Student Work'!AH229)&lt;0.01,IF(AD230&lt;&gt;"ERROR","Correct","ERROR"),"ERROR")))</f>
        <v>0</v>
      </c>
      <c r="AF230" s="162">
        <f>IF(AD230=0,0,IF(ISBLANK('Student Work'!AF230),"ERROR",IF(ABS('Student Work'!AF230-'Student Work'!AE230*'Student Work'!$AE$12/12)&lt;0.01,IF(AD230&lt;&gt;"ERROR","Correct","ERROR"),"ERROR")))</f>
        <v>0</v>
      </c>
      <c r="AG230" s="179">
        <f>IF(AD230=0,0,IF(ISBLANK('Student Work'!AG230),"ERROR",IF(ABS('Student Work'!AG230-('Student Work'!$AE$14-'Student Work'!AF230))&lt;0.01,"Correct","ERROR")))</f>
        <v>0</v>
      </c>
      <c r="AH230" s="180">
        <f>IF(AD230=0,0,IF(ISBLANK('Student Work'!AH230),"ERROR",IF(ABS('Student Work'!AH230-('Student Work'!AE230-'Student Work'!AG230))&lt;0.01,"Correct","ERROR")))</f>
        <v>0</v>
      </c>
      <c r="AI230" s="168"/>
      <c r="AJ230" s="104"/>
      <c r="AK230" s="104"/>
      <c r="AL230" s="84"/>
      <c r="AM230" s="18"/>
      <c r="AN230" s="18"/>
      <c r="AO230" s="18"/>
      <c r="AP230" s="18"/>
      <c r="AQ230" s="18"/>
      <c r="AR230" s="18"/>
      <c r="AS230" s="18"/>
      <c r="AT230" s="18"/>
    </row>
    <row r="231" spans="1:46">
      <c r="A231" s="117"/>
      <c r="B231" s="86"/>
      <c r="C231" s="86"/>
      <c r="D231" s="86"/>
      <c r="E231" s="86"/>
      <c r="F231" s="86"/>
      <c r="G231" s="86"/>
      <c r="H231" s="86"/>
      <c r="I231" s="86"/>
      <c r="J231" s="86"/>
      <c r="K231" s="86"/>
      <c r="L231" s="86"/>
      <c r="M231" s="86"/>
      <c r="N231" s="86"/>
      <c r="O231" s="104"/>
      <c r="P231" s="160">
        <f>IF($T$13="Correct",IF(AND(P230+1&lt;='Student Work'!$T$13,P230&lt;&gt;0),P230+1,IF('Student Work'!P231&gt;0,"ERROR",0)),0)</f>
        <v>0</v>
      </c>
      <c r="Q231" s="161">
        <f>IF(P231=0,0,IF(ISBLANK('Student Work'!Q231),"ERROR",IF(ABS('Student Work'!Q231-'Student Work'!T230)&lt;0.01,IF(P231&lt;&gt;"ERROR","Correct","ERROR"),"ERROR")))</f>
        <v>0</v>
      </c>
      <c r="R231" s="162">
        <f>IF(P231=0,0,IF(ISBLANK('Student Work'!R231),"ERROR",IF(ABS('Student Work'!R231-'Student Work'!Q231*'Student Work'!$T$12/12)&lt;0.01,IF(P231&lt;&gt;"ERROR","Correct","ERROR"),"ERROR")))</f>
        <v>0</v>
      </c>
      <c r="S231" s="162">
        <f>IF(P231=0,0,IF(ISBLANK('Student Work'!S231),"ERROR",IF(ABS('Student Work'!S231-('Student Work'!$T$14-'Student Work'!R231))&lt;0.01,IF(P231&lt;&gt;"ERROR","Correct","ERROR"),"ERROR")))</f>
        <v>0</v>
      </c>
      <c r="T231" s="162">
        <f>IF(P231=0,0,IF(ISBLANK('Student Work'!T231),"ERROR",IF(ABS('Student Work'!T231-('Student Work'!Q231-'Student Work'!S231))&lt;0.01,IF(P231&lt;&gt;"ERROR","Correct","ERROR"),"ERROR")))</f>
        <v>0</v>
      </c>
      <c r="U231" s="167"/>
      <c r="V231" s="167"/>
      <c r="W231" s="104"/>
      <c r="X231" s="104"/>
      <c r="Y231" s="104"/>
      <c r="Z231" s="104"/>
      <c r="AA231" s="104"/>
      <c r="AB231" s="104"/>
      <c r="AC231" s="104"/>
      <c r="AD231" s="160">
        <f>IF($AE$13="Correct",IF(AND(AD230+1&lt;='Student Work'!$AE$13,AD230&lt;&gt;0),AD230+1,IF('Student Work'!AD231&gt;0,"ERROR",0)),0)</f>
        <v>0</v>
      </c>
      <c r="AE231" s="162">
        <f>IF(AD231=0,0,IF(ISBLANK('Student Work'!AE231),"ERROR",IF(ABS('Student Work'!AE231-'Student Work'!AH230)&lt;0.01,IF(AD231&lt;&gt;"ERROR","Correct","ERROR"),"ERROR")))</f>
        <v>0</v>
      </c>
      <c r="AF231" s="162">
        <f>IF(AD231=0,0,IF(ISBLANK('Student Work'!AF231),"ERROR",IF(ABS('Student Work'!AF231-'Student Work'!AE231*'Student Work'!$AE$12/12)&lt;0.01,IF(AD231&lt;&gt;"ERROR","Correct","ERROR"),"ERROR")))</f>
        <v>0</v>
      </c>
      <c r="AG231" s="179">
        <f>IF(AD231=0,0,IF(ISBLANK('Student Work'!AG231),"ERROR",IF(ABS('Student Work'!AG231-('Student Work'!$AE$14-'Student Work'!AF231))&lt;0.01,"Correct","ERROR")))</f>
        <v>0</v>
      </c>
      <c r="AH231" s="180">
        <f>IF(AD231=0,0,IF(ISBLANK('Student Work'!AH231),"ERROR",IF(ABS('Student Work'!AH231-('Student Work'!AE231-'Student Work'!AG231))&lt;0.01,"Correct","ERROR")))</f>
        <v>0</v>
      </c>
      <c r="AI231" s="168"/>
      <c r="AJ231" s="104"/>
      <c r="AK231" s="104"/>
      <c r="AL231" s="84"/>
      <c r="AM231" s="18"/>
      <c r="AN231" s="18"/>
      <c r="AO231" s="18"/>
      <c r="AP231" s="18"/>
      <c r="AQ231" s="18"/>
      <c r="AR231" s="18"/>
      <c r="AS231" s="18"/>
      <c r="AT231" s="18"/>
    </row>
    <row r="232" spans="1:46">
      <c r="A232" s="117"/>
      <c r="B232" s="86"/>
      <c r="C232" s="86"/>
      <c r="D232" s="86"/>
      <c r="E232" s="86"/>
      <c r="F232" s="86"/>
      <c r="G232" s="86"/>
      <c r="H232" s="86"/>
      <c r="I232" s="86"/>
      <c r="J232" s="86"/>
      <c r="K232" s="86"/>
      <c r="L232" s="86"/>
      <c r="M232" s="86"/>
      <c r="N232" s="86"/>
      <c r="O232" s="104"/>
      <c r="P232" s="160">
        <f>IF($T$13="Correct",IF(AND(P231+1&lt;='Student Work'!$T$13,P231&lt;&gt;0),P231+1,IF('Student Work'!P232&gt;0,"ERROR",0)),0)</f>
        <v>0</v>
      </c>
      <c r="Q232" s="161">
        <f>IF(P232=0,0,IF(ISBLANK('Student Work'!Q232),"ERROR",IF(ABS('Student Work'!Q232-'Student Work'!T231)&lt;0.01,IF(P232&lt;&gt;"ERROR","Correct","ERROR"),"ERROR")))</f>
        <v>0</v>
      </c>
      <c r="R232" s="162">
        <f>IF(P232=0,0,IF(ISBLANK('Student Work'!R232),"ERROR",IF(ABS('Student Work'!R232-'Student Work'!Q232*'Student Work'!$T$12/12)&lt;0.01,IF(P232&lt;&gt;"ERROR","Correct","ERROR"),"ERROR")))</f>
        <v>0</v>
      </c>
      <c r="S232" s="162">
        <f>IF(P232=0,0,IF(ISBLANK('Student Work'!S232),"ERROR",IF(ABS('Student Work'!S232-('Student Work'!$T$14-'Student Work'!R232))&lt;0.01,IF(P232&lt;&gt;"ERROR","Correct","ERROR"),"ERROR")))</f>
        <v>0</v>
      </c>
      <c r="T232" s="162">
        <f>IF(P232=0,0,IF(ISBLANK('Student Work'!T232),"ERROR",IF(ABS('Student Work'!T232-('Student Work'!Q232-'Student Work'!S232))&lt;0.01,IF(P232&lt;&gt;"ERROR","Correct","ERROR"),"ERROR")))</f>
        <v>0</v>
      </c>
      <c r="U232" s="167"/>
      <c r="V232" s="167"/>
      <c r="W232" s="104"/>
      <c r="X232" s="104"/>
      <c r="Y232" s="104"/>
      <c r="Z232" s="104"/>
      <c r="AA232" s="104"/>
      <c r="AB232" s="104"/>
      <c r="AC232" s="104"/>
      <c r="AD232" s="160">
        <f>IF($AE$13="Correct",IF(AND(AD231+1&lt;='Student Work'!$AE$13,AD231&lt;&gt;0),AD231+1,IF('Student Work'!AD232&gt;0,"ERROR",0)),0)</f>
        <v>0</v>
      </c>
      <c r="AE232" s="162">
        <f>IF(AD232=0,0,IF(ISBLANK('Student Work'!AE232),"ERROR",IF(ABS('Student Work'!AE232-'Student Work'!AH231)&lt;0.01,IF(AD232&lt;&gt;"ERROR","Correct","ERROR"),"ERROR")))</f>
        <v>0</v>
      </c>
      <c r="AF232" s="162">
        <f>IF(AD232=0,0,IF(ISBLANK('Student Work'!AF232),"ERROR",IF(ABS('Student Work'!AF232-'Student Work'!AE232*'Student Work'!$AE$12/12)&lt;0.01,IF(AD232&lt;&gt;"ERROR","Correct","ERROR"),"ERROR")))</f>
        <v>0</v>
      </c>
      <c r="AG232" s="179">
        <f>IF(AD232=0,0,IF(ISBLANK('Student Work'!AG232),"ERROR",IF(ABS('Student Work'!AG232-('Student Work'!$AE$14-'Student Work'!AF232))&lt;0.01,"Correct","ERROR")))</f>
        <v>0</v>
      </c>
      <c r="AH232" s="180">
        <f>IF(AD232=0,0,IF(ISBLANK('Student Work'!AH232),"ERROR",IF(ABS('Student Work'!AH232-('Student Work'!AE232-'Student Work'!AG232))&lt;0.01,"Correct","ERROR")))</f>
        <v>0</v>
      </c>
      <c r="AI232" s="168"/>
      <c r="AJ232" s="104"/>
      <c r="AK232" s="104"/>
      <c r="AL232" s="84"/>
      <c r="AM232" s="18"/>
      <c r="AN232" s="18"/>
      <c r="AO232" s="18"/>
      <c r="AP232" s="18"/>
      <c r="AQ232" s="18"/>
      <c r="AR232" s="18"/>
      <c r="AS232" s="18"/>
      <c r="AT232" s="18"/>
    </row>
    <row r="233" spans="1:46">
      <c r="A233" s="117"/>
      <c r="B233" s="86"/>
      <c r="C233" s="86"/>
      <c r="D233" s="86"/>
      <c r="E233" s="86"/>
      <c r="F233" s="86"/>
      <c r="G233" s="86"/>
      <c r="H233" s="86"/>
      <c r="I233" s="86"/>
      <c r="J233" s="86"/>
      <c r="K233" s="86"/>
      <c r="L233" s="86"/>
      <c r="M233" s="86"/>
      <c r="N233" s="86"/>
      <c r="O233" s="104"/>
      <c r="P233" s="160">
        <f>IF($T$13="Correct",IF(AND(P232+1&lt;='Student Work'!$T$13,P232&lt;&gt;0),P232+1,IF('Student Work'!P233&gt;0,"ERROR",0)),0)</f>
        <v>0</v>
      </c>
      <c r="Q233" s="161">
        <f>IF(P233=0,0,IF(ISBLANK('Student Work'!Q233),"ERROR",IF(ABS('Student Work'!Q233-'Student Work'!T232)&lt;0.01,IF(P233&lt;&gt;"ERROR","Correct","ERROR"),"ERROR")))</f>
        <v>0</v>
      </c>
      <c r="R233" s="162">
        <f>IF(P233=0,0,IF(ISBLANK('Student Work'!R233),"ERROR",IF(ABS('Student Work'!R233-'Student Work'!Q233*'Student Work'!$T$12/12)&lt;0.01,IF(P233&lt;&gt;"ERROR","Correct","ERROR"),"ERROR")))</f>
        <v>0</v>
      </c>
      <c r="S233" s="162">
        <f>IF(P233=0,0,IF(ISBLANK('Student Work'!S233),"ERROR",IF(ABS('Student Work'!S233-('Student Work'!$T$14-'Student Work'!R233))&lt;0.01,IF(P233&lt;&gt;"ERROR","Correct","ERROR"),"ERROR")))</f>
        <v>0</v>
      </c>
      <c r="T233" s="162">
        <f>IF(P233=0,0,IF(ISBLANK('Student Work'!T233),"ERROR",IF(ABS('Student Work'!T233-('Student Work'!Q233-'Student Work'!S233))&lt;0.01,IF(P233&lt;&gt;"ERROR","Correct","ERROR"),"ERROR")))</f>
        <v>0</v>
      </c>
      <c r="U233" s="167"/>
      <c r="V233" s="167"/>
      <c r="W233" s="104"/>
      <c r="X233" s="104"/>
      <c r="Y233" s="104"/>
      <c r="Z233" s="104"/>
      <c r="AA233" s="104"/>
      <c r="AB233" s="104"/>
      <c r="AC233" s="104"/>
      <c r="AD233" s="160">
        <f>IF($AE$13="Correct",IF(AND(AD232+1&lt;='Student Work'!$AE$13,AD232&lt;&gt;0),AD232+1,IF('Student Work'!AD233&gt;0,"ERROR",0)),0)</f>
        <v>0</v>
      </c>
      <c r="AE233" s="162">
        <f>IF(AD233=0,0,IF(ISBLANK('Student Work'!AE233),"ERROR",IF(ABS('Student Work'!AE233-'Student Work'!AH232)&lt;0.01,IF(AD233&lt;&gt;"ERROR","Correct","ERROR"),"ERROR")))</f>
        <v>0</v>
      </c>
      <c r="AF233" s="162">
        <f>IF(AD233=0,0,IF(ISBLANK('Student Work'!AF233),"ERROR",IF(ABS('Student Work'!AF233-'Student Work'!AE233*'Student Work'!$AE$12/12)&lt;0.01,IF(AD233&lt;&gt;"ERROR","Correct","ERROR"),"ERROR")))</f>
        <v>0</v>
      </c>
      <c r="AG233" s="179">
        <f>IF(AD233=0,0,IF(ISBLANK('Student Work'!AG233),"ERROR",IF(ABS('Student Work'!AG233-('Student Work'!$AE$14-'Student Work'!AF233))&lt;0.01,"Correct","ERROR")))</f>
        <v>0</v>
      </c>
      <c r="AH233" s="180">
        <f>IF(AD233=0,0,IF(ISBLANK('Student Work'!AH233),"ERROR",IF(ABS('Student Work'!AH233-('Student Work'!AE233-'Student Work'!AG233))&lt;0.01,"Correct","ERROR")))</f>
        <v>0</v>
      </c>
      <c r="AI233" s="168"/>
      <c r="AJ233" s="104"/>
      <c r="AK233" s="104"/>
      <c r="AL233" s="84"/>
      <c r="AM233" s="18"/>
      <c r="AN233" s="18"/>
      <c r="AO233" s="18"/>
      <c r="AP233" s="18"/>
      <c r="AQ233" s="18"/>
      <c r="AR233" s="18"/>
      <c r="AS233" s="18"/>
      <c r="AT233" s="18"/>
    </row>
    <row r="234" spans="1:46">
      <c r="A234" s="117"/>
      <c r="B234" s="86"/>
      <c r="C234" s="86"/>
      <c r="D234" s="86"/>
      <c r="E234" s="86"/>
      <c r="F234" s="86"/>
      <c r="G234" s="86"/>
      <c r="H234" s="86"/>
      <c r="I234" s="86"/>
      <c r="J234" s="86"/>
      <c r="K234" s="86"/>
      <c r="L234" s="86"/>
      <c r="M234" s="86"/>
      <c r="N234" s="86"/>
      <c r="O234" s="104"/>
      <c r="P234" s="160">
        <f>IF($T$13="Correct",IF(AND(P233+1&lt;='Student Work'!$T$13,P233&lt;&gt;0),P233+1,IF('Student Work'!P234&gt;0,"ERROR",0)),0)</f>
        <v>0</v>
      </c>
      <c r="Q234" s="161">
        <f>IF(P234=0,0,IF(ISBLANK('Student Work'!Q234),"ERROR",IF(ABS('Student Work'!Q234-'Student Work'!T233)&lt;0.01,IF(P234&lt;&gt;"ERROR","Correct","ERROR"),"ERROR")))</f>
        <v>0</v>
      </c>
      <c r="R234" s="162">
        <f>IF(P234=0,0,IF(ISBLANK('Student Work'!R234),"ERROR",IF(ABS('Student Work'!R234-'Student Work'!Q234*'Student Work'!$T$12/12)&lt;0.01,IF(P234&lt;&gt;"ERROR","Correct","ERROR"),"ERROR")))</f>
        <v>0</v>
      </c>
      <c r="S234" s="162">
        <f>IF(P234=0,0,IF(ISBLANK('Student Work'!S234),"ERROR",IF(ABS('Student Work'!S234-('Student Work'!$T$14-'Student Work'!R234))&lt;0.01,IF(P234&lt;&gt;"ERROR","Correct","ERROR"),"ERROR")))</f>
        <v>0</v>
      </c>
      <c r="T234" s="162">
        <f>IF(P234=0,0,IF(ISBLANK('Student Work'!T234),"ERROR",IF(ABS('Student Work'!T234-('Student Work'!Q234-'Student Work'!S234))&lt;0.01,IF(P234&lt;&gt;"ERROR","Correct","ERROR"),"ERROR")))</f>
        <v>0</v>
      </c>
      <c r="U234" s="167"/>
      <c r="V234" s="167"/>
      <c r="W234" s="104"/>
      <c r="X234" s="104"/>
      <c r="Y234" s="104"/>
      <c r="Z234" s="104"/>
      <c r="AA234" s="104"/>
      <c r="AB234" s="104"/>
      <c r="AC234" s="104"/>
      <c r="AD234" s="160">
        <f>IF($AE$13="Correct",IF(AND(AD233+1&lt;='Student Work'!$AE$13,AD233&lt;&gt;0),AD233+1,IF('Student Work'!AD234&gt;0,"ERROR",0)),0)</f>
        <v>0</v>
      </c>
      <c r="AE234" s="162">
        <f>IF(AD234=0,0,IF(ISBLANK('Student Work'!AE234),"ERROR",IF(ABS('Student Work'!AE234-'Student Work'!AH233)&lt;0.01,IF(AD234&lt;&gt;"ERROR","Correct","ERROR"),"ERROR")))</f>
        <v>0</v>
      </c>
      <c r="AF234" s="162">
        <f>IF(AD234=0,0,IF(ISBLANK('Student Work'!AF234),"ERROR",IF(ABS('Student Work'!AF234-'Student Work'!AE234*'Student Work'!$AE$12/12)&lt;0.01,IF(AD234&lt;&gt;"ERROR","Correct","ERROR"),"ERROR")))</f>
        <v>0</v>
      </c>
      <c r="AG234" s="179">
        <f>IF(AD234=0,0,IF(ISBLANK('Student Work'!AG234),"ERROR",IF(ABS('Student Work'!AG234-('Student Work'!$AE$14-'Student Work'!AF234))&lt;0.01,"Correct","ERROR")))</f>
        <v>0</v>
      </c>
      <c r="AH234" s="180">
        <f>IF(AD234=0,0,IF(ISBLANK('Student Work'!AH234),"ERROR",IF(ABS('Student Work'!AH234-('Student Work'!AE234-'Student Work'!AG234))&lt;0.01,"Correct","ERROR")))</f>
        <v>0</v>
      </c>
      <c r="AI234" s="168"/>
      <c r="AJ234" s="104"/>
      <c r="AK234" s="104"/>
      <c r="AL234" s="84"/>
      <c r="AM234" s="18"/>
      <c r="AN234" s="18"/>
      <c r="AO234" s="18"/>
      <c r="AP234" s="18"/>
      <c r="AQ234" s="18"/>
      <c r="AR234" s="18"/>
      <c r="AS234" s="18"/>
      <c r="AT234" s="18"/>
    </row>
    <row r="235" spans="1:46">
      <c r="A235" s="117"/>
      <c r="B235" s="86"/>
      <c r="C235" s="86"/>
      <c r="D235" s="86"/>
      <c r="E235" s="86"/>
      <c r="F235" s="86"/>
      <c r="G235" s="86"/>
      <c r="H235" s="86"/>
      <c r="I235" s="86"/>
      <c r="J235" s="86"/>
      <c r="K235" s="86"/>
      <c r="L235" s="86"/>
      <c r="M235" s="86"/>
      <c r="N235" s="86"/>
      <c r="O235" s="104"/>
      <c r="P235" s="160">
        <f>IF($T$13="Correct",IF(AND(P234+1&lt;='Student Work'!$T$13,P234&lt;&gt;0),P234+1,IF('Student Work'!P235&gt;0,"ERROR",0)),0)</f>
        <v>0</v>
      </c>
      <c r="Q235" s="161">
        <f>IF(P235=0,0,IF(ISBLANK('Student Work'!Q235),"ERROR",IF(ABS('Student Work'!Q235-'Student Work'!T234)&lt;0.01,IF(P235&lt;&gt;"ERROR","Correct","ERROR"),"ERROR")))</f>
        <v>0</v>
      </c>
      <c r="R235" s="162">
        <f>IF(P235=0,0,IF(ISBLANK('Student Work'!R235),"ERROR",IF(ABS('Student Work'!R235-'Student Work'!Q235*'Student Work'!$T$12/12)&lt;0.01,IF(P235&lt;&gt;"ERROR","Correct","ERROR"),"ERROR")))</f>
        <v>0</v>
      </c>
      <c r="S235" s="162">
        <f>IF(P235=0,0,IF(ISBLANK('Student Work'!S235),"ERROR",IF(ABS('Student Work'!S235-('Student Work'!$T$14-'Student Work'!R235))&lt;0.01,IF(P235&lt;&gt;"ERROR","Correct","ERROR"),"ERROR")))</f>
        <v>0</v>
      </c>
      <c r="T235" s="162">
        <f>IF(P235=0,0,IF(ISBLANK('Student Work'!T235),"ERROR",IF(ABS('Student Work'!T235-('Student Work'!Q235-'Student Work'!S235))&lt;0.01,IF(P235&lt;&gt;"ERROR","Correct","ERROR"),"ERROR")))</f>
        <v>0</v>
      </c>
      <c r="U235" s="167"/>
      <c r="V235" s="167"/>
      <c r="W235" s="104"/>
      <c r="X235" s="104"/>
      <c r="Y235" s="104"/>
      <c r="Z235" s="104"/>
      <c r="AA235" s="104"/>
      <c r="AB235" s="104"/>
      <c r="AC235" s="104"/>
      <c r="AD235" s="160">
        <f>IF($AE$13="Correct",IF(AND(AD234+1&lt;='Student Work'!$AE$13,AD234&lt;&gt;0),AD234+1,IF('Student Work'!AD235&gt;0,"ERROR",0)),0)</f>
        <v>0</v>
      </c>
      <c r="AE235" s="162">
        <f>IF(AD235=0,0,IF(ISBLANK('Student Work'!AE235),"ERROR",IF(ABS('Student Work'!AE235-'Student Work'!AH234)&lt;0.01,IF(AD235&lt;&gt;"ERROR","Correct","ERROR"),"ERROR")))</f>
        <v>0</v>
      </c>
      <c r="AF235" s="162">
        <f>IF(AD235=0,0,IF(ISBLANK('Student Work'!AF235),"ERROR",IF(ABS('Student Work'!AF235-'Student Work'!AE235*'Student Work'!$AE$12/12)&lt;0.01,IF(AD235&lt;&gt;"ERROR","Correct","ERROR"),"ERROR")))</f>
        <v>0</v>
      </c>
      <c r="AG235" s="179">
        <f>IF(AD235=0,0,IF(ISBLANK('Student Work'!AG235),"ERROR",IF(ABS('Student Work'!AG235-('Student Work'!$AE$14-'Student Work'!AF235))&lt;0.01,"Correct","ERROR")))</f>
        <v>0</v>
      </c>
      <c r="AH235" s="180">
        <f>IF(AD235=0,0,IF(ISBLANK('Student Work'!AH235),"ERROR",IF(ABS('Student Work'!AH235-('Student Work'!AE235-'Student Work'!AG235))&lt;0.01,"Correct","ERROR")))</f>
        <v>0</v>
      </c>
      <c r="AI235" s="168"/>
      <c r="AJ235" s="104"/>
      <c r="AK235" s="104"/>
      <c r="AL235" s="84"/>
      <c r="AM235" s="18"/>
      <c r="AN235" s="18"/>
      <c r="AO235" s="18"/>
      <c r="AP235" s="18"/>
      <c r="AQ235" s="18"/>
      <c r="AR235" s="18"/>
      <c r="AS235" s="18"/>
      <c r="AT235" s="18"/>
    </row>
    <row r="236" spans="1:46">
      <c r="A236" s="117"/>
      <c r="B236" s="86"/>
      <c r="C236" s="86"/>
      <c r="D236" s="86"/>
      <c r="E236" s="86"/>
      <c r="F236" s="86"/>
      <c r="G236" s="86"/>
      <c r="H236" s="86"/>
      <c r="I236" s="86"/>
      <c r="J236" s="86"/>
      <c r="K236" s="86"/>
      <c r="L236" s="86"/>
      <c r="M236" s="86"/>
      <c r="N236" s="86"/>
      <c r="O236" s="104"/>
      <c r="P236" s="160">
        <f>IF($T$13="Correct",IF(AND(P235+1&lt;='Student Work'!$T$13,P235&lt;&gt;0),P235+1,IF('Student Work'!P236&gt;0,"ERROR",0)),0)</f>
        <v>0</v>
      </c>
      <c r="Q236" s="161">
        <f>IF(P236=0,0,IF(ISBLANK('Student Work'!Q236),"ERROR",IF(ABS('Student Work'!Q236-'Student Work'!T235)&lt;0.01,IF(P236&lt;&gt;"ERROR","Correct","ERROR"),"ERROR")))</f>
        <v>0</v>
      </c>
      <c r="R236" s="162">
        <f>IF(P236=0,0,IF(ISBLANK('Student Work'!R236),"ERROR",IF(ABS('Student Work'!R236-'Student Work'!Q236*'Student Work'!$T$12/12)&lt;0.01,IF(P236&lt;&gt;"ERROR","Correct","ERROR"),"ERROR")))</f>
        <v>0</v>
      </c>
      <c r="S236" s="162">
        <f>IF(P236=0,0,IF(ISBLANK('Student Work'!S236),"ERROR",IF(ABS('Student Work'!S236-('Student Work'!$T$14-'Student Work'!R236))&lt;0.01,IF(P236&lt;&gt;"ERROR","Correct","ERROR"),"ERROR")))</f>
        <v>0</v>
      </c>
      <c r="T236" s="162">
        <f>IF(P236=0,0,IF(ISBLANK('Student Work'!T236),"ERROR",IF(ABS('Student Work'!T236-('Student Work'!Q236-'Student Work'!S236))&lt;0.01,IF(P236&lt;&gt;"ERROR","Correct","ERROR"),"ERROR")))</f>
        <v>0</v>
      </c>
      <c r="U236" s="167"/>
      <c r="V236" s="167"/>
      <c r="W236" s="104"/>
      <c r="X236" s="104"/>
      <c r="Y236" s="104"/>
      <c r="Z236" s="104"/>
      <c r="AA236" s="104"/>
      <c r="AB236" s="104"/>
      <c r="AC236" s="104"/>
      <c r="AD236" s="160">
        <f>IF($AE$13="Correct",IF(AND(AD235+1&lt;='Student Work'!$AE$13,AD235&lt;&gt;0),AD235+1,IF('Student Work'!AD236&gt;0,"ERROR",0)),0)</f>
        <v>0</v>
      </c>
      <c r="AE236" s="162">
        <f>IF(AD236=0,0,IF(ISBLANK('Student Work'!AE236),"ERROR",IF(ABS('Student Work'!AE236-'Student Work'!AH235)&lt;0.01,IF(AD236&lt;&gt;"ERROR","Correct","ERROR"),"ERROR")))</f>
        <v>0</v>
      </c>
      <c r="AF236" s="162">
        <f>IF(AD236=0,0,IF(ISBLANK('Student Work'!AF236),"ERROR",IF(ABS('Student Work'!AF236-'Student Work'!AE236*'Student Work'!$AE$12/12)&lt;0.01,IF(AD236&lt;&gt;"ERROR","Correct","ERROR"),"ERROR")))</f>
        <v>0</v>
      </c>
      <c r="AG236" s="179">
        <f>IF(AD236=0,0,IF(ISBLANK('Student Work'!AG236),"ERROR",IF(ABS('Student Work'!AG236-('Student Work'!$AE$14-'Student Work'!AF236))&lt;0.01,"Correct","ERROR")))</f>
        <v>0</v>
      </c>
      <c r="AH236" s="180">
        <f>IF(AD236=0,0,IF(ISBLANK('Student Work'!AH236),"ERROR",IF(ABS('Student Work'!AH236-('Student Work'!AE236-'Student Work'!AG236))&lt;0.01,"Correct","ERROR")))</f>
        <v>0</v>
      </c>
      <c r="AI236" s="168"/>
      <c r="AJ236" s="104"/>
      <c r="AK236" s="104"/>
      <c r="AL236" s="84"/>
      <c r="AM236" s="18"/>
      <c r="AN236" s="18"/>
      <c r="AO236" s="18"/>
      <c r="AP236" s="18"/>
      <c r="AQ236" s="18"/>
      <c r="AR236" s="18"/>
      <c r="AS236" s="18"/>
      <c r="AT236" s="18"/>
    </row>
    <row r="237" spans="1:46">
      <c r="A237" s="117"/>
      <c r="B237" s="86"/>
      <c r="C237" s="86"/>
      <c r="D237" s="86"/>
      <c r="E237" s="86"/>
      <c r="F237" s="86"/>
      <c r="G237" s="86"/>
      <c r="H237" s="86"/>
      <c r="I237" s="86"/>
      <c r="J237" s="86"/>
      <c r="K237" s="86"/>
      <c r="L237" s="86"/>
      <c r="M237" s="86"/>
      <c r="N237" s="86"/>
      <c r="O237" s="104"/>
      <c r="P237" s="160">
        <f>IF($T$13="Correct",IF(AND(P236+1&lt;='Student Work'!$T$13,P236&lt;&gt;0),P236+1,IF('Student Work'!P237&gt;0,"ERROR",0)),0)</f>
        <v>0</v>
      </c>
      <c r="Q237" s="161">
        <f>IF(P237=0,0,IF(ISBLANK('Student Work'!Q237),"ERROR",IF(ABS('Student Work'!Q237-'Student Work'!T236)&lt;0.01,IF(P237&lt;&gt;"ERROR","Correct","ERROR"),"ERROR")))</f>
        <v>0</v>
      </c>
      <c r="R237" s="162">
        <f>IF(P237=0,0,IF(ISBLANK('Student Work'!R237),"ERROR",IF(ABS('Student Work'!R237-'Student Work'!Q237*'Student Work'!$T$12/12)&lt;0.01,IF(P237&lt;&gt;"ERROR","Correct","ERROR"),"ERROR")))</f>
        <v>0</v>
      </c>
      <c r="S237" s="162">
        <f>IF(P237=0,0,IF(ISBLANK('Student Work'!S237),"ERROR",IF(ABS('Student Work'!S237-('Student Work'!$T$14-'Student Work'!R237))&lt;0.01,IF(P237&lt;&gt;"ERROR","Correct","ERROR"),"ERROR")))</f>
        <v>0</v>
      </c>
      <c r="T237" s="162">
        <f>IF(P237=0,0,IF(ISBLANK('Student Work'!T237),"ERROR",IF(ABS('Student Work'!T237-('Student Work'!Q237-'Student Work'!S237))&lt;0.01,IF(P237&lt;&gt;"ERROR","Correct","ERROR"),"ERROR")))</f>
        <v>0</v>
      </c>
      <c r="U237" s="167"/>
      <c r="V237" s="167"/>
      <c r="W237" s="104"/>
      <c r="X237" s="104"/>
      <c r="Y237" s="104"/>
      <c r="Z237" s="104"/>
      <c r="AA237" s="104"/>
      <c r="AB237" s="104"/>
      <c r="AC237" s="104"/>
      <c r="AD237" s="160">
        <f>IF($AE$13="Correct",IF(AND(AD236+1&lt;='Student Work'!$AE$13,AD236&lt;&gt;0),AD236+1,IF('Student Work'!AD237&gt;0,"ERROR",0)),0)</f>
        <v>0</v>
      </c>
      <c r="AE237" s="162">
        <f>IF(AD237=0,0,IF(ISBLANK('Student Work'!AE237),"ERROR",IF(ABS('Student Work'!AE237-'Student Work'!AH236)&lt;0.01,IF(AD237&lt;&gt;"ERROR","Correct","ERROR"),"ERROR")))</f>
        <v>0</v>
      </c>
      <c r="AF237" s="162">
        <f>IF(AD237=0,0,IF(ISBLANK('Student Work'!AF237),"ERROR",IF(ABS('Student Work'!AF237-'Student Work'!AE237*'Student Work'!$AE$12/12)&lt;0.01,IF(AD237&lt;&gt;"ERROR","Correct","ERROR"),"ERROR")))</f>
        <v>0</v>
      </c>
      <c r="AG237" s="179">
        <f>IF(AD237=0,0,IF(ISBLANK('Student Work'!AG237),"ERROR",IF(ABS('Student Work'!AG237-('Student Work'!$AE$14-'Student Work'!AF237))&lt;0.01,"Correct","ERROR")))</f>
        <v>0</v>
      </c>
      <c r="AH237" s="180">
        <f>IF(AD237=0,0,IF(ISBLANK('Student Work'!AH237),"ERROR",IF(ABS('Student Work'!AH237-('Student Work'!AE237-'Student Work'!AG237))&lt;0.01,"Correct","ERROR")))</f>
        <v>0</v>
      </c>
      <c r="AI237" s="168"/>
      <c r="AJ237" s="104"/>
      <c r="AK237" s="104"/>
      <c r="AL237" s="84"/>
      <c r="AM237" s="18"/>
      <c r="AN237" s="18"/>
      <c r="AO237" s="18"/>
      <c r="AP237" s="18"/>
      <c r="AQ237" s="18"/>
      <c r="AR237" s="18"/>
      <c r="AS237" s="18"/>
      <c r="AT237" s="18"/>
    </row>
    <row r="238" spans="1:46">
      <c r="A238" s="117"/>
      <c r="B238" s="86"/>
      <c r="C238" s="86"/>
      <c r="D238" s="86"/>
      <c r="E238" s="86"/>
      <c r="F238" s="86"/>
      <c r="G238" s="86"/>
      <c r="H238" s="86"/>
      <c r="I238" s="86"/>
      <c r="J238" s="86"/>
      <c r="K238" s="86"/>
      <c r="L238" s="86"/>
      <c r="M238" s="86"/>
      <c r="N238" s="86"/>
      <c r="O238" s="104"/>
      <c r="P238" s="160">
        <f>IF($T$13="Correct",IF(AND(P237+1&lt;='Student Work'!$T$13,P237&lt;&gt;0),P237+1,IF('Student Work'!P238&gt;0,"ERROR",0)),0)</f>
        <v>0</v>
      </c>
      <c r="Q238" s="161">
        <f>IF(P238=0,0,IF(ISBLANK('Student Work'!Q238),"ERROR",IF(ABS('Student Work'!Q238-'Student Work'!T237)&lt;0.01,IF(P238&lt;&gt;"ERROR","Correct","ERROR"),"ERROR")))</f>
        <v>0</v>
      </c>
      <c r="R238" s="162">
        <f>IF(P238=0,0,IF(ISBLANK('Student Work'!R238),"ERROR",IF(ABS('Student Work'!R238-'Student Work'!Q238*'Student Work'!$T$12/12)&lt;0.01,IF(P238&lt;&gt;"ERROR","Correct","ERROR"),"ERROR")))</f>
        <v>0</v>
      </c>
      <c r="S238" s="162">
        <f>IF(P238=0,0,IF(ISBLANK('Student Work'!S238),"ERROR",IF(ABS('Student Work'!S238-('Student Work'!$T$14-'Student Work'!R238))&lt;0.01,IF(P238&lt;&gt;"ERROR","Correct","ERROR"),"ERROR")))</f>
        <v>0</v>
      </c>
      <c r="T238" s="162">
        <f>IF(P238=0,0,IF(ISBLANK('Student Work'!T238),"ERROR",IF(ABS('Student Work'!T238-('Student Work'!Q238-'Student Work'!S238))&lt;0.01,IF(P238&lt;&gt;"ERROR","Correct","ERROR"),"ERROR")))</f>
        <v>0</v>
      </c>
      <c r="U238" s="167"/>
      <c r="V238" s="167"/>
      <c r="W238" s="104"/>
      <c r="X238" s="104"/>
      <c r="Y238" s="104"/>
      <c r="Z238" s="104"/>
      <c r="AA238" s="104"/>
      <c r="AB238" s="104"/>
      <c r="AC238" s="104"/>
      <c r="AD238" s="160">
        <f>IF($AE$13="Correct",IF(AND(AD237+1&lt;='Student Work'!$AE$13,AD237&lt;&gt;0),AD237+1,IF('Student Work'!AD238&gt;0,"ERROR",0)),0)</f>
        <v>0</v>
      </c>
      <c r="AE238" s="162">
        <f>IF(AD238=0,0,IF(ISBLANK('Student Work'!AE238),"ERROR",IF(ABS('Student Work'!AE238-'Student Work'!AH237)&lt;0.01,IF(AD238&lt;&gt;"ERROR","Correct","ERROR"),"ERROR")))</f>
        <v>0</v>
      </c>
      <c r="AF238" s="162">
        <f>IF(AD238=0,0,IF(ISBLANK('Student Work'!AF238),"ERROR",IF(ABS('Student Work'!AF238-'Student Work'!AE238*'Student Work'!$AE$12/12)&lt;0.01,IF(AD238&lt;&gt;"ERROR","Correct","ERROR"),"ERROR")))</f>
        <v>0</v>
      </c>
      <c r="AG238" s="179">
        <f>IF(AD238=0,0,IF(ISBLANK('Student Work'!AG238),"ERROR",IF(ABS('Student Work'!AG238-('Student Work'!$AE$14-'Student Work'!AF238))&lt;0.01,"Correct","ERROR")))</f>
        <v>0</v>
      </c>
      <c r="AH238" s="180">
        <f>IF(AD238=0,0,IF(ISBLANK('Student Work'!AH238),"ERROR",IF(ABS('Student Work'!AH238-('Student Work'!AE238-'Student Work'!AG238))&lt;0.01,"Correct","ERROR")))</f>
        <v>0</v>
      </c>
      <c r="AI238" s="168"/>
      <c r="AJ238" s="104"/>
      <c r="AK238" s="104"/>
      <c r="AL238" s="84"/>
      <c r="AM238" s="18"/>
      <c r="AN238" s="18"/>
      <c r="AO238" s="18"/>
      <c r="AP238" s="18"/>
      <c r="AQ238" s="18"/>
      <c r="AR238" s="18"/>
      <c r="AS238" s="18"/>
      <c r="AT238" s="18"/>
    </row>
    <row r="239" spans="1:46">
      <c r="A239" s="117"/>
      <c r="B239" s="86"/>
      <c r="C239" s="86"/>
      <c r="D239" s="86"/>
      <c r="E239" s="86"/>
      <c r="F239" s="86"/>
      <c r="G239" s="86"/>
      <c r="H239" s="86"/>
      <c r="I239" s="86"/>
      <c r="J239" s="86"/>
      <c r="K239" s="86"/>
      <c r="L239" s="86"/>
      <c r="M239" s="86"/>
      <c r="N239" s="86"/>
      <c r="O239" s="104"/>
      <c r="P239" s="160">
        <f>IF($T$13="Correct",IF(AND(P238+1&lt;='Student Work'!$T$13,P238&lt;&gt;0),P238+1,IF('Student Work'!P239&gt;0,"ERROR",0)),0)</f>
        <v>0</v>
      </c>
      <c r="Q239" s="161">
        <f>IF(P239=0,0,IF(ISBLANK('Student Work'!Q239),"ERROR",IF(ABS('Student Work'!Q239-'Student Work'!T238)&lt;0.01,IF(P239&lt;&gt;"ERROR","Correct","ERROR"),"ERROR")))</f>
        <v>0</v>
      </c>
      <c r="R239" s="162">
        <f>IF(P239=0,0,IF(ISBLANK('Student Work'!R239),"ERROR",IF(ABS('Student Work'!R239-'Student Work'!Q239*'Student Work'!$T$12/12)&lt;0.01,IF(P239&lt;&gt;"ERROR","Correct","ERROR"),"ERROR")))</f>
        <v>0</v>
      </c>
      <c r="S239" s="162">
        <f>IF(P239=0,0,IF(ISBLANK('Student Work'!S239),"ERROR",IF(ABS('Student Work'!S239-('Student Work'!$T$14-'Student Work'!R239))&lt;0.01,IF(P239&lt;&gt;"ERROR","Correct","ERROR"),"ERROR")))</f>
        <v>0</v>
      </c>
      <c r="T239" s="162">
        <f>IF(P239=0,0,IF(ISBLANK('Student Work'!T239),"ERROR",IF(ABS('Student Work'!T239-('Student Work'!Q239-'Student Work'!S239))&lt;0.01,IF(P239&lt;&gt;"ERROR","Correct","ERROR"),"ERROR")))</f>
        <v>0</v>
      </c>
      <c r="U239" s="167"/>
      <c r="V239" s="167"/>
      <c r="W239" s="104"/>
      <c r="X239" s="104"/>
      <c r="Y239" s="104"/>
      <c r="Z239" s="104"/>
      <c r="AA239" s="104"/>
      <c r="AB239" s="104"/>
      <c r="AC239" s="104"/>
      <c r="AD239" s="160">
        <f>IF($AE$13="Correct",IF(AND(AD238+1&lt;='Student Work'!$AE$13,AD238&lt;&gt;0),AD238+1,IF('Student Work'!AD239&gt;0,"ERROR",0)),0)</f>
        <v>0</v>
      </c>
      <c r="AE239" s="162">
        <f>IF(AD239=0,0,IF(ISBLANK('Student Work'!AE239),"ERROR",IF(ABS('Student Work'!AE239-'Student Work'!AH238)&lt;0.01,IF(AD239&lt;&gt;"ERROR","Correct","ERROR"),"ERROR")))</f>
        <v>0</v>
      </c>
      <c r="AF239" s="162">
        <f>IF(AD239=0,0,IF(ISBLANK('Student Work'!AF239),"ERROR",IF(ABS('Student Work'!AF239-'Student Work'!AE239*'Student Work'!$AE$12/12)&lt;0.01,IF(AD239&lt;&gt;"ERROR","Correct","ERROR"),"ERROR")))</f>
        <v>0</v>
      </c>
      <c r="AG239" s="179">
        <f>IF(AD239=0,0,IF(ISBLANK('Student Work'!AG239),"ERROR",IF(ABS('Student Work'!AG239-('Student Work'!$AE$14-'Student Work'!AF239))&lt;0.01,"Correct","ERROR")))</f>
        <v>0</v>
      </c>
      <c r="AH239" s="180">
        <f>IF(AD239=0,0,IF(ISBLANK('Student Work'!AH239),"ERROR",IF(ABS('Student Work'!AH239-('Student Work'!AE239-'Student Work'!AG239))&lt;0.01,"Correct","ERROR")))</f>
        <v>0</v>
      </c>
      <c r="AI239" s="168"/>
      <c r="AJ239" s="104"/>
      <c r="AK239" s="104"/>
      <c r="AL239" s="84"/>
      <c r="AM239" s="18"/>
      <c r="AN239" s="18"/>
      <c r="AO239" s="18"/>
      <c r="AP239" s="18"/>
      <c r="AQ239" s="18"/>
      <c r="AR239" s="18"/>
      <c r="AS239" s="18"/>
      <c r="AT239" s="18"/>
    </row>
    <row r="240" spans="1:46">
      <c r="A240" s="117"/>
      <c r="B240" s="86"/>
      <c r="C240" s="86"/>
      <c r="D240" s="86"/>
      <c r="E240" s="86"/>
      <c r="F240" s="86"/>
      <c r="G240" s="86"/>
      <c r="H240" s="86"/>
      <c r="I240" s="86"/>
      <c r="J240" s="86"/>
      <c r="K240" s="86"/>
      <c r="L240" s="86"/>
      <c r="M240" s="86"/>
      <c r="N240" s="86"/>
      <c r="O240" s="104"/>
      <c r="P240" s="160">
        <f>IF($T$13="Correct",IF(AND(P239+1&lt;='Student Work'!$T$13,P239&lt;&gt;0),P239+1,IF('Student Work'!P240&gt;0,"ERROR",0)),0)</f>
        <v>0</v>
      </c>
      <c r="Q240" s="161">
        <f>IF(P240=0,0,IF(ISBLANK('Student Work'!Q240),"ERROR",IF(ABS('Student Work'!Q240-'Student Work'!T239)&lt;0.01,IF(P240&lt;&gt;"ERROR","Correct","ERROR"),"ERROR")))</f>
        <v>0</v>
      </c>
      <c r="R240" s="162">
        <f>IF(P240=0,0,IF(ISBLANK('Student Work'!R240),"ERROR",IF(ABS('Student Work'!R240-'Student Work'!Q240*'Student Work'!$T$12/12)&lt;0.01,IF(P240&lt;&gt;"ERROR","Correct","ERROR"),"ERROR")))</f>
        <v>0</v>
      </c>
      <c r="S240" s="162">
        <f>IF(P240=0,0,IF(ISBLANK('Student Work'!S240),"ERROR",IF(ABS('Student Work'!S240-('Student Work'!$T$14-'Student Work'!R240))&lt;0.01,IF(P240&lt;&gt;"ERROR","Correct","ERROR"),"ERROR")))</f>
        <v>0</v>
      </c>
      <c r="T240" s="162">
        <f>IF(P240=0,0,IF(ISBLANK('Student Work'!T240),"ERROR",IF(ABS('Student Work'!T240-('Student Work'!Q240-'Student Work'!S240))&lt;0.01,IF(P240&lt;&gt;"ERROR","Correct","ERROR"),"ERROR")))</f>
        <v>0</v>
      </c>
      <c r="U240" s="167"/>
      <c r="V240" s="167"/>
      <c r="W240" s="104"/>
      <c r="X240" s="104"/>
      <c r="Y240" s="104"/>
      <c r="Z240" s="104"/>
      <c r="AA240" s="104"/>
      <c r="AB240" s="104"/>
      <c r="AC240" s="104"/>
      <c r="AD240" s="160">
        <f>IF($AE$13="Correct",IF(AND(AD239+1&lt;='Student Work'!$AE$13,AD239&lt;&gt;0),AD239+1,IF('Student Work'!AD240&gt;0,"ERROR",0)),0)</f>
        <v>0</v>
      </c>
      <c r="AE240" s="162">
        <f>IF(AD240=0,0,IF(ISBLANK('Student Work'!AE240),"ERROR",IF(ABS('Student Work'!AE240-'Student Work'!AH239)&lt;0.01,IF(AD240&lt;&gt;"ERROR","Correct","ERROR"),"ERROR")))</f>
        <v>0</v>
      </c>
      <c r="AF240" s="162">
        <f>IF(AD240=0,0,IF(ISBLANK('Student Work'!AF240),"ERROR",IF(ABS('Student Work'!AF240-'Student Work'!AE240*'Student Work'!$AE$12/12)&lt;0.01,IF(AD240&lt;&gt;"ERROR","Correct","ERROR"),"ERROR")))</f>
        <v>0</v>
      </c>
      <c r="AG240" s="179">
        <f>IF(AD240=0,0,IF(ISBLANK('Student Work'!AG240),"ERROR",IF(ABS('Student Work'!AG240-('Student Work'!$AE$14-'Student Work'!AF240))&lt;0.01,"Correct","ERROR")))</f>
        <v>0</v>
      </c>
      <c r="AH240" s="180">
        <f>IF(AD240=0,0,IF(ISBLANK('Student Work'!AH240),"ERROR",IF(ABS('Student Work'!AH240-('Student Work'!AE240-'Student Work'!AG240))&lt;0.01,"Correct","ERROR")))</f>
        <v>0</v>
      </c>
      <c r="AI240" s="168"/>
      <c r="AJ240" s="104"/>
      <c r="AK240" s="104"/>
      <c r="AL240" s="84"/>
      <c r="AM240" s="18"/>
      <c r="AN240" s="18"/>
      <c r="AO240" s="18"/>
      <c r="AP240" s="18"/>
      <c r="AQ240" s="18"/>
      <c r="AR240" s="18"/>
      <c r="AS240" s="18"/>
      <c r="AT240" s="18"/>
    </row>
    <row r="241" spans="1:46">
      <c r="A241" s="117"/>
      <c r="B241" s="86"/>
      <c r="C241" s="86"/>
      <c r="D241" s="86"/>
      <c r="E241" s="86"/>
      <c r="F241" s="86"/>
      <c r="G241" s="86"/>
      <c r="H241" s="86"/>
      <c r="I241" s="86"/>
      <c r="J241" s="86"/>
      <c r="K241" s="86"/>
      <c r="L241" s="86"/>
      <c r="M241" s="86"/>
      <c r="N241" s="86"/>
      <c r="O241" s="104"/>
      <c r="P241" s="160">
        <f>IF($T$13="Correct",IF(AND(P240+1&lt;='Student Work'!$T$13,P240&lt;&gt;0),P240+1,IF('Student Work'!P241&gt;0,"ERROR",0)),0)</f>
        <v>0</v>
      </c>
      <c r="Q241" s="161">
        <f>IF(P241=0,0,IF(ISBLANK('Student Work'!Q241),"ERROR",IF(ABS('Student Work'!Q241-'Student Work'!T240)&lt;0.01,IF(P241&lt;&gt;"ERROR","Correct","ERROR"),"ERROR")))</f>
        <v>0</v>
      </c>
      <c r="R241" s="162">
        <f>IF(P241=0,0,IF(ISBLANK('Student Work'!R241),"ERROR",IF(ABS('Student Work'!R241-'Student Work'!Q241*'Student Work'!$T$12/12)&lt;0.01,IF(P241&lt;&gt;"ERROR","Correct","ERROR"),"ERROR")))</f>
        <v>0</v>
      </c>
      <c r="S241" s="162">
        <f>IF(P241=0,0,IF(ISBLANK('Student Work'!S241),"ERROR",IF(ABS('Student Work'!S241-('Student Work'!$T$14-'Student Work'!R241))&lt;0.01,IF(P241&lt;&gt;"ERROR","Correct","ERROR"),"ERROR")))</f>
        <v>0</v>
      </c>
      <c r="T241" s="162">
        <f>IF(P241=0,0,IF(ISBLANK('Student Work'!T241),"ERROR",IF(ABS('Student Work'!T241-('Student Work'!Q241-'Student Work'!S241))&lt;0.01,IF(P241&lt;&gt;"ERROR","Correct","ERROR"),"ERROR")))</f>
        <v>0</v>
      </c>
      <c r="U241" s="167"/>
      <c r="V241" s="167"/>
      <c r="W241" s="104"/>
      <c r="X241" s="104"/>
      <c r="Y241" s="104"/>
      <c r="Z241" s="104"/>
      <c r="AA241" s="104"/>
      <c r="AB241" s="104"/>
      <c r="AC241" s="104"/>
      <c r="AD241" s="160">
        <f>IF($AE$13="Correct",IF(AND(AD240+1&lt;='Student Work'!$AE$13,AD240&lt;&gt;0),AD240+1,IF('Student Work'!AD241&gt;0,"ERROR",0)),0)</f>
        <v>0</v>
      </c>
      <c r="AE241" s="162">
        <f>IF(AD241=0,0,IF(ISBLANK('Student Work'!AE241),"ERROR",IF(ABS('Student Work'!AE241-'Student Work'!AH240)&lt;0.01,IF(AD241&lt;&gt;"ERROR","Correct","ERROR"),"ERROR")))</f>
        <v>0</v>
      </c>
      <c r="AF241" s="162">
        <f>IF(AD241=0,0,IF(ISBLANK('Student Work'!AF241),"ERROR",IF(ABS('Student Work'!AF241-'Student Work'!AE241*'Student Work'!$AE$12/12)&lt;0.01,IF(AD241&lt;&gt;"ERROR","Correct","ERROR"),"ERROR")))</f>
        <v>0</v>
      </c>
      <c r="AG241" s="179">
        <f>IF(AD241=0,0,IF(ISBLANK('Student Work'!AG241),"ERROR",IF(ABS('Student Work'!AG241-('Student Work'!$AE$14-'Student Work'!AF241))&lt;0.01,"Correct","ERROR")))</f>
        <v>0</v>
      </c>
      <c r="AH241" s="180">
        <f>IF(AD241=0,0,IF(ISBLANK('Student Work'!AH241),"ERROR",IF(ABS('Student Work'!AH241-('Student Work'!AE241-'Student Work'!AG241))&lt;0.01,"Correct","ERROR")))</f>
        <v>0</v>
      </c>
      <c r="AI241" s="168"/>
      <c r="AJ241" s="104"/>
      <c r="AK241" s="104"/>
      <c r="AL241" s="84"/>
      <c r="AM241" s="18"/>
      <c r="AN241" s="18"/>
      <c r="AO241" s="18"/>
      <c r="AP241" s="18"/>
      <c r="AQ241" s="18"/>
      <c r="AR241" s="18"/>
      <c r="AS241" s="18"/>
      <c r="AT241" s="18"/>
    </row>
    <row r="242" spans="1:46">
      <c r="A242" s="117"/>
      <c r="B242" s="86"/>
      <c r="C242" s="86"/>
      <c r="D242" s="86"/>
      <c r="E242" s="86"/>
      <c r="F242" s="86"/>
      <c r="G242" s="86"/>
      <c r="H242" s="86"/>
      <c r="I242" s="86"/>
      <c r="J242" s="86"/>
      <c r="K242" s="86"/>
      <c r="L242" s="86"/>
      <c r="M242" s="86"/>
      <c r="N242" s="86"/>
      <c r="O242" s="104"/>
      <c r="P242" s="160">
        <f>IF($T$13="Correct",IF(AND(P241+1&lt;='Student Work'!$T$13,P241&lt;&gt;0),P241+1,IF('Student Work'!P242&gt;0,"ERROR",0)),0)</f>
        <v>0</v>
      </c>
      <c r="Q242" s="161">
        <f>IF(P242=0,0,IF(ISBLANK('Student Work'!Q242),"ERROR",IF(ABS('Student Work'!Q242-'Student Work'!T241)&lt;0.01,IF(P242&lt;&gt;"ERROR","Correct","ERROR"),"ERROR")))</f>
        <v>0</v>
      </c>
      <c r="R242" s="162">
        <f>IF(P242=0,0,IF(ISBLANK('Student Work'!R242),"ERROR",IF(ABS('Student Work'!R242-'Student Work'!Q242*'Student Work'!$T$12/12)&lt;0.01,IF(P242&lt;&gt;"ERROR","Correct","ERROR"),"ERROR")))</f>
        <v>0</v>
      </c>
      <c r="S242" s="162">
        <f>IF(P242=0,0,IF(ISBLANK('Student Work'!S242),"ERROR",IF(ABS('Student Work'!S242-('Student Work'!$T$14-'Student Work'!R242))&lt;0.01,IF(P242&lt;&gt;"ERROR","Correct","ERROR"),"ERROR")))</f>
        <v>0</v>
      </c>
      <c r="T242" s="162">
        <f>IF(P242=0,0,IF(ISBLANK('Student Work'!T242),"ERROR",IF(ABS('Student Work'!T242-('Student Work'!Q242-'Student Work'!S242))&lt;0.01,IF(P242&lt;&gt;"ERROR","Correct","ERROR"),"ERROR")))</f>
        <v>0</v>
      </c>
      <c r="U242" s="167"/>
      <c r="V242" s="167"/>
      <c r="W242" s="104"/>
      <c r="X242" s="104"/>
      <c r="Y242" s="104"/>
      <c r="Z242" s="104"/>
      <c r="AA242" s="104"/>
      <c r="AB242" s="104"/>
      <c r="AC242" s="104"/>
      <c r="AD242" s="160">
        <f>IF($AE$13="Correct",IF(AND(AD241+1&lt;='Student Work'!$AE$13,AD241&lt;&gt;0),AD241+1,IF('Student Work'!AD242&gt;0,"ERROR",0)),0)</f>
        <v>0</v>
      </c>
      <c r="AE242" s="162">
        <f>IF(AD242=0,0,IF(ISBLANK('Student Work'!AE242),"ERROR",IF(ABS('Student Work'!AE242-'Student Work'!AH241)&lt;0.01,IF(AD242&lt;&gt;"ERROR","Correct","ERROR"),"ERROR")))</f>
        <v>0</v>
      </c>
      <c r="AF242" s="162">
        <f>IF(AD242=0,0,IF(ISBLANK('Student Work'!AF242),"ERROR",IF(ABS('Student Work'!AF242-'Student Work'!AE242*'Student Work'!$AE$12/12)&lt;0.01,IF(AD242&lt;&gt;"ERROR","Correct","ERROR"),"ERROR")))</f>
        <v>0</v>
      </c>
      <c r="AG242" s="179">
        <f>IF(AD242=0,0,IF(ISBLANK('Student Work'!AG242),"ERROR",IF(ABS('Student Work'!AG242-('Student Work'!$AE$14-'Student Work'!AF242))&lt;0.01,"Correct","ERROR")))</f>
        <v>0</v>
      </c>
      <c r="AH242" s="180">
        <f>IF(AD242=0,0,IF(ISBLANK('Student Work'!AH242),"ERROR",IF(ABS('Student Work'!AH242-('Student Work'!AE242-'Student Work'!AG242))&lt;0.01,"Correct","ERROR")))</f>
        <v>0</v>
      </c>
      <c r="AI242" s="168"/>
      <c r="AJ242" s="104"/>
      <c r="AK242" s="104"/>
      <c r="AL242" s="84"/>
      <c r="AM242" s="18"/>
      <c r="AN242" s="18"/>
      <c r="AO242" s="18"/>
      <c r="AP242" s="18"/>
      <c r="AQ242" s="18"/>
      <c r="AR242" s="18"/>
      <c r="AS242" s="18"/>
      <c r="AT242" s="18"/>
    </row>
    <row r="243" spans="1:46">
      <c r="A243" s="117"/>
      <c r="B243" s="86"/>
      <c r="C243" s="86"/>
      <c r="D243" s="86"/>
      <c r="E243" s="86"/>
      <c r="F243" s="86"/>
      <c r="G243" s="86"/>
      <c r="H243" s="86"/>
      <c r="I243" s="86"/>
      <c r="J243" s="86"/>
      <c r="K243" s="86"/>
      <c r="L243" s="86"/>
      <c r="M243" s="86"/>
      <c r="N243" s="86"/>
      <c r="O243" s="104"/>
      <c r="P243" s="160">
        <f>IF($T$13="Correct",IF(AND(P242+1&lt;='Student Work'!$T$13,P242&lt;&gt;0),P242+1,IF('Student Work'!P243&gt;0,"ERROR",0)),0)</f>
        <v>0</v>
      </c>
      <c r="Q243" s="161">
        <f>IF(P243=0,0,IF(ISBLANK('Student Work'!Q243),"ERROR",IF(ABS('Student Work'!Q243-'Student Work'!T242)&lt;0.01,IF(P243&lt;&gt;"ERROR","Correct","ERROR"),"ERROR")))</f>
        <v>0</v>
      </c>
      <c r="R243" s="162">
        <f>IF(P243=0,0,IF(ISBLANK('Student Work'!R243),"ERROR",IF(ABS('Student Work'!R243-'Student Work'!Q243*'Student Work'!$T$12/12)&lt;0.01,IF(P243&lt;&gt;"ERROR","Correct","ERROR"),"ERROR")))</f>
        <v>0</v>
      </c>
      <c r="S243" s="162">
        <f>IF(P243=0,0,IF(ISBLANK('Student Work'!S243),"ERROR",IF(ABS('Student Work'!S243-('Student Work'!$T$14-'Student Work'!R243))&lt;0.01,IF(P243&lt;&gt;"ERROR","Correct","ERROR"),"ERROR")))</f>
        <v>0</v>
      </c>
      <c r="T243" s="162">
        <f>IF(P243=0,0,IF(ISBLANK('Student Work'!T243),"ERROR",IF(ABS('Student Work'!T243-('Student Work'!Q243-'Student Work'!S243))&lt;0.01,IF(P243&lt;&gt;"ERROR","Correct","ERROR"),"ERROR")))</f>
        <v>0</v>
      </c>
      <c r="U243" s="167"/>
      <c r="V243" s="167"/>
      <c r="W243" s="104"/>
      <c r="X243" s="104"/>
      <c r="Y243" s="104"/>
      <c r="Z243" s="104"/>
      <c r="AA243" s="104"/>
      <c r="AB243" s="104"/>
      <c r="AC243" s="104"/>
      <c r="AD243" s="160">
        <f>IF($AE$13="Correct",IF(AND(AD242+1&lt;='Student Work'!$AE$13,AD242&lt;&gt;0),AD242+1,IF('Student Work'!AD243&gt;0,"ERROR",0)),0)</f>
        <v>0</v>
      </c>
      <c r="AE243" s="162">
        <f>IF(AD243=0,0,IF(ISBLANK('Student Work'!AE243),"ERROR",IF(ABS('Student Work'!AE243-'Student Work'!AH242)&lt;0.01,IF(AD243&lt;&gt;"ERROR","Correct","ERROR"),"ERROR")))</f>
        <v>0</v>
      </c>
      <c r="AF243" s="162">
        <f>IF(AD243=0,0,IF(ISBLANK('Student Work'!AF243),"ERROR",IF(ABS('Student Work'!AF243-'Student Work'!AE243*'Student Work'!$AE$12/12)&lt;0.01,IF(AD243&lt;&gt;"ERROR","Correct","ERROR"),"ERROR")))</f>
        <v>0</v>
      </c>
      <c r="AG243" s="179">
        <f>IF(AD243=0,0,IF(ISBLANK('Student Work'!AG243),"ERROR",IF(ABS('Student Work'!AG243-('Student Work'!$AE$14-'Student Work'!AF243))&lt;0.01,"Correct","ERROR")))</f>
        <v>0</v>
      </c>
      <c r="AH243" s="180">
        <f>IF(AD243=0,0,IF(ISBLANK('Student Work'!AH243),"ERROR",IF(ABS('Student Work'!AH243-('Student Work'!AE243-'Student Work'!AG243))&lt;0.01,"Correct","ERROR")))</f>
        <v>0</v>
      </c>
      <c r="AI243" s="168"/>
      <c r="AJ243" s="104"/>
      <c r="AK243" s="104"/>
      <c r="AL243" s="84"/>
      <c r="AM243" s="18"/>
      <c r="AN243" s="18"/>
      <c r="AO243" s="18"/>
      <c r="AP243" s="18"/>
      <c r="AQ243" s="18"/>
      <c r="AR243" s="18"/>
      <c r="AS243" s="18"/>
      <c r="AT243" s="18"/>
    </row>
    <row r="244" spans="1:46">
      <c r="A244" s="117"/>
      <c r="B244" s="86"/>
      <c r="C244" s="86"/>
      <c r="D244" s="86"/>
      <c r="E244" s="86"/>
      <c r="F244" s="86"/>
      <c r="G244" s="86"/>
      <c r="H244" s="86"/>
      <c r="I244" s="86"/>
      <c r="J244" s="86"/>
      <c r="K244" s="86"/>
      <c r="L244" s="86"/>
      <c r="M244" s="86"/>
      <c r="N244" s="86"/>
      <c r="O244" s="104"/>
      <c r="P244" s="160">
        <f>IF($T$13="Correct",IF(AND(P243+1&lt;='Student Work'!$T$13,P243&lt;&gt;0),P243+1,IF('Student Work'!P244&gt;0,"ERROR",0)),0)</f>
        <v>0</v>
      </c>
      <c r="Q244" s="161">
        <f>IF(P244=0,0,IF(ISBLANK('Student Work'!Q244),"ERROR",IF(ABS('Student Work'!Q244-'Student Work'!T243)&lt;0.01,IF(P244&lt;&gt;"ERROR","Correct","ERROR"),"ERROR")))</f>
        <v>0</v>
      </c>
      <c r="R244" s="162">
        <f>IF(P244=0,0,IF(ISBLANK('Student Work'!R244),"ERROR",IF(ABS('Student Work'!R244-'Student Work'!Q244*'Student Work'!$T$12/12)&lt;0.01,IF(P244&lt;&gt;"ERROR","Correct","ERROR"),"ERROR")))</f>
        <v>0</v>
      </c>
      <c r="S244" s="162">
        <f>IF(P244=0,0,IF(ISBLANK('Student Work'!S244),"ERROR",IF(ABS('Student Work'!S244-('Student Work'!$T$14-'Student Work'!R244))&lt;0.01,IF(P244&lt;&gt;"ERROR","Correct","ERROR"),"ERROR")))</f>
        <v>0</v>
      </c>
      <c r="T244" s="162">
        <f>IF(P244=0,0,IF(ISBLANK('Student Work'!T244),"ERROR",IF(ABS('Student Work'!T244-('Student Work'!Q244-'Student Work'!S244))&lt;0.01,IF(P244&lt;&gt;"ERROR","Correct","ERROR"),"ERROR")))</f>
        <v>0</v>
      </c>
      <c r="U244" s="167"/>
      <c r="V244" s="167"/>
      <c r="W244" s="104"/>
      <c r="X244" s="104"/>
      <c r="Y244" s="104"/>
      <c r="Z244" s="104"/>
      <c r="AA244" s="104"/>
      <c r="AB244" s="104"/>
      <c r="AC244" s="104"/>
      <c r="AD244" s="160">
        <f>IF($AE$13="Correct",IF(AND(AD243+1&lt;='Student Work'!$AE$13,AD243&lt;&gt;0),AD243+1,IF('Student Work'!AD244&gt;0,"ERROR",0)),0)</f>
        <v>0</v>
      </c>
      <c r="AE244" s="162">
        <f>IF(AD244=0,0,IF(ISBLANK('Student Work'!AE244),"ERROR",IF(ABS('Student Work'!AE244-'Student Work'!AH243)&lt;0.01,IF(AD244&lt;&gt;"ERROR","Correct","ERROR"),"ERROR")))</f>
        <v>0</v>
      </c>
      <c r="AF244" s="162">
        <f>IF(AD244=0,0,IF(ISBLANK('Student Work'!AF244),"ERROR",IF(ABS('Student Work'!AF244-'Student Work'!AE244*'Student Work'!$AE$12/12)&lt;0.01,IF(AD244&lt;&gt;"ERROR","Correct","ERROR"),"ERROR")))</f>
        <v>0</v>
      </c>
      <c r="AG244" s="179">
        <f>IF(AD244=0,0,IF(ISBLANK('Student Work'!AG244),"ERROR",IF(ABS('Student Work'!AG244-('Student Work'!$AE$14-'Student Work'!AF244))&lt;0.01,"Correct","ERROR")))</f>
        <v>0</v>
      </c>
      <c r="AH244" s="180">
        <f>IF(AD244=0,0,IF(ISBLANK('Student Work'!AH244),"ERROR",IF(ABS('Student Work'!AH244-('Student Work'!AE244-'Student Work'!AG244))&lt;0.01,"Correct","ERROR")))</f>
        <v>0</v>
      </c>
      <c r="AI244" s="168"/>
      <c r="AJ244" s="104"/>
      <c r="AK244" s="104"/>
      <c r="AL244" s="84"/>
      <c r="AM244" s="18"/>
      <c r="AN244" s="18"/>
      <c r="AO244" s="18"/>
      <c r="AP244" s="18"/>
      <c r="AQ244" s="18"/>
      <c r="AR244" s="18"/>
      <c r="AS244" s="18"/>
      <c r="AT244" s="18"/>
    </row>
    <row r="245" spans="1:46">
      <c r="A245" s="117"/>
      <c r="B245" s="86"/>
      <c r="C245" s="86"/>
      <c r="D245" s="86"/>
      <c r="E245" s="86"/>
      <c r="F245" s="86"/>
      <c r="G245" s="86"/>
      <c r="H245" s="86"/>
      <c r="I245" s="86"/>
      <c r="J245" s="86"/>
      <c r="K245" s="86"/>
      <c r="L245" s="86"/>
      <c r="M245" s="86"/>
      <c r="N245" s="86"/>
      <c r="O245" s="104"/>
      <c r="P245" s="160">
        <f>IF($T$13="Correct",IF(AND(P244+1&lt;='Student Work'!$T$13,P244&lt;&gt;0),P244+1,IF('Student Work'!P245&gt;0,"ERROR",0)),0)</f>
        <v>0</v>
      </c>
      <c r="Q245" s="161">
        <f>IF(P245=0,0,IF(ISBLANK('Student Work'!Q245),"ERROR",IF(ABS('Student Work'!Q245-'Student Work'!T244)&lt;0.01,IF(P245&lt;&gt;"ERROR","Correct","ERROR"),"ERROR")))</f>
        <v>0</v>
      </c>
      <c r="R245" s="162">
        <f>IF(P245=0,0,IF(ISBLANK('Student Work'!R245),"ERROR",IF(ABS('Student Work'!R245-'Student Work'!Q245*'Student Work'!$T$12/12)&lt;0.01,IF(P245&lt;&gt;"ERROR","Correct","ERROR"),"ERROR")))</f>
        <v>0</v>
      </c>
      <c r="S245" s="162">
        <f>IF(P245=0,0,IF(ISBLANK('Student Work'!S245),"ERROR",IF(ABS('Student Work'!S245-('Student Work'!$T$14-'Student Work'!R245))&lt;0.01,IF(P245&lt;&gt;"ERROR","Correct","ERROR"),"ERROR")))</f>
        <v>0</v>
      </c>
      <c r="T245" s="162">
        <f>IF(P245=0,0,IF(ISBLANK('Student Work'!T245),"ERROR",IF(ABS('Student Work'!T245-('Student Work'!Q245-'Student Work'!S245))&lt;0.01,IF(P245&lt;&gt;"ERROR","Correct","ERROR"),"ERROR")))</f>
        <v>0</v>
      </c>
      <c r="U245" s="167"/>
      <c r="V245" s="167"/>
      <c r="W245" s="104"/>
      <c r="X245" s="104"/>
      <c r="Y245" s="104"/>
      <c r="Z245" s="104"/>
      <c r="AA245" s="104"/>
      <c r="AB245" s="104"/>
      <c r="AC245" s="104"/>
      <c r="AD245" s="160">
        <f>IF($AE$13="Correct",IF(AND(AD244+1&lt;='Student Work'!$AE$13,AD244&lt;&gt;0),AD244+1,IF('Student Work'!AD245&gt;0,"ERROR",0)),0)</f>
        <v>0</v>
      </c>
      <c r="AE245" s="162">
        <f>IF(AD245=0,0,IF(ISBLANK('Student Work'!AE245),"ERROR",IF(ABS('Student Work'!AE245-'Student Work'!AH244)&lt;0.01,IF(AD245&lt;&gt;"ERROR","Correct","ERROR"),"ERROR")))</f>
        <v>0</v>
      </c>
      <c r="AF245" s="162">
        <f>IF(AD245=0,0,IF(ISBLANK('Student Work'!AF245),"ERROR",IF(ABS('Student Work'!AF245-'Student Work'!AE245*'Student Work'!$AE$12/12)&lt;0.01,IF(AD245&lt;&gt;"ERROR","Correct","ERROR"),"ERROR")))</f>
        <v>0</v>
      </c>
      <c r="AG245" s="179">
        <f>IF(AD245=0,0,IF(ISBLANK('Student Work'!AG245),"ERROR",IF(ABS('Student Work'!AG245-('Student Work'!$AE$14-'Student Work'!AF245))&lt;0.01,"Correct","ERROR")))</f>
        <v>0</v>
      </c>
      <c r="AH245" s="180">
        <f>IF(AD245=0,0,IF(ISBLANK('Student Work'!AH245),"ERROR",IF(ABS('Student Work'!AH245-('Student Work'!AE245-'Student Work'!AG245))&lt;0.01,"Correct","ERROR")))</f>
        <v>0</v>
      </c>
      <c r="AI245" s="168"/>
      <c r="AJ245" s="104"/>
      <c r="AK245" s="104"/>
      <c r="AL245" s="84"/>
      <c r="AM245" s="18"/>
      <c r="AN245" s="18"/>
      <c r="AO245" s="18"/>
      <c r="AP245" s="18"/>
      <c r="AQ245" s="18"/>
      <c r="AR245" s="18"/>
      <c r="AS245" s="18"/>
      <c r="AT245" s="18"/>
    </row>
    <row r="246" spans="1:46">
      <c r="A246" s="117"/>
      <c r="B246" s="86"/>
      <c r="C246" s="86"/>
      <c r="D246" s="86"/>
      <c r="E246" s="86"/>
      <c r="F246" s="86"/>
      <c r="G246" s="86"/>
      <c r="H246" s="86"/>
      <c r="I246" s="86"/>
      <c r="J246" s="86"/>
      <c r="K246" s="86"/>
      <c r="L246" s="86"/>
      <c r="M246" s="86"/>
      <c r="N246" s="86"/>
      <c r="O246" s="104"/>
      <c r="P246" s="160">
        <f>IF($T$13="Correct",IF(AND(P245+1&lt;='Student Work'!$T$13,P245&lt;&gt;0),P245+1,IF('Student Work'!P246&gt;0,"ERROR",0)),0)</f>
        <v>0</v>
      </c>
      <c r="Q246" s="161">
        <f>IF(P246=0,0,IF(ISBLANK('Student Work'!Q246),"ERROR",IF(ABS('Student Work'!Q246-'Student Work'!T245)&lt;0.01,IF(P246&lt;&gt;"ERROR","Correct","ERROR"),"ERROR")))</f>
        <v>0</v>
      </c>
      <c r="R246" s="162">
        <f>IF(P246=0,0,IF(ISBLANK('Student Work'!R246),"ERROR",IF(ABS('Student Work'!R246-'Student Work'!Q246*'Student Work'!$T$12/12)&lt;0.01,IF(P246&lt;&gt;"ERROR","Correct","ERROR"),"ERROR")))</f>
        <v>0</v>
      </c>
      <c r="S246" s="162">
        <f>IF(P246=0,0,IF(ISBLANK('Student Work'!S246),"ERROR",IF(ABS('Student Work'!S246-('Student Work'!$T$14-'Student Work'!R246))&lt;0.01,IF(P246&lt;&gt;"ERROR","Correct","ERROR"),"ERROR")))</f>
        <v>0</v>
      </c>
      <c r="T246" s="162">
        <f>IF(P246=0,0,IF(ISBLANK('Student Work'!T246),"ERROR",IF(ABS('Student Work'!T246-('Student Work'!Q246-'Student Work'!S246))&lt;0.01,IF(P246&lt;&gt;"ERROR","Correct","ERROR"),"ERROR")))</f>
        <v>0</v>
      </c>
      <c r="U246" s="167"/>
      <c r="V246" s="167"/>
      <c r="W246" s="104"/>
      <c r="X246" s="104"/>
      <c r="Y246" s="104"/>
      <c r="Z246" s="104"/>
      <c r="AA246" s="104"/>
      <c r="AB246" s="104"/>
      <c r="AC246" s="104"/>
      <c r="AD246" s="160">
        <f>IF($AE$13="Correct",IF(AND(AD245+1&lt;='Student Work'!$AE$13,AD245&lt;&gt;0),AD245+1,IF('Student Work'!AD246&gt;0,"ERROR",0)),0)</f>
        <v>0</v>
      </c>
      <c r="AE246" s="162">
        <f>IF(AD246=0,0,IF(ISBLANK('Student Work'!AE246),"ERROR",IF(ABS('Student Work'!AE246-'Student Work'!AH245)&lt;0.01,IF(AD246&lt;&gt;"ERROR","Correct","ERROR"),"ERROR")))</f>
        <v>0</v>
      </c>
      <c r="AF246" s="162">
        <f>IF(AD246=0,0,IF(ISBLANK('Student Work'!AF246),"ERROR",IF(ABS('Student Work'!AF246-'Student Work'!AE246*'Student Work'!$AE$12/12)&lt;0.01,IF(AD246&lt;&gt;"ERROR","Correct","ERROR"),"ERROR")))</f>
        <v>0</v>
      </c>
      <c r="AG246" s="179">
        <f>IF(AD246=0,0,IF(ISBLANK('Student Work'!AG246),"ERROR",IF(ABS('Student Work'!AG246-('Student Work'!$AE$14-'Student Work'!AF246))&lt;0.01,"Correct","ERROR")))</f>
        <v>0</v>
      </c>
      <c r="AH246" s="180">
        <f>IF(AD246=0,0,IF(ISBLANK('Student Work'!AH246),"ERROR",IF(ABS('Student Work'!AH246-('Student Work'!AE246-'Student Work'!AG246))&lt;0.01,"Correct","ERROR")))</f>
        <v>0</v>
      </c>
      <c r="AI246" s="168"/>
      <c r="AJ246" s="104"/>
      <c r="AK246" s="104"/>
      <c r="AL246" s="84"/>
      <c r="AM246" s="18"/>
      <c r="AN246" s="18"/>
      <c r="AO246" s="18"/>
      <c r="AP246" s="18"/>
      <c r="AQ246" s="18"/>
      <c r="AR246" s="18"/>
      <c r="AS246" s="18"/>
      <c r="AT246" s="18"/>
    </row>
    <row r="247" spans="1:46">
      <c r="A247" s="117"/>
      <c r="B247" s="86"/>
      <c r="C247" s="86"/>
      <c r="D247" s="86"/>
      <c r="E247" s="86"/>
      <c r="F247" s="86"/>
      <c r="G247" s="86"/>
      <c r="H247" s="86"/>
      <c r="I247" s="86"/>
      <c r="J247" s="86"/>
      <c r="K247" s="86"/>
      <c r="L247" s="86"/>
      <c r="M247" s="86"/>
      <c r="N247" s="86"/>
      <c r="O247" s="104"/>
      <c r="P247" s="160">
        <f>IF($T$13="Correct",IF(AND(P246+1&lt;='Student Work'!$T$13,P246&lt;&gt;0),P246+1,IF('Student Work'!P247&gt;0,"ERROR",0)),0)</f>
        <v>0</v>
      </c>
      <c r="Q247" s="161">
        <f>IF(P247=0,0,IF(ISBLANK('Student Work'!Q247),"ERROR",IF(ABS('Student Work'!Q247-'Student Work'!T246)&lt;0.01,IF(P247&lt;&gt;"ERROR","Correct","ERROR"),"ERROR")))</f>
        <v>0</v>
      </c>
      <c r="R247" s="162">
        <f>IF(P247=0,0,IF(ISBLANK('Student Work'!R247),"ERROR",IF(ABS('Student Work'!R247-'Student Work'!Q247*'Student Work'!$T$12/12)&lt;0.01,IF(P247&lt;&gt;"ERROR","Correct","ERROR"),"ERROR")))</f>
        <v>0</v>
      </c>
      <c r="S247" s="162">
        <f>IF(P247=0,0,IF(ISBLANK('Student Work'!S247),"ERROR",IF(ABS('Student Work'!S247-('Student Work'!$T$14-'Student Work'!R247))&lt;0.01,IF(P247&lt;&gt;"ERROR","Correct","ERROR"),"ERROR")))</f>
        <v>0</v>
      </c>
      <c r="T247" s="162">
        <f>IF(P247=0,0,IF(ISBLANK('Student Work'!T247),"ERROR",IF(ABS('Student Work'!T247-('Student Work'!Q247-'Student Work'!S247))&lt;0.01,IF(P247&lt;&gt;"ERROR","Correct","ERROR"),"ERROR")))</f>
        <v>0</v>
      </c>
      <c r="U247" s="167"/>
      <c r="V247" s="167"/>
      <c r="W247" s="104"/>
      <c r="X247" s="104"/>
      <c r="Y247" s="104"/>
      <c r="Z247" s="104"/>
      <c r="AA247" s="104"/>
      <c r="AB247" s="104"/>
      <c r="AC247" s="104"/>
      <c r="AD247" s="160">
        <f>IF($AE$13="Correct",IF(AND(AD246+1&lt;='Student Work'!$AE$13,AD246&lt;&gt;0),AD246+1,IF('Student Work'!AD247&gt;0,"ERROR",0)),0)</f>
        <v>0</v>
      </c>
      <c r="AE247" s="162">
        <f>IF(AD247=0,0,IF(ISBLANK('Student Work'!AE247),"ERROR",IF(ABS('Student Work'!AE247-'Student Work'!AH246)&lt;0.01,IF(AD247&lt;&gt;"ERROR","Correct","ERROR"),"ERROR")))</f>
        <v>0</v>
      </c>
      <c r="AF247" s="162">
        <f>IF(AD247=0,0,IF(ISBLANK('Student Work'!AF247),"ERROR",IF(ABS('Student Work'!AF247-'Student Work'!AE247*'Student Work'!$AE$12/12)&lt;0.01,IF(AD247&lt;&gt;"ERROR","Correct","ERROR"),"ERROR")))</f>
        <v>0</v>
      </c>
      <c r="AG247" s="179">
        <f>IF(AD247=0,0,IF(ISBLANK('Student Work'!AG247),"ERROR",IF(ABS('Student Work'!AG247-('Student Work'!$AE$14-'Student Work'!AF247))&lt;0.01,"Correct","ERROR")))</f>
        <v>0</v>
      </c>
      <c r="AH247" s="180">
        <f>IF(AD247=0,0,IF(ISBLANK('Student Work'!AH247),"ERROR",IF(ABS('Student Work'!AH247-('Student Work'!AE247-'Student Work'!AG247))&lt;0.01,"Correct","ERROR")))</f>
        <v>0</v>
      </c>
      <c r="AI247" s="168"/>
      <c r="AJ247" s="104"/>
      <c r="AK247" s="104"/>
      <c r="AL247" s="84"/>
      <c r="AM247" s="18"/>
      <c r="AN247" s="18"/>
      <c r="AO247" s="18"/>
      <c r="AP247" s="18"/>
      <c r="AQ247" s="18"/>
      <c r="AR247" s="18"/>
      <c r="AS247" s="18"/>
      <c r="AT247" s="18"/>
    </row>
    <row r="248" spans="1:46">
      <c r="A248" s="117"/>
      <c r="B248" s="86"/>
      <c r="C248" s="86"/>
      <c r="D248" s="86"/>
      <c r="E248" s="86"/>
      <c r="F248" s="86"/>
      <c r="G248" s="86"/>
      <c r="H248" s="86"/>
      <c r="I248" s="86"/>
      <c r="J248" s="86"/>
      <c r="K248" s="86"/>
      <c r="L248" s="86"/>
      <c r="M248" s="86"/>
      <c r="N248" s="86"/>
      <c r="O248" s="104"/>
      <c r="P248" s="160">
        <f>IF($T$13="Correct",IF(AND(P247+1&lt;='Student Work'!$T$13,P247&lt;&gt;0),P247+1,IF('Student Work'!P248&gt;0,"ERROR",0)),0)</f>
        <v>0</v>
      </c>
      <c r="Q248" s="161">
        <f>IF(P248=0,0,IF(ISBLANK('Student Work'!Q248),"ERROR",IF(ABS('Student Work'!Q248-'Student Work'!T247)&lt;0.01,IF(P248&lt;&gt;"ERROR","Correct","ERROR"),"ERROR")))</f>
        <v>0</v>
      </c>
      <c r="R248" s="162">
        <f>IF(P248=0,0,IF(ISBLANK('Student Work'!R248),"ERROR",IF(ABS('Student Work'!R248-'Student Work'!Q248*'Student Work'!$T$12/12)&lt;0.01,IF(P248&lt;&gt;"ERROR","Correct","ERROR"),"ERROR")))</f>
        <v>0</v>
      </c>
      <c r="S248" s="162">
        <f>IF(P248=0,0,IF(ISBLANK('Student Work'!S248),"ERROR",IF(ABS('Student Work'!S248-('Student Work'!$T$14-'Student Work'!R248))&lt;0.01,IF(P248&lt;&gt;"ERROR","Correct","ERROR"),"ERROR")))</f>
        <v>0</v>
      </c>
      <c r="T248" s="162">
        <f>IF(P248=0,0,IF(ISBLANK('Student Work'!T248),"ERROR",IF(ABS('Student Work'!T248-('Student Work'!Q248-'Student Work'!S248))&lt;0.01,IF(P248&lt;&gt;"ERROR","Correct","ERROR"),"ERROR")))</f>
        <v>0</v>
      </c>
      <c r="U248" s="167"/>
      <c r="V248" s="167"/>
      <c r="W248" s="104"/>
      <c r="X248" s="104"/>
      <c r="Y248" s="104"/>
      <c r="Z248" s="104"/>
      <c r="AA248" s="104"/>
      <c r="AB248" s="104"/>
      <c r="AC248" s="104"/>
      <c r="AD248" s="160">
        <f>IF($AE$13="Correct",IF(AND(AD247+1&lt;='Student Work'!$AE$13,AD247&lt;&gt;0),AD247+1,IF('Student Work'!AD248&gt;0,"ERROR",0)),0)</f>
        <v>0</v>
      </c>
      <c r="AE248" s="162">
        <f>IF(AD248=0,0,IF(ISBLANK('Student Work'!AE248),"ERROR",IF(ABS('Student Work'!AE248-'Student Work'!AH247)&lt;0.01,IF(AD248&lt;&gt;"ERROR","Correct","ERROR"),"ERROR")))</f>
        <v>0</v>
      </c>
      <c r="AF248" s="162">
        <f>IF(AD248=0,0,IF(ISBLANK('Student Work'!AF248),"ERROR",IF(ABS('Student Work'!AF248-'Student Work'!AE248*'Student Work'!$AE$12/12)&lt;0.01,IF(AD248&lt;&gt;"ERROR","Correct","ERROR"),"ERROR")))</f>
        <v>0</v>
      </c>
      <c r="AG248" s="179">
        <f>IF(AD248=0,0,IF(ISBLANK('Student Work'!AG248),"ERROR",IF(ABS('Student Work'!AG248-('Student Work'!$AE$14-'Student Work'!AF248))&lt;0.01,"Correct","ERROR")))</f>
        <v>0</v>
      </c>
      <c r="AH248" s="180">
        <f>IF(AD248=0,0,IF(ISBLANK('Student Work'!AH248),"ERROR",IF(ABS('Student Work'!AH248-('Student Work'!AE248-'Student Work'!AG248))&lt;0.01,"Correct","ERROR")))</f>
        <v>0</v>
      </c>
      <c r="AI248" s="168"/>
      <c r="AJ248" s="104"/>
      <c r="AK248" s="104"/>
      <c r="AL248" s="84"/>
      <c r="AM248" s="18"/>
      <c r="AN248" s="18"/>
      <c r="AO248" s="18"/>
      <c r="AP248" s="18"/>
      <c r="AQ248" s="18"/>
      <c r="AR248" s="18"/>
      <c r="AS248" s="18"/>
      <c r="AT248" s="18"/>
    </row>
    <row r="249" spans="1:46">
      <c r="A249" s="117"/>
      <c r="B249" s="86"/>
      <c r="C249" s="86"/>
      <c r="D249" s="86"/>
      <c r="E249" s="86"/>
      <c r="F249" s="86"/>
      <c r="G249" s="86"/>
      <c r="H249" s="86"/>
      <c r="I249" s="86"/>
      <c r="J249" s="86"/>
      <c r="K249" s="86"/>
      <c r="L249" s="86"/>
      <c r="M249" s="86"/>
      <c r="N249" s="86"/>
      <c r="O249" s="104"/>
      <c r="P249" s="160">
        <f>IF($T$13="Correct",IF(AND(P248+1&lt;='Student Work'!$T$13,P248&lt;&gt;0),P248+1,IF('Student Work'!P249&gt;0,"ERROR",0)),0)</f>
        <v>0</v>
      </c>
      <c r="Q249" s="161">
        <f>IF(P249=0,0,IF(ISBLANK('Student Work'!Q249),"ERROR",IF(ABS('Student Work'!Q249-'Student Work'!T248)&lt;0.01,IF(P249&lt;&gt;"ERROR","Correct","ERROR"),"ERROR")))</f>
        <v>0</v>
      </c>
      <c r="R249" s="162">
        <f>IF(P249=0,0,IF(ISBLANK('Student Work'!R249),"ERROR",IF(ABS('Student Work'!R249-'Student Work'!Q249*'Student Work'!$T$12/12)&lt;0.01,IF(P249&lt;&gt;"ERROR","Correct","ERROR"),"ERROR")))</f>
        <v>0</v>
      </c>
      <c r="S249" s="162">
        <f>IF(P249=0,0,IF(ISBLANK('Student Work'!S249),"ERROR",IF(ABS('Student Work'!S249-('Student Work'!$T$14-'Student Work'!R249))&lt;0.01,IF(P249&lt;&gt;"ERROR","Correct","ERROR"),"ERROR")))</f>
        <v>0</v>
      </c>
      <c r="T249" s="162">
        <f>IF(P249=0,0,IF(ISBLANK('Student Work'!T249),"ERROR",IF(ABS('Student Work'!T249-('Student Work'!Q249-'Student Work'!S249))&lt;0.01,IF(P249&lt;&gt;"ERROR","Correct","ERROR"),"ERROR")))</f>
        <v>0</v>
      </c>
      <c r="U249" s="167"/>
      <c r="V249" s="167"/>
      <c r="W249" s="104"/>
      <c r="X249" s="104"/>
      <c r="Y249" s="104"/>
      <c r="Z249" s="104"/>
      <c r="AA249" s="104"/>
      <c r="AB249" s="104"/>
      <c r="AC249" s="104"/>
      <c r="AD249" s="160">
        <f>IF($AE$13="Correct",IF(AND(AD248+1&lt;='Student Work'!$AE$13,AD248&lt;&gt;0),AD248+1,IF('Student Work'!AD249&gt;0,"ERROR",0)),0)</f>
        <v>0</v>
      </c>
      <c r="AE249" s="162">
        <f>IF(AD249=0,0,IF(ISBLANK('Student Work'!AE249),"ERROR",IF(ABS('Student Work'!AE249-'Student Work'!AH248)&lt;0.01,IF(AD249&lt;&gt;"ERROR","Correct","ERROR"),"ERROR")))</f>
        <v>0</v>
      </c>
      <c r="AF249" s="162">
        <f>IF(AD249=0,0,IF(ISBLANK('Student Work'!AF249),"ERROR",IF(ABS('Student Work'!AF249-'Student Work'!AE249*'Student Work'!$AE$12/12)&lt;0.01,IF(AD249&lt;&gt;"ERROR","Correct","ERROR"),"ERROR")))</f>
        <v>0</v>
      </c>
      <c r="AG249" s="179">
        <f>IF(AD249=0,0,IF(ISBLANK('Student Work'!AG249),"ERROR",IF(ABS('Student Work'!AG249-('Student Work'!$AE$14-'Student Work'!AF249))&lt;0.01,"Correct","ERROR")))</f>
        <v>0</v>
      </c>
      <c r="AH249" s="180">
        <f>IF(AD249=0,0,IF(ISBLANK('Student Work'!AH249),"ERROR",IF(ABS('Student Work'!AH249-('Student Work'!AE249-'Student Work'!AG249))&lt;0.01,"Correct","ERROR")))</f>
        <v>0</v>
      </c>
      <c r="AI249" s="168"/>
      <c r="AJ249" s="104"/>
      <c r="AK249" s="104"/>
      <c r="AL249" s="84"/>
      <c r="AM249" s="18"/>
      <c r="AN249" s="18"/>
      <c r="AO249" s="18"/>
      <c r="AP249" s="18"/>
      <c r="AQ249" s="18"/>
      <c r="AR249" s="18"/>
      <c r="AS249" s="18"/>
      <c r="AT249" s="18"/>
    </row>
    <row r="250" spans="1:46">
      <c r="A250" s="117"/>
      <c r="B250" s="86"/>
      <c r="C250" s="86"/>
      <c r="D250" s="86"/>
      <c r="E250" s="86"/>
      <c r="F250" s="86"/>
      <c r="G250" s="86"/>
      <c r="H250" s="86"/>
      <c r="I250" s="86"/>
      <c r="J250" s="86"/>
      <c r="K250" s="86"/>
      <c r="L250" s="86"/>
      <c r="M250" s="86"/>
      <c r="N250" s="86"/>
      <c r="O250" s="104"/>
      <c r="P250" s="160">
        <f>IF($T$13="Correct",IF(AND(P249+1&lt;='Student Work'!$T$13,P249&lt;&gt;0),P249+1,IF('Student Work'!P250&gt;0,"ERROR",0)),0)</f>
        <v>0</v>
      </c>
      <c r="Q250" s="161">
        <f>IF(P250=0,0,IF(ISBLANK('Student Work'!Q250),"ERROR",IF(ABS('Student Work'!Q250-'Student Work'!T249)&lt;0.01,IF(P250&lt;&gt;"ERROR","Correct","ERROR"),"ERROR")))</f>
        <v>0</v>
      </c>
      <c r="R250" s="162">
        <f>IF(P250=0,0,IF(ISBLANK('Student Work'!R250),"ERROR",IF(ABS('Student Work'!R250-'Student Work'!Q250*'Student Work'!$T$12/12)&lt;0.01,IF(P250&lt;&gt;"ERROR","Correct","ERROR"),"ERROR")))</f>
        <v>0</v>
      </c>
      <c r="S250" s="162">
        <f>IF(P250=0,0,IF(ISBLANK('Student Work'!S250),"ERROR",IF(ABS('Student Work'!S250-('Student Work'!$T$14-'Student Work'!R250))&lt;0.01,IF(P250&lt;&gt;"ERROR","Correct","ERROR"),"ERROR")))</f>
        <v>0</v>
      </c>
      <c r="T250" s="162">
        <f>IF(P250=0,0,IF(ISBLANK('Student Work'!T250),"ERROR",IF(ABS('Student Work'!T250-('Student Work'!Q250-'Student Work'!S250))&lt;0.01,IF(P250&lt;&gt;"ERROR","Correct","ERROR"),"ERROR")))</f>
        <v>0</v>
      </c>
      <c r="U250" s="167"/>
      <c r="V250" s="167"/>
      <c r="W250" s="104"/>
      <c r="X250" s="104"/>
      <c r="Y250" s="104"/>
      <c r="Z250" s="104"/>
      <c r="AA250" s="104"/>
      <c r="AB250" s="104"/>
      <c r="AC250" s="104"/>
      <c r="AD250" s="160">
        <f>IF($AE$13="Correct",IF(AND(AD249+1&lt;='Student Work'!$AE$13,AD249&lt;&gt;0),AD249+1,IF('Student Work'!AD250&gt;0,"ERROR",0)),0)</f>
        <v>0</v>
      </c>
      <c r="AE250" s="162">
        <f>IF(AD250=0,0,IF(ISBLANK('Student Work'!AE250),"ERROR",IF(ABS('Student Work'!AE250-'Student Work'!AH249)&lt;0.01,IF(AD250&lt;&gt;"ERROR","Correct","ERROR"),"ERROR")))</f>
        <v>0</v>
      </c>
      <c r="AF250" s="162">
        <f>IF(AD250=0,0,IF(ISBLANK('Student Work'!AF250),"ERROR",IF(ABS('Student Work'!AF250-'Student Work'!AE250*'Student Work'!$AE$12/12)&lt;0.01,IF(AD250&lt;&gt;"ERROR","Correct","ERROR"),"ERROR")))</f>
        <v>0</v>
      </c>
      <c r="AG250" s="179">
        <f>IF(AD250=0,0,IF(ISBLANK('Student Work'!AG250),"ERROR",IF(ABS('Student Work'!AG250-('Student Work'!$AE$14-'Student Work'!AF250))&lt;0.01,"Correct","ERROR")))</f>
        <v>0</v>
      </c>
      <c r="AH250" s="180">
        <f>IF(AD250=0,0,IF(ISBLANK('Student Work'!AH250),"ERROR",IF(ABS('Student Work'!AH250-('Student Work'!AE250-'Student Work'!AG250))&lt;0.01,"Correct","ERROR")))</f>
        <v>0</v>
      </c>
      <c r="AI250" s="168"/>
      <c r="AJ250" s="104"/>
      <c r="AK250" s="104"/>
      <c r="AL250" s="84"/>
      <c r="AM250" s="18"/>
      <c r="AN250" s="18"/>
      <c r="AO250" s="18"/>
      <c r="AP250" s="18"/>
      <c r="AQ250" s="18"/>
      <c r="AR250" s="18"/>
      <c r="AS250" s="18"/>
      <c r="AT250" s="18"/>
    </row>
    <row r="251" spans="1:46">
      <c r="A251" s="117"/>
      <c r="B251" s="86"/>
      <c r="C251" s="86"/>
      <c r="D251" s="86"/>
      <c r="E251" s="86"/>
      <c r="F251" s="86"/>
      <c r="G251" s="86"/>
      <c r="H251" s="86"/>
      <c r="I251" s="86"/>
      <c r="J251" s="86"/>
      <c r="K251" s="86"/>
      <c r="L251" s="86"/>
      <c r="M251" s="86"/>
      <c r="N251" s="86"/>
      <c r="O251" s="104"/>
      <c r="P251" s="160">
        <f>IF($T$13="Correct",IF(AND(P250+1&lt;='Student Work'!$T$13,P250&lt;&gt;0),P250+1,IF('Student Work'!P251&gt;0,"ERROR",0)),0)</f>
        <v>0</v>
      </c>
      <c r="Q251" s="161">
        <f>IF(P251=0,0,IF(ISBLANK('Student Work'!Q251),"ERROR",IF(ABS('Student Work'!Q251-'Student Work'!T250)&lt;0.01,IF(P251&lt;&gt;"ERROR","Correct","ERROR"),"ERROR")))</f>
        <v>0</v>
      </c>
      <c r="R251" s="162">
        <f>IF(P251=0,0,IF(ISBLANK('Student Work'!R251),"ERROR",IF(ABS('Student Work'!R251-'Student Work'!Q251*'Student Work'!$T$12/12)&lt;0.01,IF(P251&lt;&gt;"ERROR","Correct","ERROR"),"ERROR")))</f>
        <v>0</v>
      </c>
      <c r="S251" s="162">
        <f>IF(P251=0,0,IF(ISBLANK('Student Work'!S251),"ERROR",IF(ABS('Student Work'!S251-('Student Work'!$T$14-'Student Work'!R251))&lt;0.01,IF(P251&lt;&gt;"ERROR","Correct","ERROR"),"ERROR")))</f>
        <v>0</v>
      </c>
      <c r="T251" s="162">
        <f>IF(P251=0,0,IF(ISBLANK('Student Work'!T251),"ERROR",IF(ABS('Student Work'!T251-('Student Work'!Q251-'Student Work'!S251))&lt;0.01,IF(P251&lt;&gt;"ERROR","Correct","ERROR"),"ERROR")))</f>
        <v>0</v>
      </c>
      <c r="U251" s="167"/>
      <c r="V251" s="167"/>
      <c r="W251" s="104"/>
      <c r="X251" s="104"/>
      <c r="Y251" s="104"/>
      <c r="Z251" s="104"/>
      <c r="AA251" s="104"/>
      <c r="AB251" s="104"/>
      <c r="AC251" s="104"/>
      <c r="AD251" s="160">
        <f>IF($AE$13="Correct",IF(AND(AD250+1&lt;='Student Work'!$AE$13,AD250&lt;&gt;0),AD250+1,IF('Student Work'!AD251&gt;0,"ERROR",0)),0)</f>
        <v>0</v>
      </c>
      <c r="AE251" s="162">
        <f>IF(AD251=0,0,IF(ISBLANK('Student Work'!AE251),"ERROR",IF(ABS('Student Work'!AE251-'Student Work'!AH250)&lt;0.01,IF(AD251&lt;&gt;"ERROR","Correct","ERROR"),"ERROR")))</f>
        <v>0</v>
      </c>
      <c r="AF251" s="162">
        <f>IF(AD251=0,0,IF(ISBLANK('Student Work'!AF251),"ERROR",IF(ABS('Student Work'!AF251-'Student Work'!AE251*'Student Work'!$AE$12/12)&lt;0.01,IF(AD251&lt;&gt;"ERROR","Correct","ERROR"),"ERROR")))</f>
        <v>0</v>
      </c>
      <c r="AG251" s="179">
        <f>IF(AD251=0,0,IF(ISBLANK('Student Work'!AG251),"ERROR",IF(ABS('Student Work'!AG251-('Student Work'!$AE$14-'Student Work'!AF251))&lt;0.01,"Correct","ERROR")))</f>
        <v>0</v>
      </c>
      <c r="AH251" s="180">
        <f>IF(AD251=0,0,IF(ISBLANK('Student Work'!AH251),"ERROR",IF(ABS('Student Work'!AH251-('Student Work'!AE251-'Student Work'!AG251))&lt;0.01,"Correct","ERROR")))</f>
        <v>0</v>
      </c>
      <c r="AI251" s="168"/>
      <c r="AJ251" s="104"/>
      <c r="AK251" s="104"/>
      <c r="AL251" s="84"/>
      <c r="AM251" s="18"/>
      <c r="AN251" s="18"/>
      <c r="AO251" s="18"/>
      <c r="AP251" s="18"/>
      <c r="AQ251" s="18"/>
      <c r="AR251" s="18"/>
      <c r="AS251" s="18"/>
      <c r="AT251" s="18"/>
    </row>
    <row r="252" spans="1:46">
      <c r="A252" s="117"/>
      <c r="B252" s="86"/>
      <c r="C252" s="86"/>
      <c r="D252" s="86"/>
      <c r="E252" s="86"/>
      <c r="F252" s="86"/>
      <c r="G252" s="86"/>
      <c r="H252" s="86"/>
      <c r="I252" s="86"/>
      <c r="J252" s="86"/>
      <c r="K252" s="86"/>
      <c r="L252" s="86"/>
      <c r="M252" s="86"/>
      <c r="N252" s="86"/>
      <c r="O252" s="104"/>
      <c r="P252" s="160">
        <f>IF($T$13="Correct",IF(AND(P251+1&lt;='Student Work'!$T$13,P251&lt;&gt;0),P251+1,IF('Student Work'!P252&gt;0,"ERROR",0)),0)</f>
        <v>0</v>
      </c>
      <c r="Q252" s="161">
        <f>IF(P252=0,0,IF(ISBLANK('Student Work'!Q252),"ERROR",IF(ABS('Student Work'!Q252-'Student Work'!T251)&lt;0.01,IF(P252&lt;&gt;"ERROR","Correct","ERROR"),"ERROR")))</f>
        <v>0</v>
      </c>
      <c r="R252" s="162">
        <f>IF(P252=0,0,IF(ISBLANK('Student Work'!R252),"ERROR",IF(ABS('Student Work'!R252-'Student Work'!Q252*'Student Work'!$T$12/12)&lt;0.01,IF(P252&lt;&gt;"ERROR","Correct","ERROR"),"ERROR")))</f>
        <v>0</v>
      </c>
      <c r="S252" s="162">
        <f>IF(P252=0,0,IF(ISBLANK('Student Work'!S252),"ERROR",IF(ABS('Student Work'!S252-('Student Work'!$T$14-'Student Work'!R252))&lt;0.01,IF(P252&lt;&gt;"ERROR","Correct","ERROR"),"ERROR")))</f>
        <v>0</v>
      </c>
      <c r="T252" s="162">
        <f>IF(P252=0,0,IF(ISBLANK('Student Work'!T252),"ERROR",IF(ABS('Student Work'!T252-('Student Work'!Q252-'Student Work'!S252))&lt;0.01,IF(P252&lt;&gt;"ERROR","Correct","ERROR"),"ERROR")))</f>
        <v>0</v>
      </c>
      <c r="U252" s="167"/>
      <c r="V252" s="167"/>
      <c r="W252" s="104"/>
      <c r="X252" s="104"/>
      <c r="Y252" s="104"/>
      <c r="Z252" s="104"/>
      <c r="AA252" s="104"/>
      <c r="AB252" s="104"/>
      <c r="AC252" s="104"/>
      <c r="AD252" s="160">
        <f>IF($AE$13="Correct",IF(AND(AD251+1&lt;='Student Work'!$AE$13,AD251&lt;&gt;0),AD251+1,IF('Student Work'!AD252&gt;0,"ERROR",0)),0)</f>
        <v>0</v>
      </c>
      <c r="AE252" s="162">
        <f>IF(AD252=0,0,IF(ISBLANK('Student Work'!AE252),"ERROR",IF(ABS('Student Work'!AE252-'Student Work'!AH251)&lt;0.01,IF(AD252&lt;&gt;"ERROR","Correct","ERROR"),"ERROR")))</f>
        <v>0</v>
      </c>
      <c r="AF252" s="162">
        <f>IF(AD252=0,0,IF(ISBLANK('Student Work'!AF252),"ERROR",IF(ABS('Student Work'!AF252-'Student Work'!AE252*'Student Work'!$AE$12/12)&lt;0.01,IF(AD252&lt;&gt;"ERROR","Correct","ERROR"),"ERROR")))</f>
        <v>0</v>
      </c>
      <c r="AG252" s="179">
        <f>IF(AD252=0,0,IF(ISBLANK('Student Work'!AG252),"ERROR",IF(ABS('Student Work'!AG252-('Student Work'!$AE$14-'Student Work'!AF252))&lt;0.01,"Correct","ERROR")))</f>
        <v>0</v>
      </c>
      <c r="AH252" s="180">
        <f>IF(AD252=0,0,IF(ISBLANK('Student Work'!AH252),"ERROR",IF(ABS('Student Work'!AH252-('Student Work'!AE252-'Student Work'!AG252))&lt;0.01,"Correct","ERROR")))</f>
        <v>0</v>
      </c>
      <c r="AI252" s="168"/>
      <c r="AJ252" s="104"/>
      <c r="AK252" s="104"/>
      <c r="AL252" s="84"/>
      <c r="AM252" s="18"/>
      <c r="AN252" s="18"/>
      <c r="AO252" s="18"/>
      <c r="AP252" s="18"/>
      <c r="AQ252" s="18"/>
      <c r="AR252" s="18"/>
      <c r="AS252" s="18"/>
      <c r="AT252" s="18"/>
    </row>
    <row r="253" spans="1:46">
      <c r="A253" s="117"/>
      <c r="B253" s="86"/>
      <c r="C253" s="86"/>
      <c r="D253" s="86"/>
      <c r="E253" s="86"/>
      <c r="F253" s="86"/>
      <c r="G253" s="86"/>
      <c r="H253" s="86"/>
      <c r="I253" s="86"/>
      <c r="J253" s="86"/>
      <c r="K253" s="86"/>
      <c r="L253" s="86"/>
      <c r="M253" s="86"/>
      <c r="N253" s="86"/>
      <c r="O253" s="104"/>
      <c r="P253" s="160">
        <f>IF($T$13="Correct",IF(AND(P252+1&lt;='Student Work'!$T$13,P252&lt;&gt;0),P252+1,IF('Student Work'!P253&gt;0,"ERROR",0)),0)</f>
        <v>0</v>
      </c>
      <c r="Q253" s="161">
        <f>IF(P253=0,0,IF(ISBLANK('Student Work'!Q253),"ERROR",IF(ABS('Student Work'!Q253-'Student Work'!T252)&lt;0.01,IF(P253&lt;&gt;"ERROR","Correct","ERROR"),"ERROR")))</f>
        <v>0</v>
      </c>
      <c r="R253" s="162">
        <f>IF(P253=0,0,IF(ISBLANK('Student Work'!R253),"ERROR",IF(ABS('Student Work'!R253-'Student Work'!Q253*'Student Work'!$T$12/12)&lt;0.01,IF(P253&lt;&gt;"ERROR","Correct","ERROR"),"ERROR")))</f>
        <v>0</v>
      </c>
      <c r="S253" s="162">
        <f>IF(P253=0,0,IF(ISBLANK('Student Work'!S253),"ERROR",IF(ABS('Student Work'!S253-('Student Work'!$T$14-'Student Work'!R253))&lt;0.01,IF(P253&lt;&gt;"ERROR","Correct","ERROR"),"ERROR")))</f>
        <v>0</v>
      </c>
      <c r="T253" s="162">
        <f>IF(P253=0,0,IF(ISBLANK('Student Work'!T253),"ERROR",IF(ABS('Student Work'!T253-('Student Work'!Q253-'Student Work'!S253))&lt;0.01,IF(P253&lt;&gt;"ERROR","Correct","ERROR"),"ERROR")))</f>
        <v>0</v>
      </c>
      <c r="U253" s="167"/>
      <c r="V253" s="167"/>
      <c r="W253" s="104"/>
      <c r="X253" s="104"/>
      <c r="Y253" s="104"/>
      <c r="Z253" s="104"/>
      <c r="AA253" s="104"/>
      <c r="AB253" s="104"/>
      <c r="AC253" s="104"/>
      <c r="AD253" s="160">
        <f>IF($AE$13="Correct",IF(AND(AD252+1&lt;='Student Work'!$AE$13,AD252&lt;&gt;0),AD252+1,IF('Student Work'!AD253&gt;0,"ERROR",0)),0)</f>
        <v>0</v>
      </c>
      <c r="AE253" s="162">
        <f>IF(AD253=0,0,IF(ISBLANK('Student Work'!AE253),"ERROR",IF(ABS('Student Work'!AE253-'Student Work'!AH252)&lt;0.01,IF(AD253&lt;&gt;"ERROR","Correct","ERROR"),"ERROR")))</f>
        <v>0</v>
      </c>
      <c r="AF253" s="162">
        <f>IF(AD253=0,0,IF(ISBLANK('Student Work'!AF253),"ERROR",IF(ABS('Student Work'!AF253-'Student Work'!AE253*'Student Work'!$AE$12/12)&lt;0.01,IF(AD253&lt;&gt;"ERROR","Correct","ERROR"),"ERROR")))</f>
        <v>0</v>
      </c>
      <c r="AG253" s="179">
        <f>IF(AD253=0,0,IF(ISBLANK('Student Work'!AG253),"ERROR",IF(ABS('Student Work'!AG253-('Student Work'!$AE$14-'Student Work'!AF253))&lt;0.01,"Correct","ERROR")))</f>
        <v>0</v>
      </c>
      <c r="AH253" s="180">
        <f>IF(AD253=0,0,IF(ISBLANK('Student Work'!AH253),"ERROR",IF(ABS('Student Work'!AH253-('Student Work'!AE253-'Student Work'!AG253))&lt;0.01,"Correct","ERROR")))</f>
        <v>0</v>
      </c>
      <c r="AI253" s="168"/>
      <c r="AJ253" s="104"/>
      <c r="AK253" s="104"/>
      <c r="AL253" s="84"/>
      <c r="AM253" s="18"/>
      <c r="AN253" s="18"/>
      <c r="AO253" s="18"/>
      <c r="AP253" s="18"/>
      <c r="AQ253" s="18"/>
      <c r="AR253" s="18"/>
      <c r="AS253" s="18"/>
      <c r="AT253" s="18"/>
    </row>
    <row r="254" spans="1:46">
      <c r="A254" s="117"/>
      <c r="B254" s="86"/>
      <c r="C254" s="86"/>
      <c r="D254" s="86"/>
      <c r="E254" s="86"/>
      <c r="F254" s="86"/>
      <c r="G254" s="86"/>
      <c r="H254" s="86"/>
      <c r="I254" s="86"/>
      <c r="J254" s="86"/>
      <c r="K254" s="86"/>
      <c r="L254" s="86"/>
      <c r="M254" s="86"/>
      <c r="N254" s="86"/>
      <c r="O254" s="104"/>
      <c r="P254" s="160">
        <f>IF($T$13="Correct",IF(AND(P253+1&lt;='Student Work'!$T$13,P253&lt;&gt;0),P253+1,IF('Student Work'!P254&gt;0,"ERROR",0)),0)</f>
        <v>0</v>
      </c>
      <c r="Q254" s="161">
        <f>IF(P254=0,0,IF(ISBLANK('Student Work'!Q254),"ERROR",IF(ABS('Student Work'!Q254-'Student Work'!T253)&lt;0.01,IF(P254&lt;&gt;"ERROR","Correct","ERROR"),"ERROR")))</f>
        <v>0</v>
      </c>
      <c r="R254" s="162">
        <f>IF(P254=0,0,IF(ISBLANK('Student Work'!R254),"ERROR",IF(ABS('Student Work'!R254-'Student Work'!Q254*'Student Work'!$T$12/12)&lt;0.01,IF(P254&lt;&gt;"ERROR","Correct","ERROR"),"ERROR")))</f>
        <v>0</v>
      </c>
      <c r="S254" s="162">
        <f>IF(P254=0,0,IF(ISBLANK('Student Work'!S254),"ERROR",IF(ABS('Student Work'!S254-('Student Work'!$T$14-'Student Work'!R254))&lt;0.01,IF(P254&lt;&gt;"ERROR","Correct","ERROR"),"ERROR")))</f>
        <v>0</v>
      </c>
      <c r="T254" s="162">
        <f>IF(P254=0,0,IF(ISBLANK('Student Work'!T254),"ERROR",IF(ABS('Student Work'!T254-('Student Work'!Q254-'Student Work'!S254))&lt;0.01,IF(P254&lt;&gt;"ERROR","Correct","ERROR"),"ERROR")))</f>
        <v>0</v>
      </c>
      <c r="U254" s="167"/>
      <c r="V254" s="167"/>
      <c r="W254" s="104"/>
      <c r="X254" s="104"/>
      <c r="Y254" s="104"/>
      <c r="Z254" s="104"/>
      <c r="AA254" s="104"/>
      <c r="AB254" s="104"/>
      <c r="AC254" s="104"/>
      <c r="AD254" s="160">
        <f>IF($AE$13="Correct",IF(AND(AD253+1&lt;='Student Work'!$AE$13,AD253&lt;&gt;0),AD253+1,IF('Student Work'!AD254&gt;0,"ERROR",0)),0)</f>
        <v>0</v>
      </c>
      <c r="AE254" s="162">
        <f>IF(AD254=0,0,IF(ISBLANK('Student Work'!AE254),"ERROR",IF(ABS('Student Work'!AE254-'Student Work'!AH253)&lt;0.01,IF(AD254&lt;&gt;"ERROR","Correct","ERROR"),"ERROR")))</f>
        <v>0</v>
      </c>
      <c r="AF254" s="162">
        <f>IF(AD254=0,0,IF(ISBLANK('Student Work'!AF254),"ERROR",IF(ABS('Student Work'!AF254-'Student Work'!AE254*'Student Work'!$AE$12/12)&lt;0.01,IF(AD254&lt;&gt;"ERROR","Correct","ERROR"),"ERROR")))</f>
        <v>0</v>
      </c>
      <c r="AG254" s="179">
        <f>IF(AD254=0,0,IF(ISBLANK('Student Work'!AG254),"ERROR",IF(ABS('Student Work'!AG254-('Student Work'!$AE$14-'Student Work'!AF254))&lt;0.01,"Correct","ERROR")))</f>
        <v>0</v>
      </c>
      <c r="AH254" s="180">
        <f>IF(AD254=0,0,IF(ISBLANK('Student Work'!AH254),"ERROR",IF(ABS('Student Work'!AH254-('Student Work'!AE254-'Student Work'!AG254))&lt;0.01,"Correct","ERROR")))</f>
        <v>0</v>
      </c>
      <c r="AI254" s="168"/>
      <c r="AJ254" s="104"/>
      <c r="AK254" s="104"/>
      <c r="AL254" s="84"/>
      <c r="AM254" s="18"/>
      <c r="AN254" s="18"/>
      <c r="AO254" s="18"/>
      <c r="AP254" s="18"/>
      <c r="AQ254" s="18"/>
      <c r="AR254" s="18"/>
      <c r="AS254" s="18"/>
      <c r="AT254" s="18"/>
    </row>
    <row r="255" spans="1:46">
      <c r="A255" s="117"/>
      <c r="B255" s="86"/>
      <c r="C255" s="86"/>
      <c r="D255" s="86"/>
      <c r="E255" s="86"/>
      <c r="F255" s="86"/>
      <c r="G255" s="86"/>
      <c r="H255" s="86"/>
      <c r="I255" s="86"/>
      <c r="J255" s="86"/>
      <c r="K255" s="86"/>
      <c r="L255" s="86"/>
      <c r="M255" s="86"/>
      <c r="N255" s="86"/>
      <c r="O255" s="104"/>
      <c r="P255" s="160">
        <f>IF($T$13="Correct",IF(AND(P254+1&lt;='Student Work'!$T$13,P254&lt;&gt;0),P254+1,IF('Student Work'!P255&gt;0,"ERROR",0)),0)</f>
        <v>0</v>
      </c>
      <c r="Q255" s="161">
        <f>IF(P255=0,0,IF(ISBLANK('Student Work'!Q255),"ERROR",IF(ABS('Student Work'!Q255-'Student Work'!T254)&lt;0.01,IF(P255&lt;&gt;"ERROR","Correct","ERROR"),"ERROR")))</f>
        <v>0</v>
      </c>
      <c r="R255" s="162">
        <f>IF(P255=0,0,IF(ISBLANK('Student Work'!R255),"ERROR",IF(ABS('Student Work'!R255-'Student Work'!Q255*'Student Work'!$T$12/12)&lt;0.01,IF(P255&lt;&gt;"ERROR","Correct","ERROR"),"ERROR")))</f>
        <v>0</v>
      </c>
      <c r="S255" s="162">
        <f>IF(P255=0,0,IF(ISBLANK('Student Work'!S255),"ERROR",IF(ABS('Student Work'!S255-('Student Work'!$T$14-'Student Work'!R255))&lt;0.01,IF(P255&lt;&gt;"ERROR","Correct","ERROR"),"ERROR")))</f>
        <v>0</v>
      </c>
      <c r="T255" s="162">
        <f>IF(P255=0,0,IF(ISBLANK('Student Work'!T255),"ERROR",IF(ABS('Student Work'!T255-('Student Work'!Q255-'Student Work'!S255))&lt;0.01,IF(P255&lt;&gt;"ERROR","Correct","ERROR"),"ERROR")))</f>
        <v>0</v>
      </c>
      <c r="U255" s="167"/>
      <c r="V255" s="167"/>
      <c r="W255" s="104"/>
      <c r="X255" s="104"/>
      <c r="Y255" s="104"/>
      <c r="Z255" s="104"/>
      <c r="AA255" s="104"/>
      <c r="AB255" s="104"/>
      <c r="AC255" s="104"/>
      <c r="AD255" s="160">
        <f>IF($AE$13="Correct",IF(AND(AD254+1&lt;='Student Work'!$AE$13,AD254&lt;&gt;0),AD254+1,IF('Student Work'!AD255&gt;0,"ERROR",0)),0)</f>
        <v>0</v>
      </c>
      <c r="AE255" s="162">
        <f>IF(AD255=0,0,IF(ISBLANK('Student Work'!AE255),"ERROR",IF(ABS('Student Work'!AE255-'Student Work'!AH254)&lt;0.01,IF(AD255&lt;&gt;"ERROR","Correct","ERROR"),"ERROR")))</f>
        <v>0</v>
      </c>
      <c r="AF255" s="162">
        <f>IF(AD255=0,0,IF(ISBLANK('Student Work'!AF255),"ERROR",IF(ABS('Student Work'!AF255-'Student Work'!AE255*'Student Work'!$AE$12/12)&lt;0.01,IF(AD255&lt;&gt;"ERROR","Correct","ERROR"),"ERROR")))</f>
        <v>0</v>
      </c>
      <c r="AG255" s="179">
        <f>IF(AD255=0,0,IF(ISBLANK('Student Work'!AG255),"ERROR",IF(ABS('Student Work'!AG255-('Student Work'!$AE$14-'Student Work'!AF255))&lt;0.01,"Correct","ERROR")))</f>
        <v>0</v>
      </c>
      <c r="AH255" s="180">
        <f>IF(AD255=0,0,IF(ISBLANK('Student Work'!AH255),"ERROR",IF(ABS('Student Work'!AH255-('Student Work'!AE255-'Student Work'!AG255))&lt;0.01,"Correct","ERROR")))</f>
        <v>0</v>
      </c>
      <c r="AI255" s="168"/>
      <c r="AJ255" s="104"/>
      <c r="AK255" s="104"/>
      <c r="AL255" s="84"/>
      <c r="AM255" s="18"/>
      <c r="AN255" s="18"/>
      <c r="AO255" s="18"/>
      <c r="AP255" s="18"/>
      <c r="AQ255" s="18"/>
      <c r="AR255" s="18"/>
      <c r="AS255" s="18"/>
      <c r="AT255" s="18"/>
    </row>
    <row r="256" spans="1:46">
      <c r="A256" s="117"/>
      <c r="B256" s="86"/>
      <c r="C256" s="86"/>
      <c r="D256" s="86"/>
      <c r="E256" s="86"/>
      <c r="F256" s="86"/>
      <c r="G256" s="86"/>
      <c r="H256" s="86"/>
      <c r="I256" s="86"/>
      <c r="J256" s="86"/>
      <c r="K256" s="86"/>
      <c r="L256" s="86"/>
      <c r="M256" s="86"/>
      <c r="N256" s="86"/>
      <c r="O256" s="104"/>
      <c r="P256" s="160">
        <f>IF($T$13="Correct",IF(AND(P255+1&lt;='Student Work'!$T$13,P255&lt;&gt;0),P255+1,IF('Student Work'!P256&gt;0,"ERROR",0)),0)</f>
        <v>0</v>
      </c>
      <c r="Q256" s="161">
        <f>IF(P256=0,0,IF(ISBLANK('Student Work'!Q256),"ERROR",IF(ABS('Student Work'!Q256-'Student Work'!T255)&lt;0.01,IF(P256&lt;&gt;"ERROR","Correct","ERROR"),"ERROR")))</f>
        <v>0</v>
      </c>
      <c r="R256" s="162">
        <f>IF(P256=0,0,IF(ISBLANK('Student Work'!R256),"ERROR",IF(ABS('Student Work'!R256-'Student Work'!Q256*'Student Work'!$T$12/12)&lt;0.01,IF(P256&lt;&gt;"ERROR","Correct","ERROR"),"ERROR")))</f>
        <v>0</v>
      </c>
      <c r="S256" s="162">
        <f>IF(P256=0,0,IF(ISBLANK('Student Work'!S256),"ERROR",IF(ABS('Student Work'!S256-('Student Work'!$T$14-'Student Work'!R256))&lt;0.01,IF(P256&lt;&gt;"ERROR","Correct","ERROR"),"ERROR")))</f>
        <v>0</v>
      </c>
      <c r="T256" s="162">
        <f>IF(P256=0,0,IF(ISBLANK('Student Work'!T256),"ERROR",IF(ABS('Student Work'!T256-('Student Work'!Q256-'Student Work'!S256))&lt;0.01,IF(P256&lt;&gt;"ERROR","Correct","ERROR"),"ERROR")))</f>
        <v>0</v>
      </c>
      <c r="U256" s="167"/>
      <c r="V256" s="167"/>
      <c r="W256" s="104"/>
      <c r="X256" s="104"/>
      <c r="Y256" s="104"/>
      <c r="Z256" s="104"/>
      <c r="AA256" s="104"/>
      <c r="AB256" s="104"/>
      <c r="AC256" s="104"/>
      <c r="AD256" s="160">
        <f>IF($AE$13="Correct",IF(AND(AD255+1&lt;='Student Work'!$AE$13,AD255&lt;&gt;0),AD255+1,IF('Student Work'!AD256&gt;0,"ERROR",0)),0)</f>
        <v>0</v>
      </c>
      <c r="AE256" s="162">
        <f>IF(AD256=0,0,IF(ISBLANK('Student Work'!AE256),"ERROR",IF(ABS('Student Work'!AE256-'Student Work'!AH255)&lt;0.01,IF(AD256&lt;&gt;"ERROR","Correct","ERROR"),"ERROR")))</f>
        <v>0</v>
      </c>
      <c r="AF256" s="162">
        <f>IF(AD256=0,0,IF(ISBLANK('Student Work'!AF256),"ERROR",IF(ABS('Student Work'!AF256-'Student Work'!AE256*'Student Work'!$AE$12/12)&lt;0.01,IF(AD256&lt;&gt;"ERROR","Correct","ERROR"),"ERROR")))</f>
        <v>0</v>
      </c>
      <c r="AG256" s="179">
        <f>IF(AD256=0,0,IF(ISBLANK('Student Work'!AG256),"ERROR",IF(ABS('Student Work'!AG256-('Student Work'!$AE$14-'Student Work'!AF256))&lt;0.01,"Correct","ERROR")))</f>
        <v>0</v>
      </c>
      <c r="AH256" s="180">
        <f>IF(AD256=0,0,IF(ISBLANK('Student Work'!AH256),"ERROR",IF(ABS('Student Work'!AH256-('Student Work'!AE256-'Student Work'!AG256))&lt;0.01,"Correct","ERROR")))</f>
        <v>0</v>
      </c>
      <c r="AI256" s="168"/>
      <c r="AJ256" s="104"/>
      <c r="AK256" s="104"/>
      <c r="AL256" s="84"/>
      <c r="AM256" s="18"/>
      <c r="AN256" s="18"/>
      <c r="AO256" s="18"/>
      <c r="AP256" s="18"/>
      <c r="AQ256" s="18"/>
      <c r="AR256" s="18"/>
      <c r="AS256" s="18"/>
      <c r="AT256" s="18"/>
    </row>
    <row r="257" spans="1:46">
      <c r="A257" s="117"/>
      <c r="B257" s="86"/>
      <c r="C257" s="86"/>
      <c r="D257" s="86"/>
      <c r="E257" s="86"/>
      <c r="F257" s="86"/>
      <c r="G257" s="86"/>
      <c r="H257" s="86"/>
      <c r="I257" s="86"/>
      <c r="J257" s="86"/>
      <c r="K257" s="86"/>
      <c r="L257" s="86"/>
      <c r="M257" s="86"/>
      <c r="N257" s="86"/>
      <c r="O257" s="104"/>
      <c r="P257" s="160">
        <f>IF($T$13="Correct",IF(AND(P256+1&lt;='Student Work'!$T$13,P256&lt;&gt;0),P256+1,IF('Student Work'!P257&gt;0,"ERROR",0)),0)</f>
        <v>0</v>
      </c>
      <c r="Q257" s="161">
        <f>IF(P257=0,0,IF(ISBLANK('Student Work'!Q257),"ERROR",IF(ABS('Student Work'!Q257-'Student Work'!T256)&lt;0.01,IF(P257&lt;&gt;"ERROR","Correct","ERROR"),"ERROR")))</f>
        <v>0</v>
      </c>
      <c r="R257" s="162">
        <f>IF(P257=0,0,IF(ISBLANK('Student Work'!R257),"ERROR",IF(ABS('Student Work'!R257-'Student Work'!Q257*'Student Work'!$T$12/12)&lt;0.01,IF(P257&lt;&gt;"ERROR","Correct","ERROR"),"ERROR")))</f>
        <v>0</v>
      </c>
      <c r="S257" s="162">
        <f>IF(P257=0,0,IF(ISBLANK('Student Work'!S257),"ERROR",IF(ABS('Student Work'!S257-('Student Work'!$T$14-'Student Work'!R257))&lt;0.01,IF(P257&lt;&gt;"ERROR","Correct","ERROR"),"ERROR")))</f>
        <v>0</v>
      </c>
      <c r="T257" s="162">
        <f>IF(P257=0,0,IF(ISBLANK('Student Work'!T257),"ERROR",IF(ABS('Student Work'!T257-('Student Work'!Q257-'Student Work'!S257))&lt;0.01,IF(P257&lt;&gt;"ERROR","Correct","ERROR"),"ERROR")))</f>
        <v>0</v>
      </c>
      <c r="U257" s="167"/>
      <c r="V257" s="167"/>
      <c r="W257" s="104"/>
      <c r="X257" s="104"/>
      <c r="Y257" s="104"/>
      <c r="Z257" s="104"/>
      <c r="AA257" s="104"/>
      <c r="AB257" s="104"/>
      <c r="AC257" s="104"/>
      <c r="AD257" s="160">
        <f>IF($AE$13="Correct",IF(AND(AD256+1&lt;='Student Work'!$AE$13,AD256&lt;&gt;0),AD256+1,IF('Student Work'!AD257&gt;0,"ERROR",0)),0)</f>
        <v>0</v>
      </c>
      <c r="AE257" s="162">
        <f>IF(AD257=0,0,IF(ISBLANK('Student Work'!AE257),"ERROR",IF(ABS('Student Work'!AE257-'Student Work'!AH256)&lt;0.01,IF(AD257&lt;&gt;"ERROR","Correct","ERROR"),"ERROR")))</f>
        <v>0</v>
      </c>
      <c r="AF257" s="162">
        <f>IF(AD257=0,0,IF(ISBLANK('Student Work'!AF257),"ERROR",IF(ABS('Student Work'!AF257-'Student Work'!AE257*'Student Work'!$AE$12/12)&lt;0.01,IF(AD257&lt;&gt;"ERROR","Correct","ERROR"),"ERROR")))</f>
        <v>0</v>
      </c>
      <c r="AG257" s="179">
        <f>IF(AD257=0,0,IF(ISBLANK('Student Work'!AG257),"ERROR",IF(ABS('Student Work'!AG257-('Student Work'!$AE$14-'Student Work'!AF257))&lt;0.01,"Correct","ERROR")))</f>
        <v>0</v>
      </c>
      <c r="AH257" s="180">
        <f>IF(AD257=0,0,IF(ISBLANK('Student Work'!AH257),"ERROR",IF(ABS('Student Work'!AH257-('Student Work'!AE257-'Student Work'!AG257))&lt;0.01,"Correct","ERROR")))</f>
        <v>0</v>
      </c>
      <c r="AI257" s="168"/>
      <c r="AJ257" s="104"/>
      <c r="AK257" s="104"/>
      <c r="AL257" s="84"/>
      <c r="AM257" s="18"/>
      <c r="AN257" s="18"/>
      <c r="AO257" s="18"/>
      <c r="AP257" s="18"/>
      <c r="AQ257" s="18"/>
      <c r="AR257" s="18"/>
      <c r="AS257" s="18"/>
      <c r="AT257" s="18"/>
    </row>
    <row r="258" spans="1:46">
      <c r="A258" s="117"/>
      <c r="B258" s="86"/>
      <c r="C258" s="86"/>
      <c r="D258" s="86"/>
      <c r="E258" s="86"/>
      <c r="F258" s="86"/>
      <c r="G258" s="86"/>
      <c r="H258" s="86"/>
      <c r="I258" s="86"/>
      <c r="J258" s="86"/>
      <c r="K258" s="86"/>
      <c r="L258" s="86"/>
      <c r="M258" s="86"/>
      <c r="N258" s="86"/>
      <c r="O258" s="104"/>
      <c r="P258" s="160">
        <f>IF($T$13="Correct",IF(AND(P257+1&lt;='Student Work'!$T$13,P257&lt;&gt;0),P257+1,IF('Student Work'!P258&gt;0,"ERROR",0)),0)</f>
        <v>0</v>
      </c>
      <c r="Q258" s="161">
        <f>IF(P258=0,0,IF(ISBLANK('Student Work'!Q258),"ERROR",IF(ABS('Student Work'!Q258-'Student Work'!T257)&lt;0.01,IF(P258&lt;&gt;"ERROR","Correct","ERROR"),"ERROR")))</f>
        <v>0</v>
      </c>
      <c r="R258" s="162">
        <f>IF(P258=0,0,IF(ISBLANK('Student Work'!R258),"ERROR",IF(ABS('Student Work'!R258-'Student Work'!Q258*'Student Work'!$T$12/12)&lt;0.01,IF(P258&lt;&gt;"ERROR","Correct","ERROR"),"ERROR")))</f>
        <v>0</v>
      </c>
      <c r="S258" s="162">
        <f>IF(P258=0,0,IF(ISBLANK('Student Work'!S258),"ERROR",IF(ABS('Student Work'!S258-('Student Work'!$T$14-'Student Work'!R258))&lt;0.01,IF(P258&lt;&gt;"ERROR","Correct","ERROR"),"ERROR")))</f>
        <v>0</v>
      </c>
      <c r="T258" s="162">
        <f>IF(P258=0,0,IF(ISBLANK('Student Work'!T258),"ERROR",IF(ABS('Student Work'!T258-('Student Work'!Q258-'Student Work'!S258))&lt;0.01,IF(P258&lt;&gt;"ERROR","Correct","ERROR"),"ERROR")))</f>
        <v>0</v>
      </c>
      <c r="U258" s="167"/>
      <c r="V258" s="167"/>
      <c r="W258" s="104"/>
      <c r="X258" s="104"/>
      <c r="Y258" s="104"/>
      <c r="Z258" s="104"/>
      <c r="AA258" s="104"/>
      <c r="AB258" s="104"/>
      <c r="AC258" s="104"/>
      <c r="AD258" s="160">
        <f>IF($AE$13="Correct",IF(AND(AD257+1&lt;='Student Work'!$AE$13,AD257&lt;&gt;0),AD257+1,IF('Student Work'!AD258&gt;0,"ERROR",0)),0)</f>
        <v>0</v>
      </c>
      <c r="AE258" s="162">
        <f>IF(AD258=0,0,IF(ISBLANK('Student Work'!AE258),"ERROR",IF(ABS('Student Work'!AE258-'Student Work'!AH257)&lt;0.01,IF(AD258&lt;&gt;"ERROR","Correct","ERROR"),"ERROR")))</f>
        <v>0</v>
      </c>
      <c r="AF258" s="162">
        <f>IF(AD258=0,0,IF(ISBLANK('Student Work'!AF258),"ERROR",IF(ABS('Student Work'!AF258-'Student Work'!AE258*'Student Work'!$AE$12/12)&lt;0.01,IF(AD258&lt;&gt;"ERROR","Correct","ERROR"),"ERROR")))</f>
        <v>0</v>
      </c>
      <c r="AG258" s="179">
        <f>IF(AD258=0,0,IF(ISBLANK('Student Work'!AG258),"ERROR",IF(ABS('Student Work'!AG258-('Student Work'!$AE$14-'Student Work'!AF258))&lt;0.01,"Correct","ERROR")))</f>
        <v>0</v>
      </c>
      <c r="AH258" s="180">
        <f>IF(AD258=0,0,IF(ISBLANK('Student Work'!AH258),"ERROR",IF(ABS('Student Work'!AH258-('Student Work'!AE258-'Student Work'!AG258))&lt;0.01,"Correct","ERROR")))</f>
        <v>0</v>
      </c>
      <c r="AI258" s="168"/>
      <c r="AJ258" s="104"/>
      <c r="AK258" s="104"/>
      <c r="AL258" s="84"/>
      <c r="AM258" s="18"/>
      <c r="AN258" s="18"/>
      <c r="AO258" s="18"/>
      <c r="AP258" s="18"/>
      <c r="AQ258" s="18"/>
      <c r="AR258" s="18"/>
      <c r="AS258" s="18"/>
      <c r="AT258" s="18"/>
    </row>
    <row r="259" spans="1:46">
      <c r="A259" s="117"/>
      <c r="B259" s="86"/>
      <c r="C259" s="86"/>
      <c r="D259" s="86"/>
      <c r="E259" s="86"/>
      <c r="F259" s="86"/>
      <c r="G259" s="86"/>
      <c r="H259" s="86"/>
      <c r="I259" s="86"/>
      <c r="J259" s="86"/>
      <c r="K259" s="86"/>
      <c r="L259" s="86"/>
      <c r="M259" s="86"/>
      <c r="N259" s="86"/>
      <c r="O259" s="104"/>
      <c r="P259" s="160">
        <f>IF($T$13="Correct",IF(AND(P258+1&lt;='Student Work'!$T$13,P258&lt;&gt;0),P258+1,IF('Student Work'!P259&gt;0,"ERROR",0)),0)</f>
        <v>0</v>
      </c>
      <c r="Q259" s="161">
        <f>IF(P259=0,0,IF(ISBLANK('Student Work'!Q259),"ERROR",IF(ABS('Student Work'!Q259-'Student Work'!T258)&lt;0.01,IF(P259&lt;&gt;"ERROR","Correct","ERROR"),"ERROR")))</f>
        <v>0</v>
      </c>
      <c r="R259" s="162">
        <f>IF(P259=0,0,IF(ISBLANK('Student Work'!R259),"ERROR",IF(ABS('Student Work'!R259-'Student Work'!Q259*'Student Work'!$T$12/12)&lt;0.01,IF(P259&lt;&gt;"ERROR","Correct","ERROR"),"ERROR")))</f>
        <v>0</v>
      </c>
      <c r="S259" s="162">
        <f>IF(P259=0,0,IF(ISBLANK('Student Work'!S259),"ERROR",IF(ABS('Student Work'!S259-('Student Work'!$T$14-'Student Work'!R259))&lt;0.01,IF(P259&lt;&gt;"ERROR","Correct","ERROR"),"ERROR")))</f>
        <v>0</v>
      </c>
      <c r="T259" s="162">
        <f>IF(P259=0,0,IF(ISBLANK('Student Work'!T259),"ERROR",IF(ABS('Student Work'!T259-('Student Work'!Q259-'Student Work'!S259))&lt;0.01,IF(P259&lt;&gt;"ERROR","Correct","ERROR"),"ERROR")))</f>
        <v>0</v>
      </c>
      <c r="U259" s="167"/>
      <c r="V259" s="167"/>
      <c r="W259" s="104"/>
      <c r="X259" s="104"/>
      <c r="Y259" s="104"/>
      <c r="Z259" s="104"/>
      <c r="AA259" s="104"/>
      <c r="AB259" s="104"/>
      <c r="AC259" s="104"/>
      <c r="AD259" s="160">
        <f>IF($AE$13="Correct",IF(AND(AD258+1&lt;='Student Work'!$AE$13,AD258&lt;&gt;0),AD258+1,IF('Student Work'!AD259&gt;0,"ERROR",0)),0)</f>
        <v>0</v>
      </c>
      <c r="AE259" s="162">
        <f>IF(AD259=0,0,IF(ISBLANK('Student Work'!AE259),"ERROR",IF(ABS('Student Work'!AE259-'Student Work'!AH258)&lt;0.01,IF(AD259&lt;&gt;"ERROR","Correct","ERROR"),"ERROR")))</f>
        <v>0</v>
      </c>
      <c r="AF259" s="162">
        <f>IF(AD259=0,0,IF(ISBLANK('Student Work'!AF259),"ERROR",IF(ABS('Student Work'!AF259-'Student Work'!AE259*'Student Work'!$AE$12/12)&lt;0.01,IF(AD259&lt;&gt;"ERROR","Correct","ERROR"),"ERROR")))</f>
        <v>0</v>
      </c>
      <c r="AG259" s="179">
        <f>IF(AD259=0,0,IF(ISBLANK('Student Work'!AG259),"ERROR",IF(ABS('Student Work'!AG259-('Student Work'!$AE$14-'Student Work'!AF259))&lt;0.01,"Correct","ERROR")))</f>
        <v>0</v>
      </c>
      <c r="AH259" s="180">
        <f>IF(AD259=0,0,IF(ISBLANK('Student Work'!AH259),"ERROR",IF(ABS('Student Work'!AH259-('Student Work'!AE259-'Student Work'!AG259))&lt;0.01,"Correct","ERROR")))</f>
        <v>0</v>
      </c>
      <c r="AI259" s="168"/>
      <c r="AJ259" s="104"/>
      <c r="AK259" s="104"/>
      <c r="AL259" s="84"/>
      <c r="AM259" s="18"/>
      <c r="AN259" s="18"/>
      <c r="AO259" s="18"/>
      <c r="AP259" s="18"/>
      <c r="AQ259" s="18"/>
      <c r="AR259" s="18"/>
      <c r="AS259" s="18"/>
      <c r="AT259" s="18"/>
    </row>
    <row r="260" spans="1:46">
      <c r="A260" s="117"/>
      <c r="B260" s="86"/>
      <c r="C260" s="86"/>
      <c r="D260" s="86"/>
      <c r="E260" s="86"/>
      <c r="F260" s="86"/>
      <c r="G260" s="86"/>
      <c r="H260" s="86"/>
      <c r="I260" s="86"/>
      <c r="J260" s="86"/>
      <c r="K260" s="86"/>
      <c r="L260" s="86"/>
      <c r="M260" s="86"/>
      <c r="N260" s="86"/>
      <c r="O260" s="104"/>
      <c r="P260" s="160">
        <f>IF($T$13="Correct",IF(AND(P259+1&lt;='Student Work'!$T$13,P259&lt;&gt;0),P259+1,IF('Student Work'!P260&gt;0,"ERROR",0)),0)</f>
        <v>0</v>
      </c>
      <c r="Q260" s="161">
        <f>IF(P260=0,0,IF(ISBLANK('Student Work'!Q260),"ERROR",IF(ABS('Student Work'!Q260-'Student Work'!T259)&lt;0.01,IF(P260&lt;&gt;"ERROR","Correct","ERROR"),"ERROR")))</f>
        <v>0</v>
      </c>
      <c r="R260" s="162">
        <f>IF(P260=0,0,IF(ISBLANK('Student Work'!R260),"ERROR",IF(ABS('Student Work'!R260-'Student Work'!Q260*'Student Work'!$T$12/12)&lt;0.01,IF(P260&lt;&gt;"ERROR","Correct","ERROR"),"ERROR")))</f>
        <v>0</v>
      </c>
      <c r="S260" s="162">
        <f>IF(P260=0,0,IF(ISBLANK('Student Work'!S260),"ERROR",IF(ABS('Student Work'!S260-('Student Work'!$T$14-'Student Work'!R260))&lt;0.01,IF(P260&lt;&gt;"ERROR","Correct","ERROR"),"ERROR")))</f>
        <v>0</v>
      </c>
      <c r="T260" s="162">
        <f>IF(P260=0,0,IF(ISBLANK('Student Work'!T260),"ERROR",IF(ABS('Student Work'!T260-('Student Work'!Q260-'Student Work'!S260))&lt;0.01,IF(P260&lt;&gt;"ERROR","Correct","ERROR"),"ERROR")))</f>
        <v>0</v>
      </c>
      <c r="U260" s="167"/>
      <c r="V260" s="167"/>
      <c r="W260" s="104"/>
      <c r="X260" s="104"/>
      <c r="Y260" s="104"/>
      <c r="Z260" s="104"/>
      <c r="AA260" s="104"/>
      <c r="AB260" s="104"/>
      <c r="AC260" s="104"/>
      <c r="AD260" s="160">
        <f>IF($AE$13="Correct",IF(AND(AD259+1&lt;='Student Work'!$AE$13,AD259&lt;&gt;0),AD259+1,IF('Student Work'!AD260&gt;0,"ERROR",0)),0)</f>
        <v>0</v>
      </c>
      <c r="AE260" s="162">
        <f>IF(AD260=0,0,IF(ISBLANK('Student Work'!AE260),"ERROR",IF(ABS('Student Work'!AE260-'Student Work'!AH259)&lt;0.01,IF(AD260&lt;&gt;"ERROR","Correct","ERROR"),"ERROR")))</f>
        <v>0</v>
      </c>
      <c r="AF260" s="162">
        <f>IF(AD260=0,0,IF(ISBLANK('Student Work'!AF260),"ERROR",IF(ABS('Student Work'!AF260-'Student Work'!AE260*'Student Work'!$AE$12/12)&lt;0.01,IF(AD260&lt;&gt;"ERROR","Correct","ERROR"),"ERROR")))</f>
        <v>0</v>
      </c>
      <c r="AG260" s="179">
        <f>IF(AD260=0,0,IF(ISBLANK('Student Work'!AG260),"ERROR",IF(ABS('Student Work'!AG260-('Student Work'!$AE$14-'Student Work'!AF260))&lt;0.01,"Correct","ERROR")))</f>
        <v>0</v>
      </c>
      <c r="AH260" s="180">
        <f>IF(AD260=0,0,IF(ISBLANK('Student Work'!AH260),"ERROR",IF(ABS('Student Work'!AH260-('Student Work'!AE260-'Student Work'!AG260))&lt;0.01,"Correct","ERROR")))</f>
        <v>0</v>
      </c>
      <c r="AI260" s="168"/>
      <c r="AJ260" s="104"/>
      <c r="AK260" s="104"/>
      <c r="AL260" s="84"/>
      <c r="AM260" s="18"/>
      <c r="AN260" s="18"/>
      <c r="AO260" s="18"/>
      <c r="AP260" s="18"/>
      <c r="AQ260" s="18"/>
      <c r="AR260" s="18"/>
      <c r="AS260" s="18"/>
      <c r="AT260" s="18"/>
    </row>
    <row r="261" spans="1:46">
      <c r="A261" s="117"/>
      <c r="B261" s="86"/>
      <c r="C261" s="86"/>
      <c r="D261" s="86"/>
      <c r="E261" s="86"/>
      <c r="F261" s="86"/>
      <c r="G261" s="86"/>
      <c r="H261" s="86"/>
      <c r="I261" s="86"/>
      <c r="J261" s="86"/>
      <c r="K261" s="86"/>
      <c r="L261" s="86"/>
      <c r="M261" s="86"/>
      <c r="N261" s="86"/>
      <c r="O261" s="104"/>
      <c r="P261" s="160">
        <f>IF($T$13="Correct",IF(AND(P260+1&lt;='Student Work'!$T$13,P260&lt;&gt;0),P260+1,IF('Student Work'!P261&gt;0,"ERROR",0)),0)</f>
        <v>0</v>
      </c>
      <c r="Q261" s="161">
        <f>IF(P261=0,0,IF(ISBLANK('Student Work'!Q261),"ERROR",IF(ABS('Student Work'!Q261-'Student Work'!T260)&lt;0.01,IF(P261&lt;&gt;"ERROR","Correct","ERROR"),"ERROR")))</f>
        <v>0</v>
      </c>
      <c r="R261" s="162">
        <f>IF(P261=0,0,IF(ISBLANK('Student Work'!R261),"ERROR",IF(ABS('Student Work'!R261-'Student Work'!Q261*'Student Work'!$T$12/12)&lt;0.01,IF(P261&lt;&gt;"ERROR","Correct","ERROR"),"ERROR")))</f>
        <v>0</v>
      </c>
      <c r="S261" s="162">
        <f>IF(P261=0,0,IF(ISBLANK('Student Work'!S261),"ERROR",IF(ABS('Student Work'!S261-('Student Work'!$T$14-'Student Work'!R261))&lt;0.01,IF(P261&lt;&gt;"ERROR","Correct","ERROR"),"ERROR")))</f>
        <v>0</v>
      </c>
      <c r="T261" s="162">
        <f>IF(P261=0,0,IF(ISBLANK('Student Work'!T261),"ERROR",IF(ABS('Student Work'!T261-('Student Work'!Q261-'Student Work'!S261))&lt;0.01,IF(P261&lt;&gt;"ERROR","Correct","ERROR"),"ERROR")))</f>
        <v>0</v>
      </c>
      <c r="U261" s="167"/>
      <c r="V261" s="167"/>
      <c r="W261" s="104"/>
      <c r="X261" s="104"/>
      <c r="Y261" s="104"/>
      <c r="Z261" s="104"/>
      <c r="AA261" s="104"/>
      <c r="AB261" s="104"/>
      <c r="AC261" s="104"/>
      <c r="AD261" s="160">
        <f>IF($AE$13="Correct",IF(AND(AD260+1&lt;='Student Work'!$AE$13,AD260&lt;&gt;0),AD260+1,IF('Student Work'!AD261&gt;0,"ERROR",0)),0)</f>
        <v>0</v>
      </c>
      <c r="AE261" s="162">
        <f>IF(AD261=0,0,IF(ISBLANK('Student Work'!AE261),"ERROR",IF(ABS('Student Work'!AE261-'Student Work'!AH260)&lt;0.01,IF(AD261&lt;&gt;"ERROR","Correct","ERROR"),"ERROR")))</f>
        <v>0</v>
      </c>
      <c r="AF261" s="162">
        <f>IF(AD261=0,0,IF(ISBLANK('Student Work'!AF261),"ERROR",IF(ABS('Student Work'!AF261-'Student Work'!AE261*'Student Work'!$AE$12/12)&lt;0.01,IF(AD261&lt;&gt;"ERROR","Correct","ERROR"),"ERROR")))</f>
        <v>0</v>
      </c>
      <c r="AG261" s="179">
        <f>IF(AD261=0,0,IF(ISBLANK('Student Work'!AG261),"ERROR",IF(ABS('Student Work'!AG261-('Student Work'!$AE$14-'Student Work'!AF261))&lt;0.01,"Correct","ERROR")))</f>
        <v>0</v>
      </c>
      <c r="AH261" s="180">
        <f>IF(AD261=0,0,IF(ISBLANK('Student Work'!AH261),"ERROR",IF(ABS('Student Work'!AH261-('Student Work'!AE261-'Student Work'!AG261))&lt;0.01,"Correct","ERROR")))</f>
        <v>0</v>
      </c>
      <c r="AI261" s="168"/>
      <c r="AJ261" s="104"/>
      <c r="AK261" s="104"/>
      <c r="AL261" s="84"/>
      <c r="AM261" s="18"/>
      <c r="AN261" s="18"/>
      <c r="AO261" s="18"/>
      <c r="AP261" s="18"/>
      <c r="AQ261" s="18"/>
      <c r="AR261" s="18"/>
      <c r="AS261" s="18"/>
      <c r="AT261" s="18"/>
    </row>
    <row r="262" spans="1:46">
      <c r="A262" s="117"/>
      <c r="B262" s="86"/>
      <c r="C262" s="86"/>
      <c r="D262" s="86"/>
      <c r="E262" s="86"/>
      <c r="F262" s="86"/>
      <c r="G262" s="86"/>
      <c r="H262" s="86"/>
      <c r="I262" s="86"/>
      <c r="J262" s="86"/>
      <c r="K262" s="86"/>
      <c r="L262" s="86"/>
      <c r="M262" s="86"/>
      <c r="N262" s="86"/>
      <c r="O262" s="104"/>
      <c r="P262" s="160">
        <f>IF($T$13="Correct",IF(AND(P261+1&lt;='Student Work'!$T$13,P261&lt;&gt;0),P261+1,IF('Student Work'!P262&gt;0,"ERROR",0)),0)</f>
        <v>0</v>
      </c>
      <c r="Q262" s="161">
        <f>IF(P262=0,0,IF(ISBLANK('Student Work'!Q262),"ERROR",IF(ABS('Student Work'!Q262-'Student Work'!T261)&lt;0.01,IF(P262&lt;&gt;"ERROR","Correct","ERROR"),"ERROR")))</f>
        <v>0</v>
      </c>
      <c r="R262" s="162">
        <f>IF(P262=0,0,IF(ISBLANK('Student Work'!R262),"ERROR",IF(ABS('Student Work'!R262-'Student Work'!Q262*'Student Work'!$T$12/12)&lt;0.01,IF(P262&lt;&gt;"ERROR","Correct","ERROR"),"ERROR")))</f>
        <v>0</v>
      </c>
      <c r="S262" s="162">
        <f>IF(P262=0,0,IF(ISBLANK('Student Work'!S262),"ERROR",IF(ABS('Student Work'!S262-('Student Work'!$T$14-'Student Work'!R262))&lt;0.01,IF(P262&lt;&gt;"ERROR","Correct","ERROR"),"ERROR")))</f>
        <v>0</v>
      </c>
      <c r="T262" s="162">
        <f>IF(P262=0,0,IF(ISBLANK('Student Work'!T262),"ERROR",IF(ABS('Student Work'!T262-('Student Work'!Q262-'Student Work'!S262))&lt;0.01,IF(P262&lt;&gt;"ERROR","Correct","ERROR"),"ERROR")))</f>
        <v>0</v>
      </c>
      <c r="U262" s="167"/>
      <c r="V262" s="167"/>
      <c r="W262" s="104"/>
      <c r="X262" s="104"/>
      <c r="Y262" s="104"/>
      <c r="Z262" s="104"/>
      <c r="AA262" s="104"/>
      <c r="AB262" s="104"/>
      <c r="AC262" s="104"/>
      <c r="AD262" s="160">
        <f>IF($AE$13="Correct",IF(AND(AD261+1&lt;='Student Work'!$AE$13,AD261&lt;&gt;0),AD261+1,IF('Student Work'!AD262&gt;0,"ERROR",0)),0)</f>
        <v>0</v>
      </c>
      <c r="AE262" s="162">
        <f>IF(AD262=0,0,IF(ISBLANK('Student Work'!AE262),"ERROR",IF(ABS('Student Work'!AE262-'Student Work'!AH261)&lt;0.01,IF(AD262&lt;&gt;"ERROR","Correct","ERROR"),"ERROR")))</f>
        <v>0</v>
      </c>
      <c r="AF262" s="162">
        <f>IF(AD262=0,0,IF(ISBLANK('Student Work'!AF262),"ERROR",IF(ABS('Student Work'!AF262-'Student Work'!AE262*'Student Work'!$AE$12/12)&lt;0.01,IF(AD262&lt;&gt;"ERROR","Correct","ERROR"),"ERROR")))</f>
        <v>0</v>
      </c>
      <c r="AG262" s="179">
        <f>IF(AD262=0,0,IF(ISBLANK('Student Work'!AG262),"ERROR",IF(ABS('Student Work'!AG262-('Student Work'!$AE$14-'Student Work'!AF262))&lt;0.01,"Correct","ERROR")))</f>
        <v>0</v>
      </c>
      <c r="AH262" s="180">
        <f>IF(AD262=0,0,IF(ISBLANK('Student Work'!AH262),"ERROR",IF(ABS('Student Work'!AH262-('Student Work'!AE262-'Student Work'!AG262))&lt;0.01,"Correct","ERROR")))</f>
        <v>0</v>
      </c>
      <c r="AI262" s="168"/>
      <c r="AJ262" s="104"/>
      <c r="AK262" s="104"/>
      <c r="AL262" s="84"/>
      <c r="AM262" s="18"/>
      <c r="AN262" s="18"/>
      <c r="AO262" s="18"/>
      <c r="AP262" s="18"/>
      <c r="AQ262" s="18"/>
      <c r="AR262" s="18"/>
      <c r="AS262" s="18"/>
      <c r="AT262" s="18"/>
    </row>
    <row r="263" spans="1:46">
      <c r="A263" s="117"/>
      <c r="B263" s="86"/>
      <c r="C263" s="86"/>
      <c r="D263" s="86"/>
      <c r="E263" s="86"/>
      <c r="F263" s="86"/>
      <c r="G263" s="86"/>
      <c r="H263" s="86"/>
      <c r="I263" s="86"/>
      <c r="J263" s="86"/>
      <c r="K263" s="86"/>
      <c r="L263" s="86"/>
      <c r="M263" s="86"/>
      <c r="N263" s="86"/>
      <c r="O263" s="104"/>
      <c r="P263" s="160">
        <f>IF($T$13="Correct",IF(AND(P262+1&lt;='Student Work'!$T$13,P262&lt;&gt;0),P262+1,IF('Student Work'!P263&gt;0,"ERROR",0)),0)</f>
        <v>0</v>
      </c>
      <c r="Q263" s="161">
        <f>IF(P263=0,0,IF(ISBLANK('Student Work'!Q263),"ERROR",IF(ABS('Student Work'!Q263-'Student Work'!T262)&lt;0.01,IF(P263&lt;&gt;"ERROR","Correct","ERROR"),"ERROR")))</f>
        <v>0</v>
      </c>
      <c r="R263" s="162">
        <f>IF(P263=0,0,IF(ISBLANK('Student Work'!R263),"ERROR",IF(ABS('Student Work'!R263-'Student Work'!Q263*'Student Work'!$T$12/12)&lt;0.01,IF(P263&lt;&gt;"ERROR","Correct","ERROR"),"ERROR")))</f>
        <v>0</v>
      </c>
      <c r="S263" s="162">
        <f>IF(P263=0,0,IF(ISBLANK('Student Work'!S263),"ERROR",IF(ABS('Student Work'!S263-('Student Work'!$T$14-'Student Work'!R263))&lt;0.01,IF(P263&lt;&gt;"ERROR","Correct","ERROR"),"ERROR")))</f>
        <v>0</v>
      </c>
      <c r="T263" s="162">
        <f>IF(P263=0,0,IF(ISBLANK('Student Work'!T263),"ERROR",IF(ABS('Student Work'!T263-('Student Work'!Q263-'Student Work'!S263))&lt;0.01,IF(P263&lt;&gt;"ERROR","Correct","ERROR"),"ERROR")))</f>
        <v>0</v>
      </c>
      <c r="U263" s="167"/>
      <c r="V263" s="167"/>
      <c r="W263" s="104"/>
      <c r="X263" s="104"/>
      <c r="Y263" s="104"/>
      <c r="Z263" s="104"/>
      <c r="AA263" s="104"/>
      <c r="AB263" s="104"/>
      <c r="AC263" s="104"/>
      <c r="AD263" s="160">
        <f>IF($AE$13="Correct",IF(AND(AD262+1&lt;='Student Work'!$AE$13,AD262&lt;&gt;0),AD262+1,IF('Student Work'!AD263&gt;0,"ERROR",0)),0)</f>
        <v>0</v>
      </c>
      <c r="AE263" s="162">
        <f>IF(AD263=0,0,IF(ISBLANK('Student Work'!AE263),"ERROR",IF(ABS('Student Work'!AE263-'Student Work'!AH262)&lt;0.01,IF(AD263&lt;&gt;"ERROR","Correct","ERROR"),"ERROR")))</f>
        <v>0</v>
      </c>
      <c r="AF263" s="162">
        <f>IF(AD263=0,0,IF(ISBLANK('Student Work'!AF263),"ERROR",IF(ABS('Student Work'!AF263-'Student Work'!AE263*'Student Work'!$AE$12/12)&lt;0.01,IF(AD263&lt;&gt;"ERROR","Correct","ERROR"),"ERROR")))</f>
        <v>0</v>
      </c>
      <c r="AG263" s="179">
        <f>IF(AD263=0,0,IF(ISBLANK('Student Work'!AG263),"ERROR",IF(ABS('Student Work'!AG263-('Student Work'!$AE$14-'Student Work'!AF263))&lt;0.01,"Correct","ERROR")))</f>
        <v>0</v>
      </c>
      <c r="AH263" s="180">
        <f>IF(AD263=0,0,IF(ISBLANK('Student Work'!AH263),"ERROR",IF(ABS('Student Work'!AH263-('Student Work'!AE263-'Student Work'!AG263))&lt;0.01,"Correct","ERROR")))</f>
        <v>0</v>
      </c>
      <c r="AI263" s="168"/>
      <c r="AJ263" s="104"/>
      <c r="AK263" s="104"/>
      <c r="AL263" s="84"/>
      <c r="AM263" s="18"/>
      <c r="AN263" s="18"/>
      <c r="AO263" s="18"/>
      <c r="AP263" s="18"/>
      <c r="AQ263" s="18"/>
      <c r="AR263" s="18"/>
      <c r="AS263" s="18"/>
      <c r="AT263" s="18"/>
    </row>
    <row r="264" spans="1:46">
      <c r="A264" s="117"/>
      <c r="B264" s="86"/>
      <c r="C264" s="86"/>
      <c r="D264" s="86"/>
      <c r="E264" s="86"/>
      <c r="F264" s="86"/>
      <c r="G264" s="86"/>
      <c r="H264" s="86"/>
      <c r="I264" s="86"/>
      <c r="J264" s="86"/>
      <c r="K264" s="86"/>
      <c r="L264" s="86"/>
      <c r="M264" s="86"/>
      <c r="N264" s="86"/>
      <c r="O264" s="104"/>
      <c r="P264" s="160">
        <f>IF($T$13="Correct",IF(AND(P263+1&lt;='Student Work'!$T$13,P263&lt;&gt;0),P263+1,IF('Student Work'!P264&gt;0,"ERROR",0)),0)</f>
        <v>0</v>
      </c>
      <c r="Q264" s="161">
        <f>IF(P264=0,0,IF(ISBLANK('Student Work'!Q264),"ERROR",IF(ABS('Student Work'!Q264-'Student Work'!T263)&lt;0.01,IF(P264&lt;&gt;"ERROR","Correct","ERROR"),"ERROR")))</f>
        <v>0</v>
      </c>
      <c r="R264" s="162">
        <f>IF(P264=0,0,IF(ISBLANK('Student Work'!R264),"ERROR",IF(ABS('Student Work'!R264-'Student Work'!Q264*'Student Work'!$T$12/12)&lt;0.01,IF(P264&lt;&gt;"ERROR","Correct","ERROR"),"ERROR")))</f>
        <v>0</v>
      </c>
      <c r="S264" s="162">
        <f>IF(P264=0,0,IF(ISBLANK('Student Work'!S264),"ERROR",IF(ABS('Student Work'!S264-('Student Work'!$T$14-'Student Work'!R264))&lt;0.01,IF(P264&lt;&gt;"ERROR","Correct","ERROR"),"ERROR")))</f>
        <v>0</v>
      </c>
      <c r="T264" s="162">
        <f>IF(P264=0,0,IF(ISBLANK('Student Work'!T264),"ERROR",IF(ABS('Student Work'!T264-('Student Work'!Q264-'Student Work'!S264))&lt;0.01,IF(P264&lt;&gt;"ERROR","Correct","ERROR"),"ERROR")))</f>
        <v>0</v>
      </c>
      <c r="U264" s="167"/>
      <c r="V264" s="167"/>
      <c r="W264" s="104"/>
      <c r="X264" s="104"/>
      <c r="Y264" s="104"/>
      <c r="Z264" s="104"/>
      <c r="AA264" s="104"/>
      <c r="AB264" s="104"/>
      <c r="AC264" s="104"/>
      <c r="AD264" s="160">
        <f>IF($AE$13="Correct",IF(AND(AD263+1&lt;='Student Work'!$AE$13,AD263&lt;&gt;0),AD263+1,IF('Student Work'!AD264&gt;0,"ERROR",0)),0)</f>
        <v>0</v>
      </c>
      <c r="AE264" s="162">
        <f>IF(AD264=0,0,IF(ISBLANK('Student Work'!AE264),"ERROR",IF(ABS('Student Work'!AE264-'Student Work'!AH263)&lt;0.01,IF(AD264&lt;&gt;"ERROR","Correct","ERROR"),"ERROR")))</f>
        <v>0</v>
      </c>
      <c r="AF264" s="162">
        <f>IF(AD264=0,0,IF(ISBLANK('Student Work'!AF264),"ERROR",IF(ABS('Student Work'!AF264-'Student Work'!AE264*'Student Work'!$AE$12/12)&lt;0.01,IF(AD264&lt;&gt;"ERROR","Correct","ERROR"),"ERROR")))</f>
        <v>0</v>
      </c>
      <c r="AG264" s="179">
        <f>IF(AD264=0,0,IF(ISBLANK('Student Work'!AG264),"ERROR",IF(ABS('Student Work'!AG264-('Student Work'!$AE$14-'Student Work'!AF264))&lt;0.01,"Correct","ERROR")))</f>
        <v>0</v>
      </c>
      <c r="AH264" s="180">
        <f>IF(AD264=0,0,IF(ISBLANK('Student Work'!AH264),"ERROR",IF(ABS('Student Work'!AH264-('Student Work'!AE264-'Student Work'!AG264))&lt;0.01,"Correct","ERROR")))</f>
        <v>0</v>
      </c>
      <c r="AI264" s="168"/>
      <c r="AJ264" s="104"/>
      <c r="AK264" s="104"/>
      <c r="AL264" s="84"/>
      <c r="AM264" s="18"/>
      <c r="AN264" s="18"/>
      <c r="AO264" s="18"/>
      <c r="AP264" s="18"/>
      <c r="AQ264" s="18"/>
      <c r="AR264" s="18"/>
      <c r="AS264" s="18"/>
      <c r="AT264" s="18"/>
    </row>
    <row r="265" spans="1:46">
      <c r="A265" s="117"/>
      <c r="B265" s="86"/>
      <c r="C265" s="86"/>
      <c r="D265" s="86"/>
      <c r="E265" s="86"/>
      <c r="F265" s="86"/>
      <c r="G265" s="86"/>
      <c r="H265" s="86"/>
      <c r="I265" s="86"/>
      <c r="J265" s="86"/>
      <c r="K265" s="86"/>
      <c r="L265" s="86"/>
      <c r="M265" s="86"/>
      <c r="N265" s="86"/>
      <c r="O265" s="104"/>
      <c r="P265" s="160">
        <f>IF($T$13="Correct",IF(AND(P264+1&lt;='Student Work'!$T$13,P264&lt;&gt;0),P264+1,IF('Student Work'!P265&gt;0,"ERROR",0)),0)</f>
        <v>0</v>
      </c>
      <c r="Q265" s="161">
        <f>IF(P265=0,0,IF(ISBLANK('Student Work'!Q265),"ERROR",IF(ABS('Student Work'!Q265-'Student Work'!T264)&lt;0.01,IF(P265&lt;&gt;"ERROR","Correct","ERROR"),"ERROR")))</f>
        <v>0</v>
      </c>
      <c r="R265" s="162">
        <f>IF(P265=0,0,IF(ISBLANK('Student Work'!R265),"ERROR",IF(ABS('Student Work'!R265-'Student Work'!Q265*'Student Work'!$T$12/12)&lt;0.01,IF(P265&lt;&gt;"ERROR","Correct","ERROR"),"ERROR")))</f>
        <v>0</v>
      </c>
      <c r="S265" s="162">
        <f>IF(P265=0,0,IF(ISBLANK('Student Work'!S265),"ERROR",IF(ABS('Student Work'!S265-('Student Work'!$T$14-'Student Work'!R265))&lt;0.01,IF(P265&lt;&gt;"ERROR","Correct","ERROR"),"ERROR")))</f>
        <v>0</v>
      </c>
      <c r="T265" s="162">
        <f>IF(P265=0,0,IF(ISBLANK('Student Work'!T265),"ERROR",IF(ABS('Student Work'!T265-('Student Work'!Q265-'Student Work'!S265))&lt;0.01,IF(P265&lt;&gt;"ERROR","Correct","ERROR"),"ERROR")))</f>
        <v>0</v>
      </c>
      <c r="U265" s="167"/>
      <c r="V265" s="167"/>
      <c r="W265" s="104"/>
      <c r="X265" s="104"/>
      <c r="Y265" s="104"/>
      <c r="Z265" s="104"/>
      <c r="AA265" s="104"/>
      <c r="AB265" s="104"/>
      <c r="AC265" s="104"/>
      <c r="AD265" s="160">
        <f>IF($AE$13="Correct",IF(AND(AD264+1&lt;='Student Work'!$AE$13,AD264&lt;&gt;0),AD264+1,IF('Student Work'!AD265&gt;0,"ERROR",0)),0)</f>
        <v>0</v>
      </c>
      <c r="AE265" s="162">
        <f>IF(AD265=0,0,IF(ISBLANK('Student Work'!AE265),"ERROR",IF(ABS('Student Work'!AE265-'Student Work'!AH264)&lt;0.01,IF(AD265&lt;&gt;"ERROR","Correct","ERROR"),"ERROR")))</f>
        <v>0</v>
      </c>
      <c r="AF265" s="162">
        <f>IF(AD265=0,0,IF(ISBLANK('Student Work'!AF265),"ERROR",IF(ABS('Student Work'!AF265-'Student Work'!AE265*'Student Work'!$AE$12/12)&lt;0.01,IF(AD265&lt;&gt;"ERROR","Correct","ERROR"),"ERROR")))</f>
        <v>0</v>
      </c>
      <c r="AG265" s="179">
        <f>IF(AD265=0,0,IF(ISBLANK('Student Work'!AG265),"ERROR",IF(ABS('Student Work'!AG265-('Student Work'!$AE$14-'Student Work'!AF265))&lt;0.01,"Correct","ERROR")))</f>
        <v>0</v>
      </c>
      <c r="AH265" s="180">
        <f>IF(AD265=0,0,IF(ISBLANK('Student Work'!AH265),"ERROR",IF(ABS('Student Work'!AH265-('Student Work'!AE265-'Student Work'!AG265))&lt;0.01,"Correct","ERROR")))</f>
        <v>0</v>
      </c>
      <c r="AI265" s="168"/>
      <c r="AJ265" s="104"/>
      <c r="AK265" s="104"/>
      <c r="AL265" s="84"/>
      <c r="AM265" s="18"/>
      <c r="AN265" s="18"/>
      <c r="AO265" s="18"/>
      <c r="AP265" s="18"/>
      <c r="AQ265" s="18"/>
      <c r="AR265" s="18"/>
      <c r="AS265" s="18"/>
      <c r="AT265" s="18"/>
    </row>
    <row r="266" spans="1:46">
      <c r="A266" s="117"/>
      <c r="B266" s="86"/>
      <c r="C266" s="86"/>
      <c r="D266" s="86"/>
      <c r="E266" s="86"/>
      <c r="F266" s="86"/>
      <c r="G266" s="86"/>
      <c r="H266" s="86"/>
      <c r="I266" s="86"/>
      <c r="J266" s="86"/>
      <c r="K266" s="86"/>
      <c r="L266" s="86"/>
      <c r="M266" s="86"/>
      <c r="N266" s="86"/>
      <c r="O266" s="104"/>
      <c r="P266" s="160">
        <f>IF($T$13="Correct",IF(AND(P265+1&lt;='Student Work'!$T$13,P265&lt;&gt;0),P265+1,IF('Student Work'!P266&gt;0,"ERROR",0)),0)</f>
        <v>0</v>
      </c>
      <c r="Q266" s="161">
        <f>IF(P266=0,0,IF(ISBLANK('Student Work'!Q266),"ERROR",IF(ABS('Student Work'!Q266-'Student Work'!T265)&lt;0.01,IF(P266&lt;&gt;"ERROR","Correct","ERROR"),"ERROR")))</f>
        <v>0</v>
      </c>
      <c r="R266" s="162">
        <f>IF(P266=0,0,IF(ISBLANK('Student Work'!R266),"ERROR",IF(ABS('Student Work'!R266-'Student Work'!Q266*'Student Work'!$T$12/12)&lt;0.01,IF(P266&lt;&gt;"ERROR","Correct","ERROR"),"ERROR")))</f>
        <v>0</v>
      </c>
      <c r="S266" s="162">
        <f>IF(P266=0,0,IF(ISBLANK('Student Work'!S266),"ERROR",IF(ABS('Student Work'!S266-('Student Work'!$T$14-'Student Work'!R266))&lt;0.01,IF(P266&lt;&gt;"ERROR","Correct","ERROR"),"ERROR")))</f>
        <v>0</v>
      </c>
      <c r="T266" s="162">
        <f>IF(P266=0,0,IF(ISBLANK('Student Work'!T266),"ERROR",IF(ABS('Student Work'!T266-('Student Work'!Q266-'Student Work'!S266))&lt;0.01,IF(P266&lt;&gt;"ERROR","Correct","ERROR"),"ERROR")))</f>
        <v>0</v>
      </c>
      <c r="U266" s="167"/>
      <c r="V266" s="167"/>
      <c r="W266" s="104"/>
      <c r="X266" s="104"/>
      <c r="Y266" s="104"/>
      <c r="Z266" s="104"/>
      <c r="AA266" s="104"/>
      <c r="AB266" s="104"/>
      <c r="AC266" s="104"/>
      <c r="AD266" s="160">
        <f>IF($AE$13="Correct",IF(AND(AD265+1&lt;='Student Work'!$AE$13,AD265&lt;&gt;0),AD265+1,IF('Student Work'!AD266&gt;0,"ERROR",0)),0)</f>
        <v>0</v>
      </c>
      <c r="AE266" s="162">
        <f>IF(AD266=0,0,IF(ISBLANK('Student Work'!AE266),"ERROR",IF(ABS('Student Work'!AE266-'Student Work'!AH265)&lt;0.01,IF(AD266&lt;&gt;"ERROR","Correct","ERROR"),"ERROR")))</f>
        <v>0</v>
      </c>
      <c r="AF266" s="162">
        <f>IF(AD266=0,0,IF(ISBLANK('Student Work'!AF266),"ERROR",IF(ABS('Student Work'!AF266-'Student Work'!AE266*'Student Work'!$AE$12/12)&lt;0.01,IF(AD266&lt;&gt;"ERROR","Correct","ERROR"),"ERROR")))</f>
        <v>0</v>
      </c>
      <c r="AG266" s="179">
        <f>IF(AD266=0,0,IF(ISBLANK('Student Work'!AG266),"ERROR",IF(ABS('Student Work'!AG266-('Student Work'!$AE$14-'Student Work'!AF266))&lt;0.01,"Correct","ERROR")))</f>
        <v>0</v>
      </c>
      <c r="AH266" s="180">
        <f>IF(AD266=0,0,IF(ISBLANK('Student Work'!AH266),"ERROR",IF(ABS('Student Work'!AH266-('Student Work'!AE266-'Student Work'!AG266))&lt;0.01,"Correct","ERROR")))</f>
        <v>0</v>
      </c>
      <c r="AI266" s="168"/>
      <c r="AJ266" s="104"/>
      <c r="AK266" s="104"/>
      <c r="AL266" s="84"/>
      <c r="AM266" s="18"/>
      <c r="AN266" s="18"/>
      <c r="AO266" s="18"/>
      <c r="AP266" s="18"/>
      <c r="AQ266" s="18"/>
      <c r="AR266" s="18"/>
      <c r="AS266" s="18"/>
      <c r="AT266" s="18"/>
    </row>
    <row r="267" spans="1:46">
      <c r="A267" s="117"/>
      <c r="B267" s="86"/>
      <c r="C267" s="86"/>
      <c r="D267" s="86"/>
      <c r="E267" s="86"/>
      <c r="F267" s="86"/>
      <c r="G267" s="86"/>
      <c r="H267" s="86"/>
      <c r="I267" s="86"/>
      <c r="J267" s="86"/>
      <c r="K267" s="86"/>
      <c r="L267" s="86"/>
      <c r="M267" s="86"/>
      <c r="N267" s="86"/>
      <c r="O267" s="104"/>
      <c r="P267" s="160">
        <f>IF($T$13="Correct",IF(AND(P266+1&lt;='Student Work'!$T$13,P266&lt;&gt;0),P266+1,IF('Student Work'!P267&gt;0,"ERROR",0)),0)</f>
        <v>0</v>
      </c>
      <c r="Q267" s="161">
        <f>IF(P267=0,0,IF(ISBLANK('Student Work'!Q267),"ERROR",IF(ABS('Student Work'!Q267-'Student Work'!T266)&lt;0.01,IF(P267&lt;&gt;"ERROR","Correct","ERROR"),"ERROR")))</f>
        <v>0</v>
      </c>
      <c r="R267" s="162">
        <f>IF(P267=0,0,IF(ISBLANK('Student Work'!R267),"ERROR",IF(ABS('Student Work'!R267-'Student Work'!Q267*'Student Work'!$T$12/12)&lt;0.01,IF(P267&lt;&gt;"ERROR","Correct","ERROR"),"ERROR")))</f>
        <v>0</v>
      </c>
      <c r="S267" s="162">
        <f>IF(P267=0,0,IF(ISBLANK('Student Work'!S267),"ERROR",IF(ABS('Student Work'!S267-('Student Work'!$T$14-'Student Work'!R267))&lt;0.01,IF(P267&lt;&gt;"ERROR","Correct","ERROR"),"ERROR")))</f>
        <v>0</v>
      </c>
      <c r="T267" s="162">
        <f>IF(P267=0,0,IF(ISBLANK('Student Work'!T267),"ERROR",IF(ABS('Student Work'!T267-('Student Work'!Q267-'Student Work'!S267))&lt;0.01,IF(P267&lt;&gt;"ERROR","Correct","ERROR"),"ERROR")))</f>
        <v>0</v>
      </c>
      <c r="U267" s="167"/>
      <c r="V267" s="167"/>
      <c r="W267" s="104"/>
      <c r="X267" s="104"/>
      <c r="Y267" s="104"/>
      <c r="Z267" s="104"/>
      <c r="AA267" s="104"/>
      <c r="AB267" s="104"/>
      <c r="AC267" s="104"/>
      <c r="AD267" s="160">
        <f>IF($AE$13="Correct",IF(AND(AD266+1&lt;='Student Work'!$AE$13,AD266&lt;&gt;0),AD266+1,IF('Student Work'!AD267&gt;0,"ERROR",0)),0)</f>
        <v>0</v>
      </c>
      <c r="AE267" s="162">
        <f>IF(AD267=0,0,IF(ISBLANK('Student Work'!AE267),"ERROR",IF(ABS('Student Work'!AE267-'Student Work'!AH266)&lt;0.01,IF(AD267&lt;&gt;"ERROR","Correct","ERROR"),"ERROR")))</f>
        <v>0</v>
      </c>
      <c r="AF267" s="162">
        <f>IF(AD267=0,0,IF(ISBLANK('Student Work'!AF267),"ERROR",IF(ABS('Student Work'!AF267-'Student Work'!AE267*'Student Work'!$AE$12/12)&lt;0.01,IF(AD267&lt;&gt;"ERROR","Correct","ERROR"),"ERROR")))</f>
        <v>0</v>
      </c>
      <c r="AG267" s="179">
        <f>IF(AD267=0,0,IF(ISBLANK('Student Work'!AG267),"ERROR",IF(ABS('Student Work'!AG267-('Student Work'!$AE$14-'Student Work'!AF267))&lt;0.01,"Correct","ERROR")))</f>
        <v>0</v>
      </c>
      <c r="AH267" s="180">
        <f>IF(AD267=0,0,IF(ISBLANK('Student Work'!AH267),"ERROR",IF(ABS('Student Work'!AH267-('Student Work'!AE267-'Student Work'!AG267))&lt;0.01,"Correct","ERROR")))</f>
        <v>0</v>
      </c>
      <c r="AI267" s="168"/>
      <c r="AJ267" s="104"/>
      <c r="AK267" s="104"/>
      <c r="AL267" s="84"/>
      <c r="AM267" s="18"/>
      <c r="AN267" s="18"/>
      <c r="AO267" s="18"/>
      <c r="AP267" s="18"/>
      <c r="AQ267" s="18"/>
      <c r="AR267" s="18"/>
      <c r="AS267" s="18"/>
      <c r="AT267" s="18"/>
    </row>
    <row r="268" spans="1:46">
      <c r="A268" s="117"/>
      <c r="B268" s="86"/>
      <c r="C268" s="86"/>
      <c r="D268" s="86"/>
      <c r="E268" s="86"/>
      <c r="F268" s="86"/>
      <c r="G268" s="86"/>
      <c r="H268" s="86"/>
      <c r="I268" s="86"/>
      <c r="J268" s="86"/>
      <c r="K268" s="86"/>
      <c r="L268" s="86"/>
      <c r="M268" s="86"/>
      <c r="N268" s="86"/>
      <c r="O268" s="104"/>
      <c r="P268" s="160">
        <f>IF($T$13="Correct",IF(AND(P267+1&lt;='Student Work'!$T$13,P267&lt;&gt;0),P267+1,IF('Student Work'!P268&gt;0,"ERROR",0)),0)</f>
        <v>0</v>
      </c>
      <c r="Q268" s="161">
        <f>IF(P268=0,0,IF(ISBLANK('Student Work'!Q268),"ERROR",IF(ABS('Student Work'!Q268-'Student Work'!T267)&lt;0.01,IF(P268&lt;&gt;"ERROR","Correct","ERROR"),"ERROR")))</f>
        <v>0</v>
      </c>
      <c r="R268" s="162">
        <f>IF(P268=0,0,IF(ISBLANK('Student Work'!R268),"ERROR",IF(ABS('Student Work'!R268-'Student Work'!Q268*'Student Work'!$T$12/12)&lt;0.01,IF(P268&lt;&gt;"ERROR","Correct","ERROR"),"ERROR")))</f>
        <v>0</v>
      </c>
      <c r="S268" s="162">
        <f>IF(P268=0,0,IF(ISBLANK('Student Work'!S268),"ERROR",IF(ABS('Student Work'!S268-('Student Work'!$T$14-'Student Work'!R268))&lt;0.01,IF(P268&lt;&gt;"ERROR","Correct","ERROR"),"ERROR")))</f>
        <v>0</v>
      </c>
      <c r="T268" s="162">
        <f>IF(P268=0,0,IF(ISBLANK('Student Work'!T268),"ERROR",IF(ABS('Student Work'!T268-('Student Work'!Q268-'Student Work'!S268))&lt;0.01,IF(P268&lt;&gt;"ERROR","Correct","ERROR"),"ERROR")))</f>
        <v>0</v>
      </c>
      <c r="U268" s="167"/>
      <c r="V268" s="167"/>
      <c r="W268" s="104"/>
      <c r="X268" s="104"/>
      <c r="Y268" s="104"/>
      <c r="Z268" s="104"/>
      <c r="AA268" s="104"/>
      <c r="AB268" s="104"/>
      <c r="AC268" s="104"/>
      <c r="AD268" s="160">
        <f>IF($AE$13="Correct",IF(AND(AD267+1&lt;='Student Work'!$AE$13,AD267&lt;&gt;0),AD267+1,IF('Student Work'!AD268&gt;0,"ERROR",0)),0)</f>
        <v>0</v>
      </c>
      <c r="AE268" s="162">
        <f>IF(AD268=0,0,IF(ISBLANK('Student Work'!AE268),"ERROR",IF(ABS('Student Work'!AE268-'Student Work'!AH267)&lt;0.01,IF(AD268&lt;&gt;"ERROR","Correct","ERROR"),"ERROR")))</f>
        <v>0</v>
      </c>
      <c r="AF268" s="162">
        <f>IF(AD268=0,0,IF(ISBLANK('Student Work'!AF268),"ERROR",IF(ABS('Student Work'!AF268-'Student Work'!AE268*'Student Work'!$AE$12/12)&lt;0.01,IF(AD268&lt;&gt;"ERROR","Correct","ERROR"),"ERROR")))</f>
        <v>0</v>
      </c>
      <c r="AG268" s="179">
        <f>IF(AD268=0,0,IF(ISBLANK('Student Work'!AG268),"ERROR",IF(ABS('Student Work'!AG268-('Student Work'!$AE$14-'Student Work'!AF268))&lt;0.01,"Correct","ERROR")))</f>
        <v>0</v>
      </c>
      <c r="AH268" s="180">
        <f>IF(AD268=0,0,IF(ISBLANK('Student Work'!AH268),"ERROR",IF(ABS('Student Work'!AH268-('Student Work'!AE268-'Student Work'!AG268))&lt;0.01,"Correct","ERROR")))</f>
        <v>0</v>
      </c>
      <c r="AI268" s="168"/>
      <c r="AJ268" s="104"/>
      <c r="AK268" s="104"/>
      <c r="AL268" s="84"/>
      <c r="AM268" s="18"/>
      <c r="AN268" s="18"/>
      <c r="AO268" s="18"/>
      <c r="AP268" s="18"/>
      <c r="AQ268" s="18"/>
      <c r="AR268" s="18"/>
      <c r="AS268" s="18"/>
      <c r="AT268" s="18"/>
    </row>
    <row r="269" spans="1:46">
      <c r="A269" s="117"/>
      <c r="B269" s="86"/>
      <c r="C269" s="86"/>
      <c r="D269" s="86"/>
      <c r="E269" s="86"/>
      <c r="F269" s="86"/>
      <c r="G269" s="86"/>
      <c r="H269" s="86"/>
      <c r="I269" s="86"/>
      <c r="J269" s="86"/>
      <c r="K269" s="86"/>
      <c r="L269" s="86"/>
      <c r="M269" s="86"/>
      <c r="N269" s="86"/>
      <c r="O269" s="104"/>
      <c r="P269" s="160">
        <f>IF($T$13="Correct",IF(AND(P268+1&lt;='Student Work'!$T$13,P268&lt;&gt;0),P268+1,IF('Student Work'!P269&gt;0,"ERROR",0)),0)</f>
        <v>0</v>
      </c>
      <c r="Q269" s="161">
        <f>IF(P269=0,0,IF(ISBLANK('Student Work'!Q269),"ERROR",IF(ABS('Student Work'!Q269-'Student Work'!T268)&lt;0.01,IF(P269&lt;&gt;"ERROR","Correct","ERROR"),"ERROR")))</f>
        <v>0</v>
      </c>
      <c r="R269" s="162">
        <f>IF(P269=0,0,IF(ISBLANK('Student Work'!R269),"ERROR",IF(ABS('Student Work'!R269-'Student Work'!Q269*'Student Work'!$T$12/12)&lt;0.01,IF(P269&lt;&gt;"ERROR","Correct","ERROR"),"ERROR")))</f>
        <v>0</v>
      </c>
      <c r="S269" s="162">
        <f>IF(P269=0,0,IF(ISBLANK('Student Work'!S269),"ERROR",IF(ABS('Student Work'!S269-('Student Work'!$T$14-'Student Work'!R269))&lt;0.01,IF(P269&lt;&gt;"ERROR","Correct","ERROR"),"ERROR")))</f>
        <v>0</v>
      </c>
      <c r="T269" s="162">
        <f>IF(P269=0,0,IF(ISBLANK('Student Work'!T269),"ERROR",IF(ABS('Student Work'!T269-('Student Work'!Q269-'Student Work'!S269))&lt;0.01,IF(P269&lt;&gt;"ERROR","Correct","ERROR"),"ERROR")))</f>
        <v>0</v>
      </c>
      <c r="U269" s="167"/>
      <c r="V269" s="167"/>
      <c r="W269" s="104"/>
      <c r="X269" s="104"/>
      <c r="Y269" s="104"/>
      <c r="Z269" s="104"/>
      <c r="AA269" s="104"/>
      <c r="AB269" s="104"/>
      <c r="AC269" s="104"/>
      <c r="AD269" s="160">
        <f>IF($AE$13="Correct",IF(AND(AD268+1&lt;='Student Work'!$AE$13,AD268&lt;&gt;0),AD268+1,IF('Student Work'!AD269&gt;0,"ERROR",0)),0)</f>
        <v>0</v>
      </c>
      <c r="AE269" s="162">
        <f>IF(AD269=0,0,IF(ISBLANK('Student Work'!AE269),"ERROR",IF(ABS('Student Work'!AE269-'Student Work'!AH268)&lt;0.01,IF(AD269&lt;&gt;"ERROR","Correct","ERROR"),"ERROR")))</f>
        <v>0</v>
      </c>
      <c r="AF269" s="162">
        <f>IF(AD269=0,0,IF(ISBLANK('Student Work'!AF269),"ERROR",IF(ABS('Student Work'!AF269-'Student Work'!AE269*'Student Work'!$AE$12/12)&lt;0.01,IF(AD269&lt;&gt;"ERROR","Correct","ERROR"),"ERROR")))</f>
        <v>0</v>
      </c>
      <c r="AG269" s="179">
        <f>IF(AD269=0,0,IF(ISBLANK('Student Work'!AG269),"ERROR",IF(ABS('Student Work'!AG269-('Student Work'!$AE$14-'Student Work'!AF269))&lt;0.01,"Correct","ERROR")))</f>
        <v>0</v>
      </c>
      <c r="AH269" s="180">
        <f>IF(AD269=0,0,IF(ISBLANK('Student Work'!AH269),"ERROR",IF(ABS('Student Work'!AH269-('Student Work'!AE269-'Student Work'!AG269))&lt;0.01,"Correct","ERROR")))</f>
        <v>0</v>
      </c>
      <c r="AI269" s="168"/>
      <c r="AJ269" s="104"/>
      <c r="AK269" s="104"/>
      <c r="AL269" s="84"/>
      <c r="AM269" s="18"/>
      <c r="AN269" s="18"/>
      <c r="AO269" s="18"/>
      <c r="AP269" s="18"/>
      <c r="AQ269" s="18"/>
      <c r="AR269" s="18"/>
      <c r="AS269" s="18"/>
      <c r="AT269" s="18"/>
    </row>
    <row r="270" spans="1:46">
      <c r="A270" s="117"/>
      <c r="B270" s="86"/>
      <c r="C270" s="86"/>
      <c r="D270" s="86"/>
      <c r="E270" s="86"/>
      <c r="F270" s="86"/>
      <c r="G270" s="86"/>
      <c r="H270" s="86"/>
      <c r="I270" s="86"/>
      <c r="J270" s="86"/>
      <c r="K270" s="86"/>
      <c r="L270" s="86"/>
      <c r="M270" s="86"/>
      <c r="N270" s="86"/>
      <c r="O270" s="104"/>
      <c r="P270" s="160">
        <f>IF($T$13="Correct",IF(AND(P269+1&lt;='Student Work'!$T$13,P269&lt;&gt;0),P269+1,IF('Student Work'!P270&gt;0,"ERROR",0)),0)</f>
        <v>0</v>
      </c>
      <c r="Q270" s="161">
        <f>IF(P270=0,0,IF(ISBLANK('Student Work'!Q270),"ERROR",IF(ABS('Student Work'!Q270-'Student Work'!T269)&lt;0.01,IF(P270&lt;&gt;"ERROR","Correct","ERROR"),"ERROR")))</f>
        <v>0</v>
      </c>
      <c r="R270" s="162">
        <f>IF(P270=0,0,IF(ISBLANK('Student Work'!R270),"ERROR",IF(ABS('Student Work'!R270-'Student Work'!Q270*'Student Work'!$T$12/12)&lt;0.01,IF(P270&lt;&gt;"ERROR","Correct","ERROR"),"ERROR")))</f>
        <v>0</v>
      </c>
      <c r="S270" s="162">
        <f>IF(P270=0,0,IF(ISBLANK('Student Work'!S270),"ERROR",IF(ABS('Student Work'!S270-('Student Work'!$T$14-'Student Work'!R270))&lt;0.01,IF(P270&lt;&gt;"ERROR","Correct","ERROR"),"ERROR")))</f>
        <v>0</v>
      </c>
      <c r="T270" s="162">
        <f>IF(P270=0,0,IF(ISBLANK('Student Work'!T270),"ERROR",IF(ABS('Student Work'!T270-('Student Work'!Q270-'Student Work'!S270))&lt;0.01,IF(P270&lt;&gt;"ERROR","Correct","ERROR"),"ERROR")))</f>
        <v>0</v>
      </c>
      <c r="U270" s="167"/>
      <c r="V270" s="167"/>
      <c r="W270" s="104"/>
      <c r="X270" s="104"/>
      <c r="Y270" s="104"/>
      <c r="Z270" s="104"/>
      <c r="AA270" s="104"/>
      <c r="AB270" s="104"/>
      <c r="AC270" s="104"/>
      <c r="AD270" s="160">
        <f>IF($AE$13="Correct",IF(AND(AD269+1&lt;='Student Work'!$AE$13,AD269&lt;&gt;0),AD269+1,IF('Student Work'!AD270&gt;0,"ERROR",0)),0)</f>
        <v>0</v>
      </c>
      <c r="AE270" s="162">
        <f>IF(AD270=0,0,IF(ISBLANK('Student Work'!AE270),"ERROR",IF(ABS('Student Work'!AE270-'Student Work'!AH269)&lt;0.01,IF(AD270&lt;&gt;"ERROR","Correct","ERROR"),"ERROR")))</f>
        <v>0</v>
      </c>
      <c r="AF270" s="162">
        <f>IF(AD270=0,0,IF(ISBLANK('Student Work'!AF270),"ERROR",IF(ABS('Student Work'!AF270-'Student Work'!AE270*'Student Work'!$AE$12/12)&lt;0.01,IF(AD270&lt;&gt;"ERROR","Correct","ERROR"),"ERROR")))</f>
        <v>0</v>
      </c>
      <c r="AG270" s="179">
        <f>IF(AD270=0,0,IF(ISBLANK('Student Work'!AG270),"ERROR",IF(ABS('Student Work'!AG270-('Student Work'!$AE$14-'Student Work'!AF270))&lt;0.01,"Correct","ERROR")))</f>
        <v>0</v>
      </c>
      <c r="AH270" s="180">
        <f>IF(AD270=0,0,IF(ISBLANK('Student Work'!AH270),"ERROR",IF(ABS('Student Work'!AH270-('Student Work'!AE270-'Student Work'!AG270))&lt;0.01,"Correct","ERROR")))</f>
        <v>0</v>
      </c>
      <c r="AI270" s="168"/>
      <c r="AJ270" s="104"/>
      <c r="AK270" s="104"/>
      <c r="AL270" s="84"/>
      <c r="AM270" s="18"/>
      <c r="AN270" s="18"/>
      <c r="AO270" s="18"/>
      <c r="AP270" s="18"/>
      <c r="AQ270" s="18"/>
      <c r="AR270" s="18"/>
      <c r="AS270" s="18"/>
      <c r="AT270" s="18"/>
    </row>
    <row r="271" spans="1:46">
      <c r="A271" s="117"/>
      <c r="B271" s="86"/>
      <c r="C271" s="86"/>
      <c r="D271" s="86"/>
      <c r="E271" s="86"/>
      <c r="F271" s="86"/>
      <c r="G271" s="86"/>
      <c r="H271" s="86"/>
      <c r="I271" s="86"/>
      <c r="J271" s="86"/>
      <c r="K271" s="86"/>
      <c r="L271" s="86"/>
      <c r="M271" s="86"/>
      <c r="N271" s="86"/>
      <c r="O271" s="104"/>
      <c r="P271" s="160">
        <f>IF($T$13="Correct",IF(AND(P270+1&lt;='Student Work'!$T$13,P270&lt;&gt;0),P270+1,IF('Student Work'!P271&gt;0,"ERROR",0)),0)</f>
        <v>0</v>
      </c>
      <c r="Q271" s="161">
        <f>IF(P271=0,0,IF(ISBLANK('Student Work'!Q271),"ERROR",IF(ABS('Student Work'!Q271-'Student Work'!T270)&lt;0.01,IF(P271&lt;&gt;"ERROR","Correct","ERROR"),"ERROR")))</f>
        <v>0</v>
      </c>
      <c r="R271" s="162">
        <f>IF(P271=0,0,IF(ISBLANK('Student Work'!R271),"ERROR",IF(ABS('Student Work'!R271-'Student Work'!Q271*'Student Work'!$T$12/12)&lt;0.01,IF(P271&lt;&gt;"ERROR","Correct","ERROR"),"ERROR")))</f>
        <v>0</v>
      </c>
      <c r="S271" s="162">
        <f>IF(P271=0,0,IF(ISBLANK('Student Work'!S271),"ERROR",IF(ABS('Student Work'!S271-('Student Work'!$T$14-'Student Work'!R271))&lt;0.01,IF(P271&lt;&gt;"ERROR","Correct","ERROR"),"ERROR")))</f>
        <v>0</v>
      </c>
      <c r="T271" s="162">
        <f>IF(P271=0,0,IF(ISBLANK('Student Work'!T271),"ERROR",IF(ABS('Student Work'!T271-('Student Work'!Q271-'Student Work'!S271))&lt;0.01,IF(P271&lt;&gt;"ERROR","Correct","ERROR"),"ERROR")))</f>
        <v>0</v>
      </c>
      <c r="U271" s="167"/>
      <c r="V271" s="167"/>
      <c r="W271" s="104"/>
      <c r="X271" s="104"/>
      <c r="Y271" s="104"/>
      <c r="Z271" s="104"/>
      <c r="AA271" s="104"/>
      <c r="AB271" s="104"/>
      <c r="AC271" s="104"/>
      <c r="AD271" s="160">
        <f>IF($AE$13="Correct",IF(AND(AD270+1&lt;='Student Work'!$AE$13,AD270&lt;&gt;0),AD270+1,IF('Student Work'!AD271&gt;0,"ERROR",0)),0)</f>
        <v>0</v>
      </c>
      <c r="AE271" s="162">
        <f>IF(AD271=0,0,IF(ISBLANK('Student Work'!AE271),"ERROR",IF(ABS('Student Work'!AE271-'Student Work'!AH270)&lt;0.01,IF(AD271&lt;&gt;"ERROR","Correct","ERROR"),"ERROR")))</f>
        <v>0</v>
      </c>
      <c r="AF271" s="162">
        <f>IF(AD271=0,0,IF(ISBLANK('Student Work'!AF271),"ERROR",IF(ABS('Student Work'!AF271-'Student Work'!AE271*'Student Work'!$AE$12/12)&lt;0.01,IF(AD271&lt;&gt;"ERROR","Correct","ERROR"),"ERROR")))</f>
        <v>0</v>
      </c>
      <c r="AG271" s="179">
        <f>IF(AD271=0,0,IF(ISBLANK('Student Work'!AG271),"ERROR",IF(ABS('Student Work'!AG271-('Student Work'!$AE$14-'Student Work'!AF271))&lt;0.01,"Correct","ERROR")))</f>
        <v>0</v>
      </c>
      <c r="AH271" s="180">
        <f>IF(AD271=0,0,IF(ISBLANK('Student Work'!AH271),"ERROR",IF(ABS('Student Work'!AH271-('Student Work'!AE271-'Student Work'!AG271))&lt;0.01,"Correct","ERROR")))</f>
        <v>0</v>
      </c>
      <c r="AI271" s="168"/>
      <c r="AJ271" s="104"/>
      <c r="AK271" s="104"/>
      <c r="AL271" s="84"/>
      <c r="AM271" s="18"/>
      <c r="AN271" s="18"/>
      <c r="AO271" s="18"/>
      <c r="AP271" s="18"/>
      <c r="AQ271" s="18"/>
      <c r="AR271" s="18"/>
      <c r="AS271" s="18"/>
      <c r="AT271" s="18"/>
    </row>
    <row r="272" spans="1:46">
      <c r="A272" s="117"/>
      <c r="B272" s="86"/>
      <c r="C272" s="86"/>
      <c r="D272" s="86"/>
      <c r="E272" s="86"/>
      <c r="F272" s="86"/>
      <c r="G272" s="86"/>
      <c r="H272" s="86"/>
      <c r="I272" s="86"/>
      <c r="J272" s="86"/>
      <c r="K272" s="86"/>
      <c r="L272" s="86"/>
      <c r="M272" s="86"/>
      <c r="N272" s="86"/>
      <c r="O272" s="104"/>
      <c r="P272" s="160">
        <f>IF($T$13="Correct",IF(AND(P271+1&lt;='Student Work'!$T$13,P271&lt;&gt;0),P271+1,IF('Student Work'!P272&gt;0,"ERROR",0)),0)</f>
        <v>0</v>
      </c>
      <c r="Q272" s="161">
        <f>IF(P272=0,0,IF(ISBLANK('Student Work'!Q272),"ERROR",IF(ABS('Student Work'!Q272-'Student Work'!T271)&lt;0.01,IF(P272&lt;&gt;"ERROR","Correct","ERROR"),"ERROR")))</f>
        <v>0</v>
      </c>
      <c r="R272" s="162">
        <f>IF(P272=0,0,IF(ISBLANK('Student Work'!R272),"ERROR",IF(ABS('Student Work'!R272-'Student Work'!Q272*'Student Work'!$T$12/12)&lt;0.01,IF(P272&lt;&gt;"ERROR","Correct","ERROR"),"ERROR")))</f>
        <v>0</v>
      </c>
      <c r="S272" s="162">
        <f>IF(P272=0,0,IF(ISBLANK('Student Work'!S272),"ERROR",IF(ABS('Student Work'!S272-('Student Work'!$T$14-'Student Work'!R272))&lt;0.01,IF(P272&lt;&gt;"ERROR","Correct","ERROR"),"ERROR")))</f>
        <v>0</v>
      </c>
      <c r="T272" s="162">
        <f>IF(P272=0,0,IF(ISBLANK('Student Work'!T272),"ERROR",IF(ABS('Student Work'!T272-('Student Work'!Q272-'Student Work'!S272))&lt;0.01,IF(P272&lt;&gt;"ERROR","Correct","ERROR"),"ERROR")))</f>
        <v>0</v>
      </c>
      <c r="U272" s="167"/>
      <c r="V272" s="167"/>
      <c r="W272" s="104"/>
      <c r="X272" s="104"/>
      <c r="Y272" s="104"/>
      <c r="Z272" s="104"/>
      <c r="AA272" s="104"/>
      <c r="AB272" s="104"/>
      <c r="AC272" s="104"/>
      <c r="AD272" s="160">
        <f>IF($AE$13="Correct",IF(AND(AD271+1&lt;='Student Work'!$AE$13,AD271&lt;&gt;0),AD271+1,IF('Student Work'!AD272&gt;0,"ERROR",0)),0)</f>
        <v>0</v>
      </c>
      <c r="AE272" s="162">
        <f>IF(AD272=0,0,IF(ISBLANK('Student Work'!AE272),"ERROR",IF(ABS('Student Work'!AE272-'Student Work'!AH271)&lt;0.01,IF(AD272&lt;&gt;"ERROR","Correct","ERROR"),"ERROR")))</f>
        <v>0</v>
      </c>
      <c r="AF272" s="162">
        <f>IF(AD272=0,0,IF(ISBLANK('Student Work'!AF272),"ERROR",IF(ABS('Student Work'!AF272-'Student Work'!AE272*'Student Work'!$AE$12/12)&lt;0.01,IF(AD272&lt;&gt;"ERROR","Correct","ERROR"),"ERROR")))</f>
        <v>0</v>
      </c>
      <c r="AG272" s="179">
        <f>IF(AD272=0,0,IF(ISBLANK('Student Work'!AG272),"ERROR",IF(ABS('Student Work'!AG272-('Student Work'!$AE$14-'Student Work'!AF272))&lt;0.01,"Correct","ERROR")))</f>
        <v>0</v>
      </c>
      <c r="AH272" s="180">
        <f>IF(AD272=0,0,IF(ISBLANK('Student Work'!AH272),"ERROR",IF(ABS('Student Work'!AH272-('Student Work'!AE272-'Student Work'!AG272))&lt;0.01,"Correct","ERROR")))</f>
        <v>0</v>
      </c>
      <c r="AI272" s="168"/>
      <c r="AJ272" s="104"/>
      <c r="AK272" s="104"/>
      <c r="AL272" s="84"/>
      <c r="AM272" s="18"/>
      <c r="AN272" s="18"/>
      <c r="AO272" s="18"/>
      <c r="AP272" s="18"/>
      <c r="AQ272" s="18"/>
      <c r="AR272" s="18"/>
      <c r="AS272" s="18"/>
      <c r="AT272" s="18"/>
    </row>
    <row r="273" spans="1:46">
      <c r="A273" s="117"/>
      <c r="B273" s="86"/>
      <c r="C273" s="86"/>
      <c r="D273" s="86"/>
      <c r="E273" s="86"/>
      <c r="F273" s="86"/>
      <c r="G273" s="86"/>
      <c r="H273" s="86"/>
      <c r="I273" s="86"/>
      <c r="J273" s="86"/>
      <c r="K273" s="86"/>
      <c r="L273" s="86"/>
      <c r="M273" s="86"/>
      <c r="N273" s="86"/>
      <c r="O273" s="104"/>
      <c r="P273" s="160">
        <f>IF($T$13="Correct",IF(AND(P272+1&lt;='Student Work'!$T$13,P272&lt;&gt;0),P272+1,IF('Student Work'!P273&gt;0,"ERROR",0)),0)</f>
        <v>0</v>
      </c>
      <c r="Q273" s="161">
        <f>IF(P273=0,0,IF(ISBLANK('Student Work'!Q273),"ERROR",IF(ABS('Student Work'!Q273-'Student Work'!T272)&lt;0.01,IF(P273&lt;&gt;"ERROR","Correct","ERROR"),"ERROR")))</f>
        <v>0</v>
      </c>
      <c r="R273" s="162">
        <f>IF(P273=0,0,IF(ISBLANK('Student Work'!R273),"ERROR",IF(ABS('Student Work'!R273-'Student Work'!Q273*'Student Work'!$T$12/12)&lt;0.01,IF(P273&lt;&gt;"ERROR","Correct","ERROR"),"ERROR")))</f>
        <v>0</v>
      </c>
      <c r="S273" s="162">
        <f>IF(P273=0,0,IF(ISBLANK('Student Work'!S273),"ERROR",IF(ABS('Student Work'!S273-('Student Work'!$T$14-'Student Work'!R273))&lt;0.01,IF(P273&lt;&gt;"ERROR","Correct","ERROR"),"ERROR")))</f>
        <v>0</v>
      </c>
      <c r="T273" s="162">
        <f>IF(P273=0,0,IF(ISBLANK('Student Work'!T273),"ERROR",IF(ABS('Student Work'!T273-('Student Work'!Q273-'Student Work'!S273))&lt;0.01,IF(P273&lt;&gt;"ERROR","Correct","ERROR"),"ERROR")))</f>
        <v>0</v>
      </c>
      <c r="U273" s="167"/>
      <c r="V273" s="167"/>
      <c r="W273" s="104"/>
      <c r="X273" s="104"/>
      <c r="Y273" s="104"/>
      <c r="Z273" s="104"/>
      <c r="AA273" s="104"/>
      <c r="AB273" s="104"/>
      <c r="AC273" s="104"/>
      <c r="AD273" s="160">
        <f>IF($AE$13="Correct",IF(AND(AD272+1&lt;='Student Work'!$AE$13,AD272&lt;&gt;0),AD272+1,IF('Student Work'!AD273&gt;0,"ERROR",0)),0)</f>
        <v>0</v>
      </c>
      <c r="AE273" s="162">
        <f>IF(AD273=0,0,IF(ISBLANK('Student Work'!AE273),"ERROR",IF(ABS('Student Work'!AE273-'Student Work'!AH272)&lt;0.01,IF(AD273&lt;&gt;"ERROR","Correct","ERROR"),"ERROR")))</f>
        <v>0</v>
      </c>
      <c r="AF273" s="162">
        <f>IF(AD273=0,0,IF(ISBLANK('Student Work'!AF273),"ERROR",IF(ABS('Student Work'!AF273-'Student Work'!AE273*'Student Work'!$AE$12/12)&lt;0.01,IF(AD273&lt;&gt;"ERROR","Correct","ERROR"),"ERROR")))</f>
        <v>0</v>
      </c>
      <c r="AG273" s="179">
        <f>IF(AD273=0,0,IF(ISBLANK('Student Work'!AG273),"ERROR",IF(ABS('Student Work'!AG273-('Student Work'!$AE$14-'Student Work'!AF273))&lt;0.01,"Correct","ERROR")))</f>
        <v>0</v>
      </c>
      <c r="AH273" s="180">
        <f>IF(AD273=0,0,IF(ISBLANK('Student Work'!AH273),"ERROR",IF(ABS('Student Work'!AH273-('Student Work'!AE273-'Student Work'!AG273))&lt;0.01,"Correct","ERROR")))</f>
        <v>0</v>
      </c>
      <c r="AI273" s="168"/>
      <c r="AJ273" s="104"/>
      <c r="AK273" s="104"/>
      <c r="AL273" s="84"/>
      <c r="AM273" s="18"/>
      <c r="AN273" s="18"/>
      <c r="AO273" s="18"/>
      <c r="AP273" s="18"/>
      <c r="AQ273" s="18"/>
      <c r="AR273" s="18"/>
      <c r="AS273" s="18"/>
      <c r="AT273" s="18"/>
    </row>
    <row r="274" spans="1:46">
      <c r="A274" s="117"/>
      <c r="B274" s="86"/>
      <c r="C274" s="86"/>
      <c r="D274" s="86"/>
      <c r="E274" s="86"/>
      <c r="F274" s="86"/>
      <c r="G274" s="86"/>
      <c r="H274" s="86"/>
      <c r="I274" s="86"/>
      <c r="J274" s="86"/>
      <c r="K274" s="86"/>
      <c r="L274" s="86"/>
      <c r="M274" s="86"/>
      <c r="N274" s="86"/>
      <c r="O274" s="104"/>
      <c r="P274" s="160">
        <f>IF($T$13="Correct",IF(AND(P273+1&lt;='Student Work'!$T$13,P273&lt;&gt;0),P273+1,IF('Student Work'!P274&gt;0,"ERROR",0)),0)</f>
        <v>0</v>
      </c>
      <c r="Q274" s="161">
        <f>IF(P274=0,0,IF(ISBLANK('Student Work'!Q274),"ERROR",IF(ABS('Student Work'!Q274-'Student Work'!T273)&lt;0.01,IF(P274&lt;&gt;"ERROR","Correct","ERROR"),"ERROR")))</f>
        <v>0</v>
      </c>
      <c r="R274" s="162">
        <f>IF(P274=0,0,IF(ISBLANK('Student Work'!R274),"ERROR",IF(ABS('Student Work'!R274-'Student Work'!Q274*'Student Work'!$T$12/12)&lt;0.01,IF(P274&lt;&gt;"ERROR","Correct","ERROR"),"ERROR")))</f>
        <v>0</v>
      </c>
      <c r="S274" s="162">
        <f>IF(P274=0,0,IF(ISBLANK('Student Work'!S274),"ERROR",IF(ABS('Student Work'!S274-('Student Work'!$T$14-'Student Work'!R274))&lt;0.01,IF(P274&lt;&gt;"ERROR","Correct","ERROR"),"ERROR")))</f>
        <v>0</v>
      </c>
      <c r="T274" s="162">
        <f>IF(P274=0,0,IF(ISBLANK('Student Work'!T274),"ERROR",IF(ABS('Student Work'!T274-('Student Work'!Q274-'Student Work'!S274))&lt;0.01,IF(P274&lt;&gt;"ERROR","Correct","ERROR"),"ERROR")))</f>
        <v>0</v>
      </c>
      <c r="U274" s="167"/>
      <c r="V274" s="167"/>
      <c r="W274" s="104"/>
      <c r="X274" s="104"/>
      <c r="Y274" s="104"/>
      <c r="Z274" s="104"/>
      <c r="AA274" s="104"/>
      <c r="AB274" s="104"/>
      <c r="AC274" s="104"/>
      <c r="AD274" s="160">
        <f>IF($AE$13="Correct",IF(AND(AD273+1&lt;='Student Work'!$AE$13,AD273&lt;&gt;0),AD273+1,IF('Student Work'!AD274&gt;0,"ERROR",0)),0)</f>
        <v>0</v>
      </c>
      <c r="AE274" s="162">
        <f>IF(AD274=0,0,IF(ISBLANK('Student Work'!AE274),"ERROR",IF(ABS('Student Work'!AE274-'Student Work'!AH273)&lt;0.01,IF(AD274&lt;&gt;"ERROR","Correct","ERROR"),"ERROR")))</f>
        <v>0</v>
      </c>
      <c r="AF274" s="162">
        <f>IF(AD274=0,0,IF(ISBLANK('Student Work'!AF274),"ERROR",IF(ABS('Student Work'!AF274-'Student Work'!AE274*'Student Work'!$AE$12/12)&lt;0.01,IF(AD274&lt;&gt;"ERROR","Correct","ERROR"),"ERROR")))</f>
        <v>0</v>
      </c>
      <c r="AG274" s="179">
        <f>IF(AD274=0,0,IF(ISBLANK('Student Work'!AG274),"ERROR",IF(ABS('Student Work'!AG274-('Student Work'!$AE$14-'Student Work'!AF274))&lt;0.01,"Correct","ERROR")))</f>
        <v>0</v>
      </c>
      <c r="AH274" s="180">
        <f>IF(AD274=0,0,IF(ISBLANK('Student Work'!AH274),"ERROR",IF(ABS('Student Work'!AH274-('Student Work'!AE274-'Student Work'!AG274))&lt;0.01,"Correct","ERROR")))</f>
        <v>0</v>
      </c>
      <c r="AI274" s="168"/>
      <c r="AJ274" s="104"/>
      <c r="AK274" s="104"/>
      <c r="AL274" s="84"/>
      <c r="AM274" s="18"/>
      <c r="AN274" s="18"/>
      <c r="AO274" s="18"/>
      <c r="AP274" s="18"/>
      <c r="AQ274" s="18"/>
      <c r="AR274" s="18"/>
      <c r="AS274" s="18"/>
      <c r="AT274" s="18"/>
    </row>
    <row r="275" spans="1:46">
      <c r="A275" s="117"/>
      <c r="B275" s="86"/>
      <c r="C275" s="86"/>
      <c r="D275" s="86"/>
      <c r="E275" s="86"/>
      <c r="F275" s="86"/>
      <c r="G275" s="86"/>
      <c r="H275" s="86"/>
      <c r="I275" s="86"/>
      <c r="J275" s="86"/>
      <c r="K275" s="86"/>
      <c r="L275" s="86"/>
      <c r="M275" s="86"/>
      <c r="N275" s="86"/>
      <c r="O275" s="104"/>
      <c r="P275" s="160">
        <f>IF($T$13="Correct",IF(AND(P274+1&lt;='Student Work'!$T$13,P274&lt;&gt;0),P274+1,IF('Student Work'!P275&gt;0,"ERROR",0)),0)</f>
        <v>0</v>
      </c>
      <c r="Q275" s="161">
        <f>IF(P275=0,0,IF(ISBLANK('Student Work'!Q275),"ERROR",IF(ABS('Student Work'!Q275-'Student Work'!T274)&lt;0.01,IF(P275&lt;&gt;"ERROR","Correct","ERROR"),"ERROR")))</f>
        <v>0</v>
      </c>
      <c r="R275" s="162">
        <f>IF(P275=0,0,IF(ISBLANK('Student Work'!R275),"ERROR",IF(ABS('Student Work'!R275-'Student Work'!Q275*'Student Work'!$T$12/12)&lt;0.01,IF(P275&lt;&gt;"ERROR","Correct","ERROR"),"ERROR")))</f>
        <v>0</v>
      </c>
      <c r="S275" s="162">
        <f>IF(P275=0,0,IF(ISBLANK('Student Work'!S275),"ERROR",IF(ABS('Student Work'!S275-('Student Work'!$T$14-'Student Work'!R275))&lt;0.01,IF(P275&lt;&gt;"ERROR","Correct","ERROR"),"ERROR")))</f>
        <v>0</v>
      </c>
      <c r="T275" s="162">
        <f>IF(P275=0,0,IF(ISBLANK('Student Work'!T275),"ERROR",IF(ABS('Student Work'!T275-('Student Work'!Q275-'Student Work'!S275))&lt;0.01,IF(P275&lt;&gt;"ERROR","Correct","ERROR"),"ERROR")))</f>
        <v>0</v>
      </c>
      <c r="U275" s="167"/>
      <c r="V275" s="167"/>
      <c r="W275" s="104"/>
      <c r="X275" s="104"/>
      <c r="Y275" s="104"/>
      <c r="Z275" s="104"/>
      <c r="AA275" s="104"/>
      <c r="AB275" s="104"/>
      <c r="AC275" s="104"/>
      <c r="AD275" s="160">
        <f>IF($AE$13="Correct",IF(AND(AD274+1&lt;='Student Work'!$AE$13,AD274&lt;&gt;0),AD274+1,IF('Student Work'!AD275&gt;0,"ERROR",0)),0)</f>
        <v>0</v>
      </c>
      <c r="AE275" s="162">
        <f>IF(AD275=0,0,IF(ISBLANK('Student Work'!AE275),"ERROR",IF(ABS('Student Work'!AE275-'Student Work'!AH274)&lt;0.01,IF(AD275&lt;&gt;"ERROR","Correct","ERROR"),"ERROR")))</f>
        <v>0</v>
      </c>
      <c r="AF275" s="162">
        <f>IF(AD275=0,0,IF(ISBLANK('Student Work'!AF275),"ERROR",IF(ABS('Student Work'!AF275-'Student Work'!AE275*'Student Work'!$AE$12/12)&lt;0.01,IF(AD275&lt;&gt;"ERROR","Correct","ERROR"),"ERROR")))</f>
        <v>0</v>
      </c>
      <c r="AG275" s="179">
        <f>IF(AD275=0,0,IF(ISBLANK('Student Work'!AG275),"ERROR",IF(ABS('Student Work'!AG275-('Student Work'!$AE$14-'Student Work'!AF275))&lt;0.01,"Correct","ERROR")))</f>
        <v>0</v>
      </c>
      <c r="AH275" s="180">
        <f>IF(AD275=0,0,IF(ISBLANK('Student Work'!AH275),"ERROR",IF(ABS('Student Work'!AH275-('Student Work'!AE275-'Student Work'!AG275))&lt;0.01,"Correct","ERROR")))</f>
        <v>0</v>
      </c>
      <c r="AI275" s="168"/>
      <c r="AJ275" s="104"/>
      <c r="AK275" s="104"/>
      <c r="AL275" s="84"/>
      <c r="AM275" s="18"/>
      <c r="AN275" s="18"/>
      <c r="AO275" s="18"/>
      <c r="AP275" s="18"/>
      <c r="AQ275" s="18"/>
      <c r="AR275" s="18"/>
      <c r="AS275" s="18"/>
      <c r="AT275" s="18"/>
    </row>
    <row r="276" spans="1:46">
      <c r="A276" s="117"/>
      <c r="B276" s="86"/>
      <c r="C276" s="86"/>
      <c r="D276" s="86"/>
      <c r="E276" s="86"/>
      <c r="F276" s="86"/>
      <c r="G276" s="86"/>
      <c r="H276" s="86"/>
      <c r="I276" s="86"/>
      <c r="J276" s="86"/>
      <c r="K276" s="86"/>
      <c r="L276" s="86"/>
      <c r="M276" s="86"/>
      <c r="N276" s="86"/>
      <c r="O276" s="104"/>
      <c r="P276" s="160">
        <f>IF($T$13="Correct",IF(AND(P275+1&lt;='Student Work'!$T$13,P275&lt;&gt;0),P275+1,IF('Student Work'!P276&gt;0,"ERROR",0)),0)</f>
        <v>0</v>
      </c>
      <c r="Q276" s="161">
        <f>IF(P276=0,0,IF(ISBLANK('Student Work'!Q276),"ERROR",IF(ABS('Student Work'!Q276-'Student Work'!T275)&lt;0.01,IF(P276&lt;&gt;"ERROR","Correct","ERROR"),"ERROR")))</f>
        <v>0</v>
      </c>
      <c r="R276" s="162">
        <f>IF(P276=0,0,IF(ISBLANK('Student Work'!R276),"ERROR",IF(ABS('Student Work'!R276-'Student Work'!Q276*'Student Work'!$T$12/12)&lt;0.01,IF(P276&lt;&gt;"ERROR","Correct","ERROR"),"ERROR")))</f>
        <v>0</v>
      </c>
      <c r="S276" s="162">
        <f>IF(P276=0,0,IF(ISBLANK('Student Work'!S276),"ERROR",IF(ABS('Student Work'!S276-('Student Work'!$T$14-'Student Work'!R276))&lt;0.01,IF(P276&lt;&gt;"ERROR","Correct","ERROR"),"ERROR")))</f>
        <v>0</v>
      </c>
      <c r="T276" s="162">
        <f>IF(P276=0,0,IF(ISBLANK('Student Work'!T276),"ERROR",IF(ABS('Student Work'!T276-('Student Work'!Q276-'Student Work'!S276))&lt;0.01,IF(P276&lt;&gt;"ERROR","Correct","ERROR"),"ERROR")))</f>
        <v>0</v>
      </c>
      <c r="U276" s="167"/>
      <c r="V276" s="167"/>
      <c r="W276" s="104"/>
      <c r="X276" s="104"/>
      <c r="Y276" s="104"/>
      <c r="Z276" s="104"/>
      <c r="AA276" s="104"/>
      <c r="AB276" s="104"/>
      <c r="AC276" s="104"/>
      <c r="AD276" s="160">
        <f>IF($AE$13="Correct",IF(AND(AD275+1&lt;='Student Work'!$AE$13,AD275&lt;&gt;0),AD275+1,IF('Student Work'!AD276&gt;0,"ERROR",0)),0)</f>
        <v>0</v>
      </c>
      <c r="AE276" s="162">
        <f>IF(AD276=0,0,IF(ISBLANK('Student Work'!AE276),"ERROR",IF(ABS('Student Work'!AE276-'Student Work'!AH275)&lt;0.01,IF(AD276&lt;&gt;"ERROR","Correct","ERROR"),"ERROR")))</f>
        <v>0</v>
      </c>
      <c r="AF276" s="162">
        <f>IF(AD276=0,0,IF(ISBLANK('Student Work'!AF276),"ERROR",IF(ABS('Student Work'!AF276-'Student Work'!AE276*'Student Work'!$AE$12/12)&lt;0.01,IF(AD276&lt;&gt;"ERROR","Correct","ERROR"),"ERROR")))</f>
        <v>0</v>
      </c>
      <c r="AG276" s="179">
        <f>IF(AD276=0,0,IF(ISBLANK('Student Work'!AG276),"ERROR",IF(ABS('Student Work'!AG276-('Student Work'!$AE$14-'Student Work'!AF276))&lt;0.01,"Correct","ERROR")))</f>
        <v>0</v>
      </c>
      <c r="AH276" s="180">
        <f>IF(AD276=0,0,IF(ISBLANK('Student Work'!AH276),"ERROR",IF(ABS('Student Work'!AH276-('Student Work'!AE276-'Student Work'!AG276))&lt;0.01,"Correct","ERROR")))</f>
        <v>0</v>
      </c>
      <c r="AI276" s="168"/>
      <c r="AJ276" s="104"/>
      <c r="AK276" s="104"/>
      <c r="AL276" s="84"/>
      <c r="AM276" s="18"/>
      <c r="AN276" s="18"/>
      <c r="AO276" s="18"/>
      <c r="AP276" s="18"/>
      <c r="AQ276" s="18"/>
      <c r="AR276" s="18"/>
      <c r="AS276" s="18"/>
      <c r="AT276" s="18"/>
    </row>
    <row r="277" spans="1:46">
      <c r="A277" s="117"/>
      <c r="B277" s="86"/>
      <c r="C277" s="86"/>
      <c r="D277" s="86"/>
      <c r="E277" s="86"/>
      <c r="F277" s="86"/>
      <c r="G277" s="86"/>
      <c r="H277" s="86"/>
      <c r="I277" s="86"/>
      <c r="J277" s="86"/>
      <c r="K277" s="86"/>
      <c r="L277" s="86"/>
      <c r="M277" s="86"/>
      <c r="N277" s="86"/>
      <c r="O277" s="104"/>
      <c r="P277" s="160">
        <f>IF($T$13="Correct",IF(AND(P276+1&lt;='Student Work'!$T$13,P276&lt;&gt;0),P276+1,IF('Student Work'!P277&gt;0,"ERROR",0)),0)</f>
        <v>0</v>
      </c>
      <c r="Q277" s="161">
        <f>IF(P277=0,0,IF(ISBLANK('Student Work'!Q277),"ERROR",IF(ABS('Student Work'!Q277-'Student Work'!T276)&lt;0.01,IF(P277&lt;&gt;"ERROR","Correct","ERROR"),"ERROR")))</f>
        <v>0</v>
      </c>
      <c r="R277" s="162">
        <f>IF(P277=0,0,IF(ISBLANK('Student Work'!R277),"ERROR",IF(ABS('Student Work'!R277-'Student Work'!Q277*'Student Work'!$T$12/12)&lt;0.01,IF(P277&lt;&gt;"ERROR","Correct","ERROR"),"ERROR")))</f>
        <v>0</v>
      </c>
      <c r="S277" s="162">
        <f>IF(P277=0,0,IF(ISBLANK('Student Work'!S277),"ERROR",IF(ABS('Student Work'!S277-('Student Work'!$T$14-'Student Work'!R277))&lt;0.01,IF(P277&lt;&gt;"ERROR","Correct","ERROR"),"ERROR")))</f>
        <v>0</v>
      </c>
      <c r="T277" s="162">
        <f>IF(P277=0,0,IF(ISBLANK('Student Work'!T277),"ERROR",IF(ABS('Student Work'!T277-('Student Work'!Q277-'Student Work'!S277))&lt;0.01,IF(P277&lt;&gt;"ERROR","Correct","ERROR"),"ERROR")))</f>
        <v>0</v>
      </c>
      <c r="U277" s="167"/>
      <c r="V277" s="167"/>
      <c r="W277" s="104"/>
      <c r="X277" s="104"/>
      <c r="Y277" s="104"/>
      <c r="Z277" s="104"/>
      <c r="AA277" s="104"/>
      <c r="AB277" s="104"/>
      <c r="AC277" s="104"/>
      <c r="AD277" s="160">
        <f>IF($AE$13="Correct",IF(AND(AD276+1&lt;='Student Work'!$AE$13,AD276&lt;&gt;0),AD276+1,IF('Student Work'!AD277&gt;0,"ERROR",0)),0)</f>
        <v>0</v>
      </c>
      <c r="AE277" s="162">
        <f>IF(AD277=0,0,IF(ISBLANK('Student Work'!AE277),"ERROR",IF(ABS('Student Work'!AE277-'Student Work'!AH276)&lt;0.01,IF(AD277&lt;&gt;"ERROR","Correct","ERROR"),"ERROR")))</f>
        <v>0</v>
      </c>
      <c r="AF277" s="162">
        <f>IF(AD277=0,0,IF(ISBLANK('Student Work'!AF277),"ERROR",IF(ABS('Student Work'!AF277-'Student Work'!AE277*'Student Work'!$AE$12/12)&lt;0.01,IF(AD277&lt;&gt;"ERROR","Correct","ERROR"),"ERROR")))</f>
        <v>0</v>
      </c>
      <c r="AG277" s="179">
        <f>IF(AD277=0,0,IF(ISBLANK('Student Work'!AG277),"ERROR",IF(ABS('Student Work'!AG277-('Student Work'!$AE$14-'Student Work'!AF277))&lt;0.01,"Correct","ERROR")))</f>
        <v>0</v>
      </c>
      <c r="AH277" s="180">
        <f>IF(AD277=0,0,IF(ISBLANK('Student Work'!AH277),"ERROR",IF(ABS('Student Work'!AH277-('Student Work'!AE277-'Student Work'!AG277))&lt;0.01,"Correct","ERROR")))</f>
        <v>0</v>
      </c>
      <c r="AI277" s="168"/>
      <c r="AJ277" s="104"/>
      <c r="AK277" s="104"/>
      <c r="AL277" s="84"/>
      <c r="AM277" s="18"/>
      <c r="AN277" s="18"/>
      <c r="AO277" s="18"/>
      <c r="AP277" s="18"/>
      <c r="AQ277" s="18"/>
      <c r="AR277" s="18"/>
      <c r="AS277" s="18"/>
      <c r="AT277" s="18"/>
    </row>
    <row r="278" spans="1:46">
      <c r="A278" s="117"/>
      <c r="B278" s="86"/>
      <c r="C278" s="86"/>
      <c r="D278" s="86"/>
      <c r="E278" s="86"/>
      <c r="F278" s="86"/>
      <c r="G278" s="86"/>
      <c r="H278" s="86"/>
      <c r="I278" s="86"/>
      <c r="J278" s="86"/>
      <c r="K278" s="86"/>
      <c r="L278" s="86"/>
      <c r="M278" s="86"/>
      <c r="N278" s="86"/>
      <c r="O278" s="104"/>
      <c r="P278" s="160">
        <f>IF($T$13="Correct",IF(AND(P277+1&lt;='Student Work'!$T$13,P277&lt;&gt;0),P277+1,IF('Student Work'!P278&gt;0,"ERROR",0)),0)</f>
        <v>0</v>
      </c>
      <c r="Q278" s="161">
        <f>IF(P278=0,0,IF(ISBLANK('Student Work'!Q278),"ERROR",IF(ABS('Student Work'!Q278-'Student Work'!T277)&lt;0.01,IF(P278&lt;&gt;"ERROR","Correct","ERROR"),"ERROR")))</f>
        <v>0</v>
      </c>
      <c r="R278" s="162">
        <f>IF(P278=0,0,IF(ISBLANK('Student Work'!R278),"ERROR",IF(ABS('Student Work'!R278-'Student Work'!Q278*'Student Work'!$T$12/12)&lt;0.01,IF(P278&lt;&gt;"ERROR","Correct","ERROR"),"ERROR")))</f>
        <v>0</v>
      </c>
      <c r="S278" s="162">
        <f>IF(P278=0,0,IF(ISBLANK('Student Work'!S278),"ERROR",IF(ABS('Student Work'!S278-('Student Work'!$T$14-'Student Work'!R278))&lt;0.01,IF(P278&lt;&gt;"ERROR","Correct","ERROR"),"ERROR")))</f>
        <v>0</v>
      </c>
      <c r="T278" s="162">
        <f>IF(P278=0,0,IF(ISBLANK('Student Work'!T278),"ERROR",IF(ABS('Student Work'!T278-('Student Work'!Q278-'Student Work'!S278))&lt;0.01,IF(P278&lt;&gt;"ERROR","Correct","ERROR"),"ERROR")))</f>
        <v>0</v>
      </c>
      <c r="U278" s="167"/>
      <c r="V278" s="167"/>
      <c r="W278" s="104"/>
      <c r="X278" s="104"/>
      <c r="Y278" s="104"/>
      <c r="Z278" s="104"/>
      <c r="AA278" s="104"/>
      <c r="AB278" s="104"/>
      <c r="AC278" s="104"/>
      <c r="AD278" s="160">
        <f>IF($AE$13="Correct",IF(AND(AD277+1&lt;='Student Work'!$AE$13,AD277&lt;&gt;0),AD277+1,IF('Student Work'!AD278&gt;0,"ERROR",0)),0)</f>
        <v>0</v>
      </c>
      <c r="AE278" s="162">
        <f>IF(AD278=0,0,IF(ISBLANK('Student Work'!AE278),"ERROR",IF(ABS('Student Work'!AE278-'Student Work'!AH277)&lt;0.01,IF(AD278&lt;&gt;"ERROR","Correct","ERROR"),"ERROR")))</f>
        <v>0</v>
      </c>
      <c r="AF278" s="162">
        <f>IF(AD278=0,0,IF(ISBLANK('Student Work'!AF278),"ERROR",IF(ABS('Student Work'!AF278-'Student Work'!AE278*'Student Work'!$AE$12/12)&lt;0.01,IF(AD278&lt;&gt;"ERROR","Correct","ERROR"),"ERROR")))</f>
        <v>0</v>
      </c>
      <c r="AG278" s="179">
        <f>IF(AD278=0,0,IF(ISBLANK('Student Work'!AG278),"ERROR",IF(ABS('Student Work'!AG278-('Student Work'!$AE$14-'Student Work'!AF278))&lt;0.01,"Correct","ERROR")))</f>
        <v>0</v>
      </c>
      <c r="AH278" s="180">
        <f>IF(AD278=0,0,IF(ISBLANK('Student Work'!AH278),"ERROR",IF(ABS('Student Work'!AH278-('Student Work'!AE278-'Student Work'!AG278))&lt;0.01,"Correct","ERROR")))</f>
        <v>0</v>
      </c>
      <c r="AI278" s="168"/>
      <c r="AJ278" s="104"/>
      <c r="AK278" s="104"/>
      <c r="AL278" s="84"/>
      <c r="AM278" s="18"/>
      <c r="AN278" s="18"/>
      <c r="AO278" s="18"/>
      <c r="AP278" s="18"/>
      <c r="AQ278" s="18"/>
      <c r="AR278" s="18"/>
      <c r="AS278" s="18"/>
      <c r="AT278" s="18"/>
    </row>
    <row r="279" spans="1:46">
      <c r="A279" s="117"/>
      <c r="B279" s="86"/>
      <c r="C279" s="86"/>
      <c r="D279" s="86"/>
      <c r="E279" s="86"/>
      <c r="F279" s="86"/>
      <c r="G279" s="86"/>
      <c r="H279" s="86"/>
      <c r="I279" s="86"/>
      <c r="J279" s="86"/>
      <c r="K279" s="86"/>
      <c r="L279" s="86"/>
      <c r="M279" s="86"/>
      <c r="N279" s="86"/>
      <c r="O279" s="104"/>
      <c r="P279" s="160">
        <f>IF($T$13="Correct",IF(AND(P278+1&lt;='Student Work'!$T$13,P278&lt;&gt;0),P278+1,IF('Student Work'!P279&gt;0,"ERROR",0)),0)</f>
        <v>0</v>
      </c>
      <c r="Q279" s="161">
        <f>IF(P279=0,0,IF(ISBLANK('Student Work'!Q279),"ERROR",IF(ABS('Student Work'!Q279-'Student Work'!T278)&lt;0.01,IF(P279&lt;&gt;"ERROR","Correct","ERROR"),"ERROR")))</f>
        <v>0</v>
      </c>
      <c r="R279" s="162">
        <f>IF(P279=0,0,IF(ISBLANK('Student Work'!R279),"ERROR",IF(ABS('Student Work'!R279-'Student Work'!Q279*'Student Work'!$T$12/12)&lt;0.01,IF(P279&lt;&gt;"ERROR","Correct","ERROR"),"ERROR")))</f>
        <v>0</v>
      </c>
      <c r="S279" s="162">
        <f>IF(P279=0,0,IF(ISBLANK('Student Work'!S279),"ERROR",IF(ABS('Student Work'!S279-('Student Work'!$T$14-'Student Work'!R279))&lt;0.01,IF(P279&lt;&gt;"ERROR","Correct","ERROR"),"ERROR")))</f>
        <v>0</v>
      </c>
      <c r="T279" s="162">
        <f>IF(P279=0,0,IF(ISBLANK('Student Work'!T279),"ERROR",IF(ABS('Student Work'!T279-('Student Work'!Q279-'Student Work'!S279))&lt;0.01,IF(P279&lt;&gt;"ERROR","Correct","ERROR"),"ERROR")))</f>
        <v>0</v>
      </c>
      <c r="U279" s="167"/>
      <c r="V279" s="167"/>
      <c r="W279" s="104"/>
      <c r="X279" s="104"/>
      <c r="Y279" s="104"/>
      <c r="Z279" s="104"/>
      <c r="AA279" s="104"/>
      <c r="AB279" s="104"/>
      <c r="AC279" s="104"/>
      <c r="AD279" s="160">
        <f>IF($AE$13="Correct",IF(AND(AD278+1&lt;='Student Work'!$AE$13,AD278&lt;&gt;0),AD278+1,IF('Student Work'!AD279&gt;0,"ERROR",0)),0)</f>
        <v>0</v>
      </c>
      <c r="AE279" s="162">
        <f>IF(AD279=0,0,IF(ISBLANK('Student Work'!AE279),"ERROR",IF(ABS('Student Work'!AE279-'Student Work'!AH278)&lt;0.01,IF(AD279&lt;&gt;"ERROR","Correct","ERROR"),"ERROR")))</f>
        <v>0</v>
      </c>
      <c r="AF279" s="162">
        <f>IF(AD279=0,0,IF(ISBLANK('Student Work'!AF279),"ERROR",IF(ABS('Student Work'!AF279-'Student Work'!AE279*'Student Work'!$AE$12/12)&lt;0.01,IF(AD279&lt;&gt;"ERROR","Correct","ERROR"),"ERROR")))</f>
        <v>0</v>
      </c>
      <c r="AG279" s="179">
        <f>IF(AD279=0,0,IF(ISBLANK('Student Work'!AG279),"ERROR",IF(ABS('Student Work'!AG279-('Student Work'!$AE$14-'Student Work'!AF279))&lt;0.01,"Correct","ERROR")))</f>
        <v>0</v>
      </c>
      <c r="AH279" s="180">
        <f>IF(AD279=0,0,IF(ISBLANK('Student Work'!AH279),"ERROR",IF(ABS('Student Work'!AH279-('Student Work'!AE279-'Student Work'!AG279))&lt;0.01,"Correct","ERROR")))</f>
        <v>0</v>
      </c>
      <c r="AI279" s="168"/>
      <c r="AJ279" s="104"/>
      <c r="AK279" s="104"/>
      <c r="AL279" s="84"/>
      <c r="AM279" s="18"/>
      <c r="AN279" s="18"/>
      <c r="AO279" s="18"/>
      <c r="AP279" s="18"/>
      <c r="AQ279" s="18"/>
      <c r="AR279" s="18"/>
      <c r="AS279" s="18"/>
      <c r="AT279" s="18"/>
    </row>
    <row r="280" spans="1:46">
      <c r="A280" s="117"/>
      <c r="B280" s="86"/>
      <c r="C280" s="86"/>
      <c r="D280" s="86"/>
      <c r="E280" s="86"/>
      <c r="F280" s="86"/>
      <c r="G280" s="86"/>
      <c r="H280" s="86"/>
      <c r="I280" s="86"/>
      <c r="J280" s="86"/>
      <c r="K280" s="86"/>
      <c r="L280" s="86"/>
      <c r="M280" s="86"/>
      <c r="N280" s="86"/>
      <c r="O280" s="104"/>
      <c r="P280" s="160">
        <f>IF($T$13="Correct",IF(AND(P279+1&lt;='Student Work'!$T$13,P279&lt;&gt;0),P279+1,IF('Student Work'!P280&gt;0,"ERROR",0)),0)</f>
        <v>0</v>
      </c>
      <c r="Q280" s="161">
        <f>IF(P280=0,0,IF(ISBLANK('Student Work'!Q280),"ERROR",IF(ABS('Student Work'!Q280-'Student Work'!T279)&lt;0.01,IF(P280&lt;&gt;"ERROR","Correct","ERROR"),"ERROR")))</f>
        <v>0</v>
      </c>
      <c r="R280" s="162">
        <f>IF(P280=0,0,IF(ISBLANK('Student Work'!R280),"ERROR",IF(ABS('Student Work'!R280-'Student Work'!Q280*'Student Work'!$T$12/12)&lt;0.01,IF(P280&lt;&gt;"ERROR","Correct","ERROR"),"ERROR")))</f>
        <v>0</v>
      </c>
      <c r="S280" s="162">
        <f>IF(P280=0,0,IF(ISBLANK('Student Work'!S280),"ERROR",IF(ABS('Student Work'!S280-('Student Work'!$T$14-'Student Work'!R280))&lt;0.01,IF(P280&lt;&gt;"ERROR","Correct","ERROR"),"ERROR")))</f>
        <v>0</v>
      </c>
      <c r="T280" s="162">
        <f>IF(P280=0,0,IF(ISBLANK('Student Work'!T280),"ERROR",IF(ABS('Student Work'!T280-('Student Work'!Q280-'Student Work'!S280))&lt;0.01,IF(P280&lt;&gt;"ERROR","Correct","ERROR"),"ERROR")))</f>
        <v>0</v>
      </c>
      <c r="U280" s="167"/>
      <c r="V280" s="167"/>
      <c r="W280" s="104"/>
      <c r="X280" s="104"/>
      <c r="Y280" s="104"/>
      <c r="Z280" s="104"/>
      <c r="AA280" s="104"/>
      <c r="AB280" s="104"/>
      <c r="AC280" s="104"/>
      <c r="AD280" s="160">
        <f>IF($AE$13="Correct",IF(AND(AD279+1&lt;='Student Work'!$AE$13,AD279&lt;&gt;0),AD279+1,IF('Student Work'!AD280&gt;0,"ERROR",0)),0)</f>
        <v>0</v>
      </c>
      <c r="AE280" s="162">
        <f>IF(AD280=0,0,IF(ISBLANK('Student Work'!AE280),"ERROR",IF(ABS('Student Work'!AE280-'Student Work'!AH279)&lt;0.01,IF(AD280&lt;&gt;"ERROR","Correct","ERROR"),"ERROR")))</f>
        <v>0</v>
      </c>
      <c r="AF280" s="162">
        <f>IF(AD280=0,0,IF(ISBLANK('Student Work'!AF280),"ERROR",IF(ABS('Student Work'!AF280-'Student Work'!AE280*'Student Work'!$AE$12/12)&lt;0.01,IF(AD280&lt;&gt;"ERROR","Correct","ERROR"),"ERROR")))</f>
        <v>0</v>
      </c>
      <c r="AG280" s="179">
        <f>IF(AD280=0,0,IF(ISBLANK('Student Work'!AG280),"ERROR",IF(ABS('Student Work'!AG280-('Student Work'!$AE$14-'Student Work'!AF280))&lt;0.01,"Correct","ERROR")))</f>
        <v>0</v>
      </c>
      <c r="AH280" s="180">
        <f>IF(AD280=0,0,IF(ISBLANK('Student Work'!AH280),"ERROR",IF(ABS('Student Work'!AH280-('Student Work'!AE280-'Student Work'!AG280))&lt;0.01,"Correct","ERROR")))</f>
        <v>0</v>
      </c>
      <c r="AI280" s="168"/>
      <c r="AJ280" s="104"/>
      <c r="AK280" s="104"/>
      <c r="AL280" s="84"/>
      <c r="AM280" s="18"/>
      <c r="AN280" s="18"/>
      <c r="AO280" s="18"/>
      <c r="AP280" s="18"/>
      <c r="AQ280" s="18"/>
      <c r="AR280" s="18"/>
      <c r="AS280" s="18"/>
      <c r="AT280" s="18"/>
    </row>
    <row r="281" spans="1:46">
      <c r="A281" s="117"/>
      <c r="B281" s="86"/>
      <c r="C281" s="86"/>
      <c r="D281" s="86"/>
      <c r="E281" s="86"/>
      <c r="F281" s="86"/>
      <c r="G281" s="86"/>
      <c r="H281" s="86"/>
      <c r="I281" s="86"/>
      <c r="J281" s="86"/>
      <c r="K281" s="86"/>
      <c r="L281" s="86"/>
      <c r="M281" s="86"/>
      <c r="N281" s="86"/>
      <c r="O281" s="104"/>
      <c r="P281" s="160">
        <f>IF($T$13="Correct",IF(AND(P280+1&lt;='Student Work'!$T$13,P280&lt;&gt;0),P280+1,IF('Student Work'!P281&gt;0,"ERROR",0)),0)</f>
        <v>0</v>
      </c>
      <c r="Q281" s="161">
        <f>IF(P281=0,0,IF(ISBLANK('Student Work'!Q281),"ERROR",IF(ABS('Student Work'!Q281-'Student Work'!T280)&lt;0.01,IF(P281&lt;&gt;"ERROR","Correct","ERROR"),"ERROR")))</f>
        <v>0</v>
      </c>
      <c r="R281" s="162">
        <f>IF(P281=0,0,IF(ISBLANK('Student Work'!R281),"ERROR",IF(ABS('Student Work'!R281-'Student Work'!Q281*'Student Work'!$T$12/12)&lt;0.01,IF(P281&lt;&gt;"ERROR","Correct","ERROR"),"ERROR")))</f>
        <v>0</v>
      </c>
      <c r="S281" s="162">
        <f>IF(P281=0,0,IF(ISBLANK('Student Work'!S281),"ERROR",IF(ABS('Student Work'!S281-('Student Work'!$T$14-'Student Work'!R281))&lt;0.01,IF(P281&lt;&gt;"ERROR","Correct","ERROR"),"ERROR")))</f>
        <v>0</v>
      </c>
      <c r="T281" s="162">
        <f>IF(P281=0,0,IF(ISBLANK('Student Work'!T281),"ERROR",IF(ABS('Student Work'!T281-('Student Work'!Q281-'Student Work'!S281))&lt;0.01,IF(P281&lt;&gt;"ERROR","Correct","ERROR"),"ERROR")))</f>
        <v>0</v>
      </c>
      <c r="U281" s="167"/>
      <c r="V281" s="167"/>
      <c r="W281" s="104"/>
      <c r="X281" s="104"/>
      <c r="Y281" s="104"/>
      <c r="Z281" s="104"/>
      <c r="AA281" s="104"/>
      <c r="AB281" s="104"/>
      <c r="AC281" s="104"/>
      <c r="AD281" s="160">
        <f>IF($AE$13="Correct",IF(AND(AD280+1&lt;='Student Work'!$AE$13,AD280&lt;&gt;0),AD280+1,IF('Student Work'!AD281&gt;0,"ERROR",0)),0)</f>
        <v>0</v>
      </c>
      <c r="AE281" s="162">
        <f>IF(AD281=0,0,IF(ISBLANK('Student Work'!AE281),"ERROR",IF(ABS('Student Work'!AE281-'Student Work'!AH280)&lt;0.01,IF(AD281&lt;&gt;"ERROR","Correct","ERROR"),"ERROR")))</f>
        <v>0</v>
      </c>
      <c r="AF281" s="162">
        <f>IF(AD281=0,0,IF(ISBLANK('Student Work'!AF281),"ERROR",IF(ABS('Student Work'!AF281-'Student Work'!AE281*'Student Work'!$AE$12/12)&lt;0.01,IF(AD281&lt;&gt;"ERROR","Correct","ERROR"),"ERROR")))</f>
        <v>0</v>
      </c>
      <c r="AG281" s="179">
        <f>IF(AD281=0,0,IF(ISBLANK('Student Work'!AG281),"ERROR",IF(ABS('Student Work'!AG281-('Student Work'!$AE$14-'Student Work'!AF281))&lt;0.01,"Correct","ERROR")))</f>
        <v>0</v>
      </c>
      <c r="AH281" s="180">
        <f>IF(AD281=0,0,IF(ISBLANK('Student Work'!AH281),"ERROR",IF(ABS('Student Work'!AH281-('Student Work'!AE281-'Student Work'!AG281))&lt;0.01,"Correct","ERROR")))</f>
        <v>0</v>
      </c>
      <c r="AI281" s="168"/>
      <c r="AJ281" s="104"/>
      <c r="AK281" s="104"/>
      <c r="AL281" s="84"/>
      <c r="AM281" s="18"/>
      <c r="AN281" s="18"/>
      <c r="AO281" s="18"/>
      <c r="AP281" s="18"/>
      <c r="AQ281" s="18"/>
      <c r="AR281" s="18"/>
      <c r="AS281" s="18"/>
      <c r="AT281" s="18"/>
    </row>
    <row r="282" spans="1:46">
      <c r="A282" s="117"/>
      <c r="B282" s="86"/>
      <c r="C282" s="86"/>
      <c r="D282" s="86"/>
      <c r="E282" s="86"/>
      <c r="F282" s="86"/>
      <c r="G282" s="86"/>
      <c r="H282" s="86"/>
      <c r="I282" s="86"/>
      <c r="J282" s="86"/>
      <c r="K282" s="86"/>
      <c r="L282" s="86"/>
      <c r="M282" s="86"/>
      <c r="N282" s="86"/>
      <c r="O282" s="104"/>
      <c r="P282" s="160">
        <f>IF($T$13="Correct",IF(AND(P281+1&lt;='Student Work'!$T$13,P281&lt;&gt;0),P281+1,IF('Student Work'!P282&gt;0,"ERROR",0)),0)</f>
        <v>0</v>
      </c>
      <c r="Q282" s="161">
        <f>IF(P282=0,0,IF(ISBLANK('Student Work'!Q282),"ERROR",IF(ABS('Student Work'!Q282-'Student Work'!T281)&lt;0.01,IF(P282&lt;&gt;"ERROR","Correct","ERROR"),"ERROR")))</f>
        <v>0</v>
      </c>
      <c r="R282" s="162">
        <f>IF(P282=0,0,IF(ISBLANK('Student Work'!R282),"ERROR",IF(ABS('Student Work'!R282-'Student Work'!Q282*'Student Work'!$T$12/12)&lt;0.01,IF(P282&lt;&gt;"ERROR","Correct","ERROR"),"ERROR")))</f>
        <v>0</v>
      </c>
      <c r="S282" s="162">
        <f>IF(P282=0,0,IF(ISBLANK('Student Work'!S282),"ERROR",IF(ABS('Student Work'!S282-('Student Work'!$T$14-'Student Work'!R282))&lt;0.01,IF(P282&lt;&gt;"ERROR","Correct","ERROR"),"ERROR")))</f>
        <v>0</v>
      </c>
      <c r="T282" s="162">
        <f>IF(P282=0,0,IF(ISBLANK('Student Work'!T282),"ERROR",IF(ABS('Student Work'!T282-('Student Work'!Q282-'Student Work'!S282))&lt;0.01,IF(P282&lt;&gt;"ERROR","Correct","ERROR"),"ERROR")))</f>
        <v>0</v>
      </c>
      <c r="U282" s="167"/>
      <c r="V282" s="167"/>
      <c r="W282" s="104"/>
      <c r="X282" s="104"/>
      <c r="Y282" s="104"/>
      <c r="Z282" s="104"/>
      <c r="AA282" s="104"/>
      <c r="AB282" s="104"/>
      <c r="AC282" s="104"/>
      <c r="AD282" s="160">
        <f>IF($AE$13="Correct",IF(AND(AD281+1&lt;='Student Work'!$AE$13,AD281&lt;&gt;0),AD281+1,IF('Student Work'!AD282&gt;0,"ERROR",0)),0)</f>
        <v>0</v>
      </c>
      <c r="AE282" s="162">
        <f>IF(AD282=0,0,IF(ISBLANK('Student Work'!AE282),"ERROR",IF(ABS('Student Work'!AE282-'Student Work'!AH281)&lt;0.01,IF(AD282&lt;&gt;"ERROR","Correct","ERROR"),"ERROR")))</f>
        <v>0</v>
      </c>
      <c r="AF282" s="162">
        <f>IF(AD282=0,0,IF(ISBLANK('Student Work'!AF282),"ERROR",IF(ABS('Student Work'!AF282-'Student Work'!AE282*'Student Work'!$AE$12/12)&lt;0.01,IF(AD282&lt;&gt;"ERROR","Correct","ERROR"),"ERROR")))</f>
        <v>0</v>
      </c>
      <c r="AG282" s="179">
        <f>IF(AD282=0,0,IF(ISBLANK('Student Work'!AG282),"ERROR",IF(ABS('Student Work'!AG282-('Student Work'!$AE$14-'Student Work'!AF282))&lt;0.01,"Correct","ERROR")))</f>
        <v>0</v>
      </c>
      <c r="AH282" s="180">
        <f>IF(AD282=0,0,IF(ISBLANK('Student Work'!AH282),"ERROR",IF(ABS('Student Work'!AH282-('Student Work'!AE282-'Student Work'!AG282))&lt;0.01,"Correct","ERROR")))</f>
        <v>0</v>
      </c>
      <c r="AI282" s="168"/>
      <c r="AJ282" s="104"/>
      <c r="AK282" s="104"/>
      <c r="AL282" s="84"/>
      <c r="AM282" s="18"/>
      <c r="AN282" s="18"/>
      <c r="AO282" s="18"/>
      <c r="AP282" s="18"/>
      <c r="AQ282" s="18"/>
      <c r="AR282" s="18"/>
      <c r="AS282" s="18"/>
      <c r="AT282" s="18"/>
    </row>
    <row r="283" spans="1:46">
      <c r="A283" s="117"/>
      <c r="B283" s="86"/>
      <c r="C283" s="86"/>
      <c r="D283" s="86"/>
      <c r="E283" s="86"/>
      <c r="F283" s="86"/>
      <c r="G283" s="86"/>
      <c r="H283" s="86"/>
      <c r="I283" s="86"/>
      <c r="J283" s="86"/>
      <c r="K283" s="86"/>
      <c r="L283" s="86"/>
      <c r="M283" s="86"/>
      <c r="N283" s="86"/>
      <c r="O283" s="104"/>
      <c r="P283" s="160">
        <f>IF($T$13="Correct",IF(AND(P282+1&lt;='Student Work'!$T$13,P282&lt;&gt;0),P282+1,IF('Student Work'!P283&gt;0,"ERROR",0)),0)</f>
        <v>0</v>
      </c>
      <c r="Q283" s="161">
        <f>IF(P283=0,0,IF(ISBLANK('Student Work'!Q283),"ERROR",IF(ABS('Student Work'!Q283-'Student Work'!T282)&lt;0.01,IF(P283&lt;&gt;"ERROR","Correct","ERROR"),"ERROR")))</f>
        <v>0</v>
      </c>
      <c r="R283" s="162">
        <f>IF(P283=0,0,IF(ISBLANK('Student Work'!R283),"ERROR",IF(ABS('Student Work'!R283-'Student Work'!Q283*'Student Work'!$T$12/12)&lt;0.01,IF(P283&lt;&gt;"ERROR","Correct","ERROR"),"ERROR")))</f>
        <v>0</v>
      </c>
      <c r="S283" s="162">
        <f>IF(P283=0,0,IF(ISBLANK('Student Work'!S283),"ERROR",IF(ABS('Student Work'!S283-('Student Work'!$T$14-'Student Work'!R283))&lt;0.01,IF(P283&lt;&gt;"ERROR","Correct","ERROR"),"ERROR")))</f>
        <v>0</v>
      </c>
      <c r="T283" s="162">
        <f>IF(P283=0,0,IF(ISBLANK('Student Work'!T283),"ERROR",IF(ABS('Student Work'!T283-('Student Work'!Q283-'Student Work'!S283))&lt;0.01,IF(P283&lt;&gt;"ERROR","Correct","ERROR"),"ERROR")))</f>
        <v>0</v>
      </c>
      <c r="U283" s="167"/>
      <c r="V283" s="167"/>
      <c r="W283" s="104"/>
      <c r="X283" s="104"/>
      <c r="Y283" s="104"/>
      <c r="Z283" s="104"/>
      <c r="AA283" s="104"/>
      <c r="AB283" s="104"/>
      <c r="AC283" s="104"/>
      <c r="AD283" s="160">
        <f>IF($AE$13="Correct",IF(AND(AD282+1&lt;='Student Work'!$AE$13,AD282&lt;&gt;0),AD282+1,IF('Student Work'!AD283&gt;0,"ERROR",0)),0)</f>
        <v>0</v>
      </c>
      <c r="AE283" s="162">
        <f>IF(AD283=0,0,IF(ISBLANK('Student Work'!AE283),"ERROR",IF(ABS('Student Work'!AE283-'Student Work'!AH282)&lt;0.01,IF(AD283&lt;&gt;"ERROR","Correct","ERROR"),"ERROR")))</f>
        <v>0</v>
      </c>
      <c r="AF283" s="162">
        <f>IF(AD283=0,0,IF(ISBLANK('Student Work'!AF283),"ERROR",IF(ABS('Student Work'!AF283-'Student Work'!AE283*'Student Work'!$AE$12/12)&lt;0.01,IF(AD283&lt;&gt;"ERROR","Correct","ERROR"),"ERROR")))</f>
        <v>0</v>
      </c>
      <c r="AG283" s="179">
        <f>IF(AD283=0,0,IF(ISBLANK('Student Work'!AG283),"ERROR",IF(ABS('Student Work'!AG283-('Student Work'!$AE$14-'Student Work'!AF283))&lt;0.01,"Correct","ERROR")))</f>
        <v>0</v>
      </c>
      <c r="AH283" s="180">
        <f>IF(AD283=0,0,IF(ISBLANK('Student Work'!AH283),"ERROR",IF(ABS('Student Work'!AH283-('Student Work'!AE283-'Student Work'!AG283))&lt;0.01,"Correct","ERROR")))</f>
        <v>0</v>
      </c>
      <c r="AI283" s="168"/>
      <c r="AJ283" s="104"/>
      <c r="AK283" s="104"/>
      <c r="AL283" s="84"/>
      <c r="AM283" s="18"/>
      <c r="AN283" s="18"/>
      <c r="AO283" s="18"/>
      <c r="AP283" s="18"/>
      <c r="AQ283" s="18"/>
      <c r="AR283" s="18"/>
      <c r="AS283" s="18"/>
      <c r="AT283" s="18"/>
    </row>
    <row r="284" spans="1:46">
      <c r="A284" s="117"/>
      <c r="B284" s="86"/>
      <c r="C284" s="86"/>
      <c r="D284" s="86"/>
      <c r="E284" s="86"/>
      <c r="F284" s="86"/>
      <c r="G284" s="86"/>
      <c r="H284" s="86"/>
      <c r="I284" s="86"/>
      <c r="J284" s="86"/>
      <c r="K284" s="86"/>
      <c r="L284" s="86"/>
      <c r="M284" s="86"/>
      <c r="N284" s="86"/>
      <c r="O284" s="104"/>
      <c r="P284" s="160">
        <f>IF($T$13="Correct",IF(AND(P283+1&lt;='Student Work'!$T$13,P283&lt;&gt;0),P283+1,IF('Student Work'!P284&gt;0,"ERROR",0)),0)</f>
        <v>0</v>
      </c>
      <c r="Q284" s="161">
        <f>IF(P284=0,0,IF(ISBLANK('Student Work'!Q284),"ERROR",IF(ABS('Student Work'!Q284-'Student Work'!T283)&lt;0.01,IF(P284&lt;&gt;"ERROR","Correct","ERROR"),"ERROR")))</f>
        <v>0</v>
      </c>
      <c r="R284" s="162">
        <f>IF(P284=0,0,IF(ISBLANK('Student Work'!R284),"ERROR",IF(ABS('Student Work'!R284-'Student Work'!Q284*'Student Work'!$T$12/12)&lt;0.01,IF(P284&lt;&gt;"ERROR","Correct","ERROR"),"ERROR")))</f>
        <v>0</v>
      </c>
      <c r="S284" s="162">
        <f>IF(P284=0,0,IF(ISBLANK('Student Work'!S284),"ERROR",IF(ABS('Student Work'!S284-('Student Work'!$T$14-'Student Work'!R284))&lt;0.01,IF(P284&lt;&gt;"ERROR","Correct","ERROR"),"ERROR")))</f>
        <v>0</v>
      </c>
      <c r="T284" s="162">
        <f>IF(P284=0,0,IF(ISBLANK('Student Work'!T284),"ERROR",IF(ABS('Student Work'!T284-('Student Work'!Q284-'Student Work'!S284))&lt;0.01,IF(P284&lt;&gt;"ERROR","Correct","ERROR"),"ERROR")))</f>
        <v>0</v>
      </c>
      <c r="U284" s="167"/>
      <c r="V284" s="167"/>
      <c r="W284" s="104"/>
      <c r="X284" s="104"/>
      <c r="Y284" s="104"/>
      <c r="Z284" s="104"/>
      <c r="AA284" s="104"/>
      <c r="AB284" s="104"/>
      <c r="AC284" s="104"/>
      <c r="AD284" s="160">
        <f>IF($AE$13="Correct",IF(AND(AD283+1&lt;='Student Work'!$AE$13,AD283&lt;&gt;0),AD283+1,IF('Student Work'!AD284&gt;0,"ERROR",0)),0)</f>
        <v>0</v>
      </c>
      <c r="AE284" s="162">
        <f>IF(AD284=0,0,IF(ISBLANK('Student Work'!AE284),"ERROR",IF(ABS('Student Work'!AE284-'Student Work'!AH283)&lt;0.01,IF(AD284&lt;&gt;"ERROR","Correct","ERROR"),"ERROR")))</f>
        <v>0</v>
      </c>
      <c r="AF284" s="162">
        <f>IF(AD284=0,0,IF(ISBLANK('Student Work'!AF284),"ERROR",IF(ABS('Student Work'!AF284-'Student Work'!AE284*'Student Work'!$AE$12/12)&lt;0.01,IF(AD284&lt;&gt;"ERROR","Correct","ERROR"),"ERROR")))</f>
        <v>0</v>
      </c>
      <c r="AG284" s="179">
        <f>IF(AD284=0,0,IF(ISBLANK('Student Work'!AG284),"ERROR",IF(ABS('Student Work'!AG284-('Student Work'!$AE$14-'Student Work'!AF284))&lt;0.01,"Correct","ERROR")))</f>
        <v>0</v>
      </c>
      <c r="AH284" s="180">
        <f>IF(AD284=0,0,IF(ISBLANK('Student Work'!AH284),"ERROR",IF(ABS('Student Work'!AH284-('Student Work'!AE284-'Student Work'!AG284))&lt;0.01,"Correct","ERROR")))</f>
        <v>0</v>
      </c>
      <c r="AI284" s="168"/>
      <c r="AJ284" s="104"/>
      <c r="AK284" s="104"/>
      <c r="AL284" s="84"/>
      <c r="AM284" s="18"/>
      <c r="AN284" s="18"/>
      <c r="AO284" s="18"/>
      <c r="AP284" s="18"/>
      <c r="AQ284" s="18"/>
      <c r="AR284" s="18"/>
      <c r="AS284" s="18"/>
      <c r="AT284" s="18"/>
    </row>
    <row r="285" spans="1:46">
      <c r="A285" s="117"/>
      <c r="B285" s="86"/>
      <c r="C285" s="86"/>
      <c r="D285" s="86"/>
      <c r="E285" s="86"/>
      <c r="F285" s="86"/>
      <c r="G285" s="86"/>
      <c r="H285" s="86"/>
      <c r="I285" s="86"/>
      <c r="J285" s="86"/>
      <c r="K285" s="86"/>
      <c r="L285" s="86"/>
      <c r="M285" s="86"/>
      <c r="N285" s="86"/>
      <c r="O285" s="104"/>
      <c r="P285" s="160">
        <f>IF($T$13="Correct",IF(AND(P284+1&lt;='Student Work'!$T$13,P284&lt;&gt;0),P284+1,IF('Student Work'!P285&gt;0,"ERROR",0)),0)</f>
        <v>0</v>
      </c>
      <c r="Q285" s="161">
        <f>IF(P285=0,0,IF(ISBLANK('Student Work'!Q285),"ERROR",IF(ABS('Student Work'!Q285-'Student Work'!T284)&lt;0.01,IF(P285&lt;&gt;"ERROR","Correct","ERROR"),"ERROR")))</f>
        <v>0</v>
      </c>
      <c r="R285" s="162">
        <f>IF(P285=0,0,IF(ISBLANK('Student Work'!R285),"ERROR",IF(ABS('Student Work'!R285-'Student Work'!Q285*'Student Work'!$T$12/12)&lt;0.01,IF(P285&lt;&gt;"ERROR","Correct","ERROR"),"ERROR")))</f>
        <v>0</v>
      </c>
      <c r="S285" s="162">
        <f>IF(P285=0,0,IF(ISBLANK('Student Work'!S285),"ERROR",IF(ABS('Student Work'!S285-('Student Work'!$T$14-'Student Work'!R285))&lt;0.01,IF(P285&lt;&gt;"ERROR","Correct","ERROR"),"ERROR")))</f>
        <v>0</v>
      </c>
      <c r="T285" s="162">
        <f>IF(P285=0,0,IF(ISBLANK('Student Work'!T285),"ERROR",IF(ABS('Student Work'!T285-('Student Work'!Q285-'Student Work'!S285))&lt;0.01,IF(P285&lt;&gt;"ERROR","Correct","ERROR"),"ERROR")))</f>
        <v>0</v>
      </c>
      <c r="U285" s="167"/>
      <c r="V285" s="167"/>
      <c r="W285" s="104"/>
      <c r="X285" s="104"/>
      <c r="Y285" s="104"/>
      <c r="Z285" s="104"/>
      <c r="AA285" s="104"/>
      <c r="AB285" s="104"/>
      <c r="AC285" s="104"/>
      <c r="AD285" s="160">
        <f>IF($AE$13="Correct",IF(AND(AD284+1&lt;='Student Work'!$AE$13,AD284&lt;&gt;0),AD284+1,IF('Student Work'!AD285&gt;0,"ERROR",0)),0)</f>
        <v>0</v>
      </c>
      <c r="AE285" s="162">
        <f>IF(AD285=0,0,IF(ISBLANK('Student Work'!AE285),"ERROR",IF(ABS('Student Work'!AE285-'Student Work'!AH284)&lt;0.01,IF(AD285&lt;&gt;"ERROR","Correct","ERROR"),"ERROR")))</f>
        <v>0</v>
      </c>
      <c r="AF285" s="162">
        <f>IF(AD285=0,0,IF(ISBLANK('Student Work'!AF285),"ERROR",IF(ABS('Student Work'!AF285-'Student Work'!AE285*'Student Work'!$AE$12/12)&lt;0.01,IF(AD285&lt;&gt;"ERROR","Correct","ERROR"),"ERROR")))</f>
        <v>0</v>
      </c>
      <c r="AG285" s="179">
        <f>IF(AD285=0,0,IF(ISBLANK('Student Work'!AG285),"ERROR",IF(ABS('Student Work'!AG285-('Student Work'!$AE$14-'Student Work'!AF285))&lt;0.01,"Correct","ERROR")))</f>
        <v>0</v>
      </c>
      <c r="AH285" s="180">
        <f>IF(AD285=0,0,IF(ISBLANK('Student Work'!AH285),"ERROR",IF(ABS('Student Work'!AH285-('Student Work'!AE285-'Student Work'!AG285))&lt;0.01,"Correct","ERROR")))</f>
        <v>0</v>
      </c>
      <c r="AI285" s="168"/>
      <c r="AJ285" s="104"/>
      <c r="AK285" s="104"/>
      <c r="AL285" s="84"/>
      <c r="AM285" s="18"/>
      <c r="AN285" s="18"/>
      <c r="AO285" s="18"/>
      <c r="AP285" s="18"/>
      <c r="AQ285" s="18"/>
      <c r="AR285" s="18"/>
      <c r="AS285" s="18"/>
      <c r="AT285" s="18"/>
    </row>
    <row r="286" spans="1:46">
      <c r="A286" s="117"/>
      <c r="B286" s="86"/>
      <c r="C286" s="86"/>
      <c r="D286" s="86"/>
      <c r="E286" s="86"/>
      <c r="F286" s="86"/>
      <c r="G286" s="86"/>
      <c r="H286" s="86"/>
      <c r="I286" s="86"/>
      <c r="J286" s="86"/>
      <c r="K286" s="86"/>
      <c r="L286" s="86"/>
      <c r="M286" s="86"/>
      <c r="N286" s="86"/>
      <c r="O286" s="104"/>
      <c r="P286" s="160">
        <f>IF($T$13="Correct",IF(AND(P285+1&lt;='Student Work'!$T$13,P285&lt;&gt;0),P285+1,IF('Student Work'!P286&gt;0,"ERROR",0)),0)</f>
        <v>0</v>
      </c>
      <c r="Q286" s="161">
        <f>IF(P286=0,0,IF(ISBLANK('Student Work'!Q286),"ERROR",IF(ABS('Student Work'!Q286-'Student Work'!T285)&lt;0.01,IF(P286&lt;&gt;"ERROR","Correct","ERROR"),"ERROR")))</f>
        <v>0</v>
      </c>
      <c r="R286" s="162">
        <f>IF(P286=0,0,IF(ISBLANK('Student Work'!R286),"ERROR",IF(ABS('Student Work'!R286-'Student Work'!Q286*'Student Work'!$T$12/12)&lt;0.01,IF(P286&lt;&gt;"ERROR","Correct","ERROR"),"ERROR")))</f>
        <v>0</v>
      </c>
      <c r="S286" s="162">
        <f>IF(P286=0,0,IF(ISBLANK('Student Work'!S286),"ERROR",IF(ABS('Student Work'!S286-('Student Work'!$T$14-'Student Work'!R286))&lt;0.01,IF(P286&lt;&gt;"ERROR","Correct","ERROR"),"ERROR")))</f>
        <v>0</v>
      </c>
      <c r="T286" s="162">
        <f>IF(P286=0,0,IF(ISBLANK('Student Work'!T286),"ERROR",IF(ABS('Student Work'!T286-('Student Work'!Q286-'Student Work'!S286))&lt;0.01,IF(P286&lt;&gt;"ERROR","Correct","ERROR"),"ERROR")))</f>
        <v>0</v>
      </c>
      <c r="U286" s="167"/>
      <c r="V286" s="167"/>
      <c r="W286" s="104"/>
      <c r="X286" s="104"/>
      <c r="Y286" s="104"/>
      <c r="Z286" s="104"/>
      <c r="AA286" s="104"/>
      <c r="AB286" s="104"/>
      <c r="AC286" s="104"/>
      <c r="AD286" s="160">
        <f>IF($AE$13="Correct",IF(AND(AD285+1&lt;='Student Work'!$AE$13,AD285&lt;&gt;0),AD285+1,IF('Student Work'!AD286&gt;0,"ERROR",0)),0)</f>
        <v>0</v>
      </c>
      <c r="AE286" s="162">
        <f>IF(AD286=0,0,IF(ISBLANK('Student Work'!AE286),"ERROR",IF(ABS('Student Work'!AE286-'Student Work'!AH285)&lt;0.01,IF(AD286&lt;&gt;"ERROR","Correct","ERROR"),"ERROR")))</f>
        <v>0</v>
      </c>
      <c r="AF286" s="162">
        <f>IF(AD286=0,0,IF(ISBLANK('Student Work'!AF286),"ERROR",IF(ABS('Student Work'!AF286-'Student Work'!AE286*'Student Work'!$AE$12/12)&lt;0.01,IF(AD286&lt;&gt;"ERROR","Correct","ERROR"),"ERROR")))</f>
        <v>0</v>
      </c>
      <c r="AG286" s="179">
        <f>IF(AD286=0,0,IF(ISBLANK('Student Work'!AG286),"ERROR",IF(ABS('Student Work'!AG286-('Student Work'!$AE$14-'Student Work'!AF286))&lt;0.01,"Correct","ERROR")))</f>
        <v>0</v>
      </c>
      <c r="AH286" s="180">
        <f>IF(AD286=0,0,IF(ISBLANK('Student Work'!AH286),"ERROR",IF(ABS('Student Work'!AH286-('Student Work'!AE286-'Student Work'!AG286))&lt;0.01,"Correct","ERROR")))</f>
        <v>0</v>
      </c>
      <c r="AI286" s="168"/>
      <c r="AJ286" s="104"/>
      <c r="AK286" s="104"/>
      <c r="AL286" s="84"/>
      <c r="AM286" s="18"/>
      <c r="AN286" s="18"/>
      <c r="AO286" s="18"/>
      <c r="AP286" s="18"/>
      <c r="AQ286" s="18"/>
      <c r="AR286" s="18"/>
      <c r="AS286" s="18"/>
      <c r="AT286" s="18"/>
    </row>
    <row r="287" spans="1:46">
      <c r="A287" s="117"/>
      <c r="B287" s="86"/>
      <c r="C287" s="86"/>
      <c r="D287" s="86"/>
      <c r="E287" s="86"/>
      <c r="F287" s="86"/>
      <c r="G287" s="86"/>
      <c r="H287" s="86"/>
      <c r="I287" s="86"/>
      <c r="J287" s="86"/>
      <c r="K287" s="86"/>
      <c r="L287" s="86"/>
      <c r="M287" s="86"/>
      <c r="N287" s="86"/>
      <c r="O287" s="104"/>
      <c r="P287" s="160">
        <f>IF($T$13="Correct",IF(AND(P286+1&lt;='Student Work'!$T$13,P286&lt;&gt;0),P286+1,IF('Student Work'!P287&gt;0,"ERROR",0)),0)</f>
        <v>0</v>
      </c>
      <c r="Q287" s="161">
        <f>IF(P287=0,0,IF(ISBLANK('Student Work'!Q287),"ERROR",IF(ABS('Student Work'!Q287-'Student Work'!T286)&lt;0.01,IF(P287&lt;&gt;"ERROR","Correct","ERROR"),"ERROR")))</f>
        <v>0</v>
      </c>
      <c r="R287" s="162">
        <f>IF(P287=0,0,IF(ISBLANK('Student Work'!R287),"ERROR",IF(ABS('Student Work'!R287-'Student Work'!Q287*'Student Work'!$T$12/12)&lt;0.01,IF(P287&lt;&gt;"ERROR","Correct","ERROR"),"ERROR")))</f>
        <v>0</v>
      </c>
      <c r="S287" s="162">
        <f>IF(P287=0,0,IF(ISBLANK('Student Work'!S287),"ERROR",IF(ABS('Student Work'!S287-('Student Work'!$T$14-'Student Work'!R287))&lt;0.01,IF(P287&lt;&gt;"ERROR","Correct","ERROR"),"ERROR")))</f>
        <v>0</v>
      </c>
      <c r="T287" s="162">
        <f>IF(P287=0,0,IF(ISBLANK('Student Work'!T287),"ERROR",IF(ABS('Student Work'!T287-('Student Work'!Q287-'Student Work'!S287))&lt;0.01,IF(P287&lt;&gt;"ERROR","Correct","ERROR"),"ERROR")))</f>
        <v>0</v>
      </c>
      <c r="U287" s="167"/>
      <c r="V287" s="167"/>
      <c r="W287" s="104"/>
      <c r="X287" s="104"/>
      <c r="Y287" s="104"/>
      <c r="Z287" s="104"/>
      <c r="AA287" s="104"/>
      <c r="AB287" s="104"/>
      <c r="AC287" s="104"/>
      <c r="AD287" s="160">
        <f>IF($AE$13="Correct",IF(AND(AD286+1&lt;='Student Work'!$AE$13,AD286&lt;&gt;0),AD286+1,IF('Student Work'!AD287&gt;0,"ERROR",0)),0)</f>
        <v>0</v>
      </c>
      <c r="AE287" s="162">
        <f>IF(AD287=0,0,IF(ISBLANK('Student Work'!AE287),"ERROR",IF(ABS('Student Work'!AE287-'Student Work'!AH286)&lt;0.01,IF(AD287&lt;&gt;"ERROR","Correct","ERROR"),"ERROR")))</f>
        <v>0</v>
      </c>
      <c r="AF287" s="162">
        <f>IF(AD287=0,0,IF(ISBLANK('Student Work'!AF287),"ERROR",IF(ABS('Student Work'!AF287-'Student Work'!AE287*'Student Work'!$AE$12/12)&lt;0.01,IF(AD287&lt;&gt;"ERROR","Correct","ERROR"),"ERROR")))</f>
        <v>0</v>
      </c>
      <c r="AG287" s="179">
        <f>IF(AD287=0,0,IF(ISBLANK('Student Work'!AG287),"ERROR",IF(ABS('Student Work'!AG287-('Student Work'!$AE$14-'Student Work'!AF287))&lt;0.01,"Correct","ERROR")))</f>
        <v>0</v>
      </c>
      <c r="AH287" s="180">
        <f>IF(AD287=0,0,IF(ISBLANK('Student Work'!AH287),"ERROR",IF(ABS('Student Work'!AH287-('Student Work'!AE287-'Student Work'!AG287))&lt;0.01,"Correct","ERROR")))</f>
        <v>0</v>
      </c>
      <c r="AI287" s="168"/>
      <c r="AJ287" s="104"/>
      <c r="AK287" s="104"/>
      <c r="AL287" s="84"/>
      <c r="AM287" s="18"/>
      <c r="AN287" s="18"/>
      <c r="AO287" s="18"/>
      <c r="AP287" s="18"/>
      <c r="AQ287" s="18"/>
      <c r="AR287" s="18"/>
      <c r="AS287" s="18"/>
      <c r="AT287" s="18"/>
    </row>
    <row r="288" spans="1:46">
      <c r="A288" s="117"/>
      <c r="B288" s="86"/>
      <c r="C288" s="86"/>
      <c r="D288" s="86"/>
      <c r="E288" s="86"/>
      <c r="F288" s="86"/>
      <c r="G288" s="86"/>
      <c r="H288" s="86"/>
      <c r="I288" s="86"/>
      <c r="J288" s="86"/>
      <c r="K288" s="86"/>
      <c r="L288" s="86"/>
      <c r="M288" s="86"/>
      <c r="N288" s="86"/>
      <c r="O288" s="104"/>
      <c r="P288" s="160">
        <f>IF($T$13="Correct",IF(AND(P287+1&lt;='Student Work'!$T$13,P287&lt;&gt;0),P287+1,IF('Student Work'!P288&gt;0,"ERROR",0)),0)</f>
        <v>0</v>
      </c>
      <c r="Q288" s="161">
        <f>IF(P288=0,0,IF(ISBLANK('Student Work'!Q288),"ERROR",IF(ABS('Student Work'!Q288-'Student Work'!T287)&lt;0.01,IF(P288&lt;&gt;"ERROR","Correct","ERROR"),"ERROR")))</f>
        <v>0</v>
      </c>
      <c r="R288" s="162">
        <f>IF(P288=0,0,IF(ISBLANK('Student Work'!R288),"ERROR",IF(ABS('Student Work'!R288-'Student Work'!Q288*'Student Work'!$T$12/12)&lt;0.01,IF(P288&lt;&gt;"ERROR","Correct","ERROR"),"ERROR")))</f>
        <v>0</v>
      </c>
      <c r="S288" s="162">
        <f>IF(P288=0,0,IF(ISBLANK('Student Work'!S288),"ERROR",IF(ABS('Student Work'!S288-('Student Work'!$T$14-'Student Work'!R288))&lt;0.01,IF(P288&lt;&gt;"ERROR","Correct","ERROR"),"ERROR")))</f>
        <v>0</v>
      </c>
      <c r="T288" s="162">
        <f>IF(P288=0,0,IF(ISBLANK('Student Work'!T288),"ERROR",IF(ABS('Student Work'!T288-('Student Work'!Q288-'Student Work'!S288))&lt;0.01,IF(P288&lt;&gt;"ERROR","Correct","ERROR"),"ERROR")))</f>
        <v>0</v>
      </c>
      <c r="U288" s="167"/>
      <c r="V288" s="167"/>
      <c r="W288" s="104"/>
      <c r="X288" s="104"/>
      <c r="Y288" s="104"/>
      <c r="Z288" s="104"/>
      <c r="AA288" s="104"/>
      <c r="AB288" s="104"/>
      <c r="AC288" s="104"/>
      <c r="AD288" s="160">
        <f>IF($AE$13="Correct",IF(AND(AD287+1&lt;='Student Work'!$AE$13,AD287&lt;&gt;0),AD287+1,IF('Student Work'!AD288&gt;0,"ERROR",0)),0)</f>
        <v>0</v>
      </c>
      <c r="AE288" s="162">
        <f>IF(AD288=0,0,IF(ISBLANK('Student Work'!AE288),"ERROR",IF(ABS('Student Work'!AE288-'Student Work'!AH287)&lt;0.01,IF(AD288&lt;&gt;"ERROR","Correct","ERROR"),"ERROR")))</f>
        <v>0</v>
      </c>
      <c r="AF288" s="162">
        <f>IF(AD288=0,0,IF(ISBLANK('Student Work'!AF288),"ERROR",IF(ABS('Student Work'!AF288-'Student Work'!AE288*'Student Work'!$AE$12/12)&lt;0.01,IF(AD288&lt;&gt;"ERROR","Correct","ERROR"),"ERROR")))</f>
        <v>0</v>
      </c>
      <c r="AG288" s="179">
        <f>IF(AD288=0,0,IF(ISBLANK('Student Work'!AG288),"ERROR",IF(ABS('Student Work'!AG288-('Student Work'!$AE$14-'Student Work'!AF288))&lt;0.01,"Correct","ERROR")))</f>
        <v>0</v>
      </c>
      <c r="AH288" s="180">
        <f>IF(AD288=0,0,IF(ISBLANK('Student Work'!AH288),"ERROR",IF(ABS('Student Work'!AH288-('Student Work'!AE288-'Student Work'!AG288))&lt;0.01,"Correct","ERROR")))</f>
        <v>0</v>
      </c>
      <c r="AI288" s="168"/>
      <c r="AJ288" s="104"/>
      <c r="AK288" s="104"/>
      <c r="AL288" s="84"/>
      <c r="AM288" s="18"/>
      <c r="AN288" s="18"/>
      <c r="AO288" s="18"/>
      <c r="AP288" s="18"/>
      <c r="AQ288" s="18"/>
      <c r="AR288" s="18"/>
      <c r="AS288" s="18"/>
      <c r="AT288" s="18"/>
    </row>
    <row r="289" spans="1:46">
      <c r="A289" s="117"/>
      <c r="B289" s="86"/>
      <c r="C289" s="86"/>
      <c r="D289" s="86"/>
      <c r="E289" s="86"/>
      <c r="F289" s="86"/>
      <c r="G289" s="86"/>
      <c r="H289" s="86"/>
      <c r="I289" s="86"/>
      <c r="J289" s="86"/>
      <c r="K289" s="86"/>
      <c r="L289" s="86"/>
      <c r="M289" s="86"/>
      <c r="N289" s="86"/>
      <c r="O289" s="104"/>
      <c r="P289" s="160">
        <f>IF($T$13="Correct",IF(AND(P288+1&lt;='Student Work'!$T$13,P288&lt;&gt;0),P288+1,IF('Student Work'!P289&gt;0,"ERROR",0)),0)</f>
        <v>0</v>
      </c>
      <c r="Q289" s="161">
        <f>IF(P289=0,0,IF(ISBLANK('Student Work'!Q289),"ERROR",IF(ABS('Student Work'!Q289-'Student Work'!T288)&lt;0.01,IF(P289&lt;&gt;"ERROR","Correct","ERROR"),"ERROR")))</f>
        <v>0</v>
      </c>
      <c r="R289" s="162">
        <f>IF(P289=0,0,IF(ISBLANK('Student Work'!R289),"ERROR",IF(ABS('Student Work'!R289-'Student Work'!Q289*'Student Work'!$T$12/12)&lt;0.01,IF(P289&lt;&gt;"ERROR","Correct","ERROR"),"ERROR")))</f>
        <v>0</v>
      </c>
      <c r="S289" s="162">
        <f>IF(P289=0,0,IF(ISBLANK('Student Work'!S289),"ERROR",IF(ABS('Student Work'!S289-('Student Work'!$T$14-'Student Work'!R289))&lt;0.01,IF(P289&lt;&gt;"ERROR","Correct","ERROR"),"ERROR")))</f>
        <v>0</v>
      </c>
      <c r="T289" s="162">
        <f>IF(P289=0,0,IF(ISBLANK('Student Work'!T289),"ERROR",IF(ABS('Student Work'!T289-('Student Work'!Q289-'Student Work'!S289))&lt;0.01,IF(P289&lt;&gt;"ERROR","Correct","ERROR"),"ERROR")))</f>
        <v>0</v>
      </c>
      <c r="U289" s="167"/>
      <c r="V289" s="167"/>
      <c r="W289" s="104"/>
      <c r="X289" s="104"/>
      <c r="Y289" s="104"/>
      <c r="Z289" s="104"/>
      <c r="AA289" s="104"/>
      <c r="AB289" s="104"/>
      <c r="AC289" s="104"/>
      <c r="AD289" s="160">
        <f>IF($AE$13="Correct",IF(AND(AD288+1&lt;='Student Work'!$AE$13,AD288&lt;&gt;0),AD288+1,IF('Student Work'!AD289&gt;0,"ERROR",0)),0)</f>
        <v>0</v>
      </c>
      <c r="AE289" s="162">
        <f>IF(AD289=0,0,IF(ISBLANK('Student Work'!AE289),"ERROR",IF(ABS('Student Work'!AE289-'Student Work'!AH288)&lt;0.01,IF(AD289&lt;&gt;"ERROR","Correct","ERROR"),"ERROR")))</f>
        <v>0</v>
      </c>
      <c r="AF289" s="162">
        <f>IF(AD289=0,0,IF(ISBLANK('Student Work'!AF289),"ERROR",IF(ABS('Student Work'!AF289-'Student Work'!AE289*'Student Work'!$AE$12/12)&lt;0.01,IF(AD289&lt;&gt;"ERROR","Correct","ERROR"),"ERROR")))</f>
        <v>0</v>
      </c>
      <c r="AG289" s="179">
        <f>IF(AD289=0,0,IF(ISBLANK('Student Work'!AG289),"ERROR",IF(ABS('Student Work'!AG289-('Student Work'!$AE$14-'Student Work'!AF289))&lt;0.01,"Correct","ERROR")))</f>
        <v>0</v>
      </c>
      <c r="AH289" s="180">
        <f>IF(AD289=0,0,IF(ISBLANK('Student Work'!AH289),"ERROR",IF(ABS('Student Work'!AH289-('Student Work'!AE289-'Student Work'!AG289))&lt;0.01,"Correct","ERROR")))</f>
        <v>0</v>
      </c>
      <c r="AI289" s="168"/>
      <c r="AJ289" s="104"/>
      <c r="AK289" s="104"/>
      <c r="AL289" s="84"/>
      <c r="AM289" s="18"/>
      <c r="AN289" s="18"/>
      <c r="AO289" s="18"/>
      <c r="AP289" s="18"/>
      <c r="AQ289" s="18"/>
      <c r="AR289" s="18"/>
      <c r="AS289" s="18"/>
      <c r="AT289" s="18"/>
    </row>
    <row r="290" spans="1:46">
      <c r="A290" s="117"/>
      <c r="B290" s="86"/>
      <c r="C290" s="86"/>
      <c r="D290" s="86"/>
      <c r="E290" s="86"/>
      <c r="F290" s="86"/>
      <c r="G290" s="86"/>
      <c r="H290" s="86"/>
      <c r="I290" s="86"/>
      <c r="J290" s="86"/>
      <c r="K290" s="86"/>
      <c r="L290" s="86"/>
      <c r="M290" s="86"/>
      <c r="N290" s="86"/>
      <c r="O290" s="104"/>
      <c r="P290" s="160">
        <f>IF($T$13="Correct",IF(AND(P289+1&lt;='Student Work'!$T$13,P289&lt;&gt;0),P289+1,IF('Student Work'!P290&gt;0,"ERROR",0)),0)</f>
        <v>0</v>
      </c>
      <c r="Q290" s="161">
        <f>IF(P290=0,0,IF(ISBLANK('Student Work'!Q290),"ERROR",IF(ABS('Student Work'!Q290-'Student Work'!T289)&lt;0.01,IF(P290&lt;&gt;"ERROR","Correct","ERROR"),"ERROR")))</f>
        <v>0</v>
      </c>
      <c r="R290" s="162">
        <f>IF(P290=0,0,IF(ISBLANK('Student Work'!R290),"ERROR",IF(ABS('Student Work'!R290-'Student Work'!Q290*'Student Work'!$T$12/12)&lt;0.01,IF(P290&lt;&gt;"ERROR","Correct","ERROR"),"ERROR")))</f>
        <v>0</v>
      </c>
      <c r="S290" s="162">
        <f>IF(P290=0,0,IF(ISBLANK('Student Work'!S290),"ERROR",IF(ABS('Student Work'!S290-('Student Work'!$T$14-'Student Work'!R290))&lt;0.01,IF(P290&lt;&gt;"ERROR","Correct","ERROR"),"ERROR")))</f>
        <v>0</v>
      </c>
      <c r="T290" s="162">
        <f>IF(P290=0,0,IF(ISBLANK('Student Work'!T290),"ERROR",IF(ABS('Student Work'!T290-('Student Work'!Q290-'Student Work'!S290))&lt;0.01,IF(P290&lt;&gt;"ERROR","Correct","ERROR"),"ERROR")))</f>
        <v>0</v>
      </c>
      <c r="U290" s="167"/>
      <c r="V290" s="167"/>
      <c r="W290" s="104"/>
      <c r="X290" s="104"/>
      <c r="Y290" s="104"/>
      <c r="Z290" s="104"/>
      <c r="AA290" s="104"/>
      <c r="AB290" s="104"/>
      <c r="AC290" s="104"/>
      <c r="AD290" s="160">
        <f>IF($AE$13="Correct",IF(AND(AD289+1&lt;='Student Work'!$AE$13,AD289&lt;&gt;0),AD289+1,IF('Student Work'!AD290&gt;0,"ERROR",0)),0)</f>
        <v>0</v>
      </c>
      <c r="AE290" s="162">
        <f>IF(AD290=0,0,IF(ISBLANK('Student Work'!AE290),"ERROR",IF(ABS('Student Work'!AE290-'Student Work'!AH289)&lt;0.01,IF(AD290&lt;&gt;"ERROR","Correct","ERROR"),"ERROR")))</f>
        <v>0</v>
      </c>
      <c r="AF290" s="162">
        <f>IF(AD290=0,0,IF(ISBLANK('Student Work'!AF290),"ERROR",IF(ABS('Student Work'!AF290-'Student Work'!AE290*'Student Work'!$AE$12/12)&lt;0.01,IF(AD290&lt;&gt;"ERROR","Correct","ERROR"),"ERROR")))</f>
        <v>0</v>
      </c>
      <c r="AG290" s="179">
        <f>IF(AD290=0,0,IF(ISBLANK('Student Work'!AG290),"ERROR",IF(ABS('Student Work'!AG290-('Student Work'!$AE$14-'Student Work'!AF290))&lt;0.01,"Correct","ERROR")))</f>
        <v>0</v>
      </c>
      <c r="AH290" s="180">
        <f>IF(AD290=0,0,IF(ISBLANK('Student Work'!AH290),"ERROR",IF(ABS('Student Work'!AH290-('Student Work'!AE290-'Student Work'!AG290))&lt;0.01,"Correct","ERROR")))</f>
        <v>0</v>
      </c>
      <c r="AI290" s="168"/>
      <c r="AJ290" s="104"/>
      <c r="AK290" s="104"/>
      <c r="AL290" s="84"/>
      <c r="AM290" s="18"/>
      <c r="AN290" s="18"/>
      <c r="AO290" s="18"/>
      <c r="AP290" s="18"/>
      <c r="AQ290" s="18"/>
      <c r="AR290" s="18"/>
      <c r="AS290" s="18"/>
      <c r="AT290" s="18"/>
    </row>
    <row r="291" spans="1:46">
      <c r="A291" s="117"/>
      <c r="B291" s="86"/>
      <c r="C291" s="86"/>
      <c r="D291" s="86"/>
      <c r="E291" s="86"/>
      <c r="F291" s="86"/>
      <c r="G291" s="86"/>
      <c r="H291" s="86"/>
      <c r="I291" s="86"/>
      <c r="J291" s="86"/>
      <c r="K291" s="86"/>
      <c r="L291" s="86"/>
      <c r="M291" s="86"/>
      <c r="N291" s="86"/>
      <c r="O291" s="104"/>
      <c r="P291" s="160">
        <f>IF($T$13="Correct",IF(AND(P290+1&lt;='Student Work'!$T$13,P290&lt;&gt;0),P290+1,IF('Student Work'!P291&gt;0,"ERROR",0)),0)</f>
        <v>0</v>
      </c>
      <c r="Q291" s="161">
        <f>IF(P291=0,0,IF(ISBLANK('Student Work'!Q291),"ERROR",IF(ABS('Student Work'!Q291-'Student Work'!T290)&lt;0.01,IF(P291&lt;&gt;"ERROR","Correct","ERROR"),"ERROR")))</f>
        <v>0</v>
      </c>
      <c r="R291" s="162">
        <f>IF(P291=0,0,IF(ISBLANK('Student Work'!R291),"ERROR",IF(ABS('Student Work'!R291-'Student Work'!Q291*'Student Work'!$T$12/12)&lt;0.01,IF(P291&lt;&gt;"ERROR","Correct","ERROR"),"ERROR")))</f>
        <v>0</v>
      </c>
      <c r="S291" s="162">
        <f>IF(P291=0,0,IF(ISBLANK('Student Work'!S291),"ERROR",IF(ABS('Student Work'!S291-('Student Work'!$T$14-'Student Work'!R291))&lt;0.01,IF(P291&lt;&gt;"ERROR","Correct","ERROR"),"ERROR")))</f>
        <v>0</v>
      </c>
      <c r="T291" s="162">
        <f>IF(P291=0,0,IF(ISBLANK('Student Work'!T291),"ERROR",IF(ABS('Student Work'!T291-('Student Work'!Q291-'Student Work'!S291))&lt;0.01,IF(P291&lt;&gt;"ERROR","Correct","ERROR"),"ERROR")))</f>
        <v>0</v>
      </c>
      <c r="U291" s="167"/>
      <c r="V291" s="167"/>
      <c r="W291" s="104"/>
      <c r="X291" s="104"/>
      <c r="Y291" s="104"/>
      <c r="Z291" s="104"/>
      <c r="AA291" s="104"/>
      <c r="AB291" s="104"/>
      <c r="AC291" s="104"/>
      <c r="AD291" s="160">
        <f>IF($AE$13="Correct",IF(AND(AD290+1&lt;='Student Work'!$AE$13,AD290&lt;&gt;0),AD290+1,IF('Student Work'!AD291&gt;0,"ERROR",0)),0)</f>
        <v>0</v>
      </c>
      <c r="AE291" s="162">
        <f>IF(AD291=0,0,IF(ISBLANK('Student Work'!AE291),"ERROR",IF(ABS('Student Work'!AE291-'Student Work'!AH290)&lt;0.01,IF(AD291&lt;&gt;"ERROR","Correct","ERROR"),"ERROR")))</f>
        <v>0</v>
      </c>
      <c r="AF291" s="162">
        <f>IF(AD291=0,0,IF(ISBLANK('Student Work'!AF291),"ERROR",IF(ABS('Student Work'!AF291-'Student Work'!AE291*'Student Work'!$AE$12/12)&lt;0.01,IF(AD291&lt;&gt;"ERROR","Correct","ERROR"),"ERROR")))</f>
        <v>0</v>
      </c>
      <c r="AG291" s="179">
        <f>IF(AD291=0,0,IF(ISBLANK('Student Work'!AG291),"ERROR",IF(ABS('Student Work'!AG291-('Student Work'!$AE$14-'Student Work'!AF291))&lt;0.01,"Correct","ERROR")))</f>
        <v>0</v>
      </c>
      <c r="AH291" s="180">
        <f>IF(AD291=0,0,IF(ISBLANK('Student Work'!AH291),"ERROR",IF(ABS('Student Work'!AH291-('Student Work'!AE291-'Student Work'!AG291))&lt;0.01,"Correct","ERROR")))</f>
        <v>0</v>
      </c>
      <c r="AI291" s="168"/>
      <c r="AJ291" s="104"/>
      <c r="AK291" s="104"/>
      <c r="AL291" s="84"/>
      <c r="AM291" s="18"/>
      <c r="AN291" s="18"/>
      <c r="AO291" s="18"/>
      <c r="AP291" s="18"/>
      <c r="AQ291" s="18"/>
      <c r="AR291" s="18"/>
      <c r="AS291" s="18"/>
      <c r="AT291" s="18"/>
    </row>
    <row r="292" spans="1:46">
      <c r="A292" s="117"/>
      <c r="B292" s="86"/>
      <c r="C292" s="86"/>
      <c r="D292" s="86"/>
      <c r="E292" s="86"/>
      <c r="F292" s="86"/>
      <c r="G292" s="86"/>
      <c r="H292" s="86"/>
      <c r="I292" s="86"/>
      <c r="J292" s="86"/>
      <c r="K292" s="86"/>
      <c r="L292" s="86"/>
      <c r="M292" s="86"/>
      <c r="N292" s="86"/>
      <c r="O292" s="104"/>
      <c r="P292" s="160">
        <f>IF($T$13="Correct",IF(AND(P291+1&lt;='Student Work'!$T$13,P291&lt;&gt;0),P291+1,IF('Student Work'!P292&gt;0,"ERROR",0)),0)</f>
        <v>0</v>
      </c>
      <c r="Q292" s="161">
        <f>IF(P292=0,0,IF(ISBLANK('Student Work'!Q292),"ERROR",IF(ABS('Student Work'!Q292-'Student Work'!T291)&lt;0.01,IF(P292&lt;&gt;"ERROR","Correct","ERROR"),"ERROR")))</f>
        <v>0</v>
      </c>
      <c r="R292" s="162">
        <f>IF(P292=0,0,IF(ISBLANK('Student Work'!R292),"ERROR",IF(ABS('Student Work'!R292-'Student Work'!Q292*'Student Work'!$T$12/12)&lt;0.01,IF(P292&lt;&gt;"ERROR","Correct","ERROR"),"ERROR")))</f>
        <v>0</v>
      </c>
      <c r="S292" s="162">
        <f>IF(P292=0,0,IF(ISBLANK('Student Work'!S292),"ERROR",IF(ABS('Student Work'!S292-('Student Work'!$T$14-'Student Work'!R292))&lt;0.01,IF(P292&lt;&gt;"ERROR","Correct","ERROR"),"ERROR")))</f>
        <v>0</v>
      </c>
      <c r="T292" s="162">
        <f>IF(P292=0,0,IF(ISBLANK('Student Work'!T292),"ERROR",IF(ABS('Student Work'!T292-('Student Work'!Q292-'Student Work'!S292))&lt;0.01,IF(P292&lt;&gt;"ERROR","Correct","ERROR"),"ERROR")))</f>
        <v>0</v>
      </c>
      <c r="U292" s="167"/>
      <c r="V292" s="167"/>
      <c r="W292" s="104"/>
      <c r="X292" s="104"/>
      <c r="Y292" s="104"/>
      <c r="Z292" s="104"/>
      <c r="AA292" s="104"/>
      <c r="AB292" s="104"/>
      <c r="AC292" s="104"/>
      <c r="AD292" s="160">
        <f>IF($AE$13="Correct",IF(AND(AD291+1&lt;='Student Work'!$AE$13,AD291&lt;&gt;0),AD291+1,IF('Student Work'!AD292&gt;0,"ERROR",0)),0)</f>
        <v>0</v>
      </c>
      <c r="AE292" s="162">
        <f>IF(AD292=0,0,IF(ISBLANK('Student Work'!AE292),"ERROR",IF(ABS('Student Work'!AE292-'Student Work'!AH291)&lt;0.01,IF(AD292&lt;&gt;"ERROR","Correct","ERROR"),"ERROR")))</f>
        <v>0</v>
      </c>
      <c r="AF292" s="162">
        <f>IF(AD292=0,0,IF(ISBLANK('Student Work'!AF292),"ERROR",IF(ABS('Student Work'!AF292-'Student Work'!AE292*'Student Work'!$AE$12/12)&lt;0.01,IF(AD292&lt;&gt;"ERROR","Correct","ERROR"),"ERROR")))</f>
        <v>0</v>
      </c>
      <c r="AG292" s="179">
        <f>IF(AD292=0,0,IF(ISBLANK('Student Work'!AG292),"ERROR",IF(ABS('Student Work'!AG292-('Student Work'!$AE$14-'Student Work'!AF292))&lt;0.01,"Correct","ERROR")))</f>
        <v>0</v>
      </c>
      <c r="AH292" s="180">
        <f>IF(AD292=0,0,IF(ISBLANK('Student Work'!AH292),"ERROR",IF(ABS('Student Work'!AH292-('Student Work'!AE292-'Student Work'!AG292))&lt;0.01,"Correct","ERROR")))</f>
        <v>0</v>
      </c>
      <c r="AI292" s="168"/>
      <c r="AJ292" s="104"/>
      <c r="AK292" s="104"/>
      <c r="AL292" s="84"/>
      <c r="AM292" s="18"/>
      <c r="AN292" s="18"/>
      <c r="AO292" s="18"/>
      <c r="AP292" s="18"/>
      <c r="AQ292" s="18"/>
      <c r="AR292" s="18"/>
      <c r="AS292" s="18"/>
      <c r="AT292" s="18"/>
    </row>
    <row r="293" spans="1:46">
      <c r="A293" s="117"/>
      <c r="B293" s="86"/>
      <c r="C293" s="86"/>
      <c r="D293" s="86"/>
      <c r="E293" s="86"/>
      <c r="F293" s="86"/>
      <c r="G293" s="86"/>
      <c r="H293" s="86"/>
      <c r="I293" s="86"/>
      <c r="J293" s="86"/>
      <c r="K293" s="86"/>
      <c r="L293" s="86"/>
      <c r="M293" s="86"/>
      <c r="N293" s="86"/>
      <c r="O293" s="104"/>
      <c r="P293" s="160">
        <f>IF($T$13="Correct",IF(AND(P292+1&lt;='Student Work'!$T$13,P292&lt;&gt;0),P292+1,IF('Student Work'!P293&gt;0,"ERROR",0)),0)</f>
        <v>0</v>
      </c>
      <c r="Q293" s="161">
        <f>IF(P293=0,0,IF(ISBLANK('Student Work'!Q293),"ERROR",IF(ABS('Student Work'!Q293-'Student Work'!T292)&lt;0.01,IF(P293&lt;&gt;"ERROR","Correct","ERROR"),"ERROR")))</f>
        <v>0</v>
      </c>
      <c r="R293" s="162">
        <f>IF(P293=0,0,IF(ISBLANK('Student Work'!R293),"ERROR",IF(ABS('Student Work'!R293-'Student Work'!Q293*'Student Work'!$T$12/12)&lt;0.01,IF(P293&lt;&gt;"ERROR","Correct","ERROR"),"ERROR")))</f>
        <v>0</v>
      </c>
      <c r="S293" s="162">
        <f>IF(P293=0,0,IF(ISBLANK('Student Work'!S293),"ERROR",IF(ABS('Student Work'!S293-('Student Work'!$T$14-'Student Work'!R293))&lt;0.01,IF(P293&lt;&gt;"ERROR","Correct","ERROR"),"ERROR")))</f>
        <v>0</v>
      </c>
      <c r="T293" s="162">
        <f>IF(P293=0,0,IF(ISBLANK('Student Work'!T293),"ERROR",IF(ABS('Student Work'!T293-('Student Work'!Q293-'Student Work'!S293))&lt;0.01,IF(P293&lt;&gt;"ERROR","Correct","ERROR"),"ERROR")))</f>
        <v>0</v>
      </c>
      <c r="U293" s="167"/>
      <c r="V293" s="167"/>
      <c r="W293" s="104"/>
      <c r="X293" s="104"/>
      <c r="Y293" s="104"/>
      <c r="Z293" s="104"/>
      <c r="AA293" s="104"/>
      <c r="AB293" s="104"/>
      <c r="AC293" s="104"/>
      <c r="AD293" s="160">
        <f>IF($AE$13="Correct",IF(AND(AD292+1&lt;='Student Work'!$AE$13,AD292&lt;&gt;0),AD292+1,IF('Student Work'!AD293&gt;0,"ERROR",0)),0)</f>
        <v>0</v>
      </c>
      <c r="AE293" s="162">
        <f>IF(AD293=0,0,IF(ISBLANK('Student Work'!AE293),"ERROR",IF(ABS('Student Work'!AE293-'Student Work'!AH292)&lt;0.01,IF(AD293&lt;&gt;"ERROR","Correct","ERROR"),"ERROR")))</f>
        <v>0</v>
      </c>
      <c r="AF293" s="162">
        <f>IF(AD293=0,0,IF(ISBLANK('Student Work'!AF293),"ERROR",IF(ABS('Student Work'!AF293-'Student Work'!AE293*'Student Work'!$AE$12/12)&lt;0.01,IF(AD293&lt;&gt;"ERROR","Correct","ERROR"),"ERROR")))</f>
        <v>0</v>
      </c>
      <c r="AG293" s="179">
        <f>IF(AD293=0,0,IF(ISBLANK('Student Work'!AG293),"ERROR",IF(ABS('Student Work'!AG293-('Student Work'!$AE$14-'Student Work'!AF293))&lt;0.01,"Correct","ERROR")))</f>
        <v>0</v>
      </c>
      <c r="AH293" s="180">
        <f>IF(AD293=0,0,IF(ISBLANK('Student Work'!AH293),"ERROR",IF(ABS('Student Work'!AH293-('Student Work'!AE293-'Student Work'!AG293))&lt;0.01,"Correct","ERROR")))</f>
        <v>0</v>
      </c>
      <c r="AI293" s="168"/>
      <c r="AJ293" s="104"/>
      <c r="AK293" s="104"/>
      <c r="AL293" s="84"/>
      <c r="AM293" s="18"/>
      <c r="AN293" s="18"/>
      <c r="AO293" s="18"/>
      <c r="AP293" s="18"/>
      <c r="AQ293" s="18"/>
      <c r="AR293" s="18"/>
      <c r="AS293" s="18"/>
      <c r="AT293" s="18"/>
    </row>
    <row r="294" spans="1:46">
      <c r="A294" s="117"/>
      <c r="B294" s="86"/>
      <c r="C294" s="86"/>
      <c r="D294" s="86"/>
      <c r="E294" s="86"/>
      <c r="F294" s="86"/>
      <c r="G294" s="86"/>
      <c r="H294" s="86"/>
      <c r="I294" s="86"/>
      <c r="J294" s="86"/>
      <c r="K294" s="86"/>
      <c r="L294" s="86"/>
      <c r="M294" s="86"/>
      <c r="N294" s="86"/>
      <c r="O294" s="104"/>
      <c r="P294" s="160">
        <f>IF($T$13="Correct",IF(AND(P293+1&lt;='Student Work'!$T$13,P293&lt;&gt;0),P293+1,IF('Student Work'!P294&gt;0,"ERROR",0)),0)</f>
        <v>0</v>
      </c>
      <c r="Q294" s="161">
        <f>IF(P294=0,0,IF(ISBLANK('Student Work'!Q294),"ERROR",IF(ABS('Student Work'!Q294-'Student Work'!T293)&lt;0.01,IF(P294&lt;&gt;"ERROR","Correct","ERROR"),"ERROR")))</f>
        <v>0</v>
      </c>
      <c r="R294" s="162">
        <f>IF(P294=0,0,IF(ISBLANK('Student Work'!R294),"ERROR",IF(ABS('Student Work'!R294-'Student Work'!Q294*'Student Work'!$T$12/12)&lt;0.01,IF(P294&lt;&gt;"ERROR","Correct","ERROR"),"ERROR")))</f>
        <v>0</v>
      </c>
      <c r="S294" s="162">
        <f>IF(P294=0,0,IF(ISBLANK('Student Work'!S294),"ERROR",IF(ABS('Student Work'!S294-('Student Work'!$T$14-'Student Work'!R294))&lt;0.01,IF(P294&lt;&gt;"ERROR","Correct","ERROR"),"ERROR")))</f>
        <v>0</v>
      </c>
      <c r="T294" s="162">
        <f>IF(P294=0,0,IF(ISBLANK('Student Work'!T294),"ERROR",IF(ABS('Student Work'!T294-('Student Work'!Q294-'Student Work'!S294))&lt;0.01,IF(P294&lt;&gt;"ERROR","Correct","ERROR"),"ERROR")))</f>
        <v>0</v>
      </c>
      <c r="U294" s="167"/>
      <c r="V294" s="167"/>
      <c r="W294" s="104"/>
      <c r="X294" s="104"/>
      <c r="Y294" s="104"/>
      <c r="Z294" s="104"/>
      <c r="AA294" s="104"/>
      <c r="AB294" s="104"/>
      <c r="AC294" s="104"/>
      <c r="AD294" s="160">
        <f>IF($AE$13="Correct",IF(AND(AD293+1&lt;='Student Work'!$AE$13,AD293&lt;&gt;0),AD293+1,IF('Student Work'!AD294&gt;0,"ERROR",0)),0)</f>
        <v>0</v>
      </c>
      <c r="AE294" s="162">
        <f>IF(AD294=0,0,IF(ISBLANK('Student Work'!AE294),"ERROR",IF(ABS('Student Work'!AE294-'Student Work'!AH293)&lt;0.01,IF(AD294&lt;&gt;"ERROR","Correct","ERROR"),"ERROR")))</f>
        <v>0</v>
      </c>
      <c r="AF294" s="162">
        <f>IF(AD294=0,0,IF(ISBLANK('Student Work'!AF294),"ERROR",IF(ABS('Student Work'!AF294-'Student Work'!AE294*'Student Work'!$AE$12/12)&lt;0.01,IF(AD294&lt;&gt;"ERROR","Correct","ERROR"),"ERROR")))</f>
        <v>0</v>
      </c>
      <c r="AG294" s="179">
        <f>IF(AD294=0,0,IF(ISBLANK('Student Work'!AG294),"ERROR",IF(ABS('Student Work'!AG294-('Student Work'!$AE$14-'Student Work'!AF294))&lt;0.01,"Correct","ERROR")))</f>
        <v>0</v>
      </c>
      <c r="AH294" s="180">
        <f>IF(AD294=0,0,IF(ISBLANK('Student Work'!AH294),"ERROR",IF(ABS('Student Work'!AH294-('Student Work'!AE294-'Student Work'!AG294))&lt;0.01,"Correct","ERROR")))</f>
        <v>0</v>
      </c>
      <c r="AI294" s="168"/>
      <c r="AJ294" s="104"/>
      <c r="AK294" s="104"/>
      <c r="AL294" s="84"/>
      <c r="AM294" s="18"/>
      <c r="AN294" s="18"/>
      <c r="AO294" s="18"/>
      <c r="AP294" s="18"/>
      <c r="AQ294" s="18"/>
      <c r="AR294" s="18"/>
      <c r="AS294" s="18"/>
      <c r="AT294" s="18"/>
    </row>
    <row r="295" spans="1:46">
      <c r="A295" s="117"/>
      <c r="B295" s="86"/>
      <c r="C295" s="86"/>
      <c r="D295" s="86"/>
      <c r="E295" s="86"/>
      <c r="F295" s="86"/>
      <c r="G295" s="86"/>
      <c r="H295" s="86"/>
      <c r="I295" s="86"/>
      <c r="J295" s="86"/>
      <c r="K295" s="86"/>
      <c r="L295" s="86"/>
      <c r="M295" s="86"/>
      <c r="N295" s="86"/>
      <c r="O295" s="104"/>
      <c r="P295" s="160">
        <f>IF($T$13="Correct",IF(AND(P294+1&lt;='Student Work'!$T$13,P294&lt;&gt;0),P294+1,IF('Student Work'!P295&gt;0,"ERROR",0)),0)</f>
        <v>0</v>
      </c>
      <c r="Q295" s="161">
        <f>IF(P295=0,0,IF(ISBLANK('Student Work'!Q295),"ERROR",IF(ABS('Student Work'!Q295-'Student Work'!T294)&lt;0.01,IF(P295&lt;&gt;"ERROR","Correct","ERROR"),"ERROR")))</f>
        <v>0</v>
      </c>
      <c r="R295" s="162">
        <f>IF(P295=0,0,IF(ISBLANK('Student Work'!R295),"ERROR",IF(ABS('Student Work'!R295-'Student Work'!Q295*'Student Work'!$T$12/12)&lt;0.01,IF(P295&lt;&gt;"ERROR","Correct","ERROR"),"ERROR")))</f>
        <v>0</v>
      </c>
      <c r="S295" s="162">
        <f>IF(P295=0,0,IF(ISBLANK('Student Work'!S295),"ERROR",IF(ABS('Student Work'!S295-('Student Work'!$T$14-'Student Work'!R295))&lt;0.01,IF(P295&lt;&gt;"ERROR","Correct","ERROR"),"ERROR")))</f>
        <v>0</v>
      </c>
      <c r="T295" s="162">
        <f>IF(P295=0,0,IF(ISBLANK('Student Work'!T295),"ERROR",IF(ABS('Student Work'!T295-('Student Work'!Q295-'Student Work'!S295))&lt;0.01,IF(P295&lt;&gt;"ERROR","Correct","ERROR"),"ERROR")))</f>
        <v>0</v>
      </c>
      <c r="U295" s="167"/>
      <c r="V295" s="167"/>
      <c r="W295" s="104"/>
      <c r="X295" s="104"/>
      <c r="Y295" s="104"/>
      <c r="Z295" s="104"/>
      <c r="AA295" s="104"/>
      <c r="AB295" s="104"/>
      <c r="AC295" s="104"/>
      <c r="AD295" s="160">
        <f>IF($AE$13="Correct",IF(AND(AD294+1&lt;='Student Work'!$AE$13,AD294&lt;&gt;0),AD294+1,IF('Student Work'!AD295&gt;0,"ERROR",0)),0)</f>
        <v>0</v>
      </c>
      <c r="AE295" s="162">
        <f>IF(AD295=0,0,IF(ISBLANK('Student Work'!AE295),"ERROR",IF(ABS('Student Work'!AE295-'Student Work'!AH294)&lt;0.01,IF(AD295&lt;&gt;"ERROR","Correct","ERROR"),"ERROR")))</f>
        <v>0</v>
      </c>
      <c r="AF295" s="162">
        <f>IF(AD295=0,0,IF(ISBLANK('Student Work'!AF295),"ERROR",IF(ABS('Student Work'!AF295-'Student Work'!AE295*'Student Work'!$AE$12/12)&lt;0.01,IF(AD295&lt;&gt;"ERROR","Correct","ERROR"),"ERROR")))</f>
        <v>0</v>
      </c>
      <c r="AG295" s="179">
        <f>IF(AD295=0,0,IF(ISBLANK('Student Work'!AG295),"ERROR",IF(ABS('Student Work'!AG295-('Student Work'!$AE$14-'Student Work'!AF295))&lt;0.01,"Correct","ERROR")))</f>
        <v>0</v>
      </c>
      <c r="AH295" s="180">
        <f>IF(AD295=0,0,IF(ISBLANK('Student Work'!AH295),"ERROR",IF(ABS('Student Work'!AH295-('Student Work'!AE295-'Student Work'!AG295))&lt;0.01,"Correct","ERROR")))</f>
        <v>0</v>
      </c>
      <c r="AI295" s="168"/>
      <c r="AJ295" s="104"/>
      <c r="AK295" s="104"/>
      <c r="AL295" s="84"/>
      <c r="AM295" s="18"/>
      <c r="AN295" s="18"/>
      <c r="AO295" s="18"/>
      <c r="AP295" s="18"/>
      <c r="AQ295" s="18"/>
      <c r="AR295" s="18"/>
      <c r="AS295" s="18"/>
      <c r="AT295" s="18"/>
    </row>
    <row r="296" spans="1:46">
      <c r="A296" s="117"/>
      <c r="B296" s="86"/>
      <c r="C296" s="86"/>
      <c r="D296" s="86"/>
      <c r="E296" s="86"/>
      <c r="F296" s="86"/>
      <c r="G296" s="86"/>
      <c r="H296" s="86"/>
      <c r="I296" s="86"/>
      <c r="J296" s="86"/>
      <c r="K296" s="86"/>
      <c r="L296" s="86"/>
      <c r="M296" s="86"/>
      <c r="N296" s="86"/>
      <c r="O296" s="104"/>
      <c r="P296" s="160">
        <f>IF($T$13="Correct",IF(AND(P295+1&lt;='Student Work'!$T$13,P295&lt;&gt;0),P295+1,IF('Student Work'!P296&gt;0,"ERROR",0)),0)</f>
        <v>0</v>
      </c>
      <c r="Q296" s="161">
        <f>IF(P296=0,0,IF(ISBLANK('Student Work'!Q296),"ERROR",IF(ABS('Student Work'!Q296-'Student Work'!T295)&lt;0.01,IF(P296&lt;&gt;"ERROR","Correct","ERROR"),"ERROR")))</f>
        <v>0</v>
      </c>
      <c r="R296" s="162">
        <f>IF(P296=0,0,IF(ISBLANK('Student Work'!R296),"ERROR",IF(ABS('Student Work'!R296-'Student Work'!Q296*'Student Work'!$T$12/12)&lt;0.01,IF(P296&lt;&gt;"ERROR","Correct","ERROR"),"ERROR")))</f>
        <v>0</v>
      </c>
      <c r="S296" s="162">
        <f>IF(P296=0,0,IF(ISBLANK('Student Work'!S296),"ERROR",IF(ABS('Student Work'!S296-('Student Work'!$T$14-'Student Work'!R296))&lt;0.01,IF(P296&lt;&gt;"ERROR","Correct","ERROR"),"ERROR")))</f>
        <v>0</v>
      </c>
      <c r="T296" s="162">
        <f>IF(P296=0,0,IF(ISBLANK('Student Work'!T296),"ERROR",IF(ABS('Student Work'!T296-('Student Work'!Q296-'Student Work'!S296))&lt;0.01,IF(P296&lt;&gt;"ERROR","Correct","ERROR"),"ERROR")))</f>
        <v>0</v>
      </c>
      <c r="U296" s="167"/>
      <c r="V296" s="167"/>
      <c r="W296" s="104"/>
      <c r="X296" s="104"/>
      <c r="Y296" s="104"/>
      <c r="Z296" s="104"/>
      <c r="AA296" s="104"/>
      <c r="AB296" s="104"/>
      <c r="AC296" s="104"/>
      <c r="AD296" s="160">
        <f>IF($AE$13="Correct",IF(AND(AD295+1&lt;='Student Work'!$AE$13,AD295&lt;&gt;0),AD295+1,IF('Student Work'!AD296&gt;0,"ERROR",0)),0)</f>
        <v>0</v>
      </c>
      <c r="AE296" s="162">
        <f>IF(AD296=0,0,IF(ISBLANK('Student Work'!AE296),"ERROR",IF(ABS('Student Work'!AE296-'Student Work'!AH295)&lt;0.01,IF(AD296&lt;&gt;"ERROR","Correct","ERROR"),"ERROR")))</f>
        <v>0</v>
      </c>
      <c r="AF296" s="162">
        <f>IF(AD296=0,0,IF(ISBLANK('Student Work'!AF296),"ERROR",IF(ABS('Student Work'!AF296-'Student Work'!AE296*'Student Work'!$AE$12/12)&lt;0.01,IF(AD296&lt;&gt;"ERROR","Correct","ERROR"),"ERROR")))</f>
        <v>0</v>
      </c>
      <c r="AG296" s="179">
        <f>IF(AD296=0,0,IF(ISBLANK('Student Work'!AG296),"ERROR",IF(ABS('Student Work'!AG296-('Student Work'!$AE$14-'Student Work'!AF296))&lt;0.01,"Correct","ERROR")))</f>
        <v>0</v>
      </c>
      <c r="AH296" s="180">
        <f>IF(AD296=0,0,IF(ISBLANK('Student Work'!AH296),"ERROR",IF(ABS('Student Work'!AH296-('Student Work'!AE296-'Student Work'!AG296))&lt;0.01,"Correct","ERROR")))</f>
        <v>0</v>
      </c>
      <c r="AI296" s="168"/>
      <c r="AJ296" s="104"/>
      <c r="AK296" s="104"/>
      <c r="AL296" s="84"/>
      <c r="AM296" s="18"/>
      <c r="AN296" s="18"/>
      <c r="AO296" s="18"/>
      <c r="AP296" s="18"/>
      <c r="AQ296" s="18"/>
      <c r="AR296" s="18"/>
      <c r="AS296" s="18"/>
      <c r="AT296" s="18"/>
    </row>
    <row r="297" spans="1:46">
      <c r="A297" s="117"/>
      <c r="B297" s="86"/>
      <c r="C297" s="86"/>
      <c r="D297" s="86"/>
      <c r="E297" s="86"/>
      <c r="F297" s="86"/>
      <c r="G297" s="86"/>
      <c r="H297" s="86"/>
      <c r="I297" s="86"/>
      <c r="J297" s="86"/>
      <c r="K297" s="86"/>
      <c r="L297" s="86"/>
      <c r="M297" s="86"/>
      <c r="N297" s="86"/>
      <c r="O297" s="104"/>
      <c r="P297" s="160">
        <f>IF($T$13="Correct",IF(AND(P296+1&lt;='Student Work'!$T$13,P296&lt;&gt;0),P296+1,IF('Student Work'!P297&gt;0,"ERROR",0)),0)</f>
        <v>0</v>
      </c>
      <c r="Q297" s="161">
        <f>IF(P297=0,0,IF(ISBLANK('Student Work'!Q297),"ERROR",IF(ABS('Student Work'!Q297-'Student Work'!T296)&lt;0.01,IF(P297&lt;&gt;"ERROR","Correct","ERROR"),"ERROR")))</f>
        <v>0</v>
      </c>
      <c r="R297" s="162">
        <f>IF(P297=0,0,IF(ISBLANK('Student Work'!R297),"ERROR",IF(ABS('Student Work'!R297-'Student Work'!Q297*'Student Work'!$T$12/12)&lt;0.01,IF(P297&lt;&gt;"ERROR","Correct","ERROR"),"ERROR")))</f>
        <v>0</v>
      </c>
      <c r="S297" s="162">
        <f>IF(P297=0,0,IF(ISBLANK('Student Work'!S297),"ERROR",IF(ABS('Student Work'!S297-('Student Work'!$T$14-'Student Work'!R297))&lt;0.01,IF(P297&lt;&gt;"ERROR","Correct","ERROR"),"ERROR")))</f>
        <v>0</v>
      </c>
      <c r="T297" s="162">
        <f>IF(P297=0,0,IF(ISBLANK('Student Work'!T297),"ERROR",IF(ABS('Student Work'!T297-('Student Work'!Q297-'Student Work'!S297))&lt;0.01,IF(P297&lt;&gt;"ERROR","Correct","ERROR"),"ERROR")))</f>
        <v>0</v>
      </c>
      <c r="U297" s="167"/>
      <c r="V297" s="167"/>
      <c r="W297" s="104"/>
      <c r="X297" s="104"/>
      <c r="Y297" s="104"/>
      <c r="Z297" s="104"/>
      <c r="AA297" s="104"/>
      <c r="AB297" s="104"/>
      <c r="AC297" s="104"/>
      <c r="AD297" s="160">
        <f>IF($AE$13="Correct",IF(AND(AD296+1&lt;='Student Work'!$AE$13,AD296&lt;&gt;0),AD296+1,IF('Student Work'!AD297&gt;0,"ERROR",0)),0)</f>
        <v>0</v>
      </c>
      <c r="AE297" s="162">
        <f>IF(AD297=0,0,IF(ISBLANK('Student Work'!AE297),"ERROR",IF(ABS('Student Work'!AE297-'Student Work'!AH296)&lt;0.01,IF(AD297&lt;&gt;"ERROR","Correct","ERROR"),"ERROR")))</f>
        <v>0</v>
      </c>
      <c r="AF297" s="162">
        <f>IF(AD297=0,0,IF(ISBLANK('Student Work'!AF297),"ERROR",IF(ABS('Student Work'!AF297-'Student Work'!AE297*'Student Work'!$AE$12/12)&lt;0.01,IF(AD297&lt;&gt;"ERROR","Correct","ERROR"),"ERROR")))</f>
        <v>0</v>
      </c>
      <c r="AG297" s="179">
        <f>IF(AD297=0,0,IF(ISBLANK('Student Work'!AG297),"ERROR",IF(ABS('Student Work'!AG297-('Student Work'!$AE$14-'Student Work'!AF297))&lt;0.01,"Correct","ERROR")))</f>
        <v>0</v>
      </c>
      <c r="AH297" s="180">
        <f>IF(AD297=0,0,IF(ISBLANK('Student Work'!AH297),"ERROR",IF(ABS('Student Work'!AH297-('Student Work'!AE297-'Student Work'!AG297))&lt;0.01,"Correct","ERROR")))</f>
        <v>0</v>
      </c>
      <c r="AI297" s="168"/>
      <c r="AJ297" s="104"/>
      <c r="AK297" s="104"/>
      <c r="AL297" s="84"/>
      <c r="AM297" s="18"/>
      <c r="AN297" s="18"/>
      <c r="AO297" s="18"/>
      <c r="AP297" s="18"/>
      <c r="AQ297" s="18"/>
      <c r="AR297" s="18"/>
      <c r="AS297" s="18"/>
      <c r="AT297" s="18"/>
    </row>
    <row r="298" spans="1:46">
      <c r="A298" s="117"/>
      <c r="B298" s="86"/>
      <c r="C298" s="86"/>
      <c r="D298" s="86"/>
      <c r="E298" s="86"/>
      <c r="F298" s="86"/>
      <c r="G298" s="86"/>
      <c r="H298" s="86"/>
      <c r="I298" s="86"/>
      <c r="J298" s="86"/>
      <c r="K298" s="86"/>
      <c r="L298" s="86"/>
      <c r="M298" s="86"/>
      <c r="N298" s="86"/>
      <c r="O298" s="104"/>
      <c r="P298" s="160">
        <f>IF($T$13="Correct",IF(AND(P297+1&lt;='Student Work'!$T$13,P297&lt;&gt;0),P297+1,IF('Student Work'!P298&gt;0,"ERROR",0)),0)</f>
        <v>0</v>
      </c>
      <c r="Q298" s="161">
        <f>IF(P298=0,0,IF(ISBLANK('Student Work'!Q298),"ERROR",IF(ABS('Student Work'!Q298-'Student Work'!T297)&lt;0.01,IF(P298&lt;&gt;"ERROR","Correct","ERROR"),"ERROR")))</f>
        <v>0</v>
      </c>
      <c r="R298" s="162">
        <f>IF(P298=0,0,IF(ISBLANK('Student Work'!R298),"ERROR",IF(ABS('Student Work'!R298-'Student Work'!Q298*'Student Work'!$T$12/12)&lt;0.01,IF(P298&lt;&gt;"ERROR","Correct","ERROR"),"ERROR")))</f>
        <v>0</v>
      </c>
      <c r="S298" s="162">
        <f>IF(P298=0,0,IF(ISBLANK('Student Work'!S298),"ERROR",IF(ABS('Student Work'!S298-('Student Work'!$T$14-'Student Work'!R298))&lt;0.01,IF(P298&lt;&gt;"ERROR","Correct","ERROR"),"ERROR")))</f>
        <v>0</v>
      </c>
      <c r="T298" s="162">
        <f>IF(P298=0,0,IF(ISBLANK('Student Work'!T298),"ERROR",IF(ABS('Student Work'!T298-('Student Work'!Q298-'Student Work'!S298))&lt;0.01,IF(P298&lt;&gt;"ERROR","Correct","ERROR"),"ERROR")))</f>
        <v>0</v>
      </c>
      <c r="U298" s="167"/>
      <c r="V298" s="167"/>
      <c r="W298" s="104"/>
      <c r="X298" s="104"/>
      <c r="Y298" s="104"/>
      <c r="Z298" s="104"/>
      <c r="AA298" s="104"/>
      <c r="AB298" s="104"/>
      <c r="AC298" s="104"/>
      <c r="AD298" s="160">
        <f>IF($AE$13="Correct",IF(AND(AD297+1&lt;='Student Work'!$AE$13,AD297&lt;&gt;0),AD297+1,IF('Student Work'!AD298&gt;0,"ERROR",0)),0)</f>
        <v>0</v>
      </c>
      <c r="AE298" s="162">
        <f>IF(AD298=0,0,IF(ISBLANK('Student Work'!AE298),"ERROR",IF(ABS('Student Work'!AE298-'Student Work'!AH297)&lt;0.01,IF(AD298&lt;&gt;"ERROR","Correct","ERROR"),"ERROR")))</f>
        <v>0</v>
      </c>
      <c r="AF298" s="162">
        <f>IF(AD298=0,0,IF(ISBLANK('Student Work'!AF298),"ERROR",IF(ABS('Student Work'!AF298-'Student Work'!AE298*'Student Work'!$AE$12/12)&lt;0.01,IF(AD298&lt;&gt;"ERROR","Correct","ERROR"),"ERROR")))</f>
        <v>0</v>
      </c>
      <c r="AG298" s="179">
        <f>IF(AD298=0,0,IF(ISBLANK('Student Work'!AG298),"ERROR",IF(ABS('Student Work'!AG298-('Student Work'!$AE$14-'Student Work'!AF298))&lt;0.01,"Correct","ERROR")))</f>
        <v>0</v>
      </c>
      <c r="AH298" s="180">
        <f>IF(AD298=0,0,IF(ISBLANK('Student Work'!AH298),"ERROR",IF(ABS('Student Work'!AH298-('Student Work'!AE298-'Student Work'!AG298))&lt;0.01,"Correct","ERROR")))</f>
        <v>0</v>
      </c>
      <c r="AI298" s="168"/>
      <c r="AJ298" s="104"/>
      <c r="AK298" s="104"/>
      <c r="AL298" s="84"/>
      <c r="AM298" s="18"/>
      <c r="AN298" s="18"/>
      <c r="AO298" s="18"/>
      <c r="AP298" s="18"/>
      <c r="AQ298" s="18"/>
      <c r="AR298" s="18"/>
      <c r="AS298" s="18"/>
      <c r="AT298" s="18"/>
    </row>
    <row r="299" spans="1:46">
      <c r="A299" s="117"/>
      <c r="B299" s="86"/>
      <c r="C299" s="86"/>
      <c r="D299" s="86"/>
      <c r="E299" s="86"/>
      <c r="F299" s="86"/>
      <c r="G299" s="86"/>
      <c r="H299" s="86"/>
      <c r="I299" s="86"/>
      <c r="J299" s="86"/>
      <c r="K299" s="86"/>
      <c r="L299" s="86"/>
      <c r="M299" s="86"/>
      <c r="N299" s="86"/>
      <c r="O299" s="104"/>
      <c r="P299" s="160">
        <f>IF($T$13="Correct",IF(AND(P298+1&lt;='Student Work'!$T$13,P298&lt;&gt;0),P298+1,IF('Student Work'!P299&gt;0,"ERROR",0)),0)</f>
        <v>0</v>
      </c>
      <c r="Q299" s="161">
        <f>IF(P299=0,0,IF(ISBLANK('Student Work'!Q299),"ERROR",IF(ABS('Student Work'!Q299-'Student Work'!T298)&lt;0.01,IF(P299&lt;&gt;"ERROR","Correct","ERROR"),"ERROR")))</f>
        <v>0</v>
      </c>
      <c r="R299" s="162">
        <f>IF(P299=0,0,IF(ISBLANK('Student Work'!R299),"ERROR",IF(ABS('Student Work'!R299-'Student Work'!Q299*'Student Work'!$T$12/12)&lt;0.01,IF(P299&lt;&gt;"ERROR","Correct","ERROR"),"ERROR")))</f>
        <v>0</v>
      </c>
      <c r="S299" s="162">
        <f>IF(P299=0,0,IF(ISBLANK('Student Work'!S299),"ERROR",IF(ABS('Student Work'!S299-('Student Work'!$T$14-'Student Work'!R299))&lt;0.01,IF(P299&lt;&gt;"ERROR","Correct","ERROR"),"ERROR")))</f>
        <v>0</v>
      </c>
      <c r="T299" s="162">
        <f>IF(P299=0,0,IF(ISBLANK('Student Work'!T299),"ERROR",IF(ABS('Student Work'!T299-('Student Work'!Q299-'Student Work'!S299))&lt;0.01,IF(P299&lt;&gt;"ERROR","Correct","ERROR"),"ERROR")))</f>
        <v>0</v>
      </c>
      <c r="U299" s="167"/>
      <c r="V299" s="167"/>
      <c r="W299" s="104"/>
      <c r="X299" s="104"/>
      <c r="Y299" s="104"/>
      <c r="Z299" s="104"/>
      <c r="AA299" s="104"/>
      <c r="AB299" s="104"/>
      <c r="AC299" s="104"/>
      <c r="AD299" s="160">
        <f>IF($AE$13="Correct",IF(AND(AD298+1&lt;='Student Work'!$AE$13,AD298&lt;&gt;0),AD298+1,IF('Student Work'!AD299&gt;0,"ERROR",0)),0)</f>
        <v>0</v>
      </c>
      <c r="AE299" s="162">
        <f>IF(AD299=0,0,IF(ISBLANK('Student Work'!AE299),"ERROR",IF(ABS('Student Work'!AE299-'Student Work'!AH298)&lt;0.01,IF(AD299&lt;&gt;"ERROR","Correct","ERROR"),"ERROR")))</f>
        <v>0</v>
      </c>
      <c r="AF299" s="162">
        <f>IF(AD299=0,0,IF(ISBLANK('Student Work'!AF299),"ERROR",IF(ABS('Student Work'!AF299-'Student Work'!AE299*'Student Work'!$AE$12/12)&lt;0.01,IF(AD299&lt;&gt;"ERROR","Correct","ERROR"),"ERROR")))</f>
        <v>0</v>
      </c>
      <c r="AG299" s="179">
        <f>IF(AD299=0,0,IF(ISBLANK('Student Work'!AG299),"ERROR",IF(ABS('Student Work'!AG299-('Student Work'!$AE$14-'Student Work'!AF299))&lt;0.01,"Correct","ERROR")))</f>
        <v>0</v>
      </c>
      <c r="AH299" s="180">
        <f>IF(AD299=0,0,IF(ISBLANK('Student Work'!AH299),"ERROR",IF(ABS('Student Work'!AH299-('Student Work'!AE299-'Student Work'!AG299))&lt;0.01,"Correct","ERROR")))</f>
        <v>0</v>
      </c>
      <c r="AI299" s="168"/>
      <c r="AJ299" s="104"/>
      <c r="AK299" s="104"/>
      <c r="AL299" s="84"/>
      <c r="AM299" s="18"/>
      <c r="AN299" s="18"/>
      <c r="AO299" s="18"/>
      <c r="AP299" s="18"/>
      <c r="AQ299" s="18"/>
      <c r="AR299" s="18"/>
      <c r="AS299" s="18"/>
      <c r="AT299" s="18"/>
    </row>
    <row r="300" spans="1:46">
      <c r="A300" s="117"/>
      <c r="B300" s="86"/>
      <c r="C300" s="86"/>
      <c r="D300" s="86"/>
      <c r="E300" s="86"/>
      <c r="F300" s="86"/>
      <c r="G300" s="86"/>
      <c r="H300" s="86"/>
      <c r="I300" s="86"/>
      <c r="J300" s="86"/>
      <c r="K300" s="86"/>
      <c r="L300" s="86"/>
      <c r="M300" s="86"/>
      <c r="N300" s="86"/>
      <c r="O300" s="104"/>
      <c r="P300" s="160">
        <f>IF($T$13="Correct",IF(AND(P299+1&lt;='Student Work'!$T$13,P299&lt;&gt;0),P299+1,IF('Student Work'!P300&gt;0,"ERROR",0)),0)</f>
        <v>0</v>
      </c>
      <c r="Q300" s="161">
        <f>IF(P300=0,0,IF(ISBLANK('Student Work'!Q300),"ERROR",IF(ABS('Student Work'!Q300-'Student Work'!T299)&lt;0.01,IF(P300&lt;&gt;"ERROR","Correct","ERROR"),"ERROR")))</f>
        <v>0</v>
      </c>
      <c r="R300" s="162">
        <f>IF(P300=0,0,IF(ISBLANK('Student Work'!R300),"ERROR",IF(ABS('Student Work'!R300-'Student Work'!Q300*'Student Work'!$T$12/12)&lt;0.01,IF(P300&lt;&gt;"ERROR","Correct","ERROR"),"ERROR")))</f>
        <v>0</v>
      </c>
      <c r="S300" s="162">
        <f>IF(P300=0,0,IF(ISBLANK('Student Work'!S300),"ERROR",IF(ABS('Student Work'!S300-('Student Work'!$T$14-'Student Work'!R300))&lt;0.01,IF(P300&lt;&gt;"ERROR","Correct","ERROR"),"ERROR")))</f>
        <v>0</v>
      </c>
      <c r="T300" s="162">
        <f>IF(P300=0,0,IF(ISBLANK('Student Work'!T300),"ERROR",IF(ABS('Student Work'!T300-('Student Work'!Q300-'Student Work'!S300))&lt;0.01,IF(P300&lt;&gt;"ERROR","Correct","ERROR"),"ERROR")))</f>
        <v>0</v>
      </c>
      <c r="U300" s="167"/>
      <c r="V300" s="167"/>
      <c r="W300" s="104"/>
      <c r="X300" s="104"/>
      <c r="Y300" s="104"/>
      <c r="Z300" s="104"/>
      <c r="AA300" s="104"/>
      <c r="AB300" s="104"/>
      <c r="AC300" s="104"/>
      <c r="AD300" s="160">
        <f>IF($AE$13="Correct",IF(AND(AD299+1&lt;='Student Work'!$AE$13,AD299&lt;&gt;0),AD299+1,IF('Student Work'!AD300&gt;0,"ERROR",0)),0)</f>
        <v>0</v>
      </c>
      <c r="AE300" s="162">
        <f>IF(AD300=0,0,IF(ISBLANK('Student Work'!AE300),"ERROR",IF(ABS('Student Work'!AE300-'Student Work'!AH299)&lt;0.01,IF(AD300&lt;&gt;"ERROR","Correct","ERROR"),"ERROR")))</f>
        <v>0</v>
      </c>
      <c r="AF300" s="162">
        <f>IF(AD300=0,0,IF(ISBLANK('Student Work'!AF300),"ERROR",IF(ABS('Student Work'!AF300-'Student Work'!AE300*'Student Work'!$AE$12/12)&lt;0.01,IF(AD300&lt;&gt;"ERROR","Correct","ERROR"),"ERROR")))</f>
        <v>0</v>
      </c>
      <c r="AG300" s="179">
        <f>IF(AD300=0,0,IF(ISBLANK('Student Work'!AG300),"ERROR",IF(ABS('Student Work'!AG300-('Student Work'!$AE$14-'Student Work'!AF300))&lt;0.01,"Correct","ERROR")))</f>
        <v>0</v>
      </c>
      <c r="AH300" s="180">
        <f>IF(AD300=0,0,IF(ISBLANK('Student Work'!AH300),"ERROR",IF(ABS('Student Work'!AH300-('Student Work'!AE300-'Student Work'!AG300))&lt;0.01,"Correct","ERROR")))</f>
        <v>0</v>
      </c>
      <c r="AI300" s="168"/>
      <c r="AJ300" s="104"/>
      <c r="AK300" s="104"/>
      <c r="AL300" s="84"/>
      <c r="AM300" s="18"/>
      <c r="AN300" s="18"/>
      <c r="AO300" s="18"/>
      <c r="AP300" s="18"/>
      <c r="AQ300" s="18"/>
      <c r="AR300" s="18"/>
      <c r="AS300" s="18"/>
      <c r="AT300" s="18"/>
    </row>
    <row r="301" spans="1:46">
      <c r="A301" s="117"/>
      <c r="B301" s="86"/>
      <c r="C301" s="86"/>
      <c r="D301" s="86"/>
      <c r="E301" s="86"/>
      <c r="F301" s="86"/>
      <c r="G301" s="86"/>
      <c r="H301" s="86"/>
      <c r="I301" s="86"/>
      <c r="J301" s="86"/>
      <c r="K301" s="86"/>
      <c r="L301" s="86"/>
      <c r="M301" s="86"/>
      <c r="N301" s="86"/>
      <c r="O301" s="104"/>
      <c r="P301" s="160">
        <f>IF($T$13="Correct",IF(AND(P300+1&lt;='Student Work'!$T$13,P300&lt;&gt;0),P300+1,IF('Student Work'!P301&gt;0,"ERROR",0)),0)</f>
        <v>0</v>
      </c>
      <c r="Q301" s="161">
        <f>IF(P301=0,0,IF(ISBLANK('Student Work'!Q301),"ERROR",IF(ABS('Student Work'!Q301-'Student Work'!T300)&lt;0.01,IF(P301&lt;&gt;"ERROR","Correct","ERROR"),"ERROR")))</f>
        <v>0</v>
      </c>
      <c r="R301" s="162">
        <f>IF(P301=0,0,IF(ISBLANK('Student Work'!R301),"ERROR",IF(ABS('Student Work'!R301-'Student Work'!Q301*'Student Work'!$T$12/12)&lt;0.01,IF(P301&lt;&gt;"ERROR","Correct","ERROR"),"ERROR")))</f>
        <v>0</v>
      </c>
      <c r="S301" s="162">
        <f>IF(P301=0,0,IF(ISBLANK('Student Work'!S301),"ERROR",IF(ABS('Student Work'!S301-('Student Work'!$T$14-'Student Work'!R301))&lt;0.01,IF(P301&lt;&gt;"ERROR","Correct","ERROR"),"ERROR")))</f>
        <v>0</v>
      </c>
      <c r="T301" s="162">
        <f>IF(P301=0,0,IF(ISBLANK('Student Work'!T301),"ERROR",IF(ABS('Student Work'!T301-('Student Work'!Q301-'Student Work'!S301))&lt;0.01,IF(P301&lt;&gt;"ERROR","Correct","ERROR"),"ERROR")))</f>
        <v>0</v>
      </c>
      <c r="U301" s="167"/>
      <c r="V301" s="167"/>
      <c r="W301" s="104"/>
      <c r="X301" s="104"/>
      <c r="Y301" s="104"/>
      <c r="Z301" s="104"/>
      <c r="AA301" s="104"/>
      <c r="AB301" s="104"/>
      <c r="AC301" s="104"/>
      <c r="AD301" s="160">
        <f>IF($AE$13="Correct",IF(AND(AD300+1&lt;='Student Work'!$AE$13,AD300&lt;&gt;0),AD300+1,IF('Student Work'!AD301&gt;0,"ERROR",0)),0)</f>
        <v>0</v>
      </c>
      <c r="AE301" s="162">
        <f>IF(AD301=0,0,IF(ISBLANK('Student Work'!AE301),"ERROR",IF(ABS('Student Work'!AE301-'Student Work'!AH300)&lt;0.01,IF(AD301&lt;&gt;"ERROR","Correct","ERROR"),"ERROR")))</f>
        <v>0</v>
      </c>
      <c r="AF301" s="162">
        <f>IF(AD301=0,0,IF(ISBLANK('Student Work'!AF301),"ERROR",IF(ABS('Student Work'!AF301-'Student Work'!AE301*'Student Work'!$AE$12/12)&lt;0.01,IF(AD301&lt;&gt;"ERROR","Correct","ERROR"),"ERROR")))</f>
        <v>0</v>
      </c>
      <c r="AG301" s="179">
        <f>IF(AD301=0,0,IF(ISBLANK('Student Work'!AG301),"ERROR",IF(ABS('Student Work'!AG301-('Student Work'!$AE$14-'Student Work'!AF301))&lt;0.01,"Correct","ERROR")))</f>
        <v>0</v>
      </c>
      <c r="AH301" s="180">
        <f>IF(AD301=0,0,IF(ISBLANK('Student Work'!AH301),"ERROR",IF(ABS('Student Work'!AH301-('Student Work'!AE301-'Student Work'!AG301))&lt;0.01,"Correct","ERROR")))</f>
        <v>0</v>
      </c>
      <c r="AI301" s="168"/>
      <c r="AJ301" s="104"/>
      <c r="AK301" s="104"/>
      <c r="AL301" s="84"/>
      <c r="AM301" s="18"/>
      <c r="AN301" s="18"/>
      <c r="AO301" s="18"/>
      <c r="AP301" s="18"/>
      <c r="AQ301" s="18"/>
      <c r="AR301" s="18"/>
      <c r="AS301" s="18"/>
      <c r="AT301" s="18"/>
    </row>
    <row r="302" spans="1:46">
      <c r="A302" s="117"/>
      <c r="B302" s="86"/>
      <c r="C302" s="86"/>
      <c r="D302" s="86"/>
      <c r="E302" s="86"/>
      <c r="F302" s="86"/>
      <c r="G302" s="86"/>
      <c r="H302" s="86"/>
      <c r="I302" s="86"/>
      <c r="J302" s="86"/>
      <c r="K302" s="86"/>
      <c r="L302" s="86"/>
      <c r="M302" s="86"/>
      <c r="N302" s="86"/>
      <c r="O302" s="104"/>
      <c r="P302" s="160">
        <f>IF($T$13="Correct",IF(AND(P301+1&lt;='Student Work'!$T$13,P301&lt;&gt;0),P301+1,IF('Student Work'!P302&gt;0,"ERROR",0)),0)</f>
        <v>0</v>
      </c>
      <c r="Q302" s="161">
        <f>IF(P302=0,0,IF(ISBLANK('Student Work'!Q302),"ERROR",IF(ABS('Student Work'!Q302-'Student Work'!T301)&lt;0.01,IF(P302&lt;&gt;"ERROR","Correct","ERROR"),"ERROR")))</f>
        <v>0</v>
      </c>
      <c r="R302" s="162">
        <f>IF(P302=0,0,IF(ISBLANK('Student Work'!R302),"ERROR",IF(ABS('Student Work'!R302-'Student Work'!Q302*'Student Work'!$T$12/12)&lt;0.01,IF(P302&lt;&gt;"ERROR","Correct","ERROR"),"ERROR")))</f>
        <v>0</v>
      </c>
      <c r="S302" s="162">
        <f>IF(P302=0,0,IF(ISBLANK('Student Work'!S302),"ERROR",IF(ABS('Student Work'!S302-('Student Work'!$T$14-'Student Work'!R302))&lt;0.01,IF(P302&lt;&gt;"ERROR","Correct","ERROR"),"ERROR")))</f>
        <v>0</v>
      </c>
      <c r="T302" s="162">
        <f>IF(P302=0,0,IF(ISBLANK('Student Work'!T302),"ERROR",IF(ABS('Student Work'!T302-('Student Work'!Q302-'Student Work'!S302))&lt;0.01,IF(P302&lt;&gt;"ERROR","Correct","ERROR"),"ERROR")))</f>
        <v>0</v>
      </c>
      <c r="U302" s="167"/>
      <c r="V302" s="167"/>
      <c r="W302" s="104"/>
      <c r="X302" s="104"/>
      <c r="Y302" s="104"/>
      <c r="Z302" s="104"/>
      <c r="AA302" s="104"/>
      <c r="AB302" s="104"/>
      <c r="AC302" s="104"/>
      <c r="AD302" s="160">
        <f>IF($AE$13="Correct",IF(AND(AD301+1&lt;='Student Work'!$AE$13,AD301&lt;&gt;0),AD301+1,IF('Student Work'!AD302&gt;0,"ERROR",0)),0)</f>
        <v>0</v>
      </c>
      <c r="AE302" s="162">
        <f>IF(AD302=0,0,IF(ISBLANK('Student Work'!AE302),"ERROR",IF(ABS('Student Work'!AE302-'Student Work'!AH301)&lt;0.01,IF(AD302&lt;&gt;"ERROR","Correct","ERROR"),"ERROR")))</f>
        <v>0</v>
      </c>
      <c r="AF302" s="162">
        <f>IF(AD302=0,0,IF(ISBLANK('Student Work'!AF302),"ERROR",IF(ABS('Student Work'!AF302-'Student Work'!AE302*'Student Work'!$AE$12/12)&lt;0.01,IF(AD302&lt;&gt;"ERROR","Correct","ERROR"),"ERROR")))</f>
        <v>0</v>
      </c>
      <c r="AG302" s="179">
        <f>IF(AD302=0,0,IF(ISBLANK('Student Work'!AG302),"ERROR",IF(ABS('Student Work'!AG302-('Student Work'!$AE$14-'Student Work'!AF302))&lt;0.01,"Correct","ERROR")))</f>
        <v>0</v>
      </c>
      <c r="AH302" s="180">
        <f>IF(AD302=0,0,IF(ISBLANK('Student Work'!AH302),"ERROR",IF(ABS('Student Work'!AH302-('Student Work'!AE302-'Student Work'!AG302))&lt;0.01,"Correct","ERROR")))</f>
        <v>0</v>
      </c>
      <c r="AI302" s="168"/>
      <c r="AJ302" s="104"/>
      <c r="AK302" s="104"/>
      <c r="AL302" s="84"/>
      <c r="AM302" s="18"/>
      <c r="AN302" s="18"/>
      <c r="AO302" s="18"/>
      <c r="AP302" s="18"/>
      <c r="AQ302" s="18"/>
      <c r="AR302" s="18"/>
      <c r="AS302" s="18"/>
      <c r="AT302" s="18"/>
    </row>
    <row r="303" spans="1:46">
      <c r="A303" s="117"/>
      <c r="B303" s="86"/>
      <c r="C303" s="86"/>
      <c r="D303" s="86"/>
      <c r="E303" s="86"/>
      <c r="F303" s="86"/>
      <c r="G303" s="86"/>
      <c r="H303" s="86"/>
      <c r="I303" s="86"/>
      <c r="J303" s="86"/>
      <c r="K303" s="86"/>
      <c r="L303" s="86"/>
      <c r="M303" s="86"/>
      <c r="N303" s="86"/>
      <c r="O303" s="104"/>
      <c r="P303" s="160">
        <f>IF($T$13="Correct",IF(AND(P302+1&lt;='Student Work'!$T$13,P302&lt;&gt;0),P302+1,IF('Student Work'!P303&gt;0,"ERROR",0)),0)</f>
        <v>0</v>
      </c>
      <c r="Q303" s="161">
        <f>IF(P303=0,0,IF(ISBLANK('Student Work'!Q303),"ERROR",IF(ABS('Student Work'!Q303-'Student Work'!T302)&lt;0.01,IF(P303&lt;&gt;"ERROR","Correct","ERROR"),"ERROR")))</f>
        <v>0</v>
      </c>
      <c r="R303" s="162">
        <f>IF(P303=0,0,IF(ISBLANK('Student Work'!R303),"ERROR",IF(ABS('Student Work'!R303-'Student Work'!Q303*'Student Work'!$T$12/12)&lt;0.01,IF(P303&lt;&gt;"ERROR","Correct","ERROR"),"ERROR")))</f>
        <v>0</v>
      </c>
      <c r="S303" s="162">
        <f>IF(P303=0,0,IF(ISBLANK('Student Work'!S303),"ERROR",IF(ABS('Student Work'!S303-('Student Work'!$T$14-'Student Work'!R303))&lt;0.01,IF(P303&lt;&gt;"ERROR","Correct","ERROR"),"ERROR")))</f>
        <v>0</v>
      </c>
      <c r="T303" s="162">
        <f>IF(P303=0,0,IF(ISBLANK('Student Work'!T303),"ERROR",IF(ABS('Student Work'!T303-('Student Work'!Q303-'Student Work'!S303))&lt;0.01,IF(P303&lt;&gt;"ERROR","Correct","ERROR"),"ERROR")))</f>
        <v>0</v>
      </c>
      <c r="U303" s="167"/>
      <c r="V303" s="167"/>
      <c r="W303" s="104"/>
      <c r="X303" s="104"/>
      <c r="Y303" s="104"/>
      <c r="Z303" s="104"/>
      <c r="AA303" s="104"/>
      <c r="AB303" s="104"/>
      <c r="AC303" s="104"/>
      <c r="AD303" s="160">
        <f>IF($AE$13="Correct",IF(AND(AD302+1&lt;='Student Work'!$AE$13,AD302&lt;&gt;0),AD302+1,IF('Student Work'!AD303&gt;0,"ERROR",0)),0)</f>
        <v>0</v>
      </c>
      <c r="AE303" s="162">
        <f>IF(AD303=0,0,IF(ISBLANK('Student Work'!AE303),"ERROR",IF(ABS('Student Work'!AE303-'Student Work'!AH302)&lt;0.01,IF(AD303&lt;&gt;"ERROR","Correct","ERROR"),"ERROR")))</f>
        <v>0</v>
      </c>
      <c r="AF303" s="162">
        <f>IF(AD303=0,0,IF(ISBLANK('Student Work'!AF303),"ERROR",IF(ABS('Student Work'!AF303-'Student Work'!AE303*'Student Work'!$AE$12/12)&lt;0.01,IF(AD303&lt;&gt;"ERROR","Correct","ERROR"),"ERROR")))</f>
        <v>0</v>
      </c>
      <c r="AG303" s="179">
        <f>IF(AD303=0,0,IF(ISBLANK('Student Work'!AG303),"ERROR",IF(ABS('Student Work'!AG303-('Student Work'!$AE$14-'Student Work'!AF303))&lt;0.01,"Correct","ERROR")))</f>
        <v>0</v>
      </c>
      <c r="AH303" s="180">
        <f>IF(AD303=0,0,IF(ISBLANK('Student Work'!AH303),"ERROR",IF(ABS('Student Work'!AH303-('Student Work'!AE303-'Student Work'!AG303))&lt;0.01,"Correct","ERROR")))</f>
        <v>0</v>
      </c>
      <c r="AI303" s="168"/>
      <c r="AJ303" s="104"/>
      <c r="AK303" s="104"/>
      <c r="AL303" s="84"/>
      <c r="AM303" s="18"/>
      <c r="AN303" s="18"/>
      <c r="AO303" s="18"/>
      <c r="AP303" s="18"/>
      <c r="AQ303" s="18"/>
      <c r="AR303" s="18"/>
      <c r="AS303" s="18"/>
      <c r="AT303" s="18"/>
    </row>
    <row r="304" spans="1:46">
      <c r="A304" s="117"/>
      <c r="B304" s="86"/>
      <c r="C304" s="86"/>
      <c r="D304" s="86"/>
      <c r="E304" s="86"/>
      <c r="F304" s="86"/>
      <c r="G304" s="86"/>
      <c r="H304" s="86"/>
      <c r="I304" s="86"/>
      <c r="J304" s="86"/>
      <c r="K304" s="86"/>
      <c r="L304" s="86"/>
      <c r="M304" s="86"/>
      <c r="N304" s="86"/>
      <c r="O304" s="104"/>
      <c r="P304" s="160">
        <f>IF($T$13="Correct",IF(AND(P303+1&lt;='Student Work'!$T$13,P303&lt;&gt;0),P303+1,IF('Student Work'!P304&gt;0,"ERROR",0)),0)</f>
        <v>0</v>
      </c>
      <c r="Q304" s="161">
        <f>IF(P304=0,0,IF(ISBLANK('Student Work'!Q304),"ERROR",IF(ABS('Student Work'!Q304-'Student Work'!T303)&lt;0.01,IF(P304&lt;&gt;"ERROR","Correct","ERROR"),"ERROR")))</f>
        <v>0</v>
      </c>
      <c r="R304" s="162">
        <f>IF(P304=0,0,IF(ISBLANK('Student Work'!R304),"ERROR",IF(ABS('Student Work'!R304-'Student Work'!Q304*'Student Work'!$T$12/12)&lt;0.01,IF(P304&lt;&gt;"ERROR","Correct","ERROR"),"ERROR")))</f>
        <v>0</v>
      </c>
      <c r="S304" s="162">
        <f>IF(P304=0,0,IF(ISBLANK('Student Work'!S304),"ERROR",IF(ABS('Student Work'!S304-('Student Work'!$T$14-'Student Work'!R304))&lt;0.01,IF(P304&lt;&gt;"ERROR","Correct","ERROR"),"ERROR")))</f>
        <v>0</v>
      </c>
      <c r="T304" s="162">
        <f>IF(P304=0,0,IF(ISBLANK('Student Work'!T304),"ERROR",IF(ABS('Student Work'!T304-('Student Work'!Q304-'Student Work'!S304))&lt;0.01,IF(P304&lt;&gt;"ERROR","Correct","ERROR"),"ERROR")))</f>
        <v>0</v>
      </c>
      <c r="U304" s="167"/>
      <c r="V304" s="167"/>
      <c r="W304" s="104"/>
      <c r="X304" s="104"/>
      <c r="Y304" s="104"/>
      <c r="Z304" s="104"/>
      <c r="AA304" s="104"/>
      <c r="AB304" s="104"/>
      <c r="AC304" s="104"/>
      <c r="AD304" s="160">
        <f>IF($AE$13="Correct",IF(AND(AD303+1&lt;='Student Work'!$AE$13,AD303&lt;&gt;0),AD303+1,IF('Student Work'!AD304&gt;0,"ERROR",0)),0)</f>
        <v>0</v>
      </c>
      <c r="AE304" s="162">
        <f>IF(AD304=0,0,IF(ISBLANK('Student Work'!AE304),"ERROR",IF(ABS('Student Work'!AE304-'Student Work'!AH303)&lt;0.01,IF(AD304&lt;&gt;"ERROR","Correct","ERROR"),"ERROR")))</f>
        <v>0</v>
      </c>
      <c r="AF304" s="162">
        <f>IF(AD304=0,0,IF(ISBLANK('Student Work'!AF304),"ERROR",IF(ABS('Student Work'!AF304-'Student Work'!AE304*'Student Work'!$AE$12/12)&lt;0.01,IF(AD304&lt;&gt;"ERROR","Correct","ERROR"),"ERROR")))</f>
        <v>0</v>
      </c>
      <c r="AG304" s="179">
        <f>IF(AD304=0,0,IF(ISBLANK('Student Work'!AG304),"ERROR",IF(ABS('Student Work'!AG304-('Student Work'!$AE$14-'Student Work'!AF304))&lt;0.01,"Correct","ERROR")))</f>
        <v>0</v>
      </c>
      <c r="AH304" s="180">
        <f>IF(AD304=0,0,IF(ISBLANK('Student Work'!AH304),"ERROR",IF(ABS('Student Work'!AH304-('Student Work'!AE304-'Student Work'!AG304))&lt;0.01,"Correct","ERROR")))</f>
        <v>0</v>
      </c>
      <c r="AI304" s="168"/>
      <c r="AJ304" s="104"/>
      <c r="AK304" s="104"/>
      <c r="AL304" s="84"/>
      <c r="AM304" s="18"/>
      <c r="AN304" s="18"/>
      <c r="AO304" s="18"/>
      <c r="AP304" s="18"/>
      <c r="AQ304" s="18"/>
      <c r="AR304" s="18"/>
      <c r="AS304" s="18"/>
      <c r="AT304" s="18"/>
    </row>
    <row r="305" spans="1:46">
      <c r="A305" s="117"/>
      <c r="B305" s="86"/>
      <c r="C305" s="86"/>
      <c r="D305" s="86"/>
      <c r="E305" s="86"/>
      <c r="F305" s="86"/>
      <c r="G305" s="86"/>
      <c r="H305" s="86"/>
      <c r="I305" s="86"/>
      <c r="J305" s="86"/>
      <c r="K305" s="86"/>
      <c r="L305" s="86"/>
      <c r="M305" s="86"/>
      <c r="N305" s="86"/>
      <c r="O305" s="104"/>
      <c r="P305" s="160">
        <f>IF($T$13="Correct",IF(AND(P304+1&lt;='Student Work'!$T$13,P304&lt;&gt;0),P304+1,IF('Student Work'!P305&gt;0,"ERROR",0)),0)</f>
        <v>0</v>
      </c>
      <c r="Q305" s="161">
        <f>IF(P305=0,0,IF(ISBLANK('Student Work'!Q305),"ERROR",IF(ABS('Student Work'!Q305-'Student Work'!T304)&lt;0.01,IF(P305&lt;&gt;"ERROR","Correct","ERROR"),"ERROR")))</f>
        <v>0</v>
      </c>
      <c r="R305" s="162">
        <f>IF(P305=0,0,IF(ISBLANK('Student Work'!R305),"ERROR",IF(ABS('Student Work'!R305-'Student Work'!Q305*'Student Work'!$T$12/12)&lt;0.01,IF(P305&lt;&gt;"ERROR","Correct","ERROR"),"ERROR")))</f>
        <v>0</v>
      </c>
      <c r="S305" s="162">
        <f>IF(P305=0,0,IF(ISBLANK('Student Work'!S305),"ERROR",IF(ABS('Student Work'!S305-('Student Work'!$T$14-'Student Work'!R305))&lt;0.01,IF(P305&lt;&gt;"ERROR","Correct","ERROR"),"ERROR")))</f>
        <v>0</v>
      </c>
      <c r="T305" s="162">
        <f>IF(P305=0,0,IF(ISBLANK('Student Work'!T305),"ERROR",IF(ABS('Student Work'!T305-('Student Work'!Q305-'Student Work'!S305))&lt;0.01,IF(P305&lt;&gt;"ERROR","Correct","ERROR"),"ERROR")))</f>
        <v>0</v>
      </c>
      <c r="U305" s="167"/>
      <c r="V305" s="167"/>
      <c r="W305" s="104"/>
      <c r="X305" s="104"/>
      <c r="Y305" s="104"/>
      <c r="Z305" s="104"/>
      <c r="AA305" s="104"/>
      <c r="AB305" s="104"/>
      <c r="AC305" s="104"/>
      <c r="AD305" s="160">
        <f>IF($AE$13="Correct",IF(AND(AD304+1&lt;='Student Work'!$AE$13,AD304&lt;&gt;0),AD304+1,IF('Student Work'!AD305&gt;0,"ERROR",0)),0)</f>
        <v>0</v>
      </c>
      <c r="AE305" s="162">
        <f>IF(AD305=0,0,IF(ISBLANK('Student Work'!AE305),"ERROR",IF(ABS('Student Work'!AE305-'Student Work'!AH304)&lt;0.01,IF(AD305&lt;&gt;"ERROR","Correct","ERROR"),"ERROR")))</f>
        <v>0</v>
      </c>
      <c r="AF305" s="162">
        <f>IF(AD305=0,0,IF(ISBLANK('Student Work'!AF305),"ERROR",IF(ABS('Student Work'!AF305-'Student Work'!AE305*'Student Work'!$AE$12/12)&lt;0.01,IF(AD305&lt;&gt;"ERROR","Correct","ERROR"),"ERROR")))</f>
        <v>0</v>
      </c>
      <c r="AG305" s="179">
        <f>IF(AD305=0,0,IF(ISBLANK('Student Work'!AG305),"ERROR",IF(ABS('Student Work'!AG305-('Student Work'!$AE$14-'Student Work'!AF305))&lt;0.01,"Correct","ERROR")))</f>
        <v>0</v>
      </c>
      <c r="AH305" s="180">
        <f>IF(AD305=0,0,IF(ISBLANK('Student Work'!AH305),"ERROR",IF(ABS('Student Work'!AH305-('Student Work'!AE305-'Student Work'!AG305))&lt;0.01,"Correct","ERROR")))</f>
        <v>0</v>
      </c>
      <c r="AI305" s="168"/>
      <c r="AJ305" s="104"/>
      <c r="AK305" s="104"/>
      <c r="AL305" s="84"/>
      <c r="AM305" s="18"/>
      <c r="AN305" s="18"/>
      <c r="AO305" s="18"/>
      <c r="AP305" s="18"/>
      <c r="AQ305" s="18"/>
      <c r="AR305" s="18"/>
      <c r="AS305" s="18"/>
      <c r="AT305" s="18"/>
    </row>
    <row r="306" spans="1:46">
      <c r="A306" s="117"/>
      <c r="B306" s="86"/>
      <c r="C306" s="86"/>
      <c r="D306" s="86"/>
      <c r="E306" s="86"/>
      <c r="F306" s="86"/>
      <c r="G306" s="86"/>
      <c r="H306" s="86"/>
      <c r="I306" s="86"/>
      <c r="J306" s="86"/>
      <c r="K306" s="86"/>
      <c r="L306" s="86"/>
      <c r="M306" s="86"/>
      <c r="N306" s="86"/>
      <c r="O306" s="104"/>
      <c r="P306" s="160">
        <f>IF($T$13="Correct",IF(AND(P305+1&lt;='Student Work'!$T$13,P305&lt;&gt;0),P305+1,IF('Student Work'!P306&gt;0,"ERROR",0)),0)</f>
        <v>0</v>
      </c>
      <c r="Q306" s="161">
        <f>IF(P306=0,0,IF(ISBLANK('Student Work'!Q306),"ERROR",IF(ABS('Student Work'!Q306-'Student Work'!T305)&lt;0.01,IF(P306&lt;&gt;"ERROR","Correct","ERROR"),"ERROR")))</f>
        <v>0</v>
      </c>
      <c r="R306" s="162">
        <f>IF(P306=0,0,IF(ISBLANK('Student Work'!R306),"ERROR",IF(ABS('Student Work'!R306-'Student Work'!Q306*'Student Work'!$T$12/12)&lt;0.01,IF(P306&lt;&gt;"ERROR","Correct","ERROR"),"ERROR")))</f>
        <v>0</v>
      </c>
      <c r="S306" s="162">
        <f>IF(P306=0,0,IF(ISBLANK('Student Work'!S306),"ERROR",IF(ABS('Student Work'!S306-('Student Work'!$T$14-'Student Work'!R306))&lt;0.01,IF(P306&lt;&gt;"ERROR","Correct","ERROR"),"ERROR")))</f>
        <v>0</v>
      </c>
      <c r="T306" s="162">
        <f>IF(P306=0,0,IF(ISBLANK('Student Work'!T306),"ERROR",IF(ABS('Student Work'!T306-('Student Work'!Q306-'Student Work'!S306))&lt;0.01,IF(P306&lt;&gt;"ERROR","Correct","ERROR"),"ERROR")))</f>
        <v>0</v>
      </c>
      <c r="U306" s="167"/>
      <c r="V306" s="167"/>
      <c r="W306" s="104"/>
      <c r="X306" s="104"/>
      <c r="Y306" s="104"/>
      <c r="Z306" s="104"/>
      <c r="AA306" s="104"/>
      <c r="AB306" s="104"/>
      <c r="AC306" s="104"/>
      <c r="AD306" s="160">
        <f>IF($AE$13="Correct",IF(AND(AD305+1&lt;='Student Work'!$AE$13,AD305&lt;&gt;0),AD305+1,IF('Student Work'!AD306&gt;0,"ERROR",0)),0)</f>
        <v>0</v>
      </c>
      <c r="AE306" s="162">
        <f>IF(AD306=0,0,IF(ISBLANK('Student Work'!AE306),"ERROR",IF(ABS('Student Work'!AE306-'Student Work'!AH305)&lt;0.01,IF(AD306&lt;&gt;"ERROR","Correct","ERROR"),"ERROR")))</f>
        <v>0</v>
      </c>
      <c r="AF306" s="162">
        <f>IF(AD306=0,0,IF(ISBLANK('Student Work'!AF306),"ERROR",IF(ABS('Student Work'!AF306-'Student Work'!AE306*'Student Work'!$AE$12/12)&lt;0.01,IF(AD306&lt;&gt;"ERROR","Correct","ERROR"),"ERROR")))</f>
        <v>0</v>
      </c>
      <c r="AG306" s="179">
        <f>IF(AD306=0,0,IF(ISBLANK('Student Work'!AG306),"ERROR",IF(ABS('Student Work'!AG306-('Student Work'!$AE$14-'Student Work'!AF306))&lt;0.01,"Correct","ERROR")))</f>
        <v>0</v>
      </c>
      <c r="AH306" s="180">
        <f>IF(AD306=0,0,IF(ISBLANK('Student Work'!AH306),"ERROR",IF(ABS('Student Work'!AH306-('Student Work'!AE306-'Student Work'!AG306))&lt;0.01,"Correct","ERROR")))</f>
        <v>0</v>
      </c>
      <c r="AI306" s="168"/>
      <c r="AJ306" s="104"/>
      <c r="AK306" s="104"/>
      <c r="AL306" s="84"/>
      <c r="AM306" s="18"/>
      <c r="AN306" s="18"/>
      <c r="AO306" s="18"/>
      <c r="AP306" s="18"/>
      <c r="AQ306" s="18"/>
      <c r="AR306" s="18"/>
      <c r="AS306" s="18"/>
      <c r="AT306" s="18"/>
    </row>
    <row r="307" spans="1:46">
      <c r="A307" s="117"/>
      <c r="B307" s="86"/>
      <c r="C307" s="86"/>
      <c r="D307" s="86"/>
      <c r="E307" s="86"/>
      <c r="F307" s="86"/>
      <c r="G307" s="86"/>
      <c r="H307" s="86"/>
      <c r="I307" s="86"/>
      <c r="J307" s="86"/>
      <c r="K307" s="86"/>
      <c r="L307" s="86"/>
      <c r="M307" s="86"/>
      <c r="N307" s="86"/>
      <c r="O307" s="104"/>
      <c r="P307" s="160">
        <f>IF($T$13="Correct",IF(AND(P306+1&lt;='Student Work'!$T$13,P306&lt;&gt;0),P306+1,IF('Student Work'!P307&gt;0,"ERROR",0)),0)</f>
        <v>0</v>
      </c>
      <c r="Q307" s="161">
        <f>IF(P307=0,0,IF(ISBLANK('Student Work'!Q307),"ERROR",IF(ABS('Student Work'!Q307-'Student Work'!T306)&lt;0.01,IF(P307&lt;&gt;"ERROR","Correct","ERROR"),"ERROR")))</f>
        <v>0</v>
      </c>
      <c r="R307" s="162">
        <f>IF(P307=0,0,IF(ISBLANK('Student Work'!R307),"ERROR",IF(ABS('Student Work'!R307-'Student Work'!Q307*'Student Work'!$T$12/12)&lt;0.01,IF(P307&lt;&gt;"ERROR","Correct","ERROR"),"ERROR")))</f>
        <v>0</v>
      </c>
      <c r="S307" s="162">
        <f>IF(P307=0,0,IF(ISBLANK('Student Work'!S307),"ERROR",IF(ABS('Student Work'!S307-('Student Work'!$T$14-'Student Work'!R307))&lt;0.01,IF(P307&lt;&gt;"ERROR","Correct","ERROR"),"ERROR")))</f>
        <v>0</v>
      </c>
      <c r="T307" s="162">
        <f>IF(P307=0,0,IF(ISBLANK('Student Work'!T307),"ERROR",IF(ABS('Student Work'!T307-('Student Work'!Q307-'Student Work'!S307))&lt;0.01,IF(P307&lt;&gt;"ERROR","Correct","ERROR"),"ERROR")))</f>
        <v>0</v>
      </c>
      <c r="U307" s="167"/>
      <c r="V307" s="167"/>
      <c r="W307" s="104"/>
      <c r="X307" s="104"/>
      <c r="Y307" s="104"/>
      <c r="Z307" s="104"/>
      <c r="AA307" s="104"/>
      <c r="AB307" s="104"/>
      <c r="AC307" s="104"/>
      <c r="AD307" s="160">
        <f>IF($AE$13="Correct",IF(AND(AD306+1&lt;='Student Work'!$AE$13,AD306&lt;&gt;0),AD306+1,IF('Student Work'!AD307&gt;0,"ERROR",0)),0)</f>
        <v>0</v>
      </c>
      <c r="AE307" s="162">
        <f>IF(AD307=0,0,IF(ISBLANK('Student Work'!AE307),"ERROR",IF(ABS('Student Work'!AE307-'Student Work'!AH306)&lt;0.01,IF(AD307&lt;&gt;"ERROR","Correct","ERROR"),"ERROR")))</f>
        <v>0</v>
      </c>
      <c r="AF307" s="162">
        <f>IF(AD307=0,0,IF(ISBLANK('Student Work'!AF307),"ERROR",IF(ABS('Student Work'!AF307-'Student Work'!AE307*'Student Work'!$AE$12/12)&lt;0.01,IF(AD307&lt;&gt;"ERROR","Correct","ERROR"),"ERROR")))</f>
        <v>0</v>
      </c>
      <c r="AG307" s="179">
        <f>IF(AD307=0,0,IF(ISBLANK('Student Work'!AG307),"ERROR",IF(ABS('Student Work'!AG307-('Student Work'!$AE$14-'Student Work'!AF307))&lt;0.01,"Correct","ERROR")))</f>
        <v>0</v>
      </c>
      <c r="AH307" s="180">
        <f>IF(AD307=0,0,IF(ISBLANK('Student Work'!AH307),"ERROR",IF(ABS('Student Work'!AH307-('Student Work'!AE307-'Student Work'!AG307))&lt;0.01,"Correct","ERROR")))</f>
        <v>0</v>
      </c>
      <c r="AI307" s="168"/>
      <c r="AJ307" s="104"/>
      <c r="AK307" s="104"/>
      <c r="AL307" s="84"/>
      <c r="AM307" s="18"/>
      <c r="AN307" s="18"/>
      <c r="AO307" s="18"/>
      <c r="AP307" s="18"/>
      <c r="AQ307" s="18"/>
      <c r="AR307" s="18"/>
      <c r="AS307" s="18"/>
      <c r="AT307" s="18"/>
    </row>
    <row r="308" spans="1:46">
      <c r="A308" s="117"/>
      <c r="B308" s="86"/>
      <c r="C308" s="86"/>
      <c r="D308" s="86"/>
      <c r="E308" s="86"/>
      <c r="F308" s="86"/>
      <c r="G308" s="86"/>
      <c r="H308" s="86"/>
      <c r="I308" s="86"/>
      <c r="J308" s="86"/>
      <c r="K308" s="86"/>
      <c r="L308" s="86"/>
      <c r="M308" s="86"/>
      <c r="N308" s="86"/>
      <c r="O308" s="104"/>
      <c r="P308" s="160">
        <f>IF($T$13="Correct",IF(AND(P307+1&lt;='Student Work'!$T$13,P307&lt;&gt;0),P307+1,IF('Student Work'!P308&gt;0,"ERROR",0)),0)</f>
        <v>0</v>
      </c>
      <c r="Q308" s="161">
        <f>IF(P308=0,0,IF(ISBLANK('Student Work'!Q308),"ERROR",IF(ABS('Student Work'!Q308-'Student Work'!T307)&lt;0.01,IF(P308&lt;&gt;"ERROR","Correct","ERROR"),"ERROR")))</f>
        <v>0</v>
      </c>
      <c r="R308" s="162">
        <f>IF(P308=0,0,IF(ISBLANK('Student Work'!R308),"ERROR",IF(ABS('Student Work'!R308-'Student Work'!Q308*'Student Work'!$T$12/12)&lt;0.01,IF(P308&lt;&gt;"ERROR","Correct","ERROR"),"ERROR")))</f>
        <v>0</v>
      </c>
      <c r="S308" s="162">
        <f>IF(P308=0,0,IF(ISBLANK('Student Work'!S308),"ERROR",IF(ABS('Student Work'!S308-('Student Work'!$T$14-'Student Work'!R308))&lt;0.01,IF(P308&lt;&gt;"ERROR","Correct","ERROR"),"ERROR")))</f>
        <v>0</v>
      </c>
      <c r="T308" s="162">
        <f>IF(P308=0,0,IF(ISBLANK('Student Work'!T308),"ERROR",IF(ABS('Student Work'!T308-('Student Work'!Q308-'Student Work'!S308))&lt;0.01,IF(P308&lt;&gt;"ERROR","Correct","ERROR"),"ERROR")))</f>
        <v>0</v>
      </c>
      <c r="U308" s="167"/>
      <c r="V308" s="167"/>
      <c r="W308" s="104"/>
      <c r="X308" s="104"/>
      <c r="Y308" s="104"/>
      <c r="Z308" s="104"/>
      <c r="AA308" s="104"/>
      <c r="AB308" s="104"/>
      <c r="AC308" s="104"/>
      <c r="AD308" s="160">
        <f>IF($AE$13="Correct",IF(AND(AD307+1&lt;='Student Work'!$AE$13,AD307&lt;&gt;0),AD307+1,IF('Student Work'!AD308&gt;0,"ERROR",0)),0)</f>
        <v>0</v>
      </c>
      <c r="AE308" s="162">
        <f>IF(AD308=0,0,IF(ISBLANK('Student Work'!AE308),"ERROR",IF(ABS('Student Work'!AE308-'Student Work'!AH307)&lt;0.01,IF(AD308&lt;&gt;"ERROR","Correct","ERROR"),"ERROR")))</f>
        <v>0</v>
      </c>
      <c r="AF308" s="162">
        <f>IF(AD308=0,0,IF(ISBLANK('Student Work'!AF308),"ERROR",IF(ABS('Student Work'!AF308-'Student Work'!AE308*'Student Work'!$AE$12/12)&lt;0.01,IF(AD308&lt;&gt;"ERROR","Correct","ERROR"),"ERROR")))</f>
        <v>0</v>
      </c>
      <c r="AG308" s="179">
        <f>IF(AD308=0,0,IF(ISBLANK('Student Work'!AG308),"ERROR",IF(ABS('Student Work'!AG308-('Student Work'!$AE$14-'Student Work'!AF308))&lt;0.01,"Correct","ERROR")))</f>
        <v>0</v>
      </c>
      <c r="AH308" s="180">
        <f>IF(AD308=0,0,IF(ISBLANK('Student Work'!AH308),"ERROR",IF(ABS('Student Work'!AH308-('Student Work'!AE308-'Student Work'!AG308))&lt;0.01,"Correct","ERROR")))</f>
        <v>0</v>
      </c>
      <c r="AI308" s="168"/>
      <c r="AJ308" s="104"/>
      <c r="AK308" s="104"/>
      <c r="AL308" s="84"/>
      <c r="AM308" s="18"/>
      <c r="AN308" s="18"/>
      <c r="AO308" s="18"/>
      <c r="AP308" s="18"/>
      <c r="AQ308" s="18"/>
      <c r="AR308" s="18"/>
      <c r="AS308" s="18"/>
      <c r="AT308" s="18"/>
    </row>
    <row r="309" spans="1:46">
      <c r="A309" s="117"/>
      <c r="B309" s="86"/>
      <c r="C309" s="86"/>
      <c r="D309" s="86"/>
      <c r="E309" s="86"/>
      <c r="F309" s="86"/>
      <c r="G309" s="86"/>
      <c r="H309" s="86"/>
      <c r="I309" s="86"/>
      <c r="J309" s="86"/>
      <c r="K309" s="86"/>
      <c r="L309" s="86"/>
      <c r="M309" s="86"/>
      <c r="N309" s="86"/>
      <c r="O309" s="104"/>
      <c r="P309" s="160">
        <f>IF($T$13="Correct",IF(AND(P308+1&lt;='Student Work'!$T$13,P308&lt;&gt;0),P308+1,IF('Student Work'!P309&gt;0,"ERROR",0)),0)</f>
        <v>0</v>
      </c>
      <c r="Q309" s="161">
        <f>IF(P309=0,0,IF(ISBLANK('Student Work'!Q309),"ERROR",IF(ABS('Student Work'!Q309-'Student Work'!T308)&lt;0.01,IF(P309&lt;&gt;"ERROR","Correct","ERROR"),"ERROR")))</f>
        <v>0</v>
      </c>
      <c r="R309" s="162">
        <f>IF(P309=0,0,IF(ISBLANK('Student Work'!R309),"ERROR",IF(ABS('Student Work'!R309-'Student Work'!Q309*'Student Work'!$T$12/12)&lt;0.01,IF(P309&lt;&gt;"ERROR","Correct","ERROR"),"ERROR")))</f>
        <v>0</v>
      </c>
      <c r="S309" s="162">
        <f>IF(P309=0,0,IF(ISBLANK('Student Work'!S309),"ERROR",IF(ABS('Student Work'!S309-('Student Work'!$T$14-'Student Work'!R309))&lt;0.01,IF(P309&lt;&gt;"ERROR","Correct","ERROR"),"ERROR")))</f>
        <v>0</v>
      </c>
      <c r="T309" s="162">
        <f>IF(P309=0,0,IF(ISBLANK('Student Work'!T309),"ERROR",IF(ABS('Student Work'!T309-('Student Work'!Q309-'Student Work'!S309))&lt;0.01,IF(P309&lt;&gt;"ERROR","Correct","ERROR"),"ERROR")))</f>
        <v>0</v>
      </c>
      <c r="U309" s="167"/>
      <c r="V309" s="167"/>
      <c r="W309" s="104"/>
      <c r="X309" s="104"/>
      <c r="Y309" s="104"/>
      <c r="Z309" s="104"/>
      <c r="AA309" s="104"/>
      <c r="AB309" s="104"/>
      <c r="AC309" s="104"/>
      <c r="AD309" s="160">
        <f>IF($AE$13="Correct",IF(AND(AD308+1&lt;='Student Work'!$AE$13,AD308&lt;&gt;0),AD308+1,IF('Student Work'!AD309&gt;0,"ERROR",0)),0)</f>
        <v>0</v>
      </c>
      <c r="AE309" s="162">
        <f>IF(AD309=0,0,IF(ISBLANK('Student Work'!AE309),"ERROR",IF(ABS('Student Work'!AE309-'Student Work'!AH308)&lt;0.01,IF(AD309&lt;&gt;"ERROR","Correct","ERROR"),"ERROR")))</f>
        <v>0</v>
      </c>
      <c r="AF309" s="162">
        <f>IF(AD309=0,0,IF(ISBLANK('Student Work'!AF309),"ERROR",IF(ABS('Student Work'!AF309-'Student Work'!AE309*'Student Work'!$AE$12/12)&lt;0.01,IF(AD309&lt;&gt;"ERROR","Correct","ERROR"),"ERROR")))</f>
        <v>0</v>
      </c>
      <c r="AG309" s="179">
        <f>IF(AD309=0,0,IF(ISBLANK('Student Work'!AG309),"ERROR",IF(ABS('Student Work'!AG309-('Student Work'!$AE$14-'Student Work'!AF309))&lt;0.01,"Correct","ERROR")))</f>
        <v>0</v>
      </c>
      <c r="AH309" s="180">
        <f>IF(AD309=0,0,IF(ISBLANK('Student Work'!AH309),"ERROR",IF(ABS('Student Work'!AH309-('Student Work'!AE309-'Student Work'!AG309))&lt;0.01,"Correct","ERROR")))</f>
        <v>0</v>
      </c>
      <c r="AI309" s="168"/>
      <c r="AJ309" s="104"/>
      <c r="AK309" s="104"/>
      <c r="AL309" s="84"/>
      <c r="AM309" s="18"/>
      <c r="AN309" s="18"/>
      <c r="AO309" s="18"/>
      <c r="AP309" s="18"/>
      <c r="AQ309" s="18"/>
      <c r="AR309" s="18"/>
      <c r="AS309" s="18"/>
      <c r="AT309" s="18"/>
    </row>
    <row r="310" spans="1:46">
      <c r="A310" s="117"/>
      <c r="B310" s="86"/>
      <c r="C310" s="86"/>
      <c r="D310" s="86"/>
      <c r="E310" s="86"/>
      <c r="F310" s="86"/>
      <c r="G310" s="86"/>
      <c r="H310" s="86"/>
      <c r="I310" s="86"/>
      <c r="J310" s="86"/>
      <c r="K310" s="86"/>
      <c r="L310" s="86"/>
      <c r="M310" s="86"/>
      <c r="N310" s="86"/>
      <c r="O310" s="104"/>
      <c r="P310" s="160">
        <f>IF($T$13="Correct",IF(AND(P309+1&lt;='Student Work'!$T$13,P309&lt;&gt;0),P309+1,IF('Student Work'!P310&gt;0,"ERROR",0)),0)</f>
        <v>0</v>
      </c>
      <c r="Q310" s="161">
        <f>IF(P310=0,0,IF(ISBLANK('Student Work'!Q310),"ERROR",IF(ABS('Student Work'!Q310-'Student Work'!T309)&lt;0.01,IF(P310&lt;&gt;"ERROR","Correct","ERROR"),"ERROR")))</f>
        <v>0</v>
      </c>
      <c r="R310" s="162">
        <f>IF(P310=0,0,IF(ISBLANK('Student Work'!R310),"ERROR",IF(ABS('Student Work'!R310-'Student Work'!Q310*'Student Work'!$T$12/12)&lt;0.01,IF(P310&lt;&gt;"ERROR","Correct","ERROR"),"ERROR")))</f>
        <v>0</v>
      </c>
      <c r="S310" s="162">
        <f>IF(P310=0,0,IF(ISBLANK('Student Work'!S310),"ERROR",IF(ABS('Student Work'!S310-('Student Work'!$T$14-'Student Work'!R310))&lt;0.01,IF(P310&lt;&gt;"ERROR","Correct","ERROR"),"ERROR")))</f>
        <v>0</v>
      </c>
      <c r="T310" s="162">
        <f>IF(P310=0,0,IF(ISBLANK('Student Work'!T310),"ERROR",IF(ABS('Student Work'!T310-('Student Work'!Q310-'Student Work'!S310))&lt;0.01,IF(P310&lt;&gt;"ERROR","Correct","ERROR"),"ERROR")))</f>
        <v>0</v>
      </c>
      <c r="U310" s="167"/>
      <c r="V310" s="167"/>
      <c r="W310" s="104"/>
      <c r="X310" s="104"/>
      <c r="Y310" s="104"/>
      <c r="Z310" s="104"/>
      <c r="AA310" s="104"/>
      <c r="AB310" s="104"/>
      <c r="AC310" s="104"/>
      <c r="AD310" s="160">
        <f>IF($AE$13="Correct",IF(AND(AD309+1&lt;='Student Work'!$AE$13,AD309&lt;&gt;0),AD309+1,IF('Student Work'!AD310&gt;0,"ERROR",0)),0)</f>
        <v>0</v>
      </c>
      <c r="AE310" s="162">
        <f>IF(AD310=0,0,IF(ISBLANK('Student Work'!AE310),"ERROR",IF(ABS('Student Work'!AE310-'Student Work'!AH309)&lt;0.01,IF(AD310&lt;&gt;"ERROR","Correct","ERROR"),"ERROR")))</f>
        <v>0</v>
      </c>
      <c r="AF310" s="162">
        <f>IF(AD310=0,0,IF(ISBLANK('Student Work'!AF310),"ERROR",IF(ABS('Student Work'!AF310-'Student Work'!AE310*'Student Work'!$AE$12/12)&lt;0.01,IF(AD310&lt;&gt;"ERROR","Correct","ERROR"),"ERROR")))</f>
        <v>0</v>
      </c>
      <c r="AG310" s="179">
        <f>IF(AD310=0,0,IF(ISBLANK('Student Work'!AG310),"ERROR",IF(ABS('Student Work'!AG310-('Student Work'!$AE$14-'Student Work'!AF310))&lt;0.01,"Correct","ERROR")))</f>
        <v>0</v>
      </c>
      <c r="AH310" s="180">
        <f>IF(AD310=0,0,IF(ISBLANK('Student Work'!AH310),"ERROR",IF(ABS('Student Work'!AH310-('Student Work'!AE310-'Student Work'!AG310))&lt;0.01,"Correct","ERROR")))</f>
        <v>0</v>
      </c>
      <c r="AI310" s="168"/>
      <c r="AJ310" s="104"/>
      <c r="AK310" s="104"/>
      <c r="AL310" s="84"/>
      <c r="AM310" s="18"/>
      <c r="AN310" s="18"/>
      <c r="AO310" s="18"/>
      <c r="AP310" s="18"/>
      <c r="AQ310" s="18"/>
      <c r="AR310" s="18"/>
      <c r="AS310" s="18"/>
      <c r="AT310" s="18"/>
    </row>
    <row r="311" spans="1:46">
      <c r="A311" s="117"/>
      <c r="B311" s="86"/>
      <c r="C311" s="86"/>
      <c r="D311" s="86"/>
      <c r="E311" s="86"/>
      <c r="F311" s="86"/>
      <c r="G311" s="86"/>
      <c r="H311" s="86"/>
      <c r="I311" s="86"/>
      <c r="J311" s="86"/>
      <c r="K311" s="86"/>
      <c r="L311" s="86"/>
      <c r="M311" s="86"/>
      <c r="N311" s="86"/>
      <c r="O311" s="104"/>
      <c r="P311" s="160">
        <f>IF($T$13="Correct",IF(AND(P310+1&lt;='Student Work'!$T$13,P310&lt;&gt;0),P310+1,IF('Student Work'!P311&gt;0,"ERROR",0)),0)</f>
        <v>0</v>
      </c>
      <c r="Q311" s="161">
        <f>IF(P311=0,0,IF(ISBLANK('Student Work'!Q311),"ERROR",IF(ABS('Student Work'!Q311-'Student Work'!T310)&lt;0.01,IF(P311&lt;&gt;"ERROR","Correct","ERROR"),"ERROR")))</f>
        <v>0</v>
      </c>
      <c r="R311" s="162">
        <f>IF(P311=0,0,IF(ISBLANK('Student Work'!R311),"ERROR",IF(ABS('Student Work'!R311-'Student Work'!Q311*'Student Work'!$T$12/12)&lt;0.01,IF(P311&lt;&gt;"ERROR","Correct","ERROR"),"ERROR")))</f>
        <v>0</v>
      </c>
      <c r="S311" s="162">
        <f>IF(P311=0,0,IF(ISBLANK('Student Work'!S311),"ERROR",IF(ABS('Student Work'!S311-('Student Work'!$T$14-'Student Work'!R311))&lt;0.01,IF(P311&lt;&gt;"ERROR","Correct","ERROR"),"ERROR")))</f>
        <v>0</v>
      </c>
      <c r="T311" s="162">
        <f>IF(P311=0,0,IF(ISBLANK('Student Work'!T311),"ERROR",IF(ABS('Student Work'!T311-('Student Work'!Q311-'Student Work'!S311))&lt;0.01,IF(P311&lt;&gt;"ERROR","Correct","ERROR"),"ERROR")))</f>
        <v>0</v>
      </c>
      <c r="U311" s="167"/>
      <c r="V311" s="167"/>
      <c r="W311" s="104"/>
      <c r="X311" s="104"/>
      <c r="Y311" s="104"/>
      <c r="Z311" s="104"/>
      <c r="AA311" s="104"/>
      <c r="AB311" s="104"/>
      <c r="AC311" s="104"/>
      <c r="AD311" s="160">
        <f>IF($AE$13="Correct",IF(AND(AD310+1&lt;='Student Work'!$AE$13,AD310&lt;&gt;0),AD310+1,IF('Student Work'!AD311&gt;0,"ERROR",0)),0)</f>
        <v>0</v>
      </c>
      <c r="AE311" s="162">
        <f>IF(AD311=0,0,IF(ISBLANK('Student Work'!AE311),"ERROR",IF(ABS('Student Work'!AE311-'Student Work'!AH310)&lt;0.01,IF(AD311&lt;&gt;"ERROR","Correct","ERROR"),"ERROR")))</f>
        <v>0</v>
      </c>
      <c r="AF311" s="162">
        <f>IF(AD311=0,0,IF(ISBLANK('Student Work'!AF311),"ERROR",IF(ABS('Student Work'!AF311-'Student Work'!AE311*'Student Work'!$AE$12/12)&lt;0.01,IF(AD311&lt;&gt;"ERROR","Correct","ERROR"),"ERROR")))</f>
        <v>0</v>
      </c>
      <c r="AG311" s="179">
        <f>IF(AD311=0,0,IF(ISBLANK('Student Work'!AG311),"ERROR",IF(ABS('Student Work'!AG311-('Student Work'!$AE$14-'Student Work'!AF311))&lt;0.01,"Correct","ERROR")))</f>
        <v>0</v>
      </c>
      <c r="AH311" s="180">
        <f>IF(AD311=0,0,IF(ISBLANK('Student Work'!AH311),"ERROR",IF(ABS('Student Work'!AH311-('Student Work'!AE311-'Student Work'!AG311))&lt;0.01,"Correct","ERROR")))</f>
        <v>0</v>
      </c>
      <c r="AI311" s="168"/>
      <c r="AJ311" s="104"/>
      <c r="AK311" s="104"/>
      <c r="AL311" s="84"/>
      <c r="AM311" s="18"/>
      <c r="AN311" s="18"/>
      <c r="AO311" s="18"/>
      <c r="AP311" s="18"/>
      <c r="AQ311" s="18"/>
      <c r="AR311" s="18"/>
      <c r="AS311" s="18"/>
      <c r="AT311" s="18"/>
    </row>
    <row r="312" spans="1:46">
      <c r="A312" s="117"/>
      <c r="B312" s="86"/>
      <c r="C312" s="86"/>
      <c r="D312" s="86"/>
      <c r="E312" s="86"/>
      <c r="F312" s="86"/>
      <c r="G312" s="86"/>
      <c r="H312" s="86"/>
      <c r="I312" s="86"/>
      <c r="J312" s="86"/>
      <c r="K312" s="86"/>
      <c r="L312" s="86"/>
      <c r="M312" s="86"/>
      <c r="N312" s="86"/>
      <c r="O312" s="104"/>
      <c r="P312" s="160">
        <f>IF($T$13="Correct",IF(AND(P311+1&lt;='Student Work'!$T$13,P311&lt;&gt;0),P311+1,IF('Student Work'!P312&gt;0,"ERROR",0)),0)</f>
        <v>0</v>
      </c>
      <c r="Q312" s="161">
        <f>IF(P312=0,0,IF(ISBLANK('Student Work'!Q312),"ERROR",IF(ABS('Student Work'!Q312-'Student Work'!T311)&lt;0.01,IF(P312&lt;&gt;"ERROR","Correct","ERROR"),"ERROR")))</f>
        <v>0</v>
      </c>
      <c r="R312" s="162">
        <f>IF(P312=0,0,IF(ISBLANK('Student Work'!R312),"ERROR",IF(ABS('Student Work'!R312-'Student Work'!Q312*'Student Work'!$T$12/12)&lt;0.01,IF(P312&lt;&gt;"ERROR","Correct","ERROR"),"ERROR")))</f>
        <v>0</v>
      </c>
      <c r="S312" s="162">
        <f>IF(P312=0,0,IF(ISBLANK('Student Work'!S312),"ERROR",IF(ABS('Student Work'!S312-('Student Work'!$T$14-'Student Work'!R312))&lt;0.01,IF(P312&lt;&gt;"ERROR","Correct","ERROR"),"ERROR")))</f>
        <v>0</v>
      </c>
      <c r="T312" s="162">
        <f>IF(P312=0,0,IF(ISBLANK('Student Work'!T312),"ERROR",IF(ABS('Student Work'!T312-('Student Work'!Q312-'Student Work'!S312))&lt;0.01,IF(P312&lt;&gt;"ERROR","Correct","ERROR"),"ERROR")))</f>
        <v>0</v>
      </c>
      <c r="U312" s="167"/>
      <c r="V312" s="167"/>
      <c r="W312" s="104"/>
      <c r="X312" s="104"/>
      <c r="Y312" s="104"/>
      <c r="Z312" s="104"/>
      <c r="AA312" s="104"/>
      <c r="AB312" s="104"/>
      <c r="AC312" s="104"/>
      <c r="AD312" s="160">
        <f>IF($AE$13="Correct",IF(AND(AD311+1&lt;='Student Work'!$AE$13,AD311&lt;&gt;0),AD311+1,IF('Student Work'!AD312&gt;0,"ERROR",0)),0)</f>
        <v>0</v>
      </c>
      <c r="AE312" s="162">
        <f>IF(AD312=0,0,IF(ISBLANK('Student Work'!AE312),"ERROR",IF(ABS('Student Work'!AE312-'Student Work'!AH311)&lt;0.01,IF(AD312&lt;&gt;"ERROR","Correct","ERROR"),"ERROR")))</f>
        <v>0</v>
      </c>
      <c r="AF312" s="162">
        <f>IF(AD312=0,0,IF(ISBLANK('Student Work'!AF312),"ERROR",IF(ABS('Student Work'!AF312-'Student Work'!AE312*'Student Work'!$AE$12/12)&lt;0.01,IF(AD312&lt;&gt;"ERROR","Correct","ERROR"),"ERROR")))</f>
        <v>0</v>
      </c>
      <c r="AG312" s="179">
        <f>IF(AD312=0,0,IF(ISBLANK('Student Work'!AG312),"ERROR",IF(ABS('Student Work'!AG312-('Student Work'!$AE$14-'Student Work'!AF312))&lt;0.01,"Correct","ERROR")))</f>
        <v>0</v>
      </c>
      <c r="AH312" s="180">
        <f>IF(AD312=0,0,IF(ISBLANK('Student Work'!AH312),"ERROR",IF(ABS('Student Work'!AH312-('Student Work'!AE312-'Student Work'!AG312))&lt;0.01,"Correct","ERROR")))</f>
        <v>0</v>
      </c>
      <c r="AI312" s="168"/>
      <c r="AJ312" s="104"/>
      <c r="AK312" s="104"/>
      <c r="AL312" s="84"/>
      <c r="AM312" s="18"/>
      <c r="AN312" s="18"/>
      <c r="AO312" s="18"/>
      <c r="AP312" s="18"/>
      <c r="AQ312" s="18"/>
      <c r="AR312" s="18"/>
      <c r="AS312" s="18"/>
      <c r="AT312" s="18"/>
    </row>
    <row r="313" spans="1:46">
      <c r="A313" s="117"/>
      <c r="B313" s="86"/>
      <c r="C313" s="86"/>
      <c r="D313" s="86"/>
      <c r="E313" s="86"/>
      <c r="F313" s="86"/>
      <c r="G313" s="86"/>
      <c r="H313" s="86"/>
      <c r="I313" s="86"/>
      <c r="J313" s="86"/>
      <c r="K313" s="86"/>
      <c r="L313" s="86"/>
      <c r="M313" s="86"/>
      <c r="N313" s="86"/>
      <c r="O313" s="104"/>
      <c r="P313" s="160">
        <f>IF($T$13="Correct",IF(AND(P312+1&lt;='Student Work'!$T$13,P312&lt;&gt;0),P312+1,IF('Student Work'!P313&gt;0,"ERROR",0)),0)</f>
        <v>0</v>
      </c>
      <c r="Q313" s="161">
        <f>IF(P313=0,0,IF(ISBLANK('Student Work'!Q313),"ERROR",IF(ABS('Student Work'!Q313-'Student Work'!T312)&lt;0.01,IF(P313&lt;&gt;"ERROR","Correct","ERROR"),"ERROR")))</f>
        <v>0</v>
      </c>
      <c r="R313" s="162">
        <f>IF(P313=0,0,IF(ISBLANK('Student Work'!R313),"ERROR",IF(ABS('Student Work'!R313-'Student Work'!Q313*'Student Work'!$T$12/12)&lt;0.01,IF(P313&lt;&gt;"ERROR","Correct","ERROR"),"ERROR")))</f>
        <v>0</v>
      </c>
      <c r="S313" s="162">
        <f>IF(P313=0,0,IF(ISBLANK('Student Work'!S313),"ERROR",IF(ABS('Student Work'!S313-('Student Work'!$T$14-'Student Work'!R313))&lt;0.01,IF(P313&lt;&gt;"ERROR","Correct","ERROR"),"ERROR")))</f>
        <v>0</v>
      </c>
      <c r="T313" s="162">
        <f>IF(P313=0,0,IF(ISBLANK('Student Work'!T313),"ERROR",IF(ABS('Student Work'!T313-('Student Work'!Q313-'Student Work'!S313))&lt;0.01,IF(P313&lt;&gt;"ERROR","Correct","ERROR"),"ERROR")))</f>
        <v>0</v>
      </c>
      <c r="U313" s="167"/>
      <c r="V313" s="167"/>
      <c r="W313" s="104"/>
      <c r="X313" s="104"/>
      <c r="Y313" s="104"/>
      <c r="Z313" s="104"/>
      <c r="AA313" s="104"/>
      <c r="AB313" s="104"/>
      <c r="AC313" s="104"/>
      <c r="AD313" s="160">
        <f>IF($AE$13="Correct",IF(AND(AD312+1&lt;='Student Work'!$AE$13,AD312&lt;&gt;0),AD312+1,IF('Student Work'!AD313&gt;0,"ERROR",0)),0)</f>
        <v>0</v>
      </c>
      <c r="AE313" s="162">
        <f>IF(AD313=0,0,IF(ISBLANK('Student Work'!AE313),"ERROR",IF(ABS('Student Work'!AE313-'Student Work'!AH312)&lt;0.01,IF(AD313&lt;&gt;"ERROR","Correct","ERROR"),"ERROR")))</f>
        <v>0</v>
      </c>
      <c r="AF313" s="162">
        <f>IF(AD313=0,0,IF(ISBLANK('Student Work'!AF313),"ERROR",IF(ABS('Student Work'!AF313-'Student Work'!AE313*'Student Work'!$AE$12/12)&lt;0.01,IF(AD313&lt;&gt;"ERROR","Correct","ERROR"),"ERROR")))</f>
        <v>0</v>
      </c>
      <c r="AG313" s="179">
        <f>IF(AD313=0,0,IF(ISBLANK('Student Work'!AG313),"ERROR",IF(ABS('Student Work'!AG313-('Student Work'!$AE$14-'Student Work'!AF313))&lt;0.01,"Correct","ERROR")))</f>
        <v>0</v>
      </c>
      <c r="AH313" s="180">
        <f>IF(AD313=0,0,IF(ISBLANK('Student Work'!AH313),"ERROR",IF(ABS('Student Work'!AH313-('Student Work'!AE313-'Student Work'!AG313))&lt;0.01,"Correct","ERROR")))</f>
        <v>0</v>
      </c>
      <c r="AI313" s="168"/>
      <c r="AJ313" s="104"/>
      <c r="AK313" s="104"/>
      <c r="AL313" s="84"/>
      <c r="AM313" s="18"/>
      <c r="AN313" s="18"/>
      <c r="AO313" s="18"/>
      <c r="AP313" s="18"/>
      <c r="AQ313" s="18"/>
      <c r="AR313" s="18"/>
      <c r="AS313" s="18"/>
      <c r="AT313" s="18"/>
    </row>
    <row r="314" spans="1:46">
      <c r="A314" s="117"/>
      <c r="B314" s="86"/>
      <c r="C314" s="86"/>
      <c r="D314" s="86"/>
      <c r="E314" s="86"/>
      <c r="F314" s="86"/>
      <c r="G314" s="86"/>
      <c r="H314" s="86"/>
      <c r="I314" s="86"/>
      <c r="J314" s="86"/>
      <c r="K314" s="86"/>
      <c r="L314" s="86"/>
      <c r="M314" s="86"/>
      <c r="N314" s="86"/>
      <c r="O314" s="104"/>
      <c r="P314" s="160">
        <f>IF($T$13="Correct",IF(AND(P313+1&lt;='Student Work'!$T$13,P313&lt;&gt;0),P313+1,IF('Student Work'!P314&gt;0,"ERROR",0)),0)</f>
        <v>0</v>
      </c>
      <c r="Q314" s="161">
        <f>IF(P314=0,0,IF(ISBLANK('Student Work'!Q314),"ERROR",IF(ABS('Student Work'!Q314-'Student Work'!T313)&lt;0.01,IF(P314&lt;&gt;"ERROR","Correct","ERROR"),"ERROR")))</f>
        <v>0</v>
      </c>
      <c r="R314" s="162">
        <f>IF(P314=0,0,IF(ISBLANK('Student Work'!R314),"ERROR",IF(ABS('Student Work'!R314-'Student Work'!Q314*'Student Work'!$T$12/12)&lt;0.01,IF(P314&lt;&gt;"ERROR","Correct","ERROR"),"ERROR")))</f>
        <v>0</v>
      </c>
      <c r="S314" s="162">
        <f>IF(P314=0,0,IF(ISBLANK('Student Work'!S314),"ERROR",IF(ABS('Student Work'!S314-('Student Work'!$T$14-'Student Work'!R314))&lt;0.01,IF(P314&lt;&gt;"ERROR","Correct","ERROR"),"ERROR")))</f>
        <v>0</v>
      </c>
      <c r="T314" s="162">
        <f>IF(P314=0,0,IF(ISBLANK('Student Work'!T314),"ERROR",IF(ABS('Student Work'!T314-('Student Work'!Q314-'Student Work'!S314))&lt;0.01,IF(P314&lt;&gt;"ERROR","Correct","ERROR"),"ERROR")))</f>
        <v>0</v>
      </c>
      <c r="U314" s="167"/>
      <c r="V314" s="167"/>
      <c r="W314" s="104"/>
      <c r="X314" s="104"/>
      <c r="Y314" s="104"/>
      <c r="Z314" s="104"/>
      <c r="AA314" s="104"/>
      <c r="AB314" s="104"/>
      <c r="AC314" s="104"/>
      <c r="AD314" s="160">
        <f>IF($AE$13="Correct",IF(AND(AD313+1&lt;='Student Work'!$AE$13,AD313&lt;&gt;0),AD313+1,IF('Student Work'!AD314&gt;0,"ERROR",0)),0)</f>
        <v>0</v>
      </c>
      <c r="AE314" s="162">
        <f>IF(AD314=0,0,IF(ISBLANK('Student Work'!AE314),"ERROR",IF(ABS('Student Work'!AE314-'Student Work'!AH313)&lt;0.01,IF(AD314&lt;&gt;"ERROR","Correct","ERROR"),"ERROR")))</f>
        <v>0</v>
      </c>
      <c r="AF314" s="162">
        <f>IF(AD314=0,0,IF(ISBLANK('Student Work'!AF314),"ERROR",IF(ABS('Student Work'!AF314-'Student Work'!AE314*'Student Work'!$AE$12/12)&lt;0.01,IF(AD314&lt;&gt;"ERROR","Correct","ERROR"),"ERROR")))</f>
        <v>0</v>
      </c>
      <c r="AG314" s="179">
        <f>IF(AD314=0,0,IF(ISBLANK('Student Work'!AG314),"ERROR",IF(ABS('Student Work'!AG314-('Student Work'!$AE$14-'Student Work'!AF314))&lt;0.01,"Correct","ERROR")))</f>
        <v>0</v>
      </c>
      <c r="AH314" s="180">
        <f>IF(AD314=0,0,IF(ISBLANK('Student Work'!AH314),"ERROR",IF(ABS('Student Work'!AH314-('Student Work'!AE314-'Student Work'!AG314))&lt;0.01,"Correct","ERROR")))</f>
        <v>0</v>
      </c>
      <c r="AI314" s="168"/>
      <c r="AJ314" s="104"/>
      <c r="AK314" s="104"/>
      <c r="AL314" s="84"/>
      <c r="AM314" s="18"/>
      <c r="AN314" s="18"/>
      <c r="AO314" s="18"/>
      <c r="AP314" s="18"/>
      <c r="AQ314" s="18"/>
      <c r="AR314" s="18"/>
      <c r="AS314" s="18"/>
      <c r="AT314" s="18"/>
    </row>
    <row r="315" spans="1:46">
      <c r="A315" s="117"/>
      <c r="B315" s="86"/>
      <c r="C315" s="86"/>
      <c r="D315" s="86"/>
      <c r="E315" s="86"/>
      <c r="F315" s="86"/>
      <c r="G315" s="86"/>
      <c r="H315" s="86"/>
      <c r="I315" s="86"/>
      <c r="J315" s="86"/>
      <c r="K315" s="86"/>
      <c r="L315" s="86"/>
      <c r="M315" s="86"/>
      <c r="N315" s="86"/>
      <c r="O315" s="104"/>
      <c r="P315" s="160">
        <f>IF($T$13="Correct",IF(AND(P314+1&lt;='Student Work'!$T$13,P314&lt;&gt;0),P314+1,IF('Student Work'!P315&gt;0,"ERROR",0)),0)</f>
        <v>0</v>
      </c>
      <c r="Q315" s="161">
        <f>IF(P315=0,0,IF(ISBLANK('Student Work'!Q315),"ERROR",IF(ABS('Student Work'!Q315-'Student Work'!T314)&lt;0.01,IF(P315&lt;&gt;"ERROR","Correct","ERROR"),"ERROR")))</f>
        <v>0</v>
      </c>
      <c r="R315" s="162">
        <f>IF(P315=0,0,IF(ISBLANK('Student Work'!R315),"ERROR",IF(ABS('Student Work'!R315-'Student Work'!Q315*'Student Work'!$T$12/12)&lt;0.01,IF(P315&lt;&gt;"ERROR","Correct","ERROR"),"ERROR")))</f>
        <v>0</v>
      </c>
      <c r="S315" s="162">
        <f>IF(P315=0,0,IF(ISBLANK('Student Work'!S315),"ERROR",IF(ABS('Student Work'!S315-('Student Work'!$T$14-'Student Work'!R315))&lt;0.01,IF(P315&lt;&gt;"ERROR","Correct","ERROR"),"ERROR")))</f>
        <v>0</v>
      </c>
      <c r="T315" s="162">
        <f>IF(P315=0,0,IF(ISBLANK('Student Work'!T315),"ERROR",IF(ABS('Student Work'!T315-('Student Work'!Q315-'Student Work'!S315))&lt;0.01,IF(P315&lt;&gt;"ERROR","Correct","ERROR"),"ERROR")))</f>
        <v>0</v>
      </c>
      <c r="U315" s="167"/>
      <c r="V315" s="167"/>
      <c r="W315" s="104"/>
      <c r="X315" s="104"/>
      <c r="Y315" s="104"/>
      <c r="Z315" s="104"/>
      <c r="AA315" s="104"/>
      <c r="AB315" s="104"/>
      <c r="AC315" s="104"/>
      <c r="AD315" s="160">
        <f>IF($AE$13="Correct",IF(AND(AD314+1&lt;='Student Work'!$AE$13,AD314&lt;&gt;0),AD314+1,IF('Student Work'!AD315&gt;0,"ERROR",0)),0)</f>
        <v>0</v>
      </c>
      <c r="AE315" s="162">
        <f>IF(AD315=0,0,IF(ISBLANK('Student Work'!AE315),"ERROR",IF(ABS('Student Work'!AE315-'Student Work'!AH314)&lt;0.01,IF(AD315&lt;&gt;"ERROR","Correct","ERROR"),"ERROR")))</f>
        <v>0</v>
      </c>
      <c r="AF315" s="162">
        <f>IF(AD315=0,0,IF(ISBLANK('Student Work'!AF315),"ERROR",IF(ABS('Student Work'!AF315-'Student Work'!AE315*'Student Work'!$AE$12/12)&lt;0.01,IF(AD315&lt;&gt;"ERROR","Correct","ERROR"),"ERROR")))</f>
        <v>0</v>
      </c>
      <c r="AG315" s="179">
        <f>IF(AD315=0,0,IF(ISBLANK('Student Work'!AG315),"ERROR",IF(ABS('Student Work'!AG315-('Student Work'!$AE$14-'Student Work'!AF315))&lt;0.01,"Correct","ERROR")))</f>
        <v>0</v>
      </c>
      <c r="AH315" s="180">
        <f>IF(AD315=0,0,IF(ISBLANK('Student Work'!AH315),"ERROR",IF(ABS('Student Work'!AH315-('Student Work'!AE315-'Student Work'!AG315))&lt;0.01,"Correct","ERROR")))</f>
        <v>0</v>
      </c>
      <c r="AI315" s="168"/>
      <c r="AJ315" s="104"/>
      <c r="AK315" s="104"/>
      <c r="AL315" s="84"/>
      <c r="AM315" s="18"/>
      <c r="AN315" s="18"/>
      <c r="AO315" s="18"/>
      <c r="AP315" s="18"/>
      <c r="AQ315" s="18"/>
      <c r="AR315" s="18"/>
      <c r="AS315" s="18"/>
      <c r="AT315" s="18"/>
    </row>
    <row r="316" spans="1:46">
      <c r="A316" s="117"/>
      <c r="B316" s="86"/>
      <c r="C316" s="86"/>
      <c r="D316" s="86"/>
      <c r="E316" s="86"/>
      <c r="F316" s="86"/>
      <c r="G316" s="86"/>
      <c r="H316" s="86"/>
      <c r="I316" s="86"/>
      <c r="J316" s="86"/>
      <c r="K316" s="86"/>
      <c r="L316" s="86"/>
      <c r="M316" s="86"/>
      <c r="N316" s="86"/>
      <c r="O316" s="104"/>
      <c r="P316" s="160">
        <f>IF($T$13="Correct",IF(AND(P315+1&lt;='Student Work'!$T$13,P315&lt;&gt;0),P315+1,IF('Student Work'!P316&gt;0,"ERROR",0)),0)</f>
        <v>0</v>
      </c>
      <c r="Q316" s="161">
        <f>IF(P316=0,0,IF(ISBLANK('Student Work'!Q316),"ERROR",IF(ABS('Student Work'!Q316-'Student Work'!T315)&lt;0.01,IF(P316&lt;&gt;"ERROR","Correct","ERROR"),"ERROR")))</f>
        <v>0</v>
      </c>
      <c r="R316" s="162">
        <f>IF(P316=0,0,IF(ISBLANK('Student Work'!R316),"ERROR",IF(ABS('Student Work'!R316-'Student Work'!Q316*'Student Work'!$T$12/12)&lt;0.01,IF(P316&lt;&gt;"ERROR","Correct","ERROR"),"ERROR")))</f>
        <v>0</v>
      </c>
      <c r="S316" s="162">
        <f>IF(P316=0,0,IF(ISBLANK('Student Work'!S316),"ERROR",IF(ABS('Student Work'!S316-('Student Work'!$T$14-'Student Work'!R316))&lt;0.01,IF(P316&lt;&gt;"ERROR","Correct","ERROR"),"ERROR")))</f>
        <v>0</v>
      </c>
      <c r="T316" s="162">
        <f>IF(P316=0,0,IF(ISBLANK('Student Work'!T316),"ERROR",IF(ABS('Student Work'!T316-('Student Work'!Q316-'Student Work'!S316))&lt;0.01,IF(P316&lt;&gt;"ERROR","Correct","ERROR"),"ERROR")))</f>
        <v>0</v>
      </c>
      <c r="U316" s="167"/>
      <c r="V316" s="167"/>
      <c r="W316" s="104"/>
      <c r="X316" s="104"/>
      <c r="Y316" s="104"/>
      <c r="Z316" s="104"/>
      <c r="AA316" s="104"/>
      <c r="AB316" s="104"/>
      <c r="AC316" s="104"/>
      <c r="AD316" s="160">
        <f>IF($AE$13="Correct",IF(AND(AD315+1&lt;='Student Work'!$AE$13,AD315&lt;&gt;0),AD315+1,IF('Student Work'!AD316&gt;0,"ERROR",0)),0)</f>
        <v>0</v>
      </c>
      <c r="AE316" s="162">
        <f>IF(AD316=0,0,IF(ISBLANK('Student Work'!AE316),"ERROR",IF(ABS('Student Work'!AE316-'Student Work'!AH315)&lt;0.01,IF(AD316&lt;&gt;"ERROR","Correct","ERROR"),"ERROR")))</f>
        <v>0</v>
      </c>
      <c r="AF316" s="162">
        <f>IF(AD316=0,0,IF(ISBLANK('Student Work'!AF316),"ERROR",IF(ABS('Student Work'!AF316-'Student Work'!AE316*'Student Work'!$AE$12/12)&lt;0.01,IF(AD316&lt;&gt;"ERROR","Correct","ERROR"),"ERROR")))</f>
        <v>0</v>
      </c>
      <c r="AG316" s="179">
        <f>IF(AD316=0,0,IF(ISBLANK('Student Work'!AG316),"ERROR",IF(ABS('Student Work'!AG316-('Student Work'!$AE$14-'Student Work'!AF316))&lt;0.01,"Correct","ERROR")))</f>
        <v>0</v>
      </c>
      <c r="AH316" s="180">
        <f>IF(AD316=0,0,IF(ISBLANK('Student Work'!AH316),"ERROR",IF(ABS('Student Work'!AH316-('Student Work'!AE316-'Student Work'!AG316))&lt;0.01,"Correct","ERROR")))</f>
        <v>0</v>
      </c>
      <c r="AI316" s="168"/>
      <c r="AJ316" s="104"/>
      <c r="AK316" s="104"/>
      <c r="AL316" s="84"/>
      <c r="AM316" s="18"/>
      <c r="AN316" s="18"/>
      <c r="AO316" s="18"/>
      <c r="AP316" s="18"/>
      <c r="AQ316" s="18"/>
      <c r="AR316" s="18"/>
      <c r="AS316" s="18"/>
      <c r="AT316" s="18"/>
    </row>
    <row r="317" spans="1:46">
      <c r="A317" s="117"/>
      <c r="B317" s="86"/>
      <c r="C317" s="86"/>
      <c r="D317" s="86"/>
      <c r="E317" s="86"/>
      <c r="F317" s="86"/>
      <c r="G317" s="86"/>
      <c r="H317" s="86"/>
      <c r="I317" s="86"/>
      <c r="J317" s="86"/>
      <c r="K317" s="86"/>
      <c r="L317" s="86"/>
      <c r="M317" s="86"/>
      <c r="N317" s="86"/>
      <c r="O317" s="104"/>
      <c r="P317" s="160">
        <f>IF($T$13="Correct",IF(AND(P316+1&lt;='Student Work'!$T$13,P316&lt;&gt;0),P316+1,IF('Student Work'!P317&gt;0,"ERROR",0)),0)</f>
        <v>0</v>
      </c>
      <c r="Q317" s="161">
        <f>IF(P317=0,0,IF(ISBLANK('Student Work'!Q317),"ERROR",IF(ABS('Student Work'!Q317-'Student Work'!T316)&lt;0.01,IF(P317&lt;&gt;"ERROR","Correct","ERROR"),"ERROR")))</f>
        <v>0</v>
      </c>
      <c r="R317" s="162">
        <f>IF(P317=0,0,IF(ISBLANK('Student Work'!R317),"ERROR",IF(ABS('Student Work'!R317-'Student Work'!Q317*'Student Work'!$T$12/12)&lt;0.01,IF(P317&lt;&gt;"ERROR","Correct","ERROR"),"ERROR")))</f>
        <v>0</v>
      </c>
      <c r="S317" s="162">
        <f>IF(P317=0,0,IF(ISBLANK('Student Work'!S317),"ERROR",IF(ABS('Student Work'!S317-('Student Work'!$T$14-'Student Work'!R317))&lt;0.01,IF(P317&lt;&gt;"ERROR","Correct","ERROR"),"ERROR")))</f>
        <v>0</v>
      </c>
      <c r="T317" s="162">
        <f>IF(P317=0,0,IF(ISBLANK('Student Work'!T317),"ERROR",IF(ABS('Student Work'!T317-('Student Work'!Q317-'Student Work'!S317))&lt;0.01,IF(P317&lt;&gt;"ERROR","Correct","ERROR"),"ERROR")))</f>
        <v>0</v>
      </c>
      <c r="U317" s="167"/>
      <c r="V317" s="167"/>
      <c r="W317" s="104"/>
      <c r="X317" s="104"/>
      <c r="Y317" s="104"/>
      <c r="Z317" s="104"/>
      <c r="AA317" s="104"/>
      <c r="AB317" s="104"/>
      <c r="AC317" s="104"/>
      <c r="AD317" s="160">
        <f>IF($AE$13="Correct",IF(AND(AD316+1&lt;='Student Work'!$AE$13,AD316&lt;&gt;0),AD316+1,IF('Student Work'!AD317&gt;0,"ERROR",0)),0)</f>
        <v>0</v>
      </c>
      <c r="AE317" s="162">
        <f>IF(AD317=0,0,IF(ISBLANK('Student Work'!AE317),"ERROR",IF(ABS('Student Work'!AE317-'Student Work'!AH316)&lt;0.01,IF(AD317&lt;&gt;"ERROR","Correct","ERROR"),"ERROR")))</f>
        <v>0</v>
      </c>
      <c r="AF317" s="162">
        <f>IF(AD317=0,0,IF(ISBLANK('Student Work'!AF317),"ERROR",IF(ABS('Student Work'!AF317-'Student Work'!AE317*'Student Work'!$AE$12/12)&lt;0.01,IF(AD317&lt;&gt;"ERROR","Correct","ERROR"),"ERROR")))</f>
        <v>0</v>
      </c>
      <c r="AG317" s="179">
        <f>IF(AD317=0,0,IF(ISBLANK('Student Work'!AG317),"ERROR",IF(ABS('Student Work'!AG317-('Student Work'!$AE$14-'Student Work'!AF317))&lt;0.01,"Correct","ERROR")))</f>
        <v>0</v>
      </c>
      <c r="AH317" s="180">
        <f>IF(AD317=0,0,IF(ISBLANK('Student Work'!AH317),"ERROR",IF(ABS('Student Work'!AH317-('Student Work'!AE317-'Student Work'!AG317))&lt;0.01,"Correct","ERROR")))</f>
        <v>0</v>
      </c>
      <c r="AI317" s="168"/>
      <c r="AJ317" s="104"/>
      <c r="AK317" s="104"/>
      <c r="AL317" s="84"/>
      <c r="AM317" s="18"/>
      <c r="AN317" s="18"/>
      <c r="AO317" s="18"/>
      <c r="AP317" s="18"/>
      <c r="AQ317" s="18"/>
      <c r="AR317" s="18"/>
      <c r="AS317" s="18"/>
      <c r="AT317" s="18"/>
    </row>
    <row r="318" spans="1:46">
      <c r="A318" s="117"/>
      <c r="B318" s="86"/>
      <c r="C318" s="86"/>
      <c r="D318" s="86"/>
      <c r="E318" s="86"/>
      <c r="F318" s="86"/>
      <c r="G318" s="86"/>
      <c r="H318" s="86"/>
      <c r="I318" s="86"/>
      <c r="J318" s="86"/>
      <c r="K318" s="86"/>
      <c r="L318" s="86"/>
      <c r="M318" s="86"/>
      <c r="N318" s="86"/>
      <c r="O318" s="104"/>
      <c r="P318" s="160">
        <f>IF($T$13="Correct",IF(AND(P317+1&lt;='Student Work'!$T$13,P317&lt;&gt;0),P317+1,IF('Student Work'!P318&gt;0,"ERROR",0)),0)</f>
        <v>0</v>
      </c>
      <c r="Q318" s="161">
        <f>IF(P318=0,0,IF(ISBLANK('Student Work'!Q318),"ERROR",IF(ABS('Student Work'!Q318-'Student Work'!T317)&lt;0.01,IF(P318&lt;&gt;"ERROR","Correct","ERROR"),"ERROR")))</f>
        <v>0</v>
      </c>
      <c r="R318" s="162">
        <f>IF(P318=0,0,IF(ISBLANK('Student Work'!R318),"ERROR",IF(ABS('Student Work'!R318-'Student Work'!Q318*'Student Work'!$T$12/12)&lt;0.01,IF(P318&lt;&gt;"ERROR","Correct","ERROR"),"ERROR")))</f>
        <v>0</v>
      </c>
      <c r="S318" s="162">
        <f>IF(P318=0,0,IF(ISBLANK('Student Work'!S318),"ERROR",IF(ABS('Student Work'!S318-('Student Work'!$T$14-'Student Work'!R318))&lt;0.01,IF(P318&lt;&gt;"ERROR","Correct","ERROR"),"ERROR")))</f>
        <v>0</v>
      </c>
      <c r="T318" s="162">
        <f>IF(P318=0,0,IF(ISBLANK('Student Work'!T318),"ERROR",IF(ABS('Student Work'!T318-('Student Work'!Q318-'Student Work'!S318))&lt;0.01,IF(P318&lt;&gt;"ERROR","Correct","ERROR"),"ERROR")))</f>
        <v>0</v>
      </c>
      <c r="U318" s="167"/>
      <c r="V318" s="167"/>
      <c r="W318" s="104"/>
      <c r="X318" s="104"/>
      <c r="Y318" s="104"/>
      <c r="Z318" s="104"/>
      <c r="AA318" s="104"/>
      <c r="AB318" s="104"/>
      <c r="AC318" s="104"/>
      <c r="AD318" s="160">
        <f>IF($AE$13="Correct",IF(AND(AD317+1&lt;='Student Work'!$AE$13,AD317&lt;&gt;0),AD317+1,IF('Student Work'!AD318&gt;0,"ERROR",0)),0)</f>
        <v>0</v>
      </c>
      <c r="AE318" s="162">
        <f>IF(AD318=0,0,IF(ISBLANK('Student Work'!AE318),"ERROR",IF(ABS('Student Work'!AE318-'Student Work'!AH317)&lt;0.01,IF(AD318&lt;&gt;"ERROR","Correct","ERROR"),"ERROR")))</f>
        <v>0</v>
      </c>
      <c r="AF318" s="162">
        <f>IF(AD318=0,0,IF(ISBLANK('Student Work'!AF318),"ERROR",IF(ABS('Student Work'!AF318-'Student Work'!AE318*'Student Work'!$AE$12/12)&lt;0.01,IF(AD318&lt;&gt;"ERROR","Correct","ERROR"),"ERROR")))</f>
        <v>0</v>
      </c>
      <c r="AG318" s="179">
        <f>IF(AD318=0,0,IF(ISBLANK('Student Work'!AG318),"ERROR",IF(ABS('Student Work'!AG318-('Student Work'!$AE$14-'Student Work'!AF318))&lt;0.01,"Correct","ERROR")))</f>
        <v>0</v>
      </c>
      <c r="AH318" s="180">
        <f>IF(AD318=0,0,IF(ISBLANK('Student Work'!AH318),"ERROR",IF(ABS('Student Work'!AH318-('Student Work'!AE318-'Student Work'!AG318))&lt;0.01,"Correct","ERROR")))</f>
        <v>0</v>
      </c>
      <c r="AI318" s="168"/>
      <c r="AJ318" s="104"/>
      <c r="AK318" s="104"/>
      <c r="AL318" s="84"/>
      <c r="AM318" s="18"/>
      <c r="AN318" s="18"/>
      <c r="AO318" s="18"/>
      <c r="AP318" s="18"/>
      <c r="AQ318" s="18"/>
      <c r="AR318" s="18"/>
      <c r="AS318" s="18"/>
      <c r="AT318" s="18"/>
    </row>
    <row r="319" spans="1:46">
      <c r="A319" s="117"/>
      <c r="B319" s="86"/>
      <c r="C319" s="86"/>
      <c r="D319" s="86"/>
      <c r="E319" s="86"/>
      <c r="F319" s="86"/>
      <c r="G319" s="86"/>
      <c r="H319" s="86"/>
      <c r="I319" s="86"/>
      <c r="J319" s="86"/>
      <c r="K319" s="86"/>
      <c r="L319" s="86"/>
      <c r="M319" s="86"/>
      <c r="N319" s="86"/>
      <c r="O319" s="104"/>
      <c r="P319" s="160">
        <f>IF($T$13="Correct",IF(AND(P318+1&lt;='Student Work'!$T$13,P318&lt;&gt;0),P318+1,IF('Student Work'!P319&gt;0,"ERROR",0)),0)</f>
        <v>0</v>
      </c>
      <c r="Q319" s="161">
        <f>IF(P319=0,0,IF(ISBLANK('Student Work'!Q319),"ERROR",IF(ABS('Student Work'!Q319-'Student Work'!T318)&lt;0.01,IF(P319&lt;&gt;"ERROR","Correct","ERROR"),"ERROR")))</f>
        <v>0</v>
      </c>
      <c r="R319" s="162">
        <f>IF(P319=0,0,IF(ISBLANK('Student Work'!R319),"ERROR",IF(ABS('Student Work'!R319-'Student Work'!Q319*'Student Work'!$T$12/12)&lt;0.01,IF(P319&lt;&gt;"ERROR","Correct","ERROR"),"ERROR")))</f>
        <v>0</v>
      </c>
      <c r="S319" s="162">
        <f>IF(P319=0,0,IF(ISBLANK('Student Work'!S319),"ERROR",IF(ABS('Student Work'!S319-('Student Work'!$T$14-'Student Work'!R319))&lt;0.01,IF(P319&lt;&gt;"ERROR","Correct","ERROR"),"ERROR")))</f>
        <v>0</v>
      </c>
      <c r="T319" s="162">
        <f>IF(P319=0,0,IF(ISBLANK('Student Work'!T319),"ERROR",IF(ABS('Student Work'!T319-('Student Work'!Q319-'Student Work'!S319))&lt;0.01,IF(P319&lt;&gt;"ERROR","Correct","ERROR"),"ERROR")))</f>
        <v>0</v>
      </c>
      <c r="U319" s="167"/>
      <c r="V319" s="167"/>
      <c r="W319" s="104"/>
      <c r="X319" s="104"/>
      <c r="Y319" s="104"/>
      <c r="Z319" s="104"/>
      <c r="AA319" s="104"/>
      <c r="AB319" s="104"/>
      <c r="AC319" s="104"/>
      <c r="AD319" s="160">
        <f>IF($AE$13="Correct",IF(AND(AD318+1&lt;='Student Work'!$AE$13,AD318&lt;&gt;0),AD318+1,IF('Student Work'!AD319&gt;0,"ERROR",0)),0)</f>
        <v>0</v>
      </c>
      <c r="AE319" s="162">
        <f>IF(AD319=0,0,IF(ISBLANK('Student Work'!AE319),"ERROR",IF(ABS('Student Work'!AE319-'Student Work'!AH318)&lt;0.01,IF(AD319&lt;&gt;"ERROR","Correct","ERROR"),"ERROR")))</f>
        <v>0</v>
      </c>
      <c r="AF319" s="162">
        <f>IF(AD319=0,0,IF(ISBLANK('Student Work'!AF319),"ERROR",IF(ABS('Student Work'!AF319-'Student Work'!AE319*'Student Work'!$AE$12/12)&lt;0.01,IF(AD319&lt;&gt;"ERROR","Correct","ERROR"),"ERROR")))</f>
        <v>0</v>
      </c>
      <c r="AG319" s="179">
        <f>IF(AD319=0,0,IF(ISBLANK('Student Work'!AG319),"ERROR",IF(ABS('Student Work'!AG319-('Student Work'!$AE$14-'Student Work'!AF319))&lt;0.01,"Correct","ERROR")))</f>
        <v>0</v>
      </c>
      <c r="AH319" s="180">
        <f>IF(AD319=0,0,IF(ISBLANK('Student Work'!AH319),"ERROR",IF(ABS('Student Work'!AH319-('Student Work'!AE319-'Student Work'!AG319))&lt;0.01,"Correct","ERROR")))</f>
        <v>0</v>
      </c>
      <c r="AI319" s="168"/>
      <c r="AJ319" s="104"/>
      <c r="AK319" s="104"/>
      <c r="AL319" s="84"/>
      <c r="AM319" s="18"/>
      <c r="AN319" s="18"/>
      <c r="AO319" s="18"/>
      <c r="AP319" s="18"/>
      <c r="AQ319" s="18"/>
      <c r="AR319" s="18"/>
      <c r="AS319" s="18"/>
      <c r="AT319" s="18"/>
    </row>
    <row r="320" spans="1:46">
      <c r="A320" s="117"/>
      <c r="B320" s="86"/>
      <c r="C320" s="86"/>
      <c r="D320" s="86"/>
      <c r="E320" s="86"/>
      <c r="F320" s="86"/>
      <c r="G320" s="86"/>
      <c r="H320" s="86"/>
      <c r="I320" s="86"/>
      <c r="J320" s="86"/>
      <c r="K320" s="86"/>
      <c r="L320" s="86"/>
      <c r="M320" s="86"/>
      <c r="N320" s="86"/>
      <c r="O320" s="104"/>
      <c r="P320" s="160">
        <f>IF($T$13="Correct",IF(AND(P319+1&lt;='Student Work'!$T$13,P319&lt;&gt;0),P319+1,IF('Student Work'!P320&gt;0,"ERROR",0)),0)</f>
        <v>0</v>
      </c>
      <c r="Q320" s="161">
        <f>IF(P320=0,0,IF(ISBLANK('Student Work'!Q320),"ERROR",IF(ABS('Student Work'!Q320-'Student Work'!T319)&lt;0.01,IF(P320&lt;&gt;"ERROR","Correct","ERROR"),"ERROR")))</f>
        <v>0</v>
      </c>
      <c r="R320" s="162">
        <f>IF(P320=0,0,IF(ISBLANK('Student Work'!R320),"ERROR",IF(ABS('Student Work'!R320-'Student Work'!Q320*'Student Work'!$T$12/12)&lt;0.01,IF(P320&lt;&gt;"ERROR","Correct","ERROR"),"ERROR")))</f>
        <v>0</v>
      </c>
      <c r="S320" s="162">
        <f>IF(P320=0,0,IF(ISBLANK('Student Work'!S320),"ERROR",IF(ABS('Student Work'!S320-('Student Work'!$T$14-'Student Work'!R320))&lt;0.01,IF(P320&lt;&gt;"ERROR","Correct","ERROR"),"ERROR")))</f>
        <v>0</v>
      </c>
      <c r="T320" s="162">
        <f>IF(P320=0,0,IF(ISBLANK('Student Work'!T320),"ERROR",IF(ABS('Student Work'!T320-('Student Work'!Q320-'Student Work'!S320))&lt;0.01,IF(P320&lt;&gt;"ERROR","Correct","ERROR"),"ERROR")))</f>
        <v>0</v>
      </c>
      <c r="U320" s="167"/>
      <c r="V320" s="167"/>
      <c r="W320" s="104"/>
      <c r="X320" s="104"/>
      <c r="Y320" s="104"/>
      <c r="Z320" s="104"/>
      <c r="AA320" s="104"/>
      <c r="AB320" s="104"/>
      <c r="AC320" s="104"/>
      <c r="AD320" s="160">
        <f>IF($AE$13="Correct",IF(AND(AD319+1&lt;='Student Work'!$AE$13,AD319&lt;&gt;0),AD319+1,IF('Student Work'!AD320&gt;0,"ERROR",0)),0)</f>
        <v>0</v>
      </c>
      <c r="AE320" s="162">
        <f>IF(AD320=0,0,IF(ISBLANK('Student Work'!AE320),"ERROR",IF(ABS('Student Work'!AE320-'Student Work'!AH319)&lt;0.01,IF(AD320&lt;&gt;"ERROR","Correct","ERROR"),"ERROR")))</f>
        <v>0</v>
      </c>
      <c r="AF320" s="162">
        <f>IF(AD320=0,0,IF(ISBLANK('Student Work'!AF320),"ERROR",IF(ABS('Student Work'!AF320-'Student Work'!AE320*'Student Work'!$AE$12/12)&lt;0.01,IF(AD320&lt;&gt;"ERROR","Correct","ERROR"),"ERROR")))</f>
        <v>0</v>
      </c>
      <c r="AG320" s="179">
        <f>IF(AD320=0,0,IF(ISBLANK('Student Work'!AG320),"ERROR",IF(ABS('Student Work'!AG320-('Student Work'!$AE$14-'Student Work'!AF320))&lt;0.01,"Correct","ERROR")))</f>
        <v>0</v>
      </c>
      <c r="AH320" s="180">
        <f>IF(AD320=0,0,IF(ISBLANK('Student Work'!AH320),"ERROR",IF(ABS('Student Work'!AH320-('Student Work'!AE320-'Student Work'!AG320))&lt;0.01,"Correct","ERROR")))</f>
        <v>0</v>
      </c>
      <c r="AI320" s="168"/>
      <c r="AJ320" s="104"/>
      <c r="AK320" s="104"/>
      <c r="AL320" s="84"/>
      <c r="AM320" s="18"/>
      <c r="AN320" s="18"/>
      <c r="AO320" s="18"/>
      <c r="AP320" s="18"/>
      <c r="AQ320" s="18"/>
      <c r="AR320" s="18"/>
      <c r="AS320" s="18"/>
      <c r="AT320" s="18"/>
    </row>
    <row r="321" spans="1:46">
      <c r="A321" s="117"/>
      <c r="B321" s="86"/>
      <c r="C321" s="86"/>
      <c r="D321" s="86"/>
      <c r="E321" s="86"/>
      <c r="F321" s="86"/>
      <c r="G321" s="86"/>
      <c r="H321" s="86"/>
      <c r="I321" s="86"/>
      <c r="J321" s="86"/>
      <c r="K321" s="86"/>
      <c r="L321" s="86"/>
      <c r="M321" s="86"/>
      <c r="N321" s="86"/>
      <c r="O321" s="104"/>
      <c r="P321" s="160">
        <f>IF($T$13="Correct",IF(AND(P320+1&lt;='Student Work'!$T$13,P320&lt;&gt;0),P320+1,IF('Student Work'!P321&gt;0,"ERROR",0)),0)</f>
        <v>0</v>
      </c>
      <c r="Q321" s="161">
        <f>IF(P321=0,0,IF(ISBLANK('Student Work'!Q321),"ERROR",IF(ABS('Student Work'!Q321-'Student Work'!T320)&lt;0.01,IF(P321&lt;&gt;"ERROR","Correct","ERROR"),"ERROR")))</f>
        <v>0</v>
      </c>
      <c r="R321" s="162">
        <f>IF(P321=0,0,IF(ISBLANK('Student Work'!R321),"ERROR",IF(ABS('Student Work'!R321-'Student Work'!Q321*'Student Work'!$T$12/12)&lt;0.01,IF(P321&lt;&gt;"ERROR","Correct","ERROR"),"ERROR")))</f>
        <v>0</v>
      </c>
      <c r="S321" s="162">
        <f>IF(P321=0,0,IF(ISBLANK('Student Work'!S321),"ERROR",IF(ABS('Student Work'!S321-('Student Work'!$T$14-'Student Work'!R321))&lt;0.01,IF(P321&lt;&gt;"ERROR","Correct","ERROR"),"ERROR")))</f>
        <v>0</v>
      </c>
      <c r="T321" s="162">
        <f>IF(P321=0,0,IF(ISBLANK('Student Work'!T321),"ERROR",IF(ABS('Student Work'!T321-('Student Work'!Q321-'Student Work'!S321))&lt;0.01,IF(P321&lt;&gt;"ERROR","Correct","ERROR"),"ERROR")))</f>
        <v>0</v>
      </c>
      <c r="U321" s="167"/>
      <c r="V321" s="167"/>
      <c r="W321" s="104"/>
      <c r="X321" s="104"/>
      <c r="Y321" s="104"/>
      <c r="Z321" s="104"/>
      <c r="AA321" s="104"/>
      <c r="AB321" s="104"/>
      <c r="AC321" s="104"/>
      <c r="AD321" s="160">
        <f>IF($AE$13="Correct",IF(AND(AD320+1&lt;='Student Work'!$AE$13,AD320&lt;&gt;0),AD320+1,IF('Student Work'!AD321&gt;0,"ERROR",0)),0)</f>
        <v>0</v>
      </c>
      <c r="AE321" s="162">
        <f>IF(AD321=0,0,IF(ISBLANK('Student Work'!AE321),"ERROR",IF(ABS('Student Work'!AE321-'Student Work'!AH320)&lt;0.01,IF(AD321&lt;&gt;"ERROR","Correct","ERROR"),"ERROR")))</f>
        <v>0</v>
      </c>
      <c r="AF321" s="162">
        <f>IF(AD321=0,0,IF(ISBLANK('Student Work'!AF321),"ERROR",IF(ABS('Student Work'!AF321-'Student Work'!AE321*'Student Work'!$AE$12/12)&lt;0.01,IF(AD321&lt;&gt;"ERROR","Correct","ERROR"),"ERROR")))</f>
        <v>0</v>
      </c>
      <c r="AG321" s="179">
        <f>IF(AD321=0,0,IF(ISBLANK('Student Work'!AG321),"ERROR",IF(ABS('Student Work'!AG321-('Student Work'!$AE$14-'Student Work'!AF321))&lt;0.01,"Correct","ERROR")))</f>
        <v>0</v>
      </c>
      <c r="AH321" s="180">
        <f>IF(AD321=0,0,IF(ISBLANK('Student Work'!AH321),"ERROR",IF(ABS('Student Work'!AH321-('Student Work'!AE321-'Student Work'!AG321))&lt;0.01,"Correct","ERROR")))</f>
        <v>0</v>
      </c>
      <c r="AI321" s="168"/>
      <c r="AJ321" s="104"/>
      <c r="AK321" s="104"/>
      <c r="AL321" s="84"/>
      <c r="AM321" s="18"/>
      <c r="AN321" s="18"/>
      <c r="AO321" s="18"/>
      <c r="AP321" s="18"/>
      <c r="AQ321" s="18"/>
      <c r="AR321" s="18"/>
      <c r="AS321" s="18"/>
      <c r="AT321" s="18"/>
    </row>
    <row r="322" spans="1:46">
      <c r="A322" s="117"/>
      <c r="B322" s="86"/>
      <c r="C322" s="86"/>
      <c r="D322" s="86"/>
      <c r="E322" s="86"/>
      <c r="F322" s="86"/>
      <c r="G322" s="86"/>
      <c r="H322" s="86"/>
      <c r="I322" s="86"/>
      <c r="J322" s="86"/>
      <c r="K322" s="86"/>
      <c r="L322" s="86"/>
      <c r="M322" s="86"/>
      <c r="N322" s="86"/>
      <c r="O322" s="104"/>
      <c r="P322" s="160">
        <f>IF($T$13="Correct",IF(AND(P321+1&lt;='Student Work'!$T$13,P321&lt;&gt;0),P321+1,IF('Student Work'!P322&gt;0,"ERROR",0)),0)</f>
        <v>0</v>
      </c>
      <c r="Q322" s="161">
        <f>IF(P322=0,0,IF(ISBLANK('Student Work'!Q322),"ERROR",IF(ABS('Student Work'!Q322-'Student Work'!T321)&lt;0.01,IF(P322&lt;&gt;"ERROR","Correct","ERROR"),"ERROR")))</f>
        <v>0</v>
      </c>
      <c r="R322" s="162">
        <f>IF(P322=0,0,IF(ISBLANK('Student Work'!R322),"ERROR",IF(ABS('Student Work'!R322-'Student Work'!Q322*'Student Work'!$T$12/12)&lt;0.01,IF(P322&lt;&gt;"ERROR","Correct","ERROR"),"ERROR")))</f>
        <v>0</v>
      </c>
      <c r="S322" s="162">
        <f>IF(P322=0,0,IF(ISBLANK('Student Work'!S322),"ERROR",IF(ABS('Student Work'!S322-('Student Work'!$T$14-'Student Work'!R322))&lt;0.01,IF(P322&lt;&gt;"ERROR","Correct","ERROR"),"ERROR")))</f>
        <v>0</v>
      </c>
      <c r="T322" s="162">
        <f>IF(P322=0,0,IF(ISBLANK('Student Work'!T322),"ERROR",IF(ABS('Student Work'!T322-('Student Work'!Q322-'Student Work'!S322))&lt;0.01,IF(P322&lt;&gt;"ERROR","Correct","ERROR"),"ERROR")))</f>
        <v>0</v>
      </c>
      <c r="U322" s="167"/>
      <c r="V322" s="167"/>
      <c r="W322" s="104"/>
      <c r="X322" s="104"/>
      <c r="Y322" s="104"/>
      <c r="Z322" s="104"/>
      <c r="AA322" s="104"/>
      <c r="AB322" s="104"/>
      <c r="AC322" s="104"/>
      <c r="AD322" s="160">
        <f>IF($AE$13="Correct",IF(AND(AD321+1&lt;='Student Work'!$AE$13,AD321&lt;&gt;0),AD321+1,IF('Student Work'!AD322&gt;0,"ERROR",0)),0)</f>
        <v>0</v>
      </c>
      <c r="AE322" s="162">
        <f>IF(AD322=0,0,IF(ISBLANK('Student Work'!AE322),"ERROR",IF(ABS('Student Work'!AE322-'Student Work'!AH321)&lt;0.01,IF(AD322&lt;&gt;"ERROR","Correct","ERROR"),"ERROR")))</f>
        <v>0</v>
      </c>
      <c r="AF322" s="162">
        <f>IF(AD322=0,0,IF(ISBLANK('Student Work'!AF322),"ERROR",IF(ABS('Student Work'!AF322-'Student Work'!AE322*'Student Work'!$AE$12/12)&lt;0.01,IF(AD322&lt;&gt;"ERROR","Correct","ERROR"),"ERROR")))</f>
        <v>0</v>
      </c>
      <c r="AG322" s="179">
        <f>IF(AD322=0,0,IF(ISBLANK('Student Work'!AG322),"ERROR",IF(ABS('Student Work'!AG322-('Student Work'!$AE$14-'Student Work'!AF322))&lt;0.01,"Correct","ERROR")))</f>
        <v>0</v>
      </c>
      <c r="AH322" s="180">
        <f>IF(AD322=0,0,IF(ISBLANK('Student Work'!AH322),"ERROR",IF(ABS('Student Work'!AH322-('Student Work'!AE322-'Student Work'!AG322))&lt;0.01,"Correct","ERROR")))</f>
        <v>0</v>
      </c>
      <c r="AI322" s="168"/>
      <c r="AJ322" s="104"/>
      <c r="AK322" s="104"/>
      <c r="AL322" s="84"/>
      <c r="AM322" s="18"/>
      <c r="AN322" s="18"/>
      <c r="AO322" s="18"/>
      <c r="AP322" s="18"/>
      <c r="AQ322" s="18"/>
      <c r="AR322" s="18"/>
      <c r="AS322" s="18"/>
      <c r="AT322" s="18"/>
    </row>
    <row r="323" spans="1:46">
      <c r="A323" s="117"/>
      <c r="B323" s="86"/>
      <c r="C323" s="86"/>
      <c r="D323" s="86"/>
      <c r="E323" s="86"/>
      <c r="F323" s="86"/>
      <c r="G323" s="86"/>
      <c r="H323" s="86"/>
      <c r="I323" s="86"/>
      <c r="J323" s="86"/>
      <c r="K323" s="86"/>
      <c r="L323" s="86"/>
      <c r="M323" s="86"/>
      <c r="N323" s="86"/>
      <c r="O323" s="104"/>
      <c r="P323" s="160">
        <f>IF($T$13="Correct",IF(AND(P322+1&lt;='Student Work'!$T$13,P322&lt;&gt;0),P322+1,IF('Student Work'!P323&gt;0,"ERROR",0)),0)</f>
        <v>0</v>
      </c>
      <c r="Q323" s="161">
        <f>IF(P323=0,0,IF(ISBLANK('Student Work'!Q323),"ERROR",IF(ABS('Student Work'!Q323-'Student Work'!T322)&lt;0.01,IF(P323&lt;&gt;"ERROR","Correct","ERROR"),"ERROR")))</f>
        <v>0</v>
      </c>
      <c r="R323" s="162">
        <f>IF(P323=0,0,IF(ISBLANK('Student Work'!R323),"ERROR",IF(ABS('Student Work'!R323-'Student Work'!Q323*'Student Work'!$T$12/12)&lt;0.01,IF(P323&lt;&gt;"ERROR","Correct","ERROR"),"ERROR")))</f>
        <v>0</v>
      </c>
      <c r="S323" s="162">
        <f>IF(P323=0,0,IF(ISBLANK('Student Work'!S323),"ERROR",IF(ABS('Student Work'!S323-('Student Work'!$T$14-'Student Work'!R323))&lt;0.01,IF(P323&lt;&gt;"ERROR","Correct","ERROR"),"ERROR")))</f>
        <v>0</v>
      </c>
      <c r="T323" s="162">
        <f>IF(P323=0,0,IF(ISBLANK('Student Work'!T323),"ERROR",IF(ABS('Student Work'!T323-('Student Work'!Q323-'Student Work'!S323))&lt;0.01,IF(P323&lt;&gt;"ERROR","Correct","ERROR"),"ERROR")))</f>
        <v>0</v>
      </c>
      <c r="U323" s="167"/>
      <c r="V323" s="167"/>
      <c r="W323" s="104"/>
      <c r="X323" s="104"/>
      <c r="Y323" s="104"/>
      <c r="Z323" s="104"/>
      <c r="AA323" s="104"/>
      <c r="AB323" s="104"/>
      <c r="AC323" s="104"/>
      <c r="AD323" s="160">
        <f>IF($AE$13="Correct",IF(AND(AD322+1&lt;='Student Work'!$AE$13,AD322&lt;&gt;0),AD322+1,IF('Student Work'!AD323&gt;0,"ERROR",0)),0)</f>
        <v>0</v>
      </c>
      <c r="AE323" s="162">
        <f>IF(AD323=0,0,IF(ISBLANK('Student Work'!AE323),"ERROR",IF(ABS('Student Work'!AE323-'Student Work'!AH322)&lt;0.01,IF(AD323&lt;&gt;"ERROR","Correct","ERROR"),"ERROR")))</f>
        <v>0</v>
      </c>
      <c r="AF323" s="162">
        <f>IF(AD323=0,0,IF(ISBLANK('Student Work'!AF323),"ERROR",IF(ABS('Student Work'!AF323-'Student Work'!AE323*'Student Work'!$AE$12/12)&lt;0.01,IF(AD323&lt;&gt;"ERROR","Correct","ERROR"),"ERROR")))</f>
        <v>0</v>
      </c>
      <c r="AG323" s="179">
        <f>IF(AD323=0,0,IF(ISBLANK('Student Work'!AG323),"ERROR",IF(ABS('Student Work'!AG323-('Student Work'!$AE$14-'Student Work'!AF323))&lt;0.01,"Correct","ERROR")))</f>
        <v>0</v>
      </c>
      <c r="AH323" s="180">
        <f>IF(AD323=0,0,IF(ISBLANK('Student Work'!AH323),"ERROR",IF(ABS('Student Work'!AH323-('Student Work'!AE323-'Student Work'!AG323))&lt;0.01,"Correct","ERROR")))</f>
        <v>0</v>
      </c>
      <c r="AI323" s="168"/>
      <c r="AJ323" s="104"/>
      <c r="AK323" s="104"/>
      <c r="AL323" s="84"/>
      <c r="AM323" s="18"/>
      <c r="AN323" s="18"/>
      <c r="AO323" s="18"/>
      <c r="AP323" s="18"/>
      <c r="AQ323" s="18"/>
      <c r="AR323" s="18"/>
      <c r="AS323" s="18"/>
      <c r="AT323" s="18"/>
    </row>
    <row r="324" spans="1:46">
      <c r="A324" s="117"/>
      <c r="B324" s="86"/>
      <c r="C324" s="86"/>
      <c r="D324" s="86"/>
      <c r="E324" s="86"/>
      <c r="F324" s="86"/>
      <c r="G324" s="86"/>
      <c r="H324" s="86"/>
      <c r="I324" s="86"/>
      <c r="J324" s="86"/>
      <c r="K324" s="86"/>
      <c r="L324" s="86"/>
      <c r="M324" s="86"/>
      <c r="N324" s="86"/>
      <c r="O324" s="104"/>
      <c r="P324" s="160">
        <f>IF($T$13="Correct",IF(AND(P323+1&lt;='Student Work'!$T$13,P323&lt;&gt;0),P323+1,IF('Student Work'!P324&gt;0,"ERROR",0)),0)</f>
        <v>0</v>
      </c>
      <c r="Q324" s="161">
        <f>IF(P324=0,0,IF(ISBLANK('Student Work'!Q324),"ERROR",IF(ABS('Student Work'!Q324-'Student Work'!T323)&lt;0.01,IF(P324&lt;&gt;"ERROR","Correct","ERROR"),"ERROR")))</f>
        <v>0</v>
      </c>
      <c r="R324" s="162">
        <f>IF(P324=0,0,IF(ISBLANK('Student Work'!R324),"ERROR",IF(ABS('Student Work'!R324-'Student Work'!Q324*'Student Work'!$T$12/12)&lt;0.01,IF(P324&lt;&gt;"ERROR","Correct","ERROR"),"ERROR")))</f>
        <v>0</v>
      </c>
      <c r="S324" s="162">
        <f>IF(P324=0,0,IF(ISBLANK('Student Work'!S324),"ERROR",IF(ABS('Student Work'!S324-('Student Work'!$T$14-'Student Work'!R324))&lt;0.01,IF(P324&lt;&gt;"ERROR","Correct","ERROR"),"ERROR")))</f>
        <v>0</v>
      </c>
      <c r="T324" s="162">
        <f>IF(P324=0,0,IF(ISBLANK('Student Work'!T324),"ERROR",IF(ABS('Student Work'!T324-('Student Work'!Q324-'Student Work'!S324))&lt;0.01,IF(P324&lt;&gt;"ERROR","Correct","ERROR"),"ERROR")))</f>
        <v>0</v>
      </c>
      <c r="U324" s="167"/>
      <c r="V324" s="167"/>
      <c r="W324" s="104"/>
      <c r="X324" s="104"/>
      <c r="Y324" s="104"/>
      <c r="Z324" s="104"/>
      <c r="AA324" s="104"/>
      <c r="AB324" s="104"/>
      <c r="AC324" s="104"/>
      <c r="AD324" s="160">
        <f>IF($AE$13="Correct",IF(AND(AD323+1&lt;='Student Work'!$AE$13,AD323&lt;&gt;0),AD323+1,IF('Student Work'!AD324&gt;0,"ERROR",0)),0)</f>
        <v>0</v>
      </c>
      <c r="AE324" s="162">
        <f>IF(AD324=0,0,IF(ISBLANK('Student Work'!AE324),"ERROR",IF(ABS('Student Work'!AE324-'Student Work'!AH323)&lt;0.01,IF(AD324&lt;&gt;"ERROR","Correct","ERROR"),"ERROR")))</f>
        <v>0</v>
      </c>
      <c r="AF324" s="162">
        <f>IF(AD324=0,0,IF(ISBLANK('Student Work'!AF324),"ERROR",IF(ABS('Student Work'!AF324-'Student Work'!AE324*'Student Work'!$AE$12/12)&lt;0.01,IF(AD324&lt;&gt;"ERROR","Correct","ERROR"),"ERROR")))</f>
        <v>0</v>
      </c>
      <c r="AG324" s="179">
        <f>IF(AD324=0,0,IF(ISBLANK('Student Work'!AG324),"ERROR",IF(ABS('Student Work'!AG324-('Student Work'!$AE$14-'Student Work'!AF324))&lt;0.01,"Correct","ERROR")))</f>
        <v>0</v>
      </c>
      <c r="AH324" s="180">
        <f>IF(AD324=0,0,IF(ISBLANK('Student Work'!AH324),"ERROR",IF(ABS('Student Work'!AH324-('Student Work'!AE324-'Student Work'!AG324))&lt;0.01,"Correct","ERROR")))</f>
        <v>0</v>
      </c>
      <c r="AI324" s="168"/>
      <c r="AJ324" s="104"/>
      <c r="AK324" s="104"/>
      <c r="AL324" s="84"/>
      <c r="AM324" s="18"/>
      <c r="AN324" s="18"/>
      <c r="AO324" s="18"/>
      <c r="AP324" s="18"/>
      <c r="AQ324" s="18"/>
      <c r="AR324" s="18"/>
      <c r="AS324" s="18"/>
      <c r="AT324" s="18"/>
    </row>
    <row r="325" spans="1:46">
      <c r="A325" s="117"/>
      <c r="B325" s="86"/>
      <c r="C325" s="86"/>
      <c r="D325" s="86"/>
      <c r="E325" s="86"/>
      <c r="F325" s="86"/>
      <c r="G325" s="86"/>
      <c r="H325" s="86"/>
      <c r="I325" s="86"/>
      <c r="J325" s="86"/>
      <c r="K325" s="86"/>
      <c r="L325" s="86"/>
      <c r="M325" s="86"/>
      <c r="N325" s="86"/>
      <c r="O325" s="104"/>
      <c r="P325" s="160">
        <f>IF($T$13="Correct",IF(AND(P324+1&lt;='Student Work'!$T$13,P324&lt;&gt;0),P324+1,IF('Student Work'!P325&gt;0,"ERROR",0)),0)</f>
        <v>0</v>
      </c>
      <c r="Q325" s="161">
        <f>IF(P325=0,0,IF(ISBLANK('Student Work'!Q325),"ERROR",IF(ABS('Student Work'!Q325-'Student Work'!T324)&lt;0.01,IF(P325&lt;&gt;"ERROR","Correct","ERROR"),"ERROR")))</f>
        <v>0</v>
      </c>
      <c r="R325" s="162">
        <f>IF(P325=0,0,IF(ISBLANK('Student Work'!R325),"ERROR",IF(ABS('Student Work'!R325-'Student Work'!Q325*'Student Work'!$T$12/12)&lt;0.01,IF(P325&lt;&gt;"ERROR","Correct","ERROR"),"ERROR")))</f>
        <v>0</v>
      </c>
      <c r="S325" s="162">
        <f>IF(P325=0,0,IF(ISBLANK('Student Work'!S325),"ERROR",IF(ABS('Student Work'!S325-('Student Work'!$T$14-'Student Work'!R325))&lt;0.01,IF(P325&lt;&gt;"ERROR","Correct","ERROR"),"ERROR")))</f>
        <v>0</v>
      </c>
      <c r="T325" s="162">
        <f>IF(P325=0,0,IF(ISBLANK('Student Work'!T325),"ERROR",IF(ABS('Student Work'!T325-('Student Work'!Q325-'Student Work'!S325))&lt;0.01,IF(P325&lt;&gt;"ERROR","Correct","ERROR"),"ERROR")))</f>
        <v>0</v>
      </c>
      <c r="U325" s="167"/>
      <c r="V325" s="167"/>
      <c r="W325" s="104"/>
      <c r="X325" s="104"/>
      <c r="Y325" s="104"/>
      <c r="Z325" s="104"/>
      <c r="AA325" s="104"/>
      <c r="AB325" s="104"/>
      <c r="AC325" s="104"/>
      <c r="AD325" s="160">
        <f>IF($AE$13="Correct",IF(AND(AD324+1&lt;='Student Work'!$AE$13,AD324&lt;&gt;0),AD324+1,IF('Student Work'!AD325&gt;0,"ERROR",0)),0)</f>
        <v>0</v>
      </c>
      <c r="AE325" s="162">
        <f>IF(AD325=0,0,IF(ISBLANK('Student Work'!AE325),"ERROR",IF(ABS('Student Work'!AE325-'Student Work'!AH324)&lt;0.01,IF(AD325&lt;&gt;"ERROR","Correct","ERROR"),"ERROR")))</f>
        <v>0</v>
      </c>
      <c r="AF325" s="162">
        <f>IF(AD325=0,0,IF(ISBLANK('Student Work'!AF325),"ERROR",IF(ABS('Student Work'!AF325-'Student Work'!AE325*'Student Work'!$AE$12/12)&lt;0.01,IF(AD325&lt;&gt;"ERROR","Correct","ERROR"),"ERROR")))</f>
        <v>0</v>
      </c>
      <c r="AG325" s="179">
        <f>IF(AD325=0,0,IF(ISBLANK('Student Work'!AG325),"ERROR",IF(ABS('Student Work'!AG325-('Student Work'!$AE$14-'Student Work'!AF325))&lt;0.01,"Correct","ERROR")))</f>
        <v>0</v>
      </c>
      <c r="AH325" s="180">
        <f>IF(AD325=0,0,IF(ISBLANK('Student Work'!AH325),"ERROR",IF(ABS('Student Work'!AH325-('Student Work'!AE325-'Student Work'!AG325))&lt;0.01,"Correct","ERROR")))</f>
        <v>0</v>
      </c>
      <c r="AI325" s="168"/>
      <c r="AJ325" s="104"/>
      <c r="AK325" s="104"/>
      <c r="AL325" s="84"/>
      <c r="AM325" s="18"/>
      <c r="AN325" s="18"/>
      <c r="AO325" s="18"/>
      <c r="AP325" s="18"/>
      <c r="AQ325" s="18"/>
      <c r="AR325" s="18"/>
      <c r="AS325" s="18"/>
      <c r="AT325" s="18"/>
    </row>
    <row r="326" spans="1:46">
      <c r="A326" s="117"/>
      <c r="B326" s="86"/>
      <c r="C326" s="86"/>
      <c r="D326" s="86"/>
      <c r="E326" s="86"/>
      <c r="F326" s="86"/>
      <c r="G326" s="86"/>
      <c r="H326" s="86"/>
      <c r="I326" s="86"/>
      <c r="J326" s="86"/>
      <c r="K326" s="86"/>
      <c r="L326" s="86"/>
      <c r="M326" s="86"/>
      <c r="N326" s="86"/>
      <c r="O326" s="104"/>
      <c r="P326" s="160">
        <f>IF($T$13="Correct",IF(AND(P325+1&lt;='Student Work'!$T$13,P325&lt;&gt;0),P325+1,IF('Student Work'!P326&gt;0,"ERROR",0)),0)</f>
        <v>0</v>
      </c>
      <c r="Q326" s="161">
        <f>IF(P326=0,0,IF(ISBLANK('Student Work'!Q326),"ERROR",IF(ABS('Student Work'!Q326-'Student Work'!T325)&lt;0.01,IF(P326&lt;&gt;"ERROR","Correct","ERROR"),"ERROR")))</f>
        <v>0</v>
      </c>
      <c r="R326" s="162">
        <f>IF(P326=0,0,IF(ISBLANK('Student Work'!R326),"ERROR",IF(ABS('Student Work'!R326-'Student Work'!Q326*'Student Work'!$T$12/12)&lt;0.01,IF(P326&lt;&gt;"ERROR","Correct","ERROR"),"ERROR")))</f>
        <v>0</v>
      </c>
      <c r="S326" s="162">
        <f>IF(P326=0,0,IF(ISBLANK('Student Work'!S326),"ERROR",IF(ABS('Student Work'!S326-('Student Work'!$T$14-'Student Work'!R326))&lt;0.01,IF(P326&lt;&gt;"ERROR","Correct","ERROR"),"ERROR")))</f>
        <v>0</v>
      </c>
      <c r="T326" s="162">
        <f>IF(P326=0,0,IF(ISBLANK('Student Work'!T326),"ERROR",IF(ABS('Student Work'!T326-('Student Work'!Q326-'Student Work'!S326))&lt;0.01,IF(P326&lt;&gt;"ERROR","Correct","ERROR"),"ERROR")))</f>
        <v>0</v>
      </c>
      <c r="U326" s="167"/>
      <c r="V326" s="167"/>
      <c r="W326" s="104"/>
      <c r="X326" s="104"/>
      <c r="Y326" s="104"/>
      <c r="Z326" s="104"/>
      <c r="AA326" s="104"/>
      <c r="AB326" s="104"/>
      <c r="AC326" s="104"/>
      <c r="AD326" s="160">
        <f>IF($AE$13="Correct",IF(AND(AD325+1&lt;='Student Work'!$AE$13,AD325&lt;&gt;0),AD325+1,IF('Student Work'!AD326&gt;0,"ERROR",0)),0)</f>
        <v>0</v>
      </c>
      <c r="AE326" s="162">
        <f>IF(AD326=0,0,IF(ISBLANK('Student Work'!AE326),"ERROR",IF(ABS('Student Work'!AE326-'Student Work'!AH325)&lt;0.01,IF(AD326&lt;&gt;"ERROR","Correct","ERROR"),"ERROR")))</f>
        <v>0</v>
      </c>
      <c r="AF326" s="162">
        <f>IF(AD326=0,0,IF(ISBLANK('Student Work'!AF326),"ERROR",IF(ABS('Student Work'!AF326-'Student Work'!AE326*'Student Work'!$AE$12/12)&lt;0.01,IF(AD326&lt;&gt;"ERROR","Correct","ERROR"),"ERROR")))</f>
        <v>0</v>
      </c>
      <c r="AG326" s="179">
        <f>IF(AD326=0,0,IF(ISBLANK('Student Work'!AG326),"ERROR",IF(ABS('Student Work'!AG326-('Student Work'!$AE$14-'Student Work'!AF326))&lt;0.01,"Correct","ERROR")))</f>
        <v>0</v>
      </c>
      <c r="AH326" s="180">
        <f>IF(AD326=0,0,IF(ISBLANK('Student Work'!AH326),"ERROR",IF(ABS('Student Work'!AH326-('Student Work'!AE326-'Student Work'!AG326))&lt;0.01,"Correct","ERROR")))</f>
        <v>0</v>
      </c>
      <c r="AI326" s="168"/>
      <c r="AJ326" s="104"/>
      <c r="AK326" s="104"/>
      <c r="AL326" s="84"/>
      <c r="AM326" s="18"/>
      <c r="AN326" s="18"/>
      <c r="AO326" s="18"/>
      <c r="AP326" s="18"/>
      <c r="AQ326" s="18"/>
      <c r="AR326" s="18"/>
      <c r="AS326" s="18"/>
      <c r="AT326" s="18"/>
    </row>
    <row r="327" spans="1:46">
      <c r="A327" s="117"/>
      <c r="B327" s="86"/>
      <c r="C327" s="86"/>
      <c r="D327" s="86"/>
      <c r="E327" s="86"/>
      <c r="F327" s="86"/>
      <c r="G327" s="86"/>
      <c r="H327" s="86"/>
      <c r="I327" s="86"/>
      <c r="J327" s="86"/>
      <c r="K327" s="86"/>
      <c r="L327" s="86"/>
      <c r="M327" s="86"/>
      <c r="N327" s="86"/>
      <c r="O327" s="104"/>
      <c r="P327" s="160">
        <f>IF($T$13="Correct",IF(AND(P326+1&lt;='Student Work'!$T$13,P326&lt;&gt;0),P326+1,IF('Student Work'!P327&gt;0,"ERROR",0)),0)</f>
        <v>0</v>
      </c>
      <c r="Q327" s="161">
        <f>IF(P327=0,0,IF(ISBLANK('Student Work'!Q327),"ERROR",IF(ABS('Student Work'!Q327-'Student Work'!T326)&lt;0.01,IF(P327&lt;&gt;"ERROR","Correct","ERROR"),"ERROR")))</f>
        <v>0</v>
      </c>
      <c r="R327" s="162">
        <f>IF(P327=0,0,IF(ISBLANK('Student Work'!R327),"ERROR",IF(ABS('Student Work'!R327-'Student Work'!Q327*'Student Work'!$T$12/12)&lt;0.01,IF(P327&lt;&gt;"ERROR","Correct","ERROR"),"ERROR")))</f>
        <v>0</v>
      </c>
      <c r="S327" s="162">
        <f>IF(P327=0,0,IF(ISBLANK('Student Work'!S327),"ERROR",IF(ABS('Student Work'!S327-('Student Work'!$T$14-'Student Work'!R327))&lt;0.01,IF(P327&lt;&gt;"ERROR","Correct","ERROR"),"ERROR")))</f>
        <v>0</v>
      </c>
      <c r="T327" s="162">
        <f>IF(P327=0,0,IF(ISBLANK('Student Work'!T327),"ERROR",IF(ABS('Student Work'!T327-('Student Work'!Q327-'Student Work'!S327))&lt;0.01,IF(P327&lt;&gt;"ERROR","Correct","ERROR"),"ERROR")))</f>
        <v>0</v>
      </c>
      <c r="U327" s="167"/>
      <c r="V327" s="167"/>
      <c r="W327" s="104"/>
      <c r="X327" s="104"/>
      <c r="Y327" s="104"/>
      <c r="Z327" s="104"/>
      <c r="AA327" s="104"/>
      <c r="AB327" s="104"/>
      <c r="AC327" s="104"/>
      <c r="AD327" s="160">
        <f>IF($AE$13="Correct",IF(AND(AD326+1&lt;='Student Work'!$AE$13,AD326&lt;&gt;0),AD326+1,IF('Student Work'!AD327&gt;0,"ERROR",0)),0)</f>
        <v>0</v>
      </c>
      <c r="AE327" s="162">
        <f>IF(AD327=0,0,IF(ISBLANK('Student Work'!AE327),"ERROR",IF(ABS('Student Work'!AE327-'Student Work'!AH326)&lt;0.01,IF(AD327&lt;&gt;"ERROR","Correct","ERROR"),"ERROR")))</f>
        <v>0</v>
      </c>
      <c r="AF327" s="162">
        <f>IF(AD327=0,0,IF(ISBLANK('Student Work'!AF327),"ERROR",IF(ABS('Student Work'!AF327-'Student Work'!AE327*'Student Work'!$AE$12/12)&lt;0.01,IF(AD327&lt;&gt;"ERROR","Correct","ERROR"),"ERROR")))</f>
        <v>0</v>
      </c>
      <c r="AG327" s="179">
        <f>IF(AD327=0,0,IF(ISBLANK('Student Work'!AG327),"ERROR",IF(ABS('Student Work'!AG327-('Student Work'!$AE$14-'Student Work'!AF327))&lt;0.01,"Correct","ERROR")))</f>
        <v>0</v>
      </c>
      <c r="AH327" s="180">
        <f>IF(AD327=0,0,IF(ISBLANK('Student Work'!AH327),"ERROR",IF(ABS('Student Work'!AH327-('Student Work'!AE327-'Student Work'!AG327))&lt;0.01,"Correct","ERROR")))</f>
        <v>0</v>
      </c>
      <c r="AI327" s="168"/>
      <c r="AJ327" s="104"/>
      <c r="AK327" s="104"/>
      <c r="AL327" s="84"/>
      <c r="AM327" s="18"/>
      <c r="AN327" s="18"/>
      <c r="AO327" s="18"/>
      <c r="AP327" s="18"/>
      <c r="AQ327" s="18"/>
      <c r="AR327" s="18"/>
      <c r="AS327" s="18"/>
      <c r="AT327" s="18"/>
    </row>
    <row r="328" spans="1:46">
      <c r="A328" s="117"/>
      <c r="B328" s="86"/>
      <c r="C328" s="86"/>
      <c r="D328" s="86"/>
      <c r="E328" s="86"/>
      <c r="F328" s="86"/>
      <c r="G328" s="86"/>
      <c r="H328" s="86"/>
      <c r="I328" s="86"/>
      <c r="J328" s="86"/>
      <c r="K328" s="86"/>
      <c r="L328" s="86"/>
      <c r="M328" s="86"/>
      <c r="N328" s="86"/>
      <c r="O328" s="104"/>
      <c r="P328" s="160">
        <f>IF($T$13="Correct",IF(AND(P327+1&lt;='Student Work'!$T$13,P327&lt;&gt;0),P327+1,IF('Student Work'!P328&gt;0,"ERROR",0)),0)</f>
        <v>0</v>
      </c>
      <c r="Q328" s="161">
        <f>IF(P328=0,0,IF(ISBLANK('Student Work'!Q328),"ERROR",IF(ABS('Student Work'!Q328-'Student Work'!T327)&lt;0.01,IF(P328&lt;&gt;"ERROR","Correct","ERROR"),"ERROR")))</f>
        <v>0</v>
      </c>
      <c r="R328" s="162">
        <f>IF(P328=0,0,IF(ISBLANK('Student Work'!R328),"ERROR",IF(ABS('Student Work'!R328-'Student Work'!Q328*'Student Work'!$T$12/12)&lt;0.01,IF(P328&lt;&gt;"ERROR","Correct","ERROR"),"ERROR")))</f>
        <v>0</v>
      </c>
      <c r="S328" s="162">
        <f>IF(P328=0,0,IF(ISBLANK('Student Work'!S328),"ERROR",IF(ABS('Student Work'!S328-('Student Work'!$T$14-'Student Work'!R328))&lt;0.01,IF(P328&lt;&gt;"ERROR","Correct","ERROR"),"ERROR")))</f>
        <v>0</v>
      </c>
      <c r="T328" s="162">
        <f>IF(P328=0,0,IF(ISBLANK('Student Work'!T328),"ERROR",IF(ABS('Student Work'!T328-('Student Work'!Q328-'Student Work'!S328))&lt;0.01,IF(P328&lt;&gt;"ERROR","Correct","ERROR"),"ERROR")))</f>
        <v>0</v>
      </c>
      <c r="U328" s="167"/>
      <c r="V328" s="167"/>
      <c r="W328" s="104"/>
      <c r="X328" s="104"/>
      <c r="Y328" s="104"/>
      <c r="Z328" s="104"/>
      <c r="AA328" s="104"/>
      <c r="AB328" s="104"/>
      <c r="AC328" s="104"/>
      <c r="AD328" s="160">
        <f>IF($AE$13="Correct",IF(AND(AD327+1&lt;='Student Work'!$AE$13,AD327&lt;&gt;0),AD327+1,IF('Student Work'!AD328&gt;0,"ERROR",0)),0)</f>
        <v>0</v>
      </c>
      <c r="AE328" s="162">
        <f>IF(AD328=0,0,IF(ISBLANK('Student Work'!AE328),"ERROR",IF(ABS('Student Work'!AE328-'Student Work'!AH327)&lt;0.01,IF(AD328&lt;&gt;"ERROR","Correct","ERROR"),"ERROR")))</f>
        <v>0</v>
      </c>
      <c r="AF328" s="162">
        <f>IF(AD328=0,0,IF(ISBLANK('Student Work'!AF328),"ERROR",IF(ABS('Student Work'!AF328-'Student Work'!AE328*'Student Work'!$AE$12/12)&lt;0.01,IF(AD328&lt;&gt;"ERROR","Correct","ERROR"),"ERROR")))</f>
        <v>0</v>
      </c>
      <c r="AG328" s="179">
        <f>IF(AD328=0,0,IF(ISBLANK('Student Work'!AG328),"ERROR",IF(ABS('Student Work'!AG328-('Student Work'!$AE$14-'Student Work'!AF328))&lt;0.01,"Correct","ERROR")))</f>
        <v>0</v>
      </c>
      <c r="AH328" s="180">
        <f>IF(AD328=0,0,IF(ISBLANK('Student Work'!AH328),"ERROR",IF(ABS('Student Work'!AH328-('Student Work'!AE328-'Student Work'!AG328))&lt;0.01,"Correct","ERROR")))</f>
        <v>0</v>
      </c>
      <c r="AI328" s="168"/>
      <c r="AJ328" s="104"/>
      <c r="AK328" s="104"/>
      <c r="AL328" s="84"/>
      <c r="AM328" s="18"/>
      <c r="AN328" s="18"/>
      <c r="AO328" s="18"/>
      <c r="AP328" s="18"/>
      <c r="AQ328" s="18"/>
      <c r="AR328" s="18"/>
      <c r="AS328" s="18"/>
      <c r="AT328" s="18"/>
    </row>
    <row r="329" spans="1:46">
      <c r="A329" s="117"/>
      <c r="B329" s="86"/>
      <c r="C329" s="86"/>
      <c r="D329" s="86"/>
      <c r="E329" s="86"/>
      <c r="F329" s="86"/>
      <c r="G329" s="86"/>
      <c r="H329" s="86"/>
      <c r="I329" s="86"/>
      <c r="J329" s="86"/>
      <c r="K329" s="86"/>
      <c r="L329" s="86"/>
      <c r="M329" s="86"/>
      <c r="N329" s="86"/>
      <c r="O329" s="104"/>
      <c r="P329" s="160">
        <f>IF($T$13="Correct",IF(AND(P328+1&lt;='Student Work'!$T$13,P328&lt;&gt;0),P328+1,IF('Student Work'!P329&gt;0,"ERROR",0)),0)</f>
        <v>0</v>
      </c>
      <c r="Q329" s="161">
        <f>IF(P329=0,0,IF(ISBLANK('Student Work'!Q329),"ERROR",IF(ABS('Student Work'!Q329-'Student Work'!T328)&lt;0.01,IF(P329&lt;&gt;"ERROR","Correct","ERROR"),"ERROR")))</f>
        <v>0</v>
      </c>
      <c r="R329" s="162">
        <f>IF(P329=0,0,IF(ISBLANK('Student Work'!R329),"ERROR",IF(ABS('Student Work'!R329-'Student Work'!Q329*'Student Work'!$T$12/12)&lt;0.01,IF(P329&lt;&gt;"ERROR","Correct","ERROR"),"ERROR")))</f>
        <v>0</v>
      </c>
      <c r="S329" s="162">
        <f>IF(P329=0,0,IF(ISBLANK('Student Work'!S329),"ERROR",IF(ABS('Student Work'!S329-('Student Work'!$T$14-'Student Work'!R329))&lt;0.01,IF(P329&lt;&gt;"ERROR","Correct","ERROR"),"ERROR")))</f>
        <v>0</v>
      </c>
      <c r="T329" s="162">
        <f>IF(P329=0,0,IF(ISBLANK('Student Work'!T329),"ERROR",IF(ABS('Student Work'!T329-('Student Work'!Q329-'Student Work'!S329))&lt;0.01,IF(P329&lt;&gt;"ERROR","Correct","ERROR"),"ERROR")))</f>
        <v>0</v>
      </c>
      <c r="U329" s="167"/>
      <c r="V329" s="167"/>
      <c r="W329" s="104"/>
      <c r="X329" s="104"/>
      <c r="Y329" s="104"/>
      <c r="Z329" s="104"/>
      <c r="AA329" s="104"/>
      <c r="AB329" s="104"/>
      <c r="AC329" s="104"/>
      <c r="AD329" s="160">
        <f>IF($AE$13="Correct",IF(AND(AD328+1&lt;='Student Work'!$AE$13,AD328&lt;&gt;0),AD328+1,IF('Student Work'!AD329&gt;0,"ERROR",0)),0)</f>
        <v>0</v>
      </c>
      <c r="AE329" s="162">
        <f>IF(AD329=0,0,IF(ISBLANK('Student Work'!AE329),"ERROR",IF(ABS('Student Work'!AE329-'Student Work'!AH328)&lt;0.01,IF(AD329&lt;&gt;"ERROR","Correct","ERROR"),"ERROR")))</f>
        <v>0</v>
      </c>
      <c r="AF329" s="162">
        <f>IF(AD329=0,0,IF(ISBLANK('Student Work'!AF329),"ERROR",IF(ABS('Student Work'!AF329-'Student Work'!AE329*'Student Work'!$AE$12/12)&lt;0.01,IF(AD329&lt;&gt;"ERROR","Correct","ERROR"),"ERROR")))</f>
        <v>0</v>
      </c>
      <c r="AG329" s="179">
        <f>IF(AD329=0,0,IF(ISBLANK('Student Work'!AG329),"ERROR",IF(ABS('Student Work'!AG329-('Student Work'!$AE$14-'Student Work'!AF329))&lt;0.01,"Correct","ERROR")))</f>
        <v>0</v>
      </c>
      <c r="AH329" s="180">
        <f>IF(AD329=0,0,IF(ISBLANK('Student Work'!AH329),"ERROR",IF(ABS('Student Work'!AH329-('Student Work'!AE329-'Student Work'!AG329))&lt;0.01,"Correct","ERROR")))</f>
        <v>0</v>
      </c>
      <c r="AI329" s="168"/>
      <c r="AJ329" s="104"/>
      <c r="AK329" s="104"/>
      <c r="AL329" s="84"/>
      <c r="AM329" s="18"/>
      <c r="AN329" s="18"/>
      <c r="AO329" s="18"/>
      <c r="AP329" s="18"/>
      <c r="AQ329" s="18"/>
      <c r="AR329" s="18"/>
      <c r="AS329" s="18"/>
      <c r="AT329" s="18"/>
    </row>
    <row r="330" spans="1:46">
      <c r="A330" s="117"/>
      <c r="B330" s="86"/>
      <c r="C330" s="86"/>
      <c r="D330" s="86"/>
      <c r="E330" s="86"/>
      <c r="F330" s="86"/>
      <c r="G330" s="86"/>
      <c r="H330" s="86"/>
      <c r="I330" s="86"/>
      <c r="J330" s="86"/>
      <c r="K330" s="86"/>
      <c r="L330" s="86"/>
      <c r="M330" s="86"/>
      <c r="N330" s="86"/>
      <c r="O330" s="104"/>
      <c r="P330" s="160">
        <f>IF($T$13="Correct",IF(AND(P329+1&lt;='Student Work'!$T$13,P329&lt;&gt;0),P329+1,IF('Student Work'!P330&gt;0,"ERROR",0)),0)</f>
        <v>0</v>
      </c>
      <c r="Q330" s="161">
        <f>IF(P330=0,0,IF(ISBLANK('Student Work'!Q330),"ERROR",IF(ABS('Student Work'!Q330-'Student Work'!T329)&lt;0.01,IF(P330&lt;&gt;"ERROR","Correct","ERROR"),"ERROR")))</f>
        <v>0</v>
      </c>
      <c r="R330" s="162">
        <f>IF(P330=0,0,IF(ISBLANK('Student Work'!R330),"ERROR",IF(ABS('Student Work'!R330-'Student Work'!Q330*'Student Work'!$T$12/12)&lt;0.01,IF(P330&lt;&gt;"ERROR","Correct","ERROR"),"ERROR")))</f>
        <v>0</v>
      </c>
      <c r="S330" s="162">
        <f>IF(P330=0,0,IF(ISBLANK('Student Work'!S330),"ERROR",IF(ABS('Student Work'!S330-('Student Work'!$T$14-'Student Work'!R330))&lt;0.01,IF(P330&lt;&gt;"ERROR","Correct","ERROR"),"ERROR")))</f>
        <v>0</v>
      </c>
      <c r="T330" s="162">
        <f>IF(P330=0,0,IF(ISBLANK('Student Work'!T330),"ERROR",IF(ABS('Student Work'!T330-('Student Work'!Q330-'Student Work'!S330))&lt;0.01,IF(P330&lt;&gt;"ERROR","Correct","ERROR"),"ERROR")))</f>
        <v>0</v>
      </c>
      <c r="U330" s="167"/>
      <c r="V330" s="167"/>
      <c r="W330" s="104"/>
      <c r="X330" s="104"/>
      <c r="Y330" s="104"/>
      <c r="Z330" s="104"/>
      <c r="AA330" s="104"/>
      <c r="AB330" s="104"/>
      <c r="AC330" s="104"/>
      <c r="AD330" s="160">
        <f>IF($AE$13="Correct",IF(AND(AD329+1&lt;='Student Work'!$AE$13,AD329&lt;&gt;0),AD329+1,IF('Student Work'!AD330&gt;0,"ERROR",0)),0)</f>
        <v>0</v>
      </c>
      <c r="AE330" s="162">
        <f>IF(AD330=0,0,IF(ISBLANK('Student Work'!AE330),"ERROR",IF(ABS('Student Work'!AE330-'Student Work'!AH329)&lt;0.01,IF(AD330&lt;&gt;"ERROR","Correct","ERROR"),"ERROR")))</f>
        <v>0</v>
      </c>
      <c r="AF330" s="162">
        <f>IF(AD330=0,0,IF(ISBLANK('Student Work'!AF330),"ERROR",IF(ABS('Student Work'!AF330-'Student Work'!AE330*'Student Work'!$AE$12/12)&lt;0.01,IF(AD330&lt;&gt;"ERROR","Correct","ERROR"),"ERROR")))</f>
        <v>0</v>
      </c>
      <c r="AG330" s="179">
        <f>IF(AD330=0,0,IF(ISBLANK('Student Work'!AG330),"ERROR",IF(ABS('Student Work'!AG330-('Student Work'!$AE$14-'Student Work'!AF330))&lt;0.01,"Correct","ERROR")))</f>
        <v>0</v>
      </c>
      <c r="AH330" s="180">
        <f>IF(AD330=0,0,IF(ISBLANK('Student Work'!AH330),"ERROR",IF(ABS('Student Work'!AH330-('Student Work'!AE330-'Student Work'!AG330))&lt;0.01,"Correct","ERROR")))</f>
        <v>0</v>
      </c>
      <c r="AI330" s="168"/>
      <c r="AJ330" s="104"/>
      <c r="AK330" s="104"/>
      <c r="AL330" s="84"/>
      <c r="AM330" s="18"/>
      <c r="AN330" s="18"/>
      <c r="AO330" s="18"/>
      <c r="AP330" s="18"/>
      <c r="AQ330" s="18"/>
      <c r="AR330" s="18"/>
      <c r="AS330" s="18"/>
      <c r="AT330" s="18"/>
    </row>
    <row r="331" spans="1:46">
      <c r="A331" s="117"/>
      <c r="B331" s="86"/>
      <c r="C331" s="86"/>
      <c r="D331" s="86"/>
      <c r="E331" s="86"/>
      <c r="F331" s="86"/>
      <c r="G331" s="86"/>
      <c r="H331" s="86"/>
      <c r="I331" s="86"/>
      <c r="J331" s="86"/>
      <c r="K331" s="86"/>
      <c r="L331" s="86"/>
      <c r="M331" s="86"/>
      <c r="N331" s="86"/>
      <c r="O331" s="104"/>
      <c r="P331" s="160">
        <f>IF($T$13="Correct",IF(AND(P330+1&lt;='Student Work'!$T$13,P330&lt;&gt;0),P330+1,IF('Student Work'!P331&gt;0,"ERROR",0)),0)</f>
        <v>0</v>
      </c>
      <c r="Q331" s="161">
        <f>IF(P331=0,0,IF(ISBLANK('Student Work'!Q331),"ERROR",IF(ABS('Student Work'!Q331-'Student Work'!T330)&lt;0.01,IF(P331&lt;&gt;"ERROR","Correct","ERROR"),"ERROR")))</f>
        <v>0</v>
      </c>
      <c r="R331" s="162">
        <f>IF(P331=0,0,IF(ISBLANK('Student Work'!R331),"ERROR",IF(ABS('Student Work'!R331-'Student Work'!Q331*'Student Work'!$T$12/12)&lt;0.01,IF(P331&lt;&gt;"ERROR","Correct","ERROR"),"ERROR")))</f>
        <v>0</v>
      </c>
      <c r="S331" s="162">
        <f>IF(P331=0,0,IF(ISBLANK('Student Work'!S331),"ERROR",IF(ABS('Student Work'!S331-('Student Work'!$T$14-'Student Work'!R331))&lt;0.01,IF(P331&lt;&gt;"ERROR","Correct","ERROR"),"ERROR")))</f>
        <v>0</v>
      </c>
      <c r="T331" s="162">
        <f>IF(P331=0,0,IF(ISBLANK('Student Work'!T331),"ERROR",IF(ABS('Student Work'!T331-('Student Work'!Q331-'Student Work'!S331))&lt;0.01,IF(P331&lt;&gt;"ERROR","Correct","ERROR"),"ERROR")))</f>
        <v>0</v>
      </c>
      <c r="U331" s="167"/>
      <c r="V331" s="167"/>
      <c r="W331" s="104"/>
      <c r="X331" s="104"/>
      <c r="Y331" s="104"/>
      <c r="Z331" s="104"/>
      <c r="AA331" s="104"/>
      <c r="AB331" s="104"/>
      <c r="AC331" s="104"/>
      <c r="AD331" s="160">
        <f>IF($AE$13="Correct",IF(AND(AD330+1&lt;='Student Work'!$AE$13,AD330&lt;&gt;0),AD330+1,IF('Student Work'!AD331&gt;0,"ERROR",0)),0)</f>
        <v>0</v>
      </c>
      <c r="AE331" s="162">
        <f>IF(AD331=0,0,IF(ISBLANK('Student Work'!AE331),"ERROR",IF(ABS('Student Work'!AE331-'Student Work'!AH330)&lt;0.01,IF(AD331&lt;&gt;"ERROR","Correct","ERROR"),"ERROR")))</f>
        <v>0</v>
      </c>
      <c r="AF331" s="162">
        <f>IF(AD331=0,0,IF(ISBLANK('Student Work'!AF331),"ERROR",IF(ABS('Student Work'!AF331-'Student Work'!AE331*'Student Work'!$AE$12/12)&lt;0.01,IF(AD331&lt;&gt;"ERROR","Correct","ERROR"),"ERROR")))</f>
        <v>0</v>
      </c>
      <c r="AG331" s="179">
        <f>IF(AD331=0,0,IF(ISBLANK('Student Work'!AG331),"ERROR",IF(ABS('Student Work'!AG331-('Student Work'!$AE$14-'Student Work'!AF331))&lt;0.01,"Correct","ERROR")))</f>
        <v>0</v>
      </c>
      <c r="AH331" s="180">
        <f>IF(AD331=0,0,IF(ISBLANK('Student Work'!AH331),"ERROR",IF(ABS('Student Work'!AH331-('Student Work'!AE331-'Student Work'!AG331))&lt;0.01,"Correct","ERROR")))</f>
        <v>0</v>
      </c>
      <c r="AI331" s="168"/>
      <c r="AJ331" s="104"/>
      <c r="AK331" s="104"/>
      <c r="AL331" s="84"/>
      <c r="AM331" s="18"/>
      <c r="AN331" s="18"/>
      <c r="AO331" s="18"/>
      <c r="AP331" s="18"/>
      <c r="AQ331" s="18"/>
      <c r="AR331" s="18"/>
      <c r="AS331" s="18"/>
      <c r="AT331" s="18"/>
    </row>
    <row r="332" spans="1:46">
      <c r="A332" s="117"/>
      <c r="B332" s="86"/>
      <c r="C332" s="86"/>
      <c r="D332" s="86"/>
      <c r="E332" s="86"/>
      <c r="F332" s="86"/>
      <c r="G332" s="86"/>
      <c r="H332" s="86"/>
      <c r="I332" s="86"/>
      <c r="J332" s="86"/>
      <c r="K332" s="86"/>
      <c r="L332" s="86"/>
      <c r="M332" s="86"/>
      <c r="N332" s="86"/>
      <c r="O332" s="104"/>
      <c r="P332" s="160">
        <f>IF($T$13="Correct",IF(AND(P331+1&lt;='Student Work'!$T$13,P331&lt;&gt;0),P331+1,IF('Student Work'!P332&gt;0,"ERROR",0)),0)</f>
        <v>0</v>
      </c>
      <c r="Q332" s="161">
        <f>IF(P332=0,0,IF(ISBLANK('Student Work'!Q332),"ERROR",IF(ABS('Student Work'!Q332-'Student Work'!T331)&lt;0.01,IF(P332&lt;&gt;"ERROR","Correct","ERROR"),"ERROR")))</f>
        <v>0</v>
      </c>
      <c r="R332" s="162">
        <f>IF(P332=0,0,IF(ISBLANK('Student Work'!R332),"ERROR",IF(ABS('Student Work'!R332-'Student Work'!Q332*'Student Work'!$T$12/12)&lt;0.01,IF(P332&lt;&gt;"ERROR","Correct","ERROR"),"ERROR")))</f>
        <v>0</v>
      </c>
      <c r="S332" s="162">
        <f>IF(P332=0,0,IF(ISBLANK('Student Work'!S332),"ERROR",IF(ABS('Student Work'!S332-('Student Work'!$T$14-'Student Work'!R332))&lt;0.01,IF(P332&lt;&gt;"ERROR","Correct","ERROR"),"ERROR")))</f>
        <v>0</v>
      </c>
      <c r="T332" s="162">
        <f>IF(P332=0,0,IF(ISBLANK('Student Work'!T332),"ERROR",IF(ABS('Student Work'!T332-('Student Work'!Q332-'Student Work'!S332))&lt;0.01,IF(P332&lt;&gt;"ERROR","Correct","ERROR"),"ERROR")))</f>
        <v>0</v>
      </c>
      <c r="U332" s="167"/>
      <c r="V332" s="167"/>
      <c r="W332" s="104"/>
      <c r="X332" s="104"/>
      <c r="Y332" s="104"/>
      <c r="Z332" s="104"/>
      <c r="AA332" s="104"/>
      <c r="AB332" s="104"/>
      <c r="AC332" s="104"/>
      <c r="AD332" s="160">
        <f>IF($AE$13="Correct",IF(AND(AD331+1&lt;='Student Work'!$AE$13,AD331&lt;&gt;0),AD331+1,IF('Student Work'!AD332&gt;0,"ERROR",0)),0)</f>
        <v>0</v>
      </c>
      <c r="AE332" s="162">
        <f>IF(AD332=0,0,IF(ISBLANK('Student Work'!AE332),"ERROR",IF(ABS('Student Work'!AE332-'Student Work'!AH331)&lt;0.01,IF(AD332&lt;&gt;"ERROR","Correct","ERROR"),"ERROR")))</f>
        <v>0</v>
      </c>
      <c r="AF332" s="162">
        <f>IF(AD332=0,0,IF(ISBLANK('Student Work'!AF332),"ERROR",IF(ABS('Student Work'!AF332-'Student Work'!AE332*'Student Work'!$AE$12/12)&lt;0.01,IF(AD332&lt;&gt;"ERROR","Correct","ERROR"),"ERROR")))</f>
        <v>0</v>
      </c>
      <c r="AG332" s="179">
        <f>IF(AD332=0,0,IF(ISBLANK('Student Work'!AG332),"ERROR",IF(ABS('Student Work'!AG332-('Student Work'!$AE$14-'Student Work'!AF332))&lt;0.01,"Correct","ERROR")))</f>
        <v>0</v>
      </c>
      <c r="AH332" s="180">
        <f>IF(AD332=0,0,IF(ISBLANK('Student Work'!AH332),"ERROR",IF(ABS('Student Work'!AH332-('Student Work'!AE332-'Student Work'!AG332))&lt;0.01,"Correct","ERROR")))</f>
        <v>0</v>
      </c>
      <c r="AI332" s="168"/>
      <c r="AJ332" s="104"/>
      <c r="AK332" s="104"/>
      <c r="AL332" s="84"/>
      <c r="AM332" s="18"/>
      <c r="AN332" s="18"/>
      <c r="AO332" s="18"/>
      <c r="AP332" s="18"/>
      <c r="AQ332" s="18"/>
      <c r="AR332" s="18"/>
      <c r="AS332" s="18"/>
      <c r="AT332" s="18"/>
    </row>
    <row r="333" spans="1:46">
      <c r="A333" s="117"/>
      <c r="B333" s="86"/>
      <c r="C333" s="86"/>
      <c r="D333" s="86"/>
      <c r="E333" s="86"/>
      <c r="F333" s="86"/>
      <c r="G333" s="86"/>
      <c r="H333" s="86"/>
      <c r="I333" s="86"/>
      <c r="J333" s="86"/>
      <c r="K333" s="86"/>
      <c r="L333" s="86"/>
      <c r="M333" s="86"/>
      <c r="N333" s="86"/>
      <c r="O333" s="104"/>
      <c r="P333" s="160">
        <f>IF($T$13="Correct",IF(AND(P332+1&lt;='Student Work'!$T$13,P332&lt;&gt;0),P332+1,IF('Student Work'!P333&gt;0,"ERROR",0)),0)</f>
        <v>0</v>
      </c>
      <c r="Q333" s="161">
        <f>IF(P333=0,0,IF(ISBLANK('Student Work'!Q333),"ERROR",IF(ABS('Student Work'!Q333-'Student Work'!T332)&lt;0.01,IF(P333&lt;&gt;"ERROR","Correct","ERROR"),"ERROR")))</f>
        <v>0</v>
      </c>
      <c r="R333" s="162">
        <f>IF(P333=0,0,IF(ISBLANK('Student Work'!R333),"ERROR",IF(ABS('Student Work'!R333-'Student Work'!Q333*'Student Work'!$T$12/12)&lt;0.01,IF(P333&lt;&gt;"ERROR","Correct","ERROR"),"ERROR")))</f>
        <v>0</v>
      </c>
      <c r="S333" s="162">
        <f>IF(P333=0,0,IF(ISBLANK('Student Work'!S333),"ERROR",IF(ABS('Student Work'!S333-('Student Work'!$T$14-'Student Work'!R333))&lt;0.01,IF(P333&lt;&gt;"ERROR","Correct","ERROR"),"ERROR")))</f>
        <v>0</v>
      </c>
      <c r="T333" s="162">
        <f>IF(P333=0,0,IF(ISBLANK('Student Work'!T333),"ERROR",IF(ABS('Student Work'!T333-('Student Work'!Q333-'Student Work'!S333))&lt;0.01,IF(P333&lt;&gt;"ERROR","Correct","ERROR"),"ERROR")))</f>
        <v>0</v>
      </c>
      <c r="U333" s="167"/>
      <c r="V333" s="167"/>
      <c r="W333" s="104"/>
      <c r="X333" s="104"/>
      <c r="Y333" s="104"/>
      <c r="Z333" s="104"/>
      <c r="AA333" s="104"/>
      <c r="AB333" s="104"/>
      <c r="AC333" s="104"/>
      <c r="AD333" s="160">
        <f>IF($AE$13="Correct",IF(AND(AD332+1&lt;='Student Work'!$AE$13,AD332&lt;&gt;0),AD332+1,IF('Student Work'!AD333&gt;0,"ERROR",0)),0)</f>
        <v>0</v>
      </c>
      <c r="AE333" s="162">
        <f>IF(AD333=0,0,IF(ISBLANK('Student Work'!AE333),"ERROR",IF(ABS('Student Work'!AE333-'Student Work'!AH332)&lt;0.01,IF(AD333&lt;&gt;"ERROR","Correct","ERROR"),"ERROR")))</f>
        <v>0</v>
      </c>
      <c r="AF333" s="162">
        <f>IF(AD333=0,0,IF(ISBLANK('Student Work'!AF333),"ERROR",IF(ABS('Student Work'!AF333-'Student Work'!AE333*'Student Work'!$AE$12/12)&lt;0.01,IF(AD333&lt;&gt;"ERROR","Correct","ERROR"),"ERROR")))</f>
        <v>0</v>
      </c>
      <c r="AG333" s="179">
        <f>IF(AD333=0,0,IF(ISBLANK('Student Work'!AG333),"ERROR",IF(ABS('Student Work'!AG333-('Student Work'!$AE$14-'Student Work'!AF333))&lt;0.01,"Correct","ERROR")))</f>
        <v>0</v>
      </c>
      <c r="AH333" s="180">
        <f>IF(AD333=0,0,IF(ISBLANK('Student Work'!AH333),"ERROR",IF(ABS('Student Work'!AH333-('Student Work'!AE333-'Student Work'!AG333))&lt;0.01,"Correct","ERROR")))</f>
        <v>0</v>
      </c>
      <c r="AI333" s="168"/>
      <c r="AJ333" s="104"/>
      <c r="AK333" s="104"/>
      <c r="AL333" s="84"/>
      <c r="AM333" s="18"/>
      <c r="AN333" s="18"/>
      <c r="AO333" s="18"/>
      <c r="AP333" s="18"/>
      <c r="AQ333" s="18"/>
      <c r="AR333" s="18"/>
      <c r="AS333" s="18"/>
      <c r="AT333" s="18"/>
    </row>
    <row r="334" spans="1:46">
      <c r="A334" s="117"/>
      <c r="B334" s="86"/>
      <c r="C334" s="86"/>
      <c r="D334" s="86"/>
      <c r="E334" s="86"/>
      <c r="F334" s="86"/>
      <c r="G334" s="86"/>
      <c r="H334" s="86"/>
      <c r="I334" s="86"/>
      <c r="J334" s="86"/>
      <c r="K334" s="86"/>
      <c r="L334" s="86"/>
      <c r="M334" s="86"/>
      <c r="N334" s="86"/>
      <c r="O334" s="104"/>
      <c r="P334" s="160">
        <f>IF($T$13="Correct",IF(AND(P333+1&lt;='Student Work'!$T$13,P333&lt;&gt;0),P333+1,IF('Student Work'!P334&gt;0,"ERROR",0)),0)</f>
        <v>0</v>
      </c>
      <c r="Q334" s="161">
        <f>IF(P334=0,0,IF(ISBLANK('Student Work'!Q334),"ERROR",IF(ABS('Student Work'!Q334-'Student Work'!T333)&lt;0.01,IF(P334&lt;&gt;"ERROR","Correct","ERROR"),"ERROR")))</f>
        <v>0</v>
      </c>
      <c r="R334" s="162">
        <f>IF(P334=0,0,IF(ISBLANK('Student Work'!R334),"ERROR",IF(ABS('Student Work'!R334-'Student Work'!Q334*'Student Work'!$T$12/12)&lt;0.01,IF(P334&lt;&gt;"ERROR","Correct","ERROR"),"ERROR")))</f>
        <v>0</v>
      </c>
      <c r="S334" s="162">
        <f>IF(P334=0,0,IF(ISBLANK('Student Work'!S334),"ERROR",IF(ABS('Student Work'!S334-('Student Work'!$T$14-'Student Work'!R334))&lt;0.01,IF(P334&lt;&gt;"ERROR","Correct","ERROR"),"ERROR")))</f>
        <v>0</v>
      </c>
      <c r="T334" s="162">
        <f>IF(P334=0,0,IF(ISBLANK('Student Work'!T334),"ERROR",IF(ABS('Student Work'!T334-('Student Work'!Q334-'Student Work'!S334))&lt;0.01,IF(P334&lt;&gt;"ERROR","Correct","ERROR"),"ERROR")))</f>
        <v>0</v>
      </c>
      <c r="U334" s="167"/>
      <c r="V334" s="167"/>
      <c r="W334" s="104"/>
      <c r="X334" s="104"/>
      <c r="Y334" s="104"/>
      <c r="Z334" s="104"/>
      <c r="AA334" s="104"/>
      <c r="AB334" s="104"/>
      <c r="AC334" s="104"/>
      <c r="AD334" s="160">
        <f>IF($AE$13="Correct",IF(AND(AD333+1&lt;='Student Work'!$AE$13,AD333&lt;&gt;0),AD333+1,IF('Student Work'!AD334&gt;0,"ERROR",0)),0)</f>
        <v>0</v>
      </c>
      <c r="AE334" s="162">
        <f>IF(AD334=0,0,IF(ISBLANK('Student Work'!AE334),"ERROR",IF(ABS('Student Work'!AE334-'Student Work'!AH333)&lt;0.01,IF(AD334&lt;&gt;"ERROR","Correct","ERROR"),"ERROR")))</f>
        <v>0</v>
      </c>
      <c r="AF334" s="162">
        <f>IF(AD334=0,0,IF(ISBLANK('Student Work'!AF334),"ERROR",IF(ABS('Student Work'!AF334-'Student Work'!AE334*'Student Work'!$AE$12/12)&lt;0.01,IF(AD334&lt;&gt;"ERROR","Correct","ERROR"),"ERROR")))</f>
        <v>0</v>
      </c>
      <c r="AG334" s="179">
        <f>IF(AD334=0,0,IF(ISBLANK('Student Work'!AG334),"ERROR",IF(ABS('Student Work'!AG334-('Student Work'!$AE$14-'Student Work'!AF334))&lt;0.01,"Correct","ERROR")))</f>
        <v>0</v>
      </c>
      <c r="AH334" s="180">
        <f>IF(AD334=0,0,IF(ISBLANK('Student Work'!AH334),"ERROR",IF(ABS('Student Work'!AH334-('Student Work'!AE334-'Student Work'!AG334))&lt;0.01,"Correct","ERROR")))</f>
        <v>0</v>
      </c>
      <c r="AI334" s="168"/>
      <c r="AJ334" s="104"/>
      <c r="AK334" s="104"/>
      <c r="AL334" s="84"/>
      <c r="AM334" s="18"/>
      <c r="AN334" s="18"/>
      <c r="AO334" s="18"/>
      <c r="AP334" s="18"/>
      <c r="AQ334" s="18"/>
      <c r="AR334" s="18"/>
      <c r="AS334" s="18"/>
      <c r="AT334" s="18"/>
    </row>
    <row r="335" spans="1:46">
      <c r="A335" s="117"/>
      <c r="B335" s="86"/>
      <c r="C335" s="86"/>
      <c r="D335" s="86"/>
      <c r="E335" s="86"/>
      <c r="F335" s="86"/>
      <c r="G335" s="86"/>
      <c r="H335" s="86"/>
      <c r="I335" s="86"/>
      <c r="J335" s="86"/>
      <c r="K335" s="86"/>
      <c r="L335" s="86"/>
      <c r="M335" s="86"/>
      <c r="N335" s="86"/>
      <c r="O335" s="104"/>
      <c r="P335" s="160">
        <f>IF($T$13="Correct",IF(AND(P334+1&lt;='Student Work'!$T$13,P334&lt;&gt;0),P334+1,IF('Student Work'!P335&gt;0,"ERROR",0)),0)</f>
        <v>0</v>
      </c>
      <c r="Q335" s="161">
        <f>IF(P335=0,0,IF(ISBLANK('Student Work'!Q335),"ERROR",IF(ABS('Student Work'!Q335-'Student Work'!T334)&lt;0.01,IF(P335&lt;&gt;"ERROR","Correct","ERROR"),"ERROR")))</f>
        <v>0</v>
      </c>
      <c r="R335" s="162">
        <f>IF(P335=0,0,IF(ISBLANK('Student Work'!R335),"ERROR",IF(ABS('Student Work'!R335-'Student Work'!Q335*'Student Work'!$T$12/12)&lt;0.01,IF(P335&lt;&gt;"ERROR","Correct","ERROR"),"ERROR")))</f>
        <v>0</v>
      </c>
      <c r="S335" s="162">
        <f>IF(P335=0,0,IF(ISBLANK('Student Work'!S335),"ERROR",IF(ABS('Student Work'!S335-('Student Work'!$T$14-'Student Work'!R335))&lt;0.01,IF(P335&lt;&gt;"ERROR","Correct","ERROR"),"ERROR")))</f>
        <v>0</v>
      </c>
      <c r="T335" s="162">
        <f>IF(P335=0,0,IF(ISBLANK('Student Work'!T335),"ERROR",IF(ABS('Student Work'!T335-('Student Work'!Q335-'Student Work'!S335))&lt;0.01,IF(P335&lt;&gt;"ERROR","Correct","ERROR"),"ERROR")))</f>
        <v>0</v>
      </c>
      <c r="U335" s="167"/>
      <c r="V335" s="167"/>
      <c r="W335" s="104"/>
      <c r="X335" s="104"/>
      <c r="Y335" s="104"/>
      <c r="Z335" s="104"/>
      <c r="AA335" s="104"/>
      <c r="AB335" s="104"/>
      <c r="AC335" s="104"/>
      <c r="AD335" s="160">
        <f>IF($AE$13="Correct",IF(AND(AD334+1&lt;='Student Work'!$AE$13,AD334&lt;&gt;0),AD334+1,IF('Student Work'!AD335&gt;0,"ERROR",0)),0)</f>
        <v>0</v>
      </c>
      <c r="AE335" s="162">
        <f>IF(AD335=0,0,IF(ISBLANK('Student Work'!AE335),"ERROR",IF(ABS('Student Work'!AE335-'Student Work'!AH334)&lt;0.01,IF(AD335&lt;&gt;"ERROR","Correct","ERROR"),"ERROR")))</f>
        <v>0</v>
      </c>
      <c r="AF335" s="162">
        <f>IF(AD335=0,0,IF(ISBLANK('Student Work'!AF335),"ERROR",IF(ABS('Student Work'!AF335-'Student Work'!AE335*'Student Work'!$AE$12/12)&lt;0.01,IF(AD335&lt;&gt;"ERROR","Correct","ERROR"),"ERROR")))</f>
        <v>0</v>
      </c>
      <c r="AG335" s="179">
        <f>IF(AD335=0,0,IF(ISBLANK('Student Work'!AG335),"ERROR",IF(ABS('Student Work'!AG335-('Student Work'!$AE$14-'Student Work'!AF335))&lt;0.01,"Correct","ERROR")))</f>
        <v>0</v>
      </c>
      <c r="AH335" s="180">
        <f>IF(AD335=0,0,IF(ISBLANK('Student Work'!AH335),"ERROR",IF(ABS('Student Work'!AH335-('Student Work'!AE335-'Student Work'!AG335))&lt;0.01,"Correct","ERROR")))</f>
        <v>0</v>
      </c>
      <c r="AI335" s="168"/>
      <c r="AJ335" s="104"/>
      <c r="AK335" s="104"/>
      <c r="AL335" s="84"/>
      <c r="AM335" s="18"/>
      <c r="AN335" s="18"/>
      <c r="AO335" s="18"/>
      <c r="AP335" s="18"/>
      <c r="AQ335" s="18"/>
      <c r="AR335" s="18"/>
      <c r="AS335" s="18"/>
      <c r="AT335" s="18"/>
    </row>
    <row r="336" spans="1:46">
      <c r="A336" s="117"/>
      <c r="B336" s="86"/>
      <c r="C336" s="86"/>
      <c r="D336" s="86"/>
      <c r="E336" s="86"/>
      <c r="F336" s="86"/>
      <c r="G336" s="86"/>
      <c r="H336" s="86"/>
      <c r="I336" s="86"/>
      <c r="J336" s="86"/>
      <c r="K336" s="86"/>
      <c r="L336" s="86"/>
      <c r="M336" s="86"/>
      <c r="N336" s="86"/>
      <c r="O336" s="104"/>
      <c r="P336" s="160">
        <f>IF($T$13="Correct",IF(AND(P335+1&lt;='Student Work'!$T$13,P335&lt;&gt;0),P335+1,IF('Student Work'!P336&gt;0,"ERROR",0)),0)</f>
        <v>0</v>
      </c>
      <c r="Q336" s="161">
        <f>IF(P336=0,0,IF(ISBLANK('Student Work'!Q336),"ERROR",IF(ABS('Student Work'!Q336-'Student Work'!T335)&lt;0.01,IF(P336&lt;&gt;"ERROR","Correct","ERROR"),"ERROR")))</f>
        <v>0</v>
      </c>
      <c r="R336" s="162">
        <f>IF(P336=0,0,IF(ISBLANK('Student Work'!R336),"ERROR",IF(ABS('Student Work'!R336-'Student Work'!Q336*'Student Work'!$T$12/12)&lt;0.01,IF(P336&lt;&gt;"ERROR","Correct","ERROR"),"ERROR")))</f>
        <v>0</v>
      </c>
      <c r="S336" s="162">
        <f>IF(P336=0,0,IF(ISBLANK('Student Work'!S336),"ERROR",IF(ABS('Student Work'!S336-('Student Work'!$T$14-'Student Work'!R336))&lt;0.01,IF(P336&lt;&gt;"ERROR","Correct","ERROR"),"ERROR")))</f>
        <v>0</v>
      </c>
      <c r="T336" s="162">
        <f>IF(P336=0,0,IF(ISBLANK('Student Work'!T336),"ERROR",IF(ABS('Student Work'!T336-('Student Work'!Q336-'Student Work'!S336))&lt;0.01,IF(P336&lt;&gt;"ERROR","Correct","ERROR"),"ERROR")))</f>
        <v>0</v>
      </c>
      <c r="U336" s="167"/>
      <c r="V336" s="167"/>
      <c r="W336" s="104"/>
      <c r="X336" s="104"/>
      <c r="Y336" s="104"/>
      <c r="Z336" s="104"/>
      <c r="AA336" s="104"/>
      <c r="AB336" s="104"/>
      <c r="AC336" s="104"/>
      <c r="AD336" s="160">
        <f>IF($AE$13="Correct",IF(AND(AD335+1&lt;='Student Work'!$AE$13,AD335&lt;&gt;0),AD335+1,IF('Student Work'!AD336&gt;0,"ERROR",0)),0)</f>
        <v>0</v>
      </c>
      <c r="AE336" s="162">
        <f>IF(AD336=0,0,IF(ISBLANK('Student Work'!AE336),"ERROR",IF(ABS('Student Work'!AE336-'Student Work'!AH335)&lt;0.01,IF(AD336&lt;&gt;"ERROR","Correct","ERROR"),"ERROR")))</f>
        <v>0</v>
      </c>
      <c r="AF336" s="162">
        <f>IF(AD336=0,0,IF(ISBLANK('Student Work'!AF336),"ERROR",IF(ABS('Student Work'!AF336-'Student Work'!AE336*'Student Work'!$AE$12/12)&lt;0.01,IF(AD336&lt;&gt;"ERROR","Correct","ERROR"),"ERROR")))</f>
        <v>0</v>
      </c>
      <c r="AG336" s="179">
        <f>IF(AD336=0,0,IF(ISBLANK('Student Work'!AG336),"ERROR",IF(ABS('Student Work'!AG336-('Student Work'!$AE$14-'Student Work'!AF336))&lt;0.01,"Correct","ERROR")))</f>
        <v>0</v>
      </c>
      <c r="AH336" s="180">
        <f>IF(AD336=0,0,IF(ISBLANK('Student Work'!AH336),"ERROR",IF(ABS('Student Work'!AH336-('Student Work'!AE336-'Student Work'!AG336))&lt;0.01,"Correct","ERROR")))</f>
        <v>0</v>
      </c>
      <c r="AI336" s="168"/>
      <c r="AJ336" s="104"/>
      <c r="AK336" s="104"/>
      <c r="AL336" s="84"/>
      <c r="AM336" s="18"/>
      <c r="AN336" s="18"/>
      <c r="AO336" s="18"/>
      <c r="AP336" s="18"/>
      <c r="AQ336" s="18"/>
      <c r="AR336" s="18"/>
      <c r="AS336" s="18"/>
      <c r="AT336" s="18"/>
    </row>
    <row r="337" spans="1:46">
      <c r="A337" s="117"/>
      <c r="B337" s="86"/>
      <c r="C337" s="86"/>
      <c r="D337" s="86"/>
      <c r="E337" s="86"/>
      <c r="F337" s="86"/>
      <c r="G337" s="86"/>
      <c r="H337" s="86"/>
      <c r="I337" s="86"/>
      <c r="J337" s="86"/>
      <c r="K337" s="86"/>
      <c r="L337" s="86"/>
      <c r="M337" s="86"/>
      <c r="N337" s="86"/>
      <c r="O337" s="104"/>
      <c r="P337" s="160">
        <f>IF($T$13="Correct",IF(AND(P336+1&lt;='Student Work'!$T$13,P336&lt;&gt;0),P336+1,IF('Student Work'!P337&gt;0,"ERROR",0)),0)</f>
        <v>0</v>
      </c>
      <c r="Q337" s="161">
        <f>IF(P337=0,0,IF(ISBLANK('Student Work'!Q337),"ERROR",IF(ABS('Student Work'!Q337-'Student Work'!T336)&lt;0.01,IF(P337&lt;&gt;"ERROR","Correct","ERROR"),"ERROR")))</f>
        <v>0</v>
      </c>
      <c r="R337" s="162">
        <f>IF(P337=0,0,IF(ISBLANK('Student Work'!R337),"ERROR",IF(ABS('Student Work'!R337-'Student Work'!Q337*'Student Work'!$T$12/12)&lt;0.01,IF(P337&lt;&gt;"ERROR","Correct","ERROR"),"ERROR")))</f>
        <v>0</v>
      </c>
      <c r="S337" s="162">
        <f>IF(P337=0,0,IF(ISBLANK('Student Work'!S337),"ERROR",IF(ABS('Student Work'!S337-('Student Work'!$T$14-'Student Work'!R337))&lt;0.01,IF(P337&lt;&gt;"ERROR","Correct","ERROR"),"ERROR")))</f>
        <v>0</v>
      </c>
      <c r="T337" s="162">
        <f>IF(P337=0,0,IF(ISBLANK('Student Work'!T337),"ERROR",IF(ABS('Student Work'!T337-('Student Work'!Q337-'Student Work'!S337))&lt;0.01,IF(P337&lt;&gt;"ERROR","Correct","ERROR"),"ERROR")))</f>
        <v>0</v>
      </c>
      <c r="U337" s="167"/>
      <c r="V337" s="167"/>
      <c r="W337" s="104"/>
      <c r="X337" s="104"/>
      <c r="Y337" s="104"/>
      <c r="Z337" s="104"/>
      <c r="AA337" s="104"/>
      <c r="AB337" s="104"/>
      <c r="AC337" s="104"/>
      <c r="AD337" s="160">
        <f>IF($AE$13="Correct",IF(AND(AD336+1&lt;='Student Work'!$AE$13,AD336&lt;&gt;0),AD336+1,IF('Student Work'!AD337&gt;0,"ERROR",0)),0)</f>
        <v>0</v>
      </c>
      <c r="AE337" s="162">
        <f>IF(AD337=0,0,IF(ISBLANK('Student Work'!AE337),"ERROR",IF(ABS('Student Work'!AE337-'Student Work'!AH336)&lt;0.01,IF(AD337&lt;&gt;"ERROR","Correct","ERROR"),"ERROR")))</f>
        <v>0</v>
      </c>
      <c r="AF337" s="162">
        <f>IF(AD337=0,0,IF(ISBLANK('Student Work'!AF337),"ERROR",IF(ABS('Student Work'!AF337-'Student Work'!AE337*'Student Work'!$AE$12/12)&lt;0.01,IF(AD337&lt;&gt;"ERROR","Correct","ERROR"),"ERROR")))</f>
        <v>0</v>
      </c>
      <c r="AG337" s="179">
        <f>IF(AD337=0,0,IF(ISBLANK('Student Work'!AG337),"ERROR",IF(ABS('Student Work'!AG337-('Student Work'!$AE$14-'Student Work'!AF337))&lt;0.01,"Correct","ERROR")))</f>
        <v>0</v>
      </c>
      <c r="AH337" s="180">
        <f>IF(AD337=0,0,IF(ISBLANK('Student Work'!AH337),"ERROR",IF(ABS('Student Work'!AH337-('Student Work'!AE337-'Student Work'!AG337))&lt;0.01,"Correct","ERROR")))</f>
        <v>0</v>
      </c>
      <c r="AI337" s="168"/>
      <c r="AJ337" s="104"/>
      <c r="AK337" s="104"/>
      <c r="AL337" s="84"/>
      <c r="AM337" s="18"/>
      <c r="AN337" s="18"/>
      <c r="AO337" s="18"/>
      <c r="AP337" s="18"/>
      <c r="AQ337" s="18"/>
      <c r="AR337" s="18"/>
      <c r="AS337" s="18"/>
      <c r="AT337" s="18"/>
    </row>
    <row r="338" spans="1:46">
      <c r="A338" s="117"/>
      <c r="B338" s="86"/>
      <c r="C338" s="86"/>
      <c r="D338" s="86"/>
      <c r="E338" s="86"/>
      <c r="F338" s="86"/>
      <c r="G338" s="86"/>
      <c r="H338" s="86"/>
      <c r="I338" s="86"/>
      <c r="J338" s="86"/>
      <c r="K338" s="86"/>
      <c r="L338" s="86"/>
      <c r="M338" s="86"/>
      <c r="N338" s="86"/>
      <c r="O338" s="104"/>
      <c r="P338" s="160">
        <f>IF($T$13="Correct",IF(AND(P337+1&lt;='Student Work'!$T$13,P337&lt;&gt;0),P337+1,IF('Student Work'!P338&gt;0,"ERROR",0)),0)</f>
        <v>0</v>
      </c>
      <c r="Q338" s="161">
        <f>IF(P338=0,0,IF(ISBLANK('Student Work'!Q338),"ERROR",IF(ABS('Student Work'!Q338-'Student Work'!T337)&lt;0.01,IF(P338&lt;&gt;"ERROR","Correct","ERROR"),"ERROR")))</f>
        <v>0</v>
      </c>
      <c r="R338" s="162">
        <f>IF(P338=0,0,IF(ISBLANK('Student Work'!R338),"ERROR",IF(ABS('Student Work'!R338-'Student Work'!Q338*'Student Work'!$T$12/12)&lt;0.01,IF(P338&lt;&gt;"ERROR","Correct","ERROR"),"ERROR")))</f>
        <v>0</v>
      </c>
      <c r="S338" s="162">
        <f>IF(P338=0,0,IF(ISBLANK('Student Work'!S338),"ERROR",IF(ABS('Student Work'!S338-('Student Work'!$T$14-'Student Work'!R338))&lt;0.01,IF(P338&lt;&gt;"ERROR","Correct","ERROR"),"ERROR")))</f>
        <v>0</v>
      </c>
      <c r="T338" s="162">
        <f>IF(P338=0,0,IF(ISBLANK('Student Work'!T338),"ERROR",IF(ABS('Student Work'!T338-('Student Work'!Q338-'Student Work'!S338))&lt;0.01,IF(P338&lt;&gt;"ERROR","Correct","ERROR"),"ERROR")))</f>
        <v>0</v>
      </c>
      <c r="U338" s="167"/>
      <c r="V338" s="167"/>
      <c r="W338" s="104"/>
      <c r="X338" s="104"/>
      <c r="Y338" s="104"/>
      <c r="Z338" s="104"/>
      <c r="AA338" s="104"/>
      <c r="AB338" s="104"/>
      <c r="AC338" s="104"/>
      <c r="AD338" s="160">
        <f>IF($AE$13="Correct",IF(AND(AD337+1&lt;='Student Work'!$AE$13,AD337&lt;&gt;0),AD337+1,IF('Student Work'!AD338&gt;0,"ERROR",0)),0)</f>
        <v>0</v>
      </c>
      <c r="AE338" s="162">
        <f>IF(AD338=0,0,IF(ISBLANK('Student Work'!AE338),"ERROR",IF(ABS('Student Work'!AE338-'Student Work'!AH337)&lt;0.01,IF(AD338&lt;&gt;"ERROR","Correct","ERROR"),"ERROR")))</f>
        <v>0</v>
      </c>
      <c r="AF338" s="162">
        <f>IF(AD338=0,0,IF(ISBLANK('Student Work'!AF338),"ERROR",IF(ABS('Student Work'!AF338-'Student Work'!AE338*'Student Work'!$AE$12/12)&lt;0.01,IF(AD338&lt;&gt;"ERROR","Correct","ERROR"),"ERROR")))</f>
        <v>0</v>
      </c>
      <c r="AG338" s="179">
        <f>IF(AD338=0,0,IF(ISBLANK('Student Work'!AG338),"ERROR",IF(ABS('Student Work'!AG338-('Student Work'!$AE$14-'Student Work'!AF338))&lt;0.01,"Correct","ERROR")))</f>
        <v>0</v>
      </c>
      <c r="AH338" s="180">
        <f>IF(AD338=0,0,IF(ISBLANK('Student Work'!AH338),"ERROR",IF(ABS('Student Work'!AH338-('Student Work'!AE338-'Student Work'!AG338))&lt;0.01,"Correct","ERROR")))</f>
        <v>0</v>
      </c>
      <c r="AI338" s="168"/>
      <c r="AJ338" s="104"/>
      <c r="AK338" s="104"/>
      <c r="AL338" s="84"/>
      <c r="AM338" s="18"/>
      <c r="AN338" s="18"/>
      <c r="AO338" s="18"/>
      <c r="AP338" s="18"/>
      <c r="AQ338" s="18"/>
      <c r="AR338" s="18"/>
      <c r="AS338" s="18"/>
      <c r="AT338" s="18"/>
    </row>
    <row r="339" spans="1:46">
      <c r="A339" s="117"/>
      <c r="B339" s="86"/>
      <c r="C339" s="86"/>
      <c r="D339" s="86"/>
      <c r="E339" s="86"/>
      <c r="F339" s="86"/>
      <c r="G339" s="86"/>
      <c r="H339" s="86"/>
      <c r="I339" s="86"/>
      <c r="J339" s="86"/>
      <c r="K339" s="86"/>
      <c r="L339" s="86"/>
      <c r="M339" s="86"/>
      <c r="N339" s="86"/>
      <c r="O339" s="104"/>
      <c r="P339" s="160">
        <f>IF($T$13="Correct",IF(AND(P338+1&lt;='Student Work'!$T$13,P338&lt;&gt;0),P338+1,IF('Student Work'!P339&gt;0,"ERROR",0)),0)</f>
        <v>0</v>
      </c>
      <c r="Q339" s="161">
        <f>IF(P339=0,0,IF(ISBLANK('Student Work'!Q339),"ERROR",IF(ABS('Student Work'!Q339-'Student Work'!T338)&lt;0.01,IF(P339&lt;&gt;"ERROR","Correct","ERROR"),"ERROR")))</f>
        <v>0</v>
      </c>
      <c r="R339" s="162">
        <f>IF(P339=0,0,IF(ISBLANK('Student Work'!R339),"ERROR",IF(ABS('Student Work'!R339-'Student Work'!Q339*'Student Work'!$T$12/12)&lt;0.01,IF(P339&lt;&gt;"ERROR","Correct","ERROR"),"ERROR")))</f>
        <v>0</v>
      </c>
      <c r="S339" s="162">
        <f>IF(P339=0,0,IF(ISBLANK('Student Work'!S339),"ERROR",IF(ABS('Student Work'!S339-('Student Work'!$T$14-'Student Work'!R339))&lt;0.01,IF(P339&lt;&gt;"ERROR","Correct","ERROR"),"ERROR")))</f>
        <v>0</v>
      </c>
      <c r="T339" s="162">
        <f>IF(P339=0,0,IF(ISBLANK('Student Work'!T339),"ERROR",IF(ABS('Student Work'!T339-('Student Work'!Q339-'Student Work'!S339))&lt;0.01,IF(P339&lt;&gt;"ERROR","Correct","ERROR"),"ERROR")))</f>
        <v>0</v>
      </c>
      <c r="U339" s="167"/>
      <c r="V339" s="167"/>
      <c r="W339" s="104"/>
      <c r="X339" s="104"/>
      <c r="Y339" s="104"/>
      <c r="Z339" s="104"/>
      <c r="AA339" s="104"/>
      <c r="AB339" s="104"/>
      <c r="AC339" s="104"/>
      <c r="AD339" s="160">
        <f>IF($AE$13="Correct",IF(AND(AD338+1&lt;='Student Work'!$AE$13,AD338&lt;&gt;0),AD338+1,IF('Student Work'!AD339&gt;0,"ERROR",0)),0)</f>
        <v>0</v>
      </c>
      <c r="AE339" s="162">
        <f>IF(AD339=0,0,IF(ISBLANK('Student Work'!AE339),"ERROR",IF(ABS('Student Work'!AE339-'Student Work'!AH338)&lt;0.01,IF(AD339&lt;&gt;"ERROR","Correct","ERROR"),"ERROR")))</f>
        <v>0</v>
      </c>
      <c r="AF339" s="162">
        <f>IF(AD339=0,0,IF(ISBLANK('Student Work'!AF339),"ERROR",IF(ABS('Student Work'!AF339-'Student Work'!AE339*'Student Work'!$AE$12/12)&lt;0.01,IF(AD339&lt;&gt;"ERROR","Correct","ERROR"),"ERROR")))</f>
        <v>0</v>
      </c>
      <c r="AG339" s="179">
        <f>IF(AD339=0,0,IF(ISBLANK('Student Work'!AG339),"ERROR",IF(ABS('Student Work'!AG339-('Student Work'!$AE$14-'Student Work'!AF339))&lt;0.01,"Correct","ERROR")))</f>
        <v>0</v>
      </c>
      <c r="AH339" s="180">
        <f>IF(AD339=0,0,IF(ISBLANK('Student Work'!AH339),"ERROR",IF(ABS('Student Work'!AH339-('Student Work'!AE339-'Student Work'!AG339))&lt;0.01,"Correct","ERROR")))</f>
        <v>0</v>
      </c>
      <c r="AI339" s="168"/>
      <c r="AJ339" s="104"/>
      <c r="AK339" s="104"/>
      <c r="AL339" s="84"/>
      <c r="AM339" s="18"/>
      <c r="AN339" s="18"/>
      <c r="AO339" s="18"/>
      <c r="AP339" s="18"/>
      <c r="AQ339" s="18"/>
      <c r="AR339" s="18"/>
      <c r="AS339" s="18"/>
      <c r="AT339" s="18"/>
    </row>
    <row r="340" spans="1:46">
      <c r="A340" s="117"/>
      <c r="B340" s="86"/>
      <c r="C340" s="86"/>
      <c r="D340" s="86"/>
      <c r="E340" s="86"/>
      <c r="F340" s="86"/>
      <c r="G340" s="86"/>
      <c r="H340" s="86"/>
      <c r="I340" s="86"/>
      <c r="J340" s="86"/>
      <c r="K340" s="86"/>
      <c r="L340" s="86"/>
      <c r="M340" s="86"/>
      <c r="N340" s="86"/>
      <c r="O340" s="104"/>
      <c r="P340" s="160">
        <f>IF($T$13="Correct",IF(AND(P339+1&lt;='Student Work'!$T$13,P339&lt;&gt;0),P339+1,IF('Student Work'!P340&gt;0,"ERROR",0)),0)</f>
        <v>0</v>
      </c>
      <c r="Q340" s="161">
        <f>IF(P340=0,0,IF(ISBLANK('Student Work'!Q340),"ERROR",IF(ABS('Student Work'!Q340-'Student Work'!T339)&lt;0.01,IF(P340&lt;&gt;"ERROR","Correct","ERROR"),"ERROR")))</f>
        <v>0</v>
      </c>
      <c r="R340" s="162">
        <f>IF(P340=0,0,IF(ISBLANK('Student Work'!R340),"ERROR",IF(ABS('Student Work'!R340-'Student Work'!Q340*'Student Work'!$T$12/12)&lt;0.01,IF(P340&lt;&gt;"ERROR","Correct","ERROR"),"ERROR")))</f>
        <v>0</v>
      </c>
      <c r="S340" s="162">
        <f>IF(P340=0,0,IF(ISBLANK('Student Work'!S340),"ERROR",IF(ABS('Student Work'!S340-('Student Work'!$T$14-'Student Work'!R340))&lt;0.01,IF(P340&lt;&gt;"ERROR","Correct","ERROR"),"ERROR")))</f>
        <v>0</v>
      </c>
      <c r="T340" s="162">
        <f>IF(P340=0,0,IF(ISBLANK('Student Work'!T340),"ERROR",IF(ABS('Student Work'!T340-('Student Work'!Q340-'Student Work'!S340))&lt;0.01,IF(P340&lt;&gt;"ERROR","Correct","ERROR"),"ERROR")))</f>
        <v>0</v>
      </c>
      <c r="U340" s="167"/>
      <c r="V340" s="167"/>
      <c r="W340" s="104"/>
      <c r="X340" s="104"/>
      <c r="Y340" s="104"/>
      <c r="Z340" s="104"/>
      <c r="AA340" s="104"/>
      <c r="AB340" s="104"/>
      <c r="AC340" s="104"/>
      <c r="AD340" s="160">
        <f>IF($AE$13="Correct",IF(AND(AD339+1&lt;='Student Work'!$AE$13,AD339&lt;&gt;0),AD339+1,IF('Student Work'!AD340&gt;0,"ERROR",0)),0)</f>
        <v>0</v>
      </c>
      <c r="AE340" s="162">
        <f>IF(AD340=0,0,IF(ISBLANK('Student Work'!AE340),"ERROR",IF(ABS('Student Work'!AE340-'Student Work'!AH339)&lt;0.01,IF(AD340&lt;&gt;"ERROR","Correct","ERROR"),"ERROR")))</f>
        <v>0</v>
      </c>
      <c r="AF340" s="162">
        <f>IF(AD340=0,0,IF(ISBLANK('Student Work'!AF340),"ERROR",IF(ABS('Student Work'!AF340-'Student Work'!AE340*'Student Work'!$AE$12/12)&lt;0.01,IF(AD340&lt;&gt;"ERROR","Correct","ERROR"),"ERROR")))</f>
        <v>0</v>
      </c>
      <c r="AG340" s="179">
        <f>IF(AD340=0,0,IF(ISBLANK('Student Work'!AG340),"ERROR",IF(ABS('Student Work'!AG340-('Student Work'!$AE$14-'Student Work'!AF340))&lt;0.01,"Correct","ERROR")))</f>
        <v>0</v>
      </c>
      <c r="AH340" s="180">
        <f>IF(AD340=0,0,IF(ISBLANK('Student Work'!AH340),"ERROR",IF(ABS('Student Work'!AH340-('Student Work'!AE340-'Student Work'!AG340))&lt;0.01,"Correct","ERROR")))</f>
        <v>0</v>
      </c>
      <c r="AI340" s="168"/>
      <c r="AJ340" s="104"/>
      <c r="AK340" s="104"/>
      <c r="AL340" s="84"/>
      <c r="AM340" s="18"/>
      <c r="AN340" s="18"/>
      <c r="AO340" s="18"/>
      <c r="AP340" s="18"/>
      <c r="AQ340" s="18"/>
      <c r="AR340" s="18"/>
      <c r="AS340" s="18"/>
      <c r="AT340" s="18"/>
    </row>
    <row r="341" spans="1:46">
      <c r="A341" s="117"/>
      <c r="B341" s="86"/>
      <c r="C341" s="86"/>
      <c r="D341" s="86"/>
      <c r="E341" s="86"/>
      <c r="F341" s="86"/>
      <c r="G341" s="86"/>
      <c r="H341" s="86"/>
      <c r="I341" s="86"/>
      <c r="J341" s="86"/>
      <c r="K341" s="86"/>
      <c r="L341" s="86"/>
      <c r="M341" s="86"/>
      <c r="N341" s="86"/>
      <c r="O341" s="104"/>
      <c r="P341" s="160">
        <f>IF($T$13="Correct",IF(AND(P340+1&lt;='Student Work'!$T$13,P340&lt;&gt;0),P340+1,IF('Student Work'!P341&gt;0,"ERROR",0)),0)</f>
        <v>0</v>
      </c>
      <c r="Q341" s="161">
        <f>IF(P341=0,0,IF(ISBLANK('Student Work'!Q341),"ERROR",IF(ABS('Student Work'!Q341-'Student Work'!T340)&lt;0.01,IF(P341&lt;&gt;"ERROR","Correct","ERROR"),"ERROR")))</f>
        <v>0</v>
      </c>
      <c r="R341" s="162">
        <f>IF(P341=0,0,IF(ISBLANK('Student Work'!R341),"ERROR",IF(ABS('Student Work'!R341-'Student Work'!Q341*'Student Work'!$T$12/12)&lt;0.01,IF(P341&lt;&gt;"ERROR","Correct","ERROR"),"ERROR")))</f>
        <v>0</v>
      </c>
      <c r="S341" s="162">
        <f>IF(P341=0,0,IF(ISBLANK('Student Work'!S341),"ERROR",IF(ABS('Student Work'!S341-('Student Work'!$T$14-'Student Work'!R341))&lt;0.01,IF(P341&lt;&gt;"ERROR","Correct","ERROR"),"ERROR")))</f>
        <v>0</v>
      </c>
      <c r="T341" s="162">
        <f>IF(P341=0,0,IF(ISBLANK('Student Work'!T341),"ERROR",IF(ABS('Student Work'!T341-('Student Work'!Q341-'Student Work'!S341))&lt;0.01,IF(P341&lt;&gt;"ERROR","Correct","ERROR"),"ERROR")))</f>
        <v>0</v>
      </c>
      <c r="U341" s="167"/>
      <c r="V341" s="167"/>
      <c r="W341" s="104"/>
      <c r="X341" s="104"/>
      <c r="Y341" s="104"/>
      <c r="Z341" s="104"/>
      <c r="AA341" s="104"/>
      <c r="AB341" s="104"/>
      <c r="AC341" s="104"/>
      <c r="AD341" s="160">
        <f>IF($AE$13="Correct",IF(AND(AD340+1&lt;='Student Work'!$AE$13,AD340&lt;&gt;0),AD340+1,IF('Student Work'!AD341&gt;0,"ERROR",0)),0)</f>
        <v>0</v>
      </c>
      <c r="AE341" s="162">
        <f>IF(AD341=0,0,IF(ISBLANK('Student Work'!AE341),"ERROR",IF(ABS('Student Work'!AE341-'Student Work'!AH340)&lt;0.01,IF(AD341&lt;&gt;"ERROR","Correct","ERROR"),"ERROR")))</f>
        <v>0</v>
      </c>
      <c r="AF341" s="162">
        <f>IF(AD341=0,0,IF(ISBLANK('Student Work'!AF341),"ERROR",IF(ABS('Student Work'!AF341-'Student Work'!AE341*'Student Work'!$AE$12/12)&lt;0.01,IF(AD341&lt;&gt;"ERROR","Correct","ERROR"),"ERROR")))</f>
        <v>0</v>
      </c>
      <c r="AG341" s="179">
        <f>IF(AD341=0,0,IF(ISBLANK('Student Work'!AG341),"ERROR",IF(ABS('Student Work'!AG341-('Student Work'!$AE$14-'Student Work'!AF341))&lt;0.01,"Correct","ERROR")))</f>
        <v>0</v>
      </c>
      <c r="AH341" s="180">
        <f>IF(AD341=0,0,IF(ISBLANK('Student Work'!AH341),"ERROR",IF(ABS('Student Work'!AH341-('Student Work'!AE341-'Student Work'!AG341))&lt;0.01,"Correct","ERROR")))</f>
        <v>0</v>
      </c>
      <c r="AI341" s="168"/>
      <c r="AJ341" s="104"/>
      <c r="AK341" s="104"/>
      <c r="AL341" s="84"/>
      <c r="AM341" s="18"/>
      <c r="AN341" s="18"/>
      <c r="AO341" s="18"/>
      <c r="AP341" s="18"/>
      <c r="AQ341" s="18"/>
      <c r="AR341" s="18"/>
      <c r="AS341" s="18"/>
      <c r="AT341" s="18"/>
    </row>
    <row r="342" spans="1:46">
      <c r="A342" s="117"/>
      <c r="B342" s="86"/>
      <c r="C342" s="86"/>
      <c r="D342" s="86"/>
      <c r="E342" s="86"/>
      <c r="F342" s="86"/>
      <c r="G342" s="86"/>
      <c r="H342" s="86"/>
      <c r="I342" s="86"/>
      <c r="J342" s="86"/>
      <c r="K342" s="86"/>
      <c r="L342" s="86"/>
      <c r="M342" s="86"/>
      <c r="N342" s="86"/>
      <c r="O342" s="104"/>
      <c r="P342" s="160">
        <f>IF($T$13="Correct",IF(AND(P341+1&lt;='Student Work'!$T$13,P341&lt;&gt;0),P341+1,IF('Student Work'!P342&gt;0,"ERROR",0)),0)</f>
        <v>0</v>
      </c>
      <c r="Q342" s="161">
        <f>IF(P342=0,0,IF(ISBLANK('Student Work'!Q342),"ERROR",IF(ABS('Student Work'!Q342-'Student Work'!T341)&lt;0.01,IF(P342&lt;&gt;"ERROR","Correct","ERROR"),"ERROR")))</f>
        <v>0</v>
      </c>
      <c r="R342" s="162">
        <f>IF(P342=0,0,IF(ISBLANK('Student Work'!R342),"ERROR",IF(ABS('Student Work'!R342-'Student Work'!Q342*'Student Work'!$T$12/12)&lt;0.01,IF(P342&lt;&gt;"ERROR","Correct","ERROR"),"ERROR")))</f>
        <v>0</v>
      </c>
      <c r="S342" s="162">
        <f>IF(P342=0,0,IF(ISBLANK('Student Work'!S342),"ERROR",IF(ABS('Student Work'!S342-('Student Work'!$T$14-'Student Work'!R342))&lt;0.01,IF(P342&lt;&gt;"ERROR","Correct","ERROR"),"ERROR")))</f>
        <v>0</v>
      </c>
      <c r="T342" s="162">
        <f>IF(P342=0,0,IF(ISBLANK('Student Work'!T342),"ERROR",IF(ABS('Student Work'!T342-('Student Work'!Q342-'Student Work'!S342))&lt;0.01,IF(P342&lt;&gt;"ERROR","Correct","ERROR"),"ERROR")))</f>
        <v>0</v>
      </c>
      <c r="U342" s="167"/>
      <c r="V342" s="167"/>
      <c r="W342" s="104"/>
      <c r="X342" s="104"/>
      <c r="Y342" s="104"/>
      <c r="Z342" s="104"/>
      <c r="AA342" s="104"/>
      <c r="AB342" s="104"/>
      <c r="AC342" s="104"/>
      <c r="AD342" s="160">
        <f>IF($AE$13="Correct",IF(AND(AD341+1&lt;='Student Work'!$AE$13,AD341&lt;&gt;0),AD341+1,IF('Student Work'!AD342&gt;0,"ERROR",0)),0)</f>
        <v>0</v>
      </c>
      <c r="AE342" s="162">
        <f>IF(AD342=0,0,IF(ISBLANK('Student Work'!AE342),"ERROR",IF(ABS('Student Work'!AE342-'Student Work'!AH341)&lt;0.01,IF(AD342&lt;&gt;"ERROR","Correct","ERROR"),"ERROR")))</f>
        <v>0</v>
      </c>
      <c r="AF342" s="162">
        <f>IF(AD342=0,0,IF(ISBLANK('Student Work'!AF342),"ERROR",IF(ABS('Student Work'!AF342-'Student Work'!AE342*'Student Work'!$AE$12/12)&lt;0.01,IF(AD342&lt;&gt;"ERROR","Correct","ERROR"),"ERROR")))</f>
        <v>0</v>
      </c>
      <c r="AG342" s="179">
        <f>IF(AD342=0,0,IF(ISBLANK('Student Work'!AG342),"ERROR",IF(ABS('Student Work'!AG342-('Student Work'!$AE$14-'Student Work'!AF342))&lt;0.01,"Correct","ERROR")))</f>
        <v>0</v>
      </c>
      <c r="AH342" s="180">
        <f>IF(AD342=0,0,IF(ISBLANK('Student Work'!AH342),"ERROR",IF(ABS('Student Work'!AH342-('Student Work'!AE342-'Student Work'!AG342))&lt;0.01,"Correct","ERROR")))</f>
        <v>0</v>
      </c>
      <c r="AI342" s="168"/>
      <c r="AJ342" s="104"/>
      <c r="AK342" s="104"/>
      <c r="AL342" s="84"/>
      <c r="AM342" s="18"/>
      <c r="AN342" s="18"/>
      <c r="AO342" s="18"/>
      <c r="AP342" s="18"/>
      <c r="AQ342" s="18"/>
      <c r="AR342" s="18"/>
      <c r="AS342" s="18"/>
      <c r="AT342" s="18"/>
    </row>
    <row r="343" spans="1:46">
      <c r="A343" s="117"/>
      <c r="B343" s="86"/>
      <c r="C343" s="86"/>
      <c r="D343" s="86"/>
      <c r="E343" s="86"/>
      <c r="F343" s="86"/>
      <c r="G343" s="86"/>
      <c r="H343" s="86"/>
      <c r="I343" s="86"/>
      <c r="J343" s="86"/>
      <c r="K343" s="86"/>
      <c r="L343" s="86"/>
      <c r="M343" s="86"/>
      <c r="N343" s="86"/>
      <c r="O343" s="104"/>
      <c r="P343" s="160">
        <f>IF($T$13="Correct",IF(AND(P342+1&lt;='Student Work'!$T$13,P342&lt;&gt;0),P342+1,IF('Student Work'!P343&gt;0,"ERROR",0)),0)</f>
        <v>0</v>
      </c>
      <c r="Q343" s="161">
        <f>IF(P343=0,0,IF(ISBLANK('Student Work'!Q343),"ERROR",IF(ABS('Student Work'!Q343-'Student Work'!T342)&lt;0.01,IF(P343&lt;&gt;"ERROR","Correct","ERROR"),"ERROR")))</f>
        <v>0</v>
      </c>
      <c r="R343" s="162">
        <f>IF(P343=0,0,IF(ISBLANK('Student Work'!R343),"ERROR",IF(ABS('Student Work'!R343-'Student Work'!Q343*'Student Work'!$T$12/12)&lt;0.01,IF(P343&lt;&gt;"ERROR","Correct","ERROR"),"ERROR")))</f>
        <v>0</v>
      </c>
      <c r="S343" s="162">
        <f>IF(P343=0,0,IF(ISBLANK('Student Work'!S343),"ERROR",IF(ABS('Student Work'!S343-('Student Work'!$T$14-'Student Work'!R343))&lt;0.01,IF(P343&lt;&gt;"ERROR","Correct","ERROR"),"ERROR")))</f>
        <v>0</v>
      </c>
      <c r="T343" s="162">
        <f>IF(P343=0,0,IF(ISBLANK('Student Work'!T343),"ERROR",IF(ABS('Student Work'!T343-('Student Work'!Q343-'Student Work'!S343))&lt;0.01,IF(P343&lt;&gt;"ERROR","Correct","ERROR"),"ERROR")))</f>
        <v>0</v>
      </c>
      <c r="U343" s="167"/>
      <c r="V343" s="167"/>
      <c r="W343" s="104"/>
      <c r="X343" s="104"/>
      <c r="Y343" s="104"/>
      <c r="Z343" s="104"/>
      <c r="AA343" s="104"/>
      <c r="AB343" s="104"/>
      <c r="AC343" s="104"/>
      <c r="AD343" s="160">
        <f>IF($AE$13="Correct",IF(AND(AD342+1&lt;='Student Work'!$AE$13,AD342&lt;&gt;0),AD342+1,IF('Student Work'!AD343&gt;0,"ERROR",0)),0)</f>
        <v>0</v>
      </c>
      <c r="AE343" s="162">
        <f>IF(AD343=0,0,IF(ISBLANK('Student Work'!AE343),"ERROR",IF(ABS('Student Work'!AE343-'Student Work'!AH342)&lt;0.01,IF(AD343&lt;&gt;"ERROR","Correct","ERROR"),"ERROR")))</f>
        <v>0</v>
      </c>
      <c r="AF343" s="162">
        <f>IF(AD343=0,0,IF(ISBLANK('Student Work'!AF343),"ERROR",IF(ABS('Student Work'!AF343-'Student Work'!AE343*'Student Work'!$AE$12/12)&lt;0.01,IF(AD343&lt;&gt;"ERROR","Correct","ERROR"),"ERROR")))</f>
        <v>0</v>
      </c>
      <c r="AG343" s="179">
        <f>IF(AD343=0,0,IF(ISBLANK('Student Work'!AG343),"ERROR",IF(ABS('Student Work'!AG343-('Student Work'!$AE$14-'Student Work'!AF343))&lt;0.01,"Correct","ERROR")))</f>
        <v>0</v>
      </c>
      <c r="AH343" s="180">
        <f>IF(AD343=0,0,IF(ISBLANK('Student Work'!AH343),"ERROR",IF(ABS('Student Work'!AH343-('Student Work'!AE343-'Student Work'!AG343))&lt;0.01,"Correct","ERROR")))</f>
        <v>0</v>
      </c>
      <c r="AI343" s="168"/>
      <c r="AJ343" s="104"/>
      <c r="AK343" s="104"/>
      <c r="AL343" s="84"/>
      <c r="AM343" s="18"/>
      <c r="AN343" s="18"/>
      <c r="AO343" s="18"/>
      <c r="AP343" s="18"/>
      <c r="AQ343" s="18"/>
      <c r="AR343" s="18"/>
      <c r="AS343" s="18"/>
      <c r="AT343" s="18"/>
    </row>
    <row r="344" spans="1:46">
      <c r="A344" s="117"/>
      <c r="B344" s="86"/>
      <c r="C344" s="86"/>
      <c r="D344" s="86"/>
      <c r="E344" s="86"/>
      <c r="F344" s="86"/>
      <c r="G344" s="86"/>
      <c r="H344" s="86"/>
      <c r="I344" s="86"/>
      <c r="J344" s="86"/>
      <c r="K344" s="86"/>
      <c r="L344" s="86"/>
      <c r="M344" s="86"/>
      <c r="N344" s="86"/>
      <c r="O344" s="104"/>
      <c r="P344" s="160">
        <f>IF($T$13="Correct",IF(AND(P343+1&lt;='Student Work'!$T$13,P343&lt;&gt;0),P343+1,IF('Student Work'!P344&gt;0,"ERROR",0)),0)</f>
        <v>0</v>
      </c>
      <c r="Q344" s="161">
        <f>IF(P344=0,0,IF(ISBLANK('Student Work'!Q344),"ERROR",IF(ABS('Student Work'!Q344-'Student Work'!T343)&lt;0.01,IF(P344&lt;&gt;"ERROR","Correct","ERROR"),"ERROR")))</f>
        <v>0</v>
      </c>
      <c r="R344" s="162">
        <f>IF(P344=0,0,IF(ISBLANK('Student Work'!R344),"ERROR",IF(ABS('Student Work'!R344-'Student Work'!Q344*'Student Work'!$T$12/12)&lt;0.01,IF(P344&lt;&gt;"ERROR","Correct","ERROR"),"ERROR")))</f>
        <v>0</v>
      </c>
      <c r="S344" s="162">
        <f>IF(P344=0,0,IF(ISBLANK('Student Work'!S344),"ERROR",IF(ABS('Student Work'!S344-('Student Work'!$T$14-'Student Work'!R344))&lt;0.01,IF(P344&lt;&gt;"ERROR","Correct","ERROR"),"ERROR")))</f>
        <v>0</v>
      </c>
      <c r="T344" s="162">
        <f>IF(P344=0,0,IF(ISBLANK('Student Work'!T344),"ERROR",IF(ABS('Student Work'!T344-('Student Work'!Q344-'Student Work'!S344))&lt;0.01,IF(P344&lt;&gt;"ERROR","Correct","ERROR"),"ERROR")))</f>
        <v>0</v>
      </c>
      <c r="U344" s="167"/>
      <c r="V344" s="167"/>
      <c r="W344" s="104"/>
      <c r="X344" s="104"/>
      <c r="Y344" s="104"/>
      <c r="Z344" s="104"/>
      <c r="AA344" s="104"/>
      <c r="AB344" s="104"/>
      <c r="AC344" s="104"/>
      <c r="AD344" s="160">
        <f>IF($AE$13="Correct",IF(AND(AD343+1&lt;='Student Work'!$AE$13,AD343&lt;&gt;0),AD343+1,IF('Student Work'!AD344&gt;0,"ERROR",0)),0)</f>
        <v>0</v>
      </c>
      <c r="AE344" s="162">
        <f>IF(AD344=0,0,IF(ISBLANK('Student Work'!AE344),"ERROR",IF(ABS('Student Work'!AE344-'Student Work'!AH343)&lt;0.01,IF(AD344&lt;&gt;"ERROR","Correct","ERROR"),"ERROR")))</f>
        <v>0</v>
      </c>
      <c r="AF344" s="162">
        <f>IF(AD344=0,0,IF(ISBLANK('Student Work'!AF344),"ERROR",IF(ABS('Student Work'!AF344-'Student Work'!AE344*'Student Work'!$AE$12/12)&lt;0.01,IF(AD344&lt;&gt;"ERROR","Correct","ERROR"),"ERROR")))</f>
        <v>0</v>
      </c>
      <c r="AG344" s="179">
        <f>IF(AD344=0,0,IF(ISBLANK('Student Work'!AG344),"ERROR",IF(ABS('Student Work'!AG344-('Student Work'!$AE$14-'Student Work'!AF344))&lt;0.01,"Correct","ERROR")))</f>
        <v>0</v>
      </c>
      <c r="AH344" s="180">
        <f>IF(AD344=0,0,IF(ISBLANK('Student Work'!AH344),"ERROR",IF(ABS('Student Work'!AH344-('Student Work'!AE344-'Student Work'!AG344))&lt;0.01,"Correct","ERROR")))</f>
        <v>0</v>
      </c>
      <c r="AI344" s="168"/>
      <c r="AJ344" s="104"/>
      <c r="AK344" s="104"/>
      <c r="AL344" s="84"/>
      <c r="AM344" s="18"/>
      <c r="AN344" s="18"/>
      <c r="AO344" s="18"/>
      <c r="AP344" s="18"/>
      <c r="AQ344" s="18"/>
      <c r="AR344" s="18"/>
      <c r="AS344" s="18"/>
      <c r="AT344" s="18"/>
    </row>
    <row r="345" spans="1:46">
      <c r="A345" s="117"/>
      <c r="B345" s="86"/>
      <c r="C345" s="86"/>
      <c r="D345" s="86"/>
      <c r="E345" s="86"/>
      <c r="F345" s="86"/>
      <c r="G345" s="86"/>
      <c r="H345" s="86"/>
      <c r="I345" s="86"/>
      <c r="J345" s="86"/>
      <c r="K345" s="86"/>
      <c r="L345" s="86"/>
      <c r="M345" s="86"/>
      <c r="N345" s="86"/>
      <c r="O345" s="104"/>
      <c r="P345" s="160">
        <f>IF($T$13="Correct",IF(AND(P344+1&lt;='Student Work'!$T$13,P344&lt;&gt;0),P344+1,IF('Student Work'!P345&gt;0,"ERROR",0)),0)</f>
        <v>0</v>
      </c>
      <c r="Q345" s="161">
        <f>IF(P345=0,0,IF(ISBLANK('Student Work'!Q345),"ERROR",IF(ABS('Student Work'!Q345-'Student Work'!T344)&lt;0.01,IF(P345&lt;&gt;"ERROR","Correct","ERROR"),"ERROR")))</f>
        <v>0</v>
      </c>
      <c r="R345" s="162">
        <f>IF(P345=0,0,IF(ISBLANK('Student Work'!R345),"ERROR",IF(ABS('Student Work'!R345-'Student Work'!Q345*'Student Work'!$T$12/12)&lt;0.01,IF(P345&lt;&gt;"ERROR","Correct","ERROR"),"ERROR")))</f>
        <v>0</v>
      </c>
      <c r="S345" s="162">
        <f>IF(P345=0,0,IF(ISBLANK('Student Work'!S345),"ERROR",IF(ABS('Student Work'!S345-('Student Work'!$T$14-'Student Work'!R345))&lt;0.01,IF(P345&lt;&gt;"ERROR","Correct","ERROR"),"ERROR")))</f>
        <v>0</v>
      </c>
      <c r="T345" s="162">
        <f>IF(P345=0,0,IF(ISBLANK('Student Work'!T345),"ERROR",IF(ABS('Student Work'!T345-('Student Work'!Q345-'Student Work'!S345))&lt;0.01,IF(P345&lt;&gt;"ERROR","Correct","ERROR"),"ERROR")))</f>
        <v>0</v>
      </c>
      <c r="U345" s="167"/>
      <c r="V345" s="167"/>
      <c r="W345" s="104"/>
      <c r="X345" s="104"/>
      <c r="Y345" s="104"/>
      <c r="Z345" s="104"/>
      <c r="AA345" s="104"/>
      <c r="AB345" s="104"/>
      <c r="AC345" s="104"/>
      <c r="AD345" s="160">
        <f>IF($AE$13="Correct",IF(AND(AD344+1&lt;='Student Work'!$AE$13,AD344&lt;&gt;0),AD344+1,IF('Student Work'!AD345&gt;0,"ERROR",0)),0)</f>
        <v>0</v>
      </c>
      <c r="AE345" s="162">
        <f>IF(AD345=0,0,IF(ISBLANK('Student Work'!AE345),"ERROR",IF(ABS('Student Work'!AE345-'Student Work'!AH344)&lt;0.01,IF(AD345&lt;&gt;"ERROR","Correct","ERROR"),"ERROR")))</f>
        <v>0</v>
      </c>
      <c r="AF345" s="162">
        <f>IF(AD345=0,0,IF(ISBLANK('Student Work'!AF345),"ERROR",IF(ABS('Student Work'!AF345-'Student Work'!AE345*'Student Work'!$AE$12/12)&lt;0.01,IF(AD345&lt;&gt;"ERROR","Correct","ERROR"),"ERROR")))</f>
        <v>0</v>
      </c>
      <c r="AG345" s="179">
        <f>IF(AD345=0,0,IF(ISBLANK('Student Work'!AG345),"ERROR",IF(ABS('Student Work'!AG345-('Student Work'!$AE$14-'Student Work'!AF345))&lt;0.01,"Correct","ERROR")))</f>
        <v>0</v>
      </c>
      <c r="AH345" s="180">
        <f>IF(AD345=0,0,IF(ISBLANK('Student Work'!AH345),"ERROR",IF(ABS('Student Work'!AH345-('Student Work'!AE345-'Student Work'!AG345))&lt;0.01,"Correct","ERROR")))</f>
        <v>0</v>
      </c>
      <c r="AI345" s="168"/>
      <c r="AJ345" s="104"/>
      <c r="AK345" s="104"/>
      <c r="AL345" s="84"/>
      <c r="AM345" s="18"/>
      <c r="AN345" s="18"/>
      <c r="AO345" s="18"/>
      <c r="AP345" s="18"/>
      <c r="AQ345" s="18"/>
      <c r="AR345" s="18"/>
      <c r="AS345" s="18"/>
      <c r="AT345" s="18"/>
    </row>
    <row r="346" spans="1:46">
      <c r="A346" s="117"/>
      <c r="B346" s="86"/>
      <c r="C346" s="86"/>
      <c r="D346" s="86"/>
      <c r="E346" s="86"/>
      <c r="F346" s="86"/>
      <c r="G346" s="86"/>
      <c r="H346" s="86"/>
      <c r="I346" s="86"/>
      <c r="J346" s="86"/>
      <c r="K346" s="86"/>
      <c r="L346" s="86"/>
      <c r="M346" s="86"/>
      <c r="N346" s="86"/>
      <c r="O346" s="104"/>
      <c r="P346" s="160">
        <f>IF($T$13="Correct",IF(AND(P345+1&lt;='Student Work'!$T$13,P345&lt;&gt;0),P345+1,IF('Student Work'!P346&gt;0,"ERROR",0)),0)</f>
        <v>0</v>
      </c>
      <c r="Q346" s="161">
        <f>IF(P346=0,0,IF(ISBLANK('Student Work'!Q346),"ERROR",IF(ABS('Student Work'!Q346-'Student Work'!T345)&lt;0.01,IF(P346&lt;&gt;"ERROR","Correct","ERROR"),"ERROR")))</f>
        <v>0</v>
      </c>
      <c r="R346" s="162">
        <f>IF(P346=0,0,IF(ISBLANK('Student Work'!R346),"ERROR",IF(ABS('Student Work'!R346-'Student Work'!Q346*'Student Work'!$T$12/12)&lt;0.01,IF(P346&lt;&gt;"ERROR","Correct","ERROR"),"ERROR")))</f>
        <v>0</v>
      </c>
      <c r="S346" s="162">
        <f>IF(P346=0,0,IF(ISBLANK('Student Work'!S346),"ERROR",IF(ABS('Student Work'!S346-('Student Work'!$T$14-'Student Work'!R346))&lt;0.01,IF(P346&lt;&gt;"ERROR","Correct","ERROR"),"ERROR")))</f>
        <v>0</v>
      </c>
      <c r="T346" s="162">
        <f>IF(P346=0,0,IF(ISBLANK('Student Work'!T346),"ERROR",IF(ABS('Student Work'!T346-('Student Work'!Q346-'Student Work'!S346))&lt;0.01,IF(P346&lt;&gt;"ERROR","Correct","ERROR"),"ERROR")))</f>
        <v>0</v>
      </c>
      <c r="U346" s="167"/>
      <c r="V346" s="167"/>
      <c r="W346" s="104"/>
      <c r="X346" s="104"/>
      <c r="Y346" s="104"/>
      <c r="Z346" s="104"/>
      <c r="AA346" s="104"/>
      <c r="AB346" s="104"/>
      <c r="AC346" s="104"/>
      <c r="AD346" s="160">
        <f>IF($AE$13="Correct",IF(AND(AD345+1&lt;='Student Work'!$AE$13,AD345&lt;&gt;0),AD345+1,IF('Student Work'!AD346&gt;0,"ERROR",0)),0)</f>
        <v>0</v>
      </c>
      <c r="AE346" s="162">
        <f>IF(AD346=0,0,IF(ISBLANK('Student Work'!AE346),"ERROR",IF(ABS('Student Work'!AE346-'Student Work'!AH345)&lt;0.01,IF(AD346&lt;&gt;"ERROR","Correct","ERROR"),"ERROR")))</f>
        <v>0</v>
      </c>
      <c r="AF346" s="162">
        <f>IF(AD346=0,0,IF(ISBLANK('Student Work'!AF346),"ERROR",IF(ABS('Student Work'!AF346-'Student Work'!AE346*'Student Work'!$AE$12/12)&lt;0.01,IF(AD346&lt;&gt;"ERROR","Correct","ERROR"),"ERROR")))</f>
        <v>0</v>
      </c>
      <c r="AG346" s="179">
        <f>IF(AD346=0,0,IF(ISBLANK('Student Work'!AG346),"ERROR",IF(ABS('Student Work'!AG346-('Student Work'!$AE$14-'Student Work'!AF346))&lt;0.01,"Correct","ERROR")))</f>
        <v>0</v>
      </c>
      <c r="AH346" s="180">
        <f>IF(AD346=0,0,IF(ISBLANK('Student Work'!AH346),"ERROR",IF(ABS('Student Work'!AH346-('Student Work'!AE346-'Student Work'!AG346))&lt;0.01,"Correct","ERROR")))</f>
        <v>0</v>
      </c>
      <c r="AI346" s="168"/>
      <c r="AJ346" s="104"/>
      <c r="AK346" s="104"/>
      <c r="AL346" s="84"/>
      <c r="AM346" s="18"/>
      <c r="AN346" s="18"/>
      <c r="AO346" s="18"/>
      <c r="AP346" s="18"/>
      <c r="AQ346" s="18"/>
      <c r="AR346" s="18"/>
      <c r="AS346" s="18"/>
      <c r="AT346" s="18"/>
    </row>
    <row r="347" spans="1:46">
      <c r="A347" s="117"/>
      <c r="B347" s="86"/>
      <c r="C347" s="86"/>
      <c r="D347" s="86"/>
      <c r="E347" s="86"/>
      <c r="F347" s="86"/>
      <c r="G347" s="86"/>
      <c r="H347" s="86"/>
      <c r="I347" s="86"/>
      <c r="J347" s="86"/>
      <c r="K347" s="86"/>
      <c r="L347" s="86"/>
      <c r="M347" s="86"/>
      <c r="N347" s="86"/>
      <c r="O347" s="104"/>
      <c r="P347" s="160">
        <f>IF($T$13="Correct",IF(AND(P346+1&lt;='Student Work'!$T$13,P346&lt;&gt;0),P346+1,IF('Student Work'!P347&gt;0,"ERROR",0)),0)</f>
        <v>0</v>
      </c>
      <c r="Q347" s="161">
        <f>IF(P347=0,0,IF(ISBLANK('Student Work'!Q347),"ERROR",IF(ABS('Student Work'!Q347-'Student Work'!T346)&lt;0.01,IF(P347&lt;&gt;"ERROR","Correct","ERROR"),"ERROR")))</f>
        <v>0</v>
      </c>
      <c r="R347" s="162">
        <f>IF(P347=0,0,IF(ISBLANK('Student Work'!R347),"ERROR",IF(ABS('Student Work'!R347-'Student Work'!Q347*'Student Work'!$T$12/12)&lt;0.01,IF(P347&lt;&gt;"ERROR","Correct","ERROR"),"ERROR")))</f>
        <v>0</v>
      </c>
      <c r="S347" s="162">
        <f>IF(P347=0,0,IF(ISBLANK('Student Work'!S347),"ERROR",IF(ABS('Student Work'!S347-('Student Work'!$T$14-'Student Work'!R347))&lt;0.01,IF(P347&lt;&gt;"ERROR","Correct","ERROR"),"ERROR")))</f>
        <v>0</v>
      </c>
      <c r="T347" s="162">
        <f>IF(P347=0,0,IF(ISBLANK('Student Work'!T347),"ERROR",IF(ABS('Student Work'!T347-('Student Work'!Q347-'Student Work'!S347))&lt;0.01,IF(P347&lt;&gt;"ERROR","Correct","ERROR"),"ERROR")))</f>
        <v>0</v>
      </c>
      <c r="U347" s="167"/>
      <c r="V347" s="167"/>
      <c r="W347" s="104"/>
      <c r="X347" s="104"/>
      <c r="Y347" s="104"/>
      <c r="Z347" s="104"/>
      <c r="AA347" s="104"/>
      <c r="AB347" s="104"/>
      <c r="AC347" s="104"/>
      <c r="AD347" s="160">
        <f>IF($AE$13="Correct",IF(AND(AD346+1&lt;='Student Work'!$AE$13,AD346&lt;&gt;0),AD346+1,IF('Student Work'!AD347&gt;0,"ERROR",0)),0)</f>
        <v>0</v>
      </c>
      <c r="AE347" s="162">
        <f>IF(AD347=0,0,IF(ISBLANK('Student Work'!AE347),"ERROR",IF(ABS('Student Work'!AE347-'Student Work'!AH346)&lt;0.01,IF(AD347&lt;&gt;"ERROR","Correct","ERROR"),"ERROR")))</f>
        <v>0</v>
      </c>
      <c r="AF347" s="162">
        <f>IF(AD347=0,0,IF(ISBLANK('Student Work'!AF347),"ERROR",IF(ABS('Student Work'!AF347-'Student Work'!AE347*'Student Work'!$AE$12/12)&lt;0.01,IF(AD347&lt;&gt;"ERROR","Correct","ERROR"),"ERROR")))</f>
        <v>0</v>
      </c>
      <c r="AG347" s="179">
        <f>IF(AD347=0,0,IF(ISBLANK('Student Work'!AG347),"ERROR",IF(ABS('Student Work'!AG347-('Student Work'!$AE$14-'Student Work'!AF347))&lt;0.01,"Correct","ERROR")))</f>
        <v>0</v>
      </c>
      <c r="AH347" s="180">
        <f>IF(AD347=0,0,IF(ISBLANK('Student Work'!AH347),"ERROR",IF(ABS('Student Work'!AH347-('Student Work'!AE347-'Student Work'!AG347))&lt;0.01,"Correct","ERROR")))</f>
        <v>0</v>
      </c>
      <c r="AI347" s="168"/>
      <c r="AJ347" s="104"/>
      <c r="AK347" s="104"/>
      <c r="AL347" s="84"/>
      <c r="AM347" s="18"/>
      <c r="AN347" s="18"/>
      <c r="AO347" s="18"/>
      <c r="AP347" s="18"/>
      <c r="AQ347" s="18"/>
      <c r="AR347" s="18"/>
      <c r="AS347" s="18"/>
      <c r="AT347" s="18"/>
    </row>
    <row r="348" spans="1:46">
      <c r="A348" s="117"/>
      <c r="B348" s="86"/>
      <c r="C348" s="86"/>
      <c r="D348" s="86"/>
      <c r="E348" s="86"/>
      <c r="F348" s="86"/>
      <c r="G348" s="86"/>
      <c r="H348" s="86"/>
      <c r="I348" s="86"/>
      <c r="J348" s="86"/>
      <c r="K348" s="86"/>
      <c r="L348" s="86"/>
      <c r="M348" s="86"/>
      <c r="N348" s="86"/>
      <c r="O348" s="104"/>
      <c r="P348" s="160">
        <f>IF($T$13="Correct",IF(AND(P347+1&lt;='Student Work'!$T$13,P347&lt;&gt;0),P347+1,IF('Student Work'!P348&gt;0,"ERROR",0)),0)</f>
        <v>0</v>
      </c>
      <c r="Q348" s="161">
        <f>IF(P348=0,0,IF(ISBLANK('Student Work'!Q348),"ERROR",IF(ABS('Student Work'!Q348-'Student Work'!T347)&lt;0.01,IF(P348&lt;&gt;"ERROR","Correct","ERROR"),"ERROR")))</f>
        <v>0</v>
      </c>
      <c r="R348" s="162">
        <f>IF(P348=0,0,IF(ISBLANK('Student Work'!R348),"ERROR",IF(ABS('Student Work'!R348-'Student Work'!Q348*'Student Work'!$T$12/12)&lt;0.01,IF(P348&lt;&gt;"ERROR","Correct","ERROR"),"ERROR")))</f>
        <v>0</v>
      </c>
      <c r="S348" s="162">
        <f>IF(P348=0,0,IF(ISBLANK('Student Work'!S348),"ERROR",IF(ABS('Student Work'!S348-('Student Work'!$T$14-'Student Work'!R348))&lt;0.01,IF(P348&lt;&gt;"ERROR","Correct","ERROR"),"ERROR")))</f>
        <v>0</v>
      </c>
      <c r="T348" s="162">
        <f>IF(P348=0,0,IF(ISBLANK('Student Work'!T348),"ERROR",IF(ABS('Student Work'!T348-('Student Work'!Q348-'Student Work'!S348))&lt;0.01,IF(P348&lt;&gt;"ERROR","Correct","ERROR"),"ERROR")))</f>
        <v>0</v>
      </c>
      <c r="U348" s="167"/>
      <c r="V348" s="167"/>
      <c r="W348" s="104"/>
      <c r="X348" s="104"/>
      <c r="Y348" s="104"/>
      <c r="Z348" s="104"/>
      <c r="AA348" s="104"/>
      <c r="AB348" s="104"/>
      <c r="AC348" s="104"/>
      <c r="AD348" s="160">
        <f>IF($AE$13="Correct",IF(AND(AD347+1&lt;='Student Work'!$AE$13,AD347&lt;&gt;0),AD347+1,IF('Student Work'!AD348&gt;0,"ERROR",0)),0)</f>
        <v>0</v>
      </c>
      <c r="AE348" s="162">
        <f>IF(AD348=0,0,IF(ISBLANK('Student Work'!AE348),"ERROR",IF(ABS('Student Work'!AE348-'Student Work'!AH347)&lt;0.01,IF(AD348&lt;&gt;"ERROR","Correct","ERROR"),"ERROR")))</f>
        <v>0</v>
      </c>
      <c r="AF348" s="162">
        <f>IF(AD348=0,0,IF(ISBLANK('Student Work'!AF348),"ERROR",IF(ABS('Student Work'!AF348-'Student Work'!AE348*'Student Work'!$AE$12/12)&lt;0.01,IF(AD348&lt;&gt;"ERROR","Correct","ERROR"),"ERROR")))</f>
        <v>0</v>
      </c>
      <c r="AG348" s="179">
        <f>IF(AD348=0,0,IF(ISBLANK('Student Work'!AG348),"ERROR",IF(ABS('Student Work'!AG348-('Student Work'!$AE$14-'Student Work'!AF348))&lt;0.01,"Correct","ERROR")))</f>
        <v>0</v>
      </c>
      <c r="AH348" s="180">
        <f>IF(AD348=0,0,IF(ISBLANK('Student Work'!AH348),"ERROR",IF(ABS('Student Work'!AH348-('Student Work'!AE348-'Student Work'!AG348))&lt;0.01,"Correct","ERROR")))</f>
        <v>0</v>
      </c>
      <c r="AI348" s="168"/>
      <c r="AJ348" s="104"/>
      <c r="AK348" s="104"/>
      <c r="AL348" s="84"/>
      <c r="AM348" s="18"/>
      <c r="AN348" s="18"/>
      <c r="AO348" s="18"/>
      <c r="AP348" s="18"/>
      <c r="AQ348" s="18"/>
      <c r="AR348" s="18"/>
      <c r="AS348" s="18"/>
      <c r="AT348" s="18"/>
    </row>
    <row r="349" spans="1:46">
      <c r="A349" s="117"/>
      <c r="B349" s="86"/>
      <c r="C349" s="86"/>
      <c r="D349" s="86"/>
      <c r="E349" s="86"/>
      <c r="F349" s="86"/>
      <c r="G349" s="86"/>
      <c r="H349" s="86"/>
      <c r="I349" s="86"/>
      <c r="J349" s="86"/>
      <c r="K349" s="86"/>
      <c r="L349" s="86"/>
      <c r="M349" s="86"/>
      <c r="N349" s="86"/>
      <c r="O349" s="104"/>
      <c r="P349" s="160">
        <f>IF($T$13="Correct",IF(AND(P348+1&lt;='Student Work'!$T$13,P348&lt;&gt;0),P348+1,IF('Student Work'!P349&gt;0,"ERROR",0)),0)</f>
        <v>0</v>
      </c>
      <c r="Q349" s="161">
        <f>IF(P349=0,0,IF(ISBLANK('Student Work'!Q349),"ERROR",IF(ABS('Student Work'!Q349-'Student Work'!T348)&lt;0.01,IF(P349&lt;&gt;"ERROR","Correct","ERROR"),"ERROR")))</f>
        <v>0</v>
      </c>
      <c r="R349" s="162">
        <f>IF(P349=0,0,IF(ISBLANK('Student Work'!R349),"ERROR",IF(ABS('Student Work'!R349-'Student Work'!Q349*'Student Work'!$T$12/12)&lt;0.01,IF(P349&lt;&gt;"ERROR","Correct","ERROR"),"ERROR")))</f>
        <v>0</v>
      </c>
      <c r="S349" s="162">
        <f>IF(P349=0,0,IF(ISBLANK('Student Work'!S349),"ERROR",IF(ABS('Student Work'!S349-('Student Work'!$T$14-'Student Work'!R349))&lt;0.01,IF(P349&lt;&gt;"ERROR","Correct","ERROR"),"ERROR")))</f>
        <v>0</v>
      </c>
      <c r="T349" s="162">
        <f>IF(P349=0,0,IF(ISBLANK('Student Work'!T349),"ERROR",IF(ABS('Student Work'!T349-('Student Work'!Q349-'Student Work'!S349))&lt;0.01,IF(P349&lt;&gt;"ERROR","Correct","ERROR"),"ERROR")))</f>
        <v>0</v>
      </c>
      <c r="U349" s="167"/>
      <c r="V349" s="167"/>
      <c r="W349" s="104"/>
      <c r="X349" s="104"/>
      <c r="Y349" s="104"/>
      <c r="Z349" s="104"/>
      <c r="AA349" s="104"/>
      <c r="AB349" s="104"/>
      <c r="AC349" s="104"/>
      <c r="AD349" s="160">
        <f>IF($AE$13="Correct",IF(AND(AD348+1&lt;='Student Work'!$AE$13,AD348&lt;&gt;0),AD348+1,IF('Student Work'!AD349&gt;0,"ERROR",0)),0)</f>
        <v>0</v>
      </c>
      <c r="AE349" s="162">
        <f>IF(AD349=0,0,IF(ISBLANK('Student Work'!AE349),"ERROR",IF(ABS('Student Work'!AE349-'Student Work'!AH348)&lt;0.01,IF(AD349&lt;&gt;"ERROR","Correct","ERROR"),"ERROR")))</f>
        <v>0</v>
      </c>
      <c r="AF349" s="162">
        <f>IF(AD349=0,0,IF(ISBLANK('Student Work'!AF349),"ERROR",IF(ABS('Student Work'!AF349-'Student Work'!AE349*'Student Work'!$AE$12/12)&lt;0.01,IF(AD349&lt;&gt;"ERROR","Correct","ERROR"),"ERROR")))</f>
        <v>0</v>
      </c>
      <c r="AG349" s="179">
        <f>IF(AD349=0,0,IF(ISBLANK('Student Work'!AG349),"ERROR",IF(ABS('Student Work'!AG349-('Student Work'!$AE$14-'Student Work'!AF349))&lt;0.01,"Correct","ERROR")))</f>
        <v>0</v>
      </c>
      <c r="AH349" s="180">
        <f>IF(AD349=0,0,IF(ISBLANK('Student Work'!AH349),"ERROR",IF(ABS('Student Work'!AH349-('Student Work'!AE349-'Student Work'!AG349))&lt;0.01,"Correct","ERROR")))</f>
        <v>0</v>
      </c>
      <c r="AI349" s="168"/>
      <c r="AJ349" s="104"/>
      <c r="AK349" s="104"/>
      <c r="AL349" s="84"/>
      <c r="AM349" s="18"/>
      <c r="AN349" s="18"/>
      <c r="AO349" s="18"/>
      <c r="AP349" s="18"/>
      <c r="AQ349" s="18"/>
      <c r="AR349" s="18"/>
      <c r="AS349" s="18"/>
      <c r="AT349" s="18"/>
    </row>
    <row r="350" spans="1:46">
      <c r="A350" s="117"/>
      <c r="B350" s="86"/>
      <c r="C350" s="86"/>
      <c r="D350" s="86"/>
      <c r="E350" s="86"/>
      <c r="F350" s="86"/>
      <c r="G350" s="86"/>
      <c r="H350" s="86"/>
      <c r="I350" s="86"/>
      <c r="J350" s="86"/>
      <c r="K350" s="86"/>
      <c r="L350" s="86"/>
      <c r="M350" s="86"/>
      <c r="N350" s="86"/>
      <c r="O350" s="104"/>
      <c r="P350" s="160">
        <f>IF($T$13="Correct",IF(AND(P349+1&lt;='Student Work'!$T$13,P349&lt;&gt;0),P349+1,IF('Student Work'!P350&gt;0,"ERROR",0)),0)</f>
        <v>0</v>
      </c>
      <c r="Q350" s="161">
        <f>IF(P350=0,0,IF(ISBLANK('Student Work'!Q350),"ERROR",IF(ABS('Student Work'!Q350-'Student Work'!T349)&lt;0.01,IF(P350&lt;&gt;"ERROR","Correct","ERROR"),"ERROR")))</f>
        <v>0</v>
      </c>
      <c r="R350" s="162">
        <f>IF(P350=0,0,IF(ISBLANK('Student Work'!R350),"ERROR",IF(ABS('Student Work'!R350-'Student Work'!Q350*'Student Work'!$T$12/12)&lt;0.01,IF(P350&lt;&gt;"ERROR","Correct","ERROR"),"ERROR")))</f>
        <v>0</v>
      </c>
      <c r="S350" s="162">
        <f>IF(P350=0,0,IF(ISBLANK('Student Work'!S350),"ERROR",IF(ABS('Student Work'!S350-('Student Work'!$T$14-'Student Work'!R350))&lt;0.01,IF(P350&lt;&gt;"ERROR","Correct","ERROR"),"ERROR")))</f>
        <v>0</v>
      </c>
      <c r="T350" s="162">
        <f>IF(P350=0,0,IF(ISBLANK('Student Work'!T350),"ERROR",IF(ABS('Student Work'!T350-('Student Work'!Q350-'Student Work'!S350))&lt;0.01,IF(P350&lt;&gt;"ERROR","Correct","ERROR"),"ERROR")))</f>
        <v>0</v>
      </c>
      <c r="U350" s="167"/>
      <c r="V350" s="167"/>
      <c r="W350" s="104"/>
      <c r="X350" s="104"/>
      <c r="Y350" s="104"/>
      <c r="Z350" s="104"/>
      <c r="AA350" s="104"/>
      <c r="AB350" s="104"/>
      <c r="AC350" s="104"/>
      <c r="AD350" s="160">
        <f>IF($AE$13="Correct",IF(AND(AD349+1&lt;='Student Work'!$AE$13,AD349&lt;&gt;0),AD349+1,IF('Student Work'!AD350&gt;0,"ERROR",0)),0)</f>
        <v>0</v>
      </c>
      <c r="AE350" s="162">
        <f>IF(AD350=0,0,IF(ISBLANK('Student Work'!AE350),"ERROR",IF(ABS('Student Work'!AE350-'Student Work'!AH349)&lt;0.01,IF(AD350&lt;&gt;"ERROR","Correct","ERROR"),"ERROR")))</f>
        <v>0</v>
      </c>
      <c r="AF350" s="162">
        <f>IF(AD350=0,0,IF(ISBLANK('Student Work'!AF350),"ERROR",IF(ABS('Student Work'!AF350-'Student Work'!AE350*'Student Work'!$AE$12/12)&lt;0.01,IF(AD350&lt;&gt;"ERROR","Correct","ERROR"),"ERROR")))</f>
        <v>0</v>
      </c>
      <c r="AG350" s="179">
        <f>IF(AD350=0,0,IF(ISBLANK('Student Work'!AG350),"ERROR",IF(ABS('Student Work'!AG350-('Student Work'!$AE$14-'Student Work'!AF350))&lt;0.01,"Correct","ERROR")))</f>
        <v>0</v>
      </c>
      <c r="AH350" s="180">
        <f>IF(AD350=0,0,IF(ISBLANK('Student Work'!AH350),"ERROR",IF(ABS('Student Work'!AH350-('Student Work'!AE350-'Student Work'!AG350))&lt;0.01,"Correct","ERROR")))</f>
        <v>0</v>
      </c>
      <c r="AI350" s="168"/>
      <c r="AJ350" s="104"/>
      <c r="AK350" s="104"/>
      <c r="AL350" s="84"/>
      <c r="AM350" s="18"/>
      <c r="AN350" s="18"/>
      <c r="AO350" s="18"/>
      <c r="AP350" s="18"/>
      <c r="AQ350" s="18"/>
      <c r="AR350" s="18"/>
      <c r="AS350" s="18"/>
      <c r="AT350" s="18"/>
    </row>
    <row r="351" spans="1:46">
      <c r="A351" s="117"/>
      <c r="B351" s="86"/>
      <c r="C351" s="86"/>
      <c r="D351" s="86"/>
      <c r="E351" s="86"/>
      <c r="F351" s="86"/>
      <c r="G351" s="86"/>
      <c r="H351" s="86"/>
      <c r="I351" s="86"/>
      <c r="J351" s="86"/>
      <c r="K351" s="86"/>
      <c r="L351" s="86"/>
      <c r="M351" s="86"/>
      <c r="N351" s="86"/>
      <c r="O351" s="104"/>
      <c r="P351" s="160">
        <f>IF($T$13="Correct",IF(AND(P350+1&lt;='Student Work'!$T$13,P350&lt;&gt;0),P350+1,IF('Student Work'!P351&gt;0,"ERROR",0)),0)</f>
        <v>0</v>
      </c>
      <c r="Q351" s="161">
        <f>IF(P351=0,0,IF(ISBLANK('Student Work'!Q351),"ERROR",IF(ABS('Student Work'!Q351-'Student Work'!T350)&lt;0.01,IF(P351&lt;&gt;"ERROR","Correct","ERROR"),"ERROR")))</f>
        <v>0</v>
      </c>
      <c r="R351" s="162">
        <f>IF(P351=0,0,IF(ISBLANK('Student Work'!R351),"ERROR",IF(ABS('Student Work'!R351-'Student Work'!Q351*'Student Work'!$T$12/12)&lt;0.01,IF(P351&lt;&gt;"ERROR","Correct","ERROR"),"ERROR")))</f>
        <v>0</v>
      </c>
      <c r="S351" s="162">
        <f>IF(P351=0,0,IF(ISBLANK('Student Work'!S351),"ERROR",IF(ABS('Student Work'!S351-('Student Work'!$T$14-'Student Work'!R351))&lt;0.01,IF(P351&lt;&gt;"ERROR","Correct","ERROR"),"ERROR")))</f>
        <v>0</v>
      </c>
      <c r="T351" s="162">
        <f>IF(P351=0,0,IF(ISBLANK('Student Work'!T351),"ERROR",IF(ABS('Student Work'!T351-('Student Work'!Q351-'Student Work'!S351))&lt;0.01,IF(P351&lt;&gt;"ERROR","Correct","ERROR"),"ERROR")))</f>
        <v>0</v>
      </c>
      <c r="U351" s="167"/>
      <c r="V351" s="167"/>
      <c r="W351" s="104"/>
      <c r="X351" s="104"/>
      <c r="Y351" s="104"/>
      <c r="Z351" s="104"/>
      <c r="AA351" s="104"/>
      <c r="AB351" s="104"/>
      <c r="AC351" s="104"/>
      <c r="AD351" s="160">
        <f>IF($AE$13="Correct",IF(AND(AD350+1&lt;='Student Work'!$AE$13,AD350&lt;&gt;0),AD350+1,IF('Student Work'!AD351&gt;0,"ERROR",0)),0)</f>
        <v>0</v>
      </c>
      <c r="AE351" s="162">
        <f>IF(AD351=0,0,IF(ISBLANK('Student Work'!AE351),"ERROR",IF(ABS('Student Work'!AE351-'Student Work'!AH350)&lt;0.01,IF(AD351&lt;&gt;"ERROR","Correct","ERROR"),"ERROR")))</f>
        <v>0</v>
      </c>
      <c r="AF351" s="162">
        <f>IF(AD351=0,0,IF(ISBLANK('Student Work'!AF351),"ERROR",IF(ABS('Student Work'!AF351-'Student Work'!AE351*'Student Work'!$AE$12/12)&lt;0.01,IF(AD351&lt;&gt;"ERROR","Correct","ERROR"),"ERROR")))</f>
        <v>0</v>
      </c>
      <c r="AG351" s="179">
        <f>IF(AD351=0,0,IF(ISBLANK('Student Work'!AG351),"ERROR",IF(ABS('Student Work'!AG351-('Student Work'!$AE$14-'Student Work'!AF351))&lt;0.01,"Correct","ERROR")))</f>
        <v>0</v>
      </c>
      <c r="AH351" s="180">
        <f>IF(AD351=0,0,IF(ISBLANK('Student Work'!AH351),"ERROR",IF(ABS('Student Work'!AH351-('Student Work'!AE351-'Student Work'!AG351))&lt;0.01,"Correct","ERROR")))</f>
        <v>0</v>
      </c>
      <c r="AI351" s="168"/>
      <c r="AJ351" s="104"/>
      <c r="AK351" s="104"/>
      <c r="AL351" s="84"/>
      <c r="AM351" s="18"/>
      <c r="AN351" s="18"/>
      <c r="AO351" s="18"/>
      <c r="AP351" s="18"/>
      <c r="AQ351" s="18"/>
      <c r="AR351" s="18"/>
      <c r="AS351" s="18"/>
      <c r="AT351" s="18"/>
    </row>
    <row r="352" spans="1:46">
      <c r="A352" s="117"/>
      <c r="B352" s="86"/>
      <c r="C352" s="86"/>
      <c r="D352" s="86"/>
      <c r="E352" s="86"/>
      <c r="F352" s="86"/>
      <c r="G352" s="86"/>
      <c r="H352" s="86"/>
      <c r="I352" s="86"/>
      <c r="J352" s="86"/>
      <c r="K352" s="86"/>
      <c r="L352" s="86"/>
      <c r="M352" s="86"/>
      <c r="N352" s="86"/>
      <c r="O352" s="104"/>
      <c r="P352" s="160">
        <f>IF($T$13="Correct",IF(AND(P351+1&lt;='Student Work'!$T$13,P351&lt;&gt;0),P351+1,IF('Student Work'!P352&gt;0,"ERROR",0)),0)</f>
        <v>0</v>
      </c>
      <c r="Q352" s="161">
        <f>IF(P352=0,0,IF(ISBLANK('Student Work'!Q352),"ERROR",IF(ABS('Student Work'!Q352-'Student Work'!T351)&lt;0.01,IF(P352&lt;&gt;"ERROR","Correct","ERROR"),"ERROR")))</f>
        <v>0</v>
      </c>
      <c r="R352" s="162">
        <f>IF(P352=0,0,IF(ISBLANK('Student Work'!R352),"ERROR",IF(ABS('Student Work'!R352-'Student Work'!Q352*'Student Work'!$T$12/12)&lt;0.01,IF(P352&lt;&gt;"ERROR","Correct","ERROR"),"ERROR")))</f>
        <v>0</v>
      </c>
      <c r="S352" s="162">
        <f>IF(P352=0,0,IF(ISBLANK('Student Work'!S352),"ERROR",IF(ABS('Student Work'!S352-('Student Work'!$T$14-'Student Work'!R352))&lt;0.01,IF(P352&lt;&gt;"ERROR","Correct","ERROR"),"ERROR")))</f>
        <v>0</v>
      </c>
      <c r="T352" s="162">
        <f>IF(P352=0,0,IF(ISBLANK('Student Work'!T352),"ERROR",IF(ABS('Student Work'!T352-('Student Work'!Q352-'Student Work'!S352))&lt;0.01,IF(P352&lt;&gt;"ERROR","Correct","ERROR"),"ERROR")))</f>
        <v>0</v>
      </c>
      <c r="U352" s="167"/>
      <c r="V352" s="167"/>
      <c r="W352" s="104"/>
      <c r="X352" s="104"/>
      <c r="Y352" s="104"/>
      <c r="Z352" s="104"/>
      <c r="AA352" s="104"/>
      <c r="AB352" s="104"/>
      <c r="AC352" s="104"/>
      <c r="AD352" s="160">
        <f>IF($AE$13="Correct",IF(AND(AD351+1&lt;='Student Work'!$AE$13,AD351&lt;&gt;0),AD351+1,IF('Student Work'!AD352&gt;0,"ERROR",0)),0)</f>
        <v>0</v>
      </c>
      <c r="AE352" s="162">
        <f>IF(AD352=0,0,IF(ISBLANK('Student Work'!AE352),"ERROR",IF(ABS('Student Work'!AE352-'Student Work'!AH351)&lt;0.01,IF(AD352&lt;&gt;"ERROR","Correct","ERROR"),"ERROR")))</f>
        <v>0</v>
      </c>
      <c r="AF352" s="162">
        <f>IF(AD352=0,0,IF(ISBLANK('Student Work'!AF352),"ERROR",IF(ABS('Student Work'!AF352-'Student Work'!AE352*'Student Work'!$AE$12/12)&lt;0.01,IF(AD352&lt;&gt;"ERROR","Correct","ERROR"),"ERROR")))</f>
        <v>0</v>
      </c>
      <c r="AG352" s="179">
        <f>IF(AD352=0,0,IF(ISBLANK('Student Work'!AG352),"ERROR",IF(ABS('Student Work'!AG352-('Student Work'!$AE$14-'Student Work'!AF352))&lt;0.01,"Correct","ERROR")))</f>
        <v>0</v>
      </c>
      <c r="AH352" s="180">
        <f>IF(AD352=0,0,IF(ISBLANK('Student Work'!AH352),"ERROR",IF(ABS('Student Work'!AH352-('Student Work'!AE352-'Student Work'!AG352))&lt;0.01,"Correct","ERROR")))</f>
        <v>0</v>
      </c>
      <c r="AI352" s="168"/>
      <c r="AJ352" s="104"/>
      <c r="AK352" s="104"/>
      <c r="AL352" s="84"/>
      <c r="AM352" s="18"/>
      <c r="AN352" s="18"/>
      <c r="AO352" s="18"/>
      <c r="AP352" s="18"/>
      <c r="AQ352" s="18"/>
      <c r="AR352" s="18"/>
      <c r="AS352" s="18"/>
      <c r="AT352" s="18"/>
    </row>
    <row r="353" spans="1:46">
      <c r="A353" s="117"/>
      <c r="B353" s="86"/>
      <c r="C353" s="86"/>
      <c r="D353" s="86"/>
      <c r="E353" s="86"/>
      <c r="F353" s="86"/>
      <c r="G353" s="86"/>
      <c r="H353" s="86"/>
      <c r="I353" s="86"/>
      <c r="J353" s="86"/>
      <c r="K353" s="86"/>
      <c r="L353" s="86"/>
      <c r="M353" s="86"/>
      <c r="N353" s="86"/>
      <c r="O353" s="104"/>
      <c r="P353" s="160">
        <f>IF($T$13="Correct",IF(AND(P352+1&lt;='Student Work'!$T$13,P352&lt;&gt;0),P352+1,IF('Student Work'!P353&gt;0,"ERROR",0)),0)</f>
        <v>0</v>
      </c>
      <c r="Q353" s="161">
        <f>IF(P353=0,0,IF(ISBLANK('Student Work'!Q353),"ERROR",IF(ABS('Student Work'!Q353-'Student Work'!T352)&lt;0.01,IF(P353&lt;&gt;"ERROR","Correct","ERROR"),"ERROR")))</f>
        <v>0</v>
      </c>
      <c r="R353" s="162">
        <f>IF(P353=0,0,IF(ISBLANK('Student Work'!R353),"ERROR",IF(ABS('Student Work'!R353-'Student Work'!Q353*'Student Work'!$T$12/12)&lt;0.01,IF(P353&lt;&gt;"ERROR","Correct","ERROR"),"ERROR")))</f>
        <v>0</v>
      </c>
      <c r="S353" s="162">
        <f>IF(P353=0,0,IF(ISBLANK('Student Work'!S353),"ERROR",IF(ABS('Student Work'!S353-('Student Work'!$T$14-'Student Work'!R353))&lt;0.01,IF(P353&lt;&gt;"ERROR","Correct","ERROR"),"ERROR")))</f>
        <v>0</v>
      </c>
      <c r="T353" s="162">
        <f>IF(P353=0,0,IF(ISBLANK('Student Work'!T353),"ERROR",IF(ABS('Student Work'!T353-('Student Work'!Q353-'Student Work'!S353))&lt;0.01,IF(P353&lt;&gt;"ERROR","Correct","ERROR"),"ERROR")))</f>
        <v>0</v>
      </c>
      <c r="U353" s="167"/>
      <c r="V353" s="167"/>
      <c r="W353" s="104"/>
      <c r="X353" s="104"/>
      <c r="Y353" s="104"/>
      <c r="Z353" s="104"/>
      <c r="AA353" s="104"/>
      <c r="AB353" s="104"/>
      <c r="AC353" s="104"/>
      <c r="AD353" s="160">
        <f>IF($AE$13="Correct",IF(AND(AD352+1&lt;='Student Work'!$AE$13,AD352&lt;&gt;0),AD352+1,IF('Student Work'!AD353&gt;0,"ERROR",0)),0)</f>
        <v>0</v>
      </c>
      <c r="AE353" s="162">
        <f>IF(AD353=0,0,IF(ISBLANK('Student Work'!AE353),"ERROR",IF(ABS('Student Work'!AE353-'Student Work'!AH352)&lt;0.01,IF(AD353&lt;&gt;"ERROR","Correct","ERROR"),"ERROR")))</f>
        <v>0</v>
      </c>
      <c r="AF353" s="162">
        <f>IF(AD353=0,0,IF(ISBLANK('Student Work'!AF353),"ERROR",IF(ABS('Student Work'!AF353-'Student Work'!AE353*'Student Work'!$AE$12/12)&lt;0.01,IF(AD353&lt;&gt;"ERROR","Correct","ERROR"),"ERROR")))</f>
        <v>0</v>
      </c>
      <c r="AG353" s="179">
        <f>IF(AD353=0,0,IF(ISBLANK('Student Work'!AG353),"ERROR",IF(ABS('Student Work'!AG353-('Student Work'!$AE$14-'Student Work'!AF353))&lt;0.01,"Correct","ERROR")))</f>
        <v>0</v>
      </c>
      <c r="AH353" s="180">
        <f>IF(AD353=0,0,IF(ISBLANK('Student Work'!AH353),"ERROR",IF(ABS('Student Work'!AH353-('Student Work'!AE353-'Student Work'!AG353))&lt;0.01,"Correct","ERROR")))</f>
        <v>0</v>
      </c>
      <c r="AI353" s="168"/>
      <c r="AJ353" s="104"/>
      <c r="AK353" s="104"/>
      <c r="AL353" s="84"/>
      <c r="AM353" s="18"/>
      <c r="AN353" s="18"/>
      <c r="AO353" s="18"/>
      <c r="AP353" s="18"/>
      <c r="AQ353" s="18"/>
      <c r="AR353" s="18"/>
      <c r="AS353" s="18"/>
      <c r="AT353" s="18"/>
    </row>
    <row r="354" spans="1:46">
      <c r="A354" s="117"/>
      <c r="B354" s="86"/>
      <c r="C354" s="86"/>
      <c r="D354" s="86"/>
      <c r="E354" s="86"/>
      <c r="F354" s="86"/>
      <c r="G354" s="86"/>
      <c r="H354" s="86"/>
      <c r="I354" s="86"/>
      <c r="J354" s="86"/>
      <c r="K354" s="86"/>
      <c r="L354" s="86"/>
      <c r="M354" s="86"/>
      <c r="N354" s="86"/>
      <c r="O354" s="104"/>
      <c r="P354" s="160">
        <f>IF($T$13="Correct",IF(AND(P353+1&lt;='Student Work'!$T$13,P353&lt;&gt;0),P353+1,IF('Student Work'!P354&gt;0,"ERROR",0)),0)</f>
        <v>0</v>
      </c>
      <c r="Q354" s="161">
        <f>IF(P354=0,0,IF(ISBLANK('Student Work'!Q354),"ERROR",IF(ABS('Student Work'!Q354-'Student Work'!T353)&lt;0.01,IF(P354&lt;&gt;"ERROR","Correct","ERROR"),"ERROR")))</f>
        <v>0</v>
      </c>
      <c r="R354" s="162">
        <f>IF(P354=0,0,IF(ISBLANK('Student Work'!R354),"ERROR",IF(ABS('Student Work'!R354-'Student Work'!Q354*'Student Work'!$T$12/12)&lt;0.01,IF(P354&lt;&gt;"ERROR","Correct","ERROR"),"ERROR")))</f>
        <v>0</v>
      </c>
      <c r="S354" s="162">
        <f>IF(P354=0,0,IF(ISBLANK('Student Work'!S354),"ERROR",IF(ABS('Student Work'!S354-('Student Work'!$T$14-'Student Work'!R354))&lt;0.01,IF(P354&lt;&gt;"ERROR","Correct","ERROR"),"ERROR")))</f>
        <v>0</v>
      </c>
      <c r="T354" s="162">
        <f>IF(P354=0,0,IF(ISBLANK('Student Work'!T354),"ERROR",IF(ABS('Student Work'!T354-('Student Work'!Q354-'Student Work'!S354))&lt;0.01,IF(P354&lt;&gt;"ERROR","Correct","ERROR"),"ERROR")))</f>
        <v>0</v>
      </c>
      <c r="U354" s="167"/>
      <c r="V354" s="167"/>
      <c r="W354" s="104"/>
      <c r="X354" s="104"/>
      <c r="Y354" s="104"/>
      <c r="Z354" s="104"/>
      <c r="AA354" s="104"/>
      <c r="AB354" s="104"/>
      <c r="AC354" s="104"/>
      <c r="AD354" s="160">
        <f>IF($AE$13="Correct",IF(AND(AD353+1&lt;='Student Work'!$AE$13,AD353&lt;&gt;0),AD353+1,IF('Student Work'!AD354&gt;0,"ERROR",0)),0)</f>
        <v>0</v>
      </c>
      <c r="AE354" s="162">
        <f>IF(AD354=0,0,IF(ISBLANK('Student Work'!AE354),"ERROR",IF(ABS('Student Work'!AE354-'Student Work'!AH353)&lt;0.01,IF(AD354&lt;&gt;"ERROR","Correct","ERROR"),"ERROR")))</f>
        <v>0</v>
      </c>
      <c r="AF354" s="162">
        <f>IF(AD354=0,0,IF(ISBLANK('Student Work'!AF354),"ERROR",IF(ABS('Student Work'!AF354-'Student Work'!AE354*'Student Work'!$AE$12/12)&lt;0.01,IF(AD354&lt;&gt;"ERROR","Correct","ERROR"),"ERROR")))</f>
        <v>0</v>
      </c>
      <c r="AG354" s="179">
        <f>IF(AD354=0,0,IF(ISBLANK('Student Work'!AG354),"ERROR",IF(ABS('Student Work'!AG354-('Student Work'!$AE$14-'Student Work'!AF354))&lt;0.01,"Correct","ERROR")))</f>
        <v>0</v>
      </c>
      <c r="AH354" s="180">
        <f>IF(AD354=0,0,IF(ISBLANK('Student Work'!AH354),"ERROR",IF(ABS('Student Work'!AH354-('Student Work'!AE354-'Student Work'!AG354))&lt;0.01,"Correct","ERROR")))</f>
        <v>0</v>
      </c>
      <c r="AI354" s="168"/>
      <c r="AJ354" s="104"/>
      <c r="AK354" s="104"/>
      <c r="AL354" s="84"/>
      <c r="AM354" s="18"/>
      <c r="AN354" s="18"/>
      <c r="AO354" s="18"/>
      <c r="AP354" s="18"/>
      <c r="AQ354" s="18"/>
      <c r="AR354" s="18"/>
      <c r="AS354" s="18"/>
      <c r="AT354" s="18"/>
    </row>
    <row r="355" spans="1:46">
      <c r="A355" s="117"/>
      <c r="B355" s="86"/>
      <c r="C355" s="86"/>
      <c r="D355" s="86"/>
      <c r="E355" s="86"/>
      <c r="F355" s="86"/>
      <c r="G355" s="86"/>
      <c r="H355" s="86"/>
      <c r="I355" s="86"/>
      <c r="J355" s="86"/>
      <c r="K355" s="86"/>
      <c r="L355" s="86"/>
      <c r="M355" s="86"/>
      <c r="N355" s="86"/>
      <c r="O355" s="104"/>
      <c r="P355" s="160">
        <f>IF($T$13="Correct",IF(AND(P354+1&lt;='Student Work'!$T$13,P354&lt;&gt;0),P354+1,IF('Student Work'!P355&gt;0,"ERROR",0)),0)</f>
        <v>0</v>
      </c>
      <c r="Q355" s="161">
        <f>IF(P355=0,0,IF(ISBLANK('Student Work'!Q355),"ERROR",IF(ABS('Student Work'!Q355-'Student Work'!T354)&lt;0.01,IF(P355&lt;&gt;"ERROR","Correct","ERROR"),"ERROR")))</f>
        <v>0</v>
      </c>
      <c r="R355" s="162">
        <f>IF(P355=0,0,IF(ISBLANK('Student Work'!R355),"ERROR",IF(ABS('Student Work'!R355-'Student Work'!Q355*'Student Work'!$T$12/12)&lt;0.01,IF(P355&lt;&gt;"ERROR","Correct","ERROR"),"ERROR")))</f>
        <v>0</v>
      </c>
      <c r="S355" s="162">
        <f>IF(P355=0,0,IF(ISBLANK('Student Work'!S355),"ERROR",IF(ABS('Student Work'!S355-('Student Work'!$T$14-'Student Work'!R355))&lt;0.01,IF(P355&lt;&gt;"ERROR","Correct","ERROR"),"ERROR")))</f>
        <v>0</v>
      </c>
      <c r="T355" s="162">
        <f>IF(P355=0,0,IF(ISBLANK('Student Work'!T355),"ERROR",IF(ABS('Student Work'!T355-('Student Work'!Q355-'Student Work'!S355))&lt;0.01,IF(P355&lt;&gt;"ERROR","Correct","ERROR"),"ERROR")))</f>
        <v>0</v>
      </c>
      <c r="U355" s="167"/>
      <c r="V355" s="167"/>
      <c r="W355" s="104"/>
      <c r="X355" s="104"/>
      <c r="Y355" s="104"/>
      <c r="Z355" s="104"/>
      <c r="AA355" s="104"/>
      <c r="AB355" s="104"/>
      <c r="AC355" s="104"/>
      <c r="AD355" s="160">
        <f>IF($AE$13="Correct",IF(AND(AD354+1&lt;='Student Work'!$AE$13,AD354&lt;&gt;0),AD354+1,IF('Student Work'!AD355&gt;0,"ERROR",0)),0)</f>
        <v>0</v>
      </c>
      <c r="AE355" s="162">
        <f>IF(AD355=0,0,IF(ISBLANK('Student Work'!AE355),"ERROR",IF(ABS('Student Work'!AE355-'Student Work'!AH354)&lt;0.01,IF(AD355&lt;&gt;"ERROR","Correct","ERROR"),"ERROR")))</f>
        <v>0</v>
      </c>
      <c r="AF355" s="162">
        <f>IF(AD355=0,0,IF(ISBLANK('Student Work'!AF355),"ERROR",IF(ABS('Student Work'!AF355-'Student Work'!AE355*'Student Work'!$AE$12/12)&lt;0.01,IF(AD355&lt;&gt;"ERROR","Correct","ERROR"),"ERROR")))</f>
        <v>0</v>
      </c>
      <c r="AG355" s="179">
        <f>IF(AD355=0,0,IF(ISBLANK('Student Work'!AG355),"ERROR",IF(ABS('Student Work'!AG355-('Student Work'!$AE$14-'Student Work'!AF355))&lt;0.01,"Correct","ERROR")))</f>
        <v>0</v>
      </c>
      <c r="AH355" s="180">
        <f>IF(AD355=0,0,IF(ISBLANK('Student Work'!AH355),"ERROR",IF(ABS('Student Work'!AH355-('Student Work'!AE355-'Student Work'!AG355))&lt;0.01,"Correct","ERROR")))</f>
        <v>0</v>
      </c>
      <c r="AI355" s="168"/>
      <c r="AJ355" s="104"/>
      <c r="AK355" s="104"/>
      <c r="AL355" s="84"/>
      <c r="AM355" s="18"/>
      <c r="AN355" s="18"/>
      <c r="AO355" s="18"/>
      <c r="AP355" s="18"/>
      <c r="AQ355" s="18"/>
      <c r="AR355" s="18"/>
      <c r="AS355" s="18"/>
      <c r="AT355" s="18"/>
    </row>
    <row r="356" spans="1:46">
      <c r="A356" s="117"/>
      <c r="B356" s="86"/>
      <c r="C356" s="86"/>
      <c r="D356" s="86"/>
      <c r="E356" s="86"/>
      <c r="F356" s="86"/>
      <c r="G356" s="86"/>
      <c r="H356" s="86"/>
      <c r="I356" s="86"/>
      <c r="J356" s="86"/>
      <c r="K356" s="86"/>
      <c r="L356" s="86"/>
      <c r="M356" s="86"/>
      <c r="N356" s="86"/>
      <c r="O356" s="104"/>
      <c r="P356" s="160">
        <f>IF($T$13="Correct",IF(AND(P355+1&lt;='Student Work'!$T$13,P355&lt;&gt;0),P355+1,IF('Student Work'!P356&gt;0,"ERROR",0)),0)</f>
        <v>0</v>
      </c>
      <c r="Q356" s="161">
        <f>IF(P356=0,0,IF(ISBLANK('Student Work'!Q356),"ERROR",IF(ABS('Student Work'!Q356-'Student Work'!T355)&lt;0.01,IF(P356&lt;&gt;"ERROR","Correct","ERROR"),"ERROR")))</f>
        <v>0</v>
      </c>
      <c r="R356" s="162">
        <f>IF(P356=0,0,IF(ISBLANK('Student Work'!R356),"ERROR",IF(ABS('Student Work'!R356-'Student Work'!Q356*'Student Work'!$T$12/12)&lt;0.01,IF(P356&lt;&gt;"ERROR","Correct","ERROR"),"ERROR")))</f>
        <v>0</v>
      </c>
      <c r="S356" s="162">
        <f>IF(P356=0,0,IF(ISBLANK('Student Work'!S356),"ERROR",IF(ABS('Student Work'!S356-('Student Work'!$T$14-'Student Work'!R356))&lt;0.01,IF(P356&lt;&gt;"ERROR","Correct","ERROR"),"ERROR")))</f>
        <v>0</v>
      </c>
      <c r="T356" s="162">
        <f>IF(P356=0,0,IF(ISBLANK('Student Work'!T356),"ERROR",IF(ABS('Student Work'!T356-('Student Work'!Q356-'Student Work'!S356))&lt;0.01,IF(P356&lt;&gt;"ERROR","Correct","ERROR"),"ERROR")))</f>
        <v>0</v>
      </c>
      <c r="U356" s="167"/>
      <c r="V356" s="167"/>
      <c r="W356" s="104"/>
      <c r="X356" s="104"/>
      <c r="Y356" s="104"/>
      <c r="Z356" s="104"/>
      <c r="AA356" s="104"/>
      <c r="AB356" s="104"/>
      <c r="AC356" s="104"/>
      <c r="AD356" s="160">
        <f>IF($AE$13="Correct",IF(AND(AD355+1&lt;='Student Work'!$AE$13,AD355&lt;&gt;0),AD355+1,IF('Student Work'!AD356&gt;0,"ERROR",0)),0)</f>
        <v>0</v>
      </c>
      <c r="AE356" s="162">
        <f>IF(AD356=0,0,IF(ISBLANK('Student Work'!AE356),"ERROR",IF(ABS('Student Work'!AE356-'Student Work'!AH355)&lt;0.01,IF(AD356&lt;&gt;"ERROR","Correct","ERROR"),"ERROR")))</f>
        <v>0</v>
      </c>
      <c r="AF356" s="162">
        <f>IF(AD356=0,0,IF(ISBLANK('Student Work'!AF356),"ERROR",IF(ABS('Student Work'!AF356-'Student Work'!AE356*'Student Work'!$AE$12/12)&lt;0.01,IF(AD356&lt;&gt;"ERROR","Correct","ERROR"),"ERROR")))</f>
        <v>0</v>
      </c>
      <c r="AG356" s="179">
        <f>IF(AD356=0,0,IF(ISBLANK('Student Work'!AG356),"ERROR",IF(ABS('Student Work'!AG356-('Student Work'!$AE$14-'Student Work'!AF356))&lt;0.01,"Correct","ERROR")))</f>
        <v>0</v>
      </c>
      <c r="AH356" s="180">
        <f>IF(AD356=0,0,IF(ISBLANK('Student Work'!AH356),"ERROR",IF(ABS('Student Work'!AH356-('Student Work'!AE356-'Student Work'!AG356))&lt;0.01,"Correct","ERROR")))</f>
        <v>0</v>
      </c>
      <c r="AI356" s="168"/>
      <c r="AJ356" s="104"/>
      <c r="AK356" s="104"/>
      <c r="AL356" s="84"/>
      <c r="AM356" s="18"/>
      <c r="AN356" s="18"/>
      <c r="AO356" s="18"/>
      <c r="AP356" s="18"/>
      <c r="AQ356" s="18"/>
      <c r="AR356" s="18"/>
      <c r="AS356" s="18"/>
      <c r="AT356" s="18"/>
    </row>
    <row r="357" spans="1:46">
      <c r="A357" s="117"/>
      <c r="B357" s="86"/>
      <c r="C357" s="86"/>
      <c r="D357" s="86"/>
      <c r="E357" s="86"/>
      <c r="F357" s="86"/>
      <c r="G357" s="86"/>
      <c r="H357" s="86"/>
      <c r="I357" s="86"/>
      <c r="J357" s="86"/>
      <c r="K357" s="86"/>
      <c r="L357" s="86"/>
      <c r="M357" s="86"/>
      <c r="N357" s="86"/>
      <c r="O357" s="104"/>
      <c r="P357" s="160">
        <f>IF($T$13="Correct",IF(AND(P356+1&lt;='Student Work'!$T$13,P356&lt;&gt;0),P356+1,IF('Student Work'!P357&gt;0,"ERROR",0)),0)</f>
        <v>0</v>
      </c>
      <c r="Q357" s="161">
        <f>IF(P357=0,0,IF(ISBLANK('Student Work'!Q357),"ERROR",IF(ABS('Student Work'!Q357-'Student Work'!T356)&lt;0.01,IF(P357&lt;&gt;"ERROR","Correct","ERROR"),"ERROR")))</f>
        <v>0</v>
      </c>
      <c r="R357" s="162">
        <f>IF(P357=0,0,IF(ISBLANK('Student Work'!R357),"ERROR",IF(ABS('Student Work'!R357-'Student Work'!Q357*'Student Work'!$T$12/12)&lt;0.01,IF(P357&lt;&gt;"ERROR","Correct","ERROR"),"ERROR")))</f>
        <v>0</v>
      </c>
      <c r="S357" s="162">
        <f>IF(P357=0,0,IF(ISBLANK('Student Work'!S357),"ERROR",IF(ABS('Student Work'!S357-('Student Work'!$T$14-'Student Work'!R357))&lt;0.01,IF(P357&lt;&gt;"ERROR","Correct","ERROR"),"ERROR")))</f>
        <v>0</v>
      </c>
      <c r="T357" s="162">
        <f>IF(P357=0,0,IF(ISBLANK('Student Work'!T357),"ERROR",IF(ABS('Student Work'!T357-('Student Work'!Q357-'Student Work'!S357))&lt;0.01,IF(P357&lt;&gt;"ERROR","Correct","ERROR"),"ERROR")))</f>
        <v>0</v>
      </c>
      <c r="U357" s="167"/>
      <c r="V357" s="167"/>
      <c r="W357" s="104"/>
      <c r="X357" s="104"/>
      <c r="Y357" s="104"/>
      <c r="Z357" s="104"/>
      <c r="AA357" s="104"/>
      <c r="AB357" s="104"/>
      <c r="AC357" s="104"/>
      <c r="AD357" s="160">
        <f>IF($AE$13="Correct",IF(AND(AD356+1&lt;='Student Work'!$AE$13,AD356&lt;&gt;0),AD356+1,IF('Student Work'!AD357&gt;0,"ERROR",0)),0)</f>
        <v>0</v>
      </c>
      <c r="AE357" s="162">
        <f>IF(AD357=0,0,IF(ISBLANK('Student Work'!AE357),"ERROR",IF(ABS('Student Work'!AE357-'Student Work'!AH356)&lt;0.01,IF(AD357&lt;&gt;"ERROR","Correct","ERROR"),"ERROR")))</f>
        <v>0</v>
      </c>
      <c r="AF357" s="162">
        <f>IF(AD357=0,0,IF(ISBLANK('Student Work'!AF357),"ERROR",IF(ABS('Student Work'!AF357-'Student Work'!AE357*'Student Work'!$AE$12/12)&lt;0.01,IF(AD357&lt;&gt;"ERROR","Correct","ERROR"),"ERROR")))</f>
        <v>0</v>
      </c>
      <c r="AG357" s="179">
        <f>IF(AD357=0,0,IF(ISBLANK('Student Work'!AG357),"ERROR",IF(ABS('Student Work'!AG357-('Student Work'!$AE$14-'Student Work'!AF357))&lt;0.01,"Correct","ERROR")))</f>
        <v>0</v>
      </c>
      <c r="AH357" s="180">
        <f>IF(AD357=0,0,IF(ISBLANK('Student Work'!AH357),"ERROR",IF(ABS('Student Work'!AH357-('Student Work'!AE357-'Student Work'!AG357))&lt;0.01,"Correct","ERROR")))</f>
        <v>0</v>
      </c>
      <c r="AI357" s="168"/>
      <c r="AJ357" s="104"/>
      <c r="AK357" s="104"/>
      <c r="AL357" s="84"/>
      <c r="AM357" s="18"/>
      <c r="AN357" s="18"/>
      <c r="AO357" s="18"/>
      <c r="AP357" s="18"/>
      <c r="AQ357" s="18"/>
      <c r="AR357" s="18"/>
      <c r="AS357" s="18"/>
      <c r="AT357" s="18"/>
    </row>
    <row r="358" spans="1:46">
      <c r="A358" s="117"/>
      <c r="B358" s="86"/>
      <c r="C358" s="86"/>
      <c r="D358" s="86"/>
      <c r="E358" s="86"/>
      <c r="F358" s="86"/>
      <c r="G358" s="86"/>
      <c r="H358" s="86"/>
      <c r="I358" s="86"/>
      <c r="J358" s="86"/>
      <c r="K358" s="86"/>
      <c r="L358" s="86"/>
      <c r="M358" s="86"/>
      <c r="N358" s="86"/>
      <c r="O358" s="104"/>
      <c r="P358" s="160">
        <f>IF($T$13="Correct",IF(AND(P357+1&lt;='Student Work'!$T$13,P357&lt;&gt;0),P357+1,IF('Student Work'!P358&gt;0,"ERROR",0)),0)</f>
        <v>0</v>
      </c>
      <c r="Q358" s="161">
        <f>IF(P358=0,0,IF(ISBLANK('Student Work'!Q358),"ERROR",IF(ABS('Student Work'!Q358-'Student Work'!T357)&lt;0.01,IF(P358&lt;&gt;"ERROR","Correct","ERROR"),"ERROR")))</f>
        <v>0</v>
      </c>
      <c r="R358" s="162">
        <f>IF(P358=0,0,IF(ISBLANK('Student Work'!R358),"ERROR",IF(ABS('Student Work'!R358-'Student Work'!Q358*'Student Work'!$T$12/12)&lt;0.01,IF(P358&lt;&gt;"ERROR","Correct","ERROR"),"ERROR")))</f>
        <v>0</v>
      </c>
      <c r="S358" s="162">
        <f>IF(P358=0,0,IF(ISBLANK('Student Work'!S358),"ERROR",IF(ABS('Student Work'!S358-('Student Work'!$T$14-'Student Work'!R358))&lt;0.01,IF(P358&lt;&gt;"ERROR","Correct","ERROR"),"ERROR")))</f>
        <v>0</v>
      </c>
      <c r="T358" s="162">
        <f>IF(P358=0,0,IF(ISBLANK('Student Work'!T358),"ERROR",IF(ABS('Student Work'!T358-('Student Work'!Q358-'Student Work'!S358))&lt;0.01,IF(P358&lt;&gt;"ERROR","Correct","ERROR"),"ERROR")))</f>
        <v>0</v>
      </c>
      <c r="U358" s="167"/>
      <c r="V358" s="167"/>
      <c r="W358" s="104"/>
      <c r="X358" s="104"/>
      <c r="Y358" s="104"/>
      <c r="Z358" s="104"/>
      <c r="AA358" s="104"/>
      <c r="AB358" s="104"/>
      <c r="AC358" s="104"/>
      <c r="AD358" s="160">
        <f>IF($AE$13="Correct",IF(AND(AD357+1&lt;='Student Work'!$AE$13,AD357&lt;&gt;0),AD357+1,IF('Student Work'!AD358&gt;0,"ERROR",0)),0)</f>
        <v>0</v>
      </c>
      <c r="AE358" s="162">
        <f>IF(AD358=0,0,IF(ISBLANK('Student Work'!AE358),"ERROR",IF(ABS('Student Work'!AE358-'Student Work'!AH357)&lt;0.01,IF(AD358&lt;&gt;"ERROR","Correct","ERROR"),"ERROR")))</f>
        <v>0</v>
      </c>
      <c r="AF358" s="162">
        <f>IF(AD358=0,0,IF(ISBLANK('Student Work'!AF358),"ERROR",IF(ABS('Student Work'!AF358-'Student Work'!AE358*'Student Work'!$AE$12/12)&lt;0.01,IF(AD358&lt;&gt;"ERROR","Correct","ERROR"),"ERROR")))</f>
        <v>0</v>
      </c>
      <c r="AG358" s="179">
        <f>IF(AD358=0,0,IF(ISBLANK('Student Work'!AG358),"ERROR",IF(ABS('Student Work'!AG358-('Student Work'!$AE$14-'Student Work'!AF358))&lt;0.01,"Correct","ERROR")))</f>
        <v>0</v>
      </c>
      <c r="AH358" s="180">
        <f>IF(AD358=0,0,IF(ISBLANK('Student Work'!AH358),"ERROR",IF(ABS('Student Work'!AH358-('Student Work'!AE358-'Student Work'!AG358))&lt;0.01,"Correct","ERROR")))</f>
        <v>0</v>
      </c>
      <c r="AI358" s="168"/>
      <c r="AJ358" s="104"/>
      <c r="AK358" s="104"/>
      <c r="AL358" s="84"/>
      <c r="AM358" s="18"/>
      <c r="AN358" s="18"/>
      <c r="AO358" s="18"/>
      <c r="AP358" s="18"/>
      <c r="AQ358" s="18"/>
      <c r="AR358" s="18"/>
      <c r="AS358" s="18"/>
      <c r="AT358" s="18"/>
    </row>
    <row r="359" spans="1:46">
      <c r="A359" s="117"/>
      <c r="B359" s="86"/>
      <c r="C359" s="86"/>
      <c r="D359" s="86"/>
      <c r="E359" s="86"/>
      <c r="F359" s="86"/>
      <c r="G359" s="86"/>
      <c r="H359" s="86"/>
      <c r="I359" s="86"/>
      <c r="J359" s="86"/>
      <c r="K359" s="86"/>
      <c r="L359" s="86"/>
      <c r="M359" s="86"/>
      <c r="N359" s="86"/>
      <c r="O359" s="104"/>
      <c r="P359" s="160">
        <f>IF($T$13="Correct",IF(AND(P358+1&lt;='Student Work'!$T$13,P358&lt;&gt;0),P358+1,IF('Student Work'!P359&gt;0,"ERROR",0)),0)</f>
        <v>0</v>
      </c>
      <c r="Q359" s="161">
        <f>IF(P359=0,0,IF(ISBLANK('Student Work'!Q359),"ERROR",IF(ABS('Student Work'!Q359-'Student Work'!T358)&lt;0.01,IF(P359&lt;&gt;"ERROR","Correct","ERROR"),"ERROR")))</f>
        <v>0</v>
      </c>
      <c r="R359" s="162">
        <f>IF(P359=0,0,IF(ISBLANK('Student Work'!R359),"ERROR",IF(ABS('Student Work'!R359-'Student Work'!Q359*'Student Work'!$T$12/12)&lt;0.01,IF(P359&lt;&gt;"ERROR","Correct","ERROR"),"ERROR")))</f>
        <v>0</v>
      </c>
      <c r="S359" s="162">
        <f>IF(P359=0,0,IF(ISBLANK('Student Work'!S359),"ERROR",IF(ABS('Student Work'!S359-('Student Work'!$T$14-'Student Work'!R359))&lt;0.01,IF(P359&lt;&gt;"ERROR","Correct","ERROR"),"ERROR")))</f>
        <v>0</v>
      </c>
      <c r="T359" s="162">
        <f>IF(P359=0,0,IF(ISBLANK('Student Work'!T359),"ERROR",IF(ABS('Student Work'!T359-('Student Work'!Q359-'Student Work'!S359))&lt;0.01,IF(P359&lt;&gt;"ERROR","Correct","ERROR"),"ERROR")))</f>
        <v>0</v>
      </c>
      <c r="U359" s="167"/>
      <c r="V359" s="167"/>
      <c r="W359" s="104"/>
      <c r="X359" s="104"/>
      <c r="Y359" s="104"/>
      <c r="Z359" s="104"/>
      <c r="AA359" s="104"/>
      <c r="AB359" s="104"/>
      <c r="AC359" s="104"/>
      <c r="AD359" s="160">
        <f>IF($AE$13="Correct",IF(AND(AD358+1&lt;='Student Work'!$AE$13,AD358&lt;&gt;0),AD358+1,IF('Student Work'!AD359&gt;0,"ERROR",0)),0)</f>
        <v>0</v>
      </c>
      <c r="AE359" s="162">
        <f>IF(AD359=0,0,IF(ISBLANK('Student Work'!AE359),"ERROR",IF(ABS('Student Work'!AE359-'Student Work'!AH358)&lt;0.01,IF(AD359&lt;&gt;"ERROR","Correct","ERROR"),"ERROR")))</f>
        <v>0</v>
      </c>
      <c r="AF359" s="162">
        <f>IF(AD359=0,0,IF(ISBLANK('Student Work'!AF359),"ERROR",IF(ABS('Student Work'!AF359-'Student Work'!AE359*'Student Work'!$AE$12/12)&lt;0.01,IF(AD359&lt;&gt;"ERROR","Correct","ERROR"),"ERROR")))</f>
        <v>0</v>
      </c>
      <c r="AG359" s="179">
        <f>IF(AD359=0,0,IF(ISBLANK('Student Work'!AG359),"ERROR",IF(ABS('Student Work'!AG359-('Student Work'!$AE$14-'Student Work'!AF359))&lt;0.01,"Correct","ERROR")))</f>
        <v>0</v>
      </c>
      <c r="AH359" s="180">
        <f>IF(AD359=0,0,IF(ISBLANK('Student Work'!AH359),"ERROR",IF(ABS('Student Work'!AH359-('Student Work'!AE359-'Student Work'!AG359))&lt;0.01,"Correct","ERROR")))</f>
        <v>0</v>
      </c>
      <c r="AI359" s="168"/>
      <c r="AJ359" s="104"/>
      <c r="AK359" s="104"/>
      <c r="AL359" s="84"/>
      <c r="AM359" s="18"/>
      <c r="AN359" s="18"/>
      <c r="AO359" s="18"/>
      <c r="AP359" s="18"/>
      <c r="AQ359" s="18"/>
      <c r="AR359" s="18"/>
      <c r="AS359" s="18"/>
      <c r="AT359" s="18"/>
    </row>
    <row r="360" spans="1:46">
      <c r="A360" s="117"/>
      <c r="B360" s="86"/>
      <c r="C360" s="86"/>
      <c r="D360" s="86"/>
      <c r="E360" s="86"/>
      <c r="F360" s="86"/>
      <c r="G360" s="86"/>
      <c r="H360" s="86"/>
      <c r="I360" s="86"/>
      <c r="J360" s="86"/>
      <c r="K360" s="86"/>
      <c r="L360" s="86"/>
      <c r="M360" s="86"/>
      <c r="N360" s="86"/>
      <c r="O360" s="104"/>
      <c r="P360" s="160">
        <f>IF($T$13="Correct",IF(AND(P359+1&lt;='Student Work'!$T$13,P359&lt;&gt;0),P359+1,IF('Student Work'!P360&gt;0,"ERROR",0)),0)</f>
        <v>0</v>
      </c>
      <c r="Q360" s="161">
        <f>IF(P360=0,0,IF(ISBLANK('Student Work'!Q360),"ERROR",IF(ABS('Student Work'!Q360-'Student Work'!T359)&lt;0.01,IF(P360&lt;&gt;"ERROR","Correct","ERROR"),"ERROR")))</f>
        <v>0</v>
      </c>
      <c r="R360" s="162">
        <f>IF(P360=0,0,IF(ISBLANK('Student Work'!R360),"ERROR",IF(ABS('Student Work'!R360-'Student Work'!Q360*'Student Work'!$T$12/12)&lt;0.01,IF(P360&lt;&gt;"ERROR","Correct","ERROR"),"ERROR")))</f>
        <v>0</v>
      </c>
      <c r="S360" s="162">
        <f>IF(P360=0,0,IF(ISBLANK('Student Work'!S360),"ERROR",IF(ABS('Student Work'!S360-('Student Work'!$T$14-'Student Work'!R360))&lt;0.01,IF(P360&lt;&gt;"ERROR","Correct","ERROR"),"ERROR")))</f>
        <v>0</v>
      </c>
      <c r="T360" s="162">
        <f>IF(P360=0,0,IF(ISBLANK('Student Work'!T360),"ERROR",IF(ABS('Student Work'!T360-('Student Work'!Q360-'Student Work'!S360))&lt;0.01,IF(P360&lt;&gt;"ERROR","Correct","ERROR"),"ERROR")))</f>
        <v>0</v>
      </c>
      <c r="U360" s="167"/>
      <c r="V360" s="167"/>
      <c r="W360" s="104"/>
      <c r="X360" s="104"/>
      <c r="Y360" s="104"/>
      <c r="Z360" s="104"/>
      <c r="AA360" s="104"/>
      <c r="AB360" s="104"/>
      <c r="AC360" s="104"/>
      <c r="AD360" s="160">
        <f>IF($AE$13="Correct",IF(AND(AD359+1&lt;='Student Work'!$AE$13,AD359&lt;&gt;0),AD359+1,IF('Student Work'!AD360&gt;0,"ERROR",0)),0)</f>
        <v>0</v>
      </c>
      <c r="AE360" s="162">
        <f>IF(AD360=0,0,IF(ISBLANK('Student Work'!AE360),"ERROR",IF(ABS('Student Work'!AE360-'Student Work'!AH359)&lt;0.01,IF(AD360&lt;&gt;"ERROR","Correct","ERROR"),"ERROR")))</f>
        <v>0</v>
      </c>
      <c r="AF360" s="162">
        <f>IF(AD360=0,0,IF(ISBLANK('Student Work'!AF360),"ERROR",IF(ABS('Student Work'!AF360-'Student Work'!AE360*'Student Work'!$AE$12/12)&lt;0.01,IF(AD360&lt;&gt;"ERROR","Correct","ERROR"),"ERROR")))</f>
        <v>0</v>
      </c>
      <c r="AG360" s="179">
        <f>IF(AD360=0,0,IF(ISBLANK('Student Work'!AG360),"ERROR",IF(ABS('Student Work'!AG360-('Student Work'!$AE$14-'Student Work'!AF360))&lt;0.01,"Correct","ERROR")))</f>
        <v>0</v>
      </c>
      <c r="AH360" s="180">
        <f>IF(AD360=0,0,IF(ISBLANK('Student Work'!AH360),"ERROR",IF(ABS('Student Work'!AH360-('Student Work'!AE360-'Student Work'!AG360))&lt;0.01,"Correct","ERROR")))</f>
        <v>0</v>
      </c>
      <c r="AI360" s="168"/>
      <c r="AJ360" s="104"/>
      <c r="AK360" s="104"/>
      <c r="AL360" s="84"/>
      <c r="AM360" s="18"/>
      <c r="AN360" s="18"/>
      <c r="AO360" s="18"/>
      <c r="AP360" s="18"/>
      <c r="AQ360" s="18"/>
      <c r="AR360" s="18"/>
      <c r="AS360" s="18"/>
      <c r="AT360" s="18"/>
    </row>
    <row r="361" spans="1:46">
      <c r="A361" s="117"/>
      <c r="B361" s="86"/>
      <c r="C361" s="86"/>
      <c r="D361" s="86"/>
      <c r="E361" s="86"/>
      <c r="F361" s="86"/>
      <c r="G361" s="86"/>
      <c r="H361" s="86"/>
      <c r="I361" s="86"/>
      <c r="J361" s="86"/>
      <c r="K361" s="86"/>
      <c r="L361" s="86"/>
      <c r="M361" s="86"/>
      <c r="N361" s="86"/>
      <c r="O361" s="104"/>
      <c r="P361" s="160">
        <f>IF($T$13="Correct",IF(AND(P360+1&lt;='Student Work'!$T$13,P360&lt;&gt;0),P360+1,IF('Student Work'!P361&gt;0,"ERROR",0)),0)</f>
        <v>0</v>
      </c>
      <c r="Q361" s="161">
        <f>IF(P361=0,0,IF(ISBLANK('Student Work'!Q361),"ERROR",IF(ABS('Student Work'!Q361-'Student Work'!T360)&lt;0.01,IF(P361&lt;&gt;"ERROR","Correct","ERROR"),"ERROR")))</f>
        <v>0</v>
      </c>
      <c r="R361" s="162">
        <f>IF(P361=0,0,IF(ISBLANK('Student Work'!R361),"ERROR",IF(ABS('Student Work'!R361-'Student Work'!Q361*'Student Work'!$T$12/12)&lt;0.01,IF(P361&lt;&gt;"ERROR","Correct","ERROR"),"ERROR")))</f>
        <v>0</v>
      </c>
      <c r="S361" s="162">
        <f>IF(P361=0,0,IF(ISBLANK('Student Work'!S361),"ERROR",IF(ABS('Student Work'!S361-('Student Work'!$T$14-'Student Work'!R361))&lt;0.01,IF(P361&lt;&gt;"ERROR","Correct","ERROR"),"ERROR")))</f>
        <v>0</v>
      </c>
      <c r="T361" s="162">
        <f>IF(P361=0,0,IF(ISBLANK('Student Work'!T361),"ERROR",IF(ABS('Student Work'!T361-('Student Work'!Q361-'Student Work'!S361))&lt;0.01,IF(P361&lt;&gt;"ERROR","Correct","ERROR"),"ERROR")))</f>
        <v>0</v>
      </c>
      <c r="U361" s="167"/>
      <c r="V361" s="167"/>
      <c r="W361" s="104"/>
      <c r="X361" s="104"/>
      <c r="Y361" s="104"/>
      <c r="Z361" s="104"/>
      <c r="AA361" s="104"/>
      <c r="AB361" s="104"/>
      <c r="AC361" s="104"/>
      <c r="AD361" s="160">
        <f>IF($AE$13="Correct",IF(AND(AD360+1&lt;='Student Work'!$AE$13,AD360&lt;&gt;0),AD360+1,IF('Student Work'!AD361&gt;0,"ERROR",0)),0)</f>
        <v>0</v>
      </c>
      <c r="AE361" s="162">
        <f>IF(AD361=0,0,IF(ISBLANK('Student Work'!AE361),"ERROR",IF(ABS('Student Work'!AE361-'Student Work'!AH360)&lt;0.01,IF(AD361&lt;&gt;"ERROR","Correct","ERROR"),"ERROR")))</f>
        <v>0</v>
      </c>
      <c r="AF361" s="162">
        <f>IF(AD361=0,0,IF(ISBLANK('Student Work'!AF361),"ERROR",IF(ABS('Student Work'!AF361-'Student Work'!AE361*'Student Work'!$AE$12/12)&lt;0.01,IF(AD361&lt;&gt;"ERROR","Correct","ERROR"),"ERROR")))</f>
        <v>0</v>
      </c>
      <c r="AG361" s="179">
        <f>IF(AD361=0,0,IF(ISBLANK('Student Work'!AG361),"ERROR",IF(ABS('Student Work'!AG361-('Student Work'!$AE$14-'Student Work'!AF361))&lt;0.01,"Correct","ERROR")))</f>
        <v>0</v>
      </c>
      <c r="AH361" s="180">
        <f>IF(AD361=0,0,IF(ISBLANK('Student Work'!AH361),"ERROR",IF(ABS('Student Work'!AH361-('Student Work'!AE361-'Student Work'!AG361))&lt;0.01,"Correct","ERROR")))</f>
        <v>0</v>
      </c>
      <c r="AI361" s="168"/>
      <c r="AJ361" s="104"/>
      <c r="AK361" s="104"/>
      <c r="AL361" s="84"/>
      <c r="AM361" s="18"/>
      <c r="AN361" s="18"/>
      <c r="AO361" s="18"/>
      <c r="AP361" s="18"/>
      <c r="AQ361" s="18"/>
      <c r="AR361" s="18"/>
      <c r="AS361" s="18"/>
      <c r="AT361" s="18"/>
    </row>
    <row r="362" spans="1:46">
      <c r="A362" s="117"/>
      <c r="B362" s="86"/>
      <c r="C362" s="86"/>
      <c r="D362" s="86"/>
      <c r="E362" s="86"/>
      <c r="F362" s="86"/>
      <c r="G362" s="86"/>
      <c r="H362" s="86"/>
      <c r="I362" s="86"/>
      <c r="J362" s="86"/>
      <c r="K362" s="86"/>
      <c r="L362" s="86"/>
      <c r="M362" s="86"/>
      <c r="N362" s="86"/>
      <c r="O362" s="104"/>
      <c r="P362" s="160">
        <f>IF($T$13="Correct",IF(AND(P361+1&lt;='Student Work'!$T$13,P361&lt;&gt;0),P361+1,IF('Student Work'!P362&gt;0,"ERROR",0)),0)</f>
        <v>0</v>
      </c>
      <c r="Q362" s="161">
        <f>IF(P362=0,0,IF(ISBLANK('Student Work'!Q362),"ERROR",IF(ABS('Student Work'!Q362-'Student Work'!T361)&lt;0.01,IF(P362&lt;&gt;"ERROR","Correct","ERROR"),"ERROR")))</f>
        <v>0</v>
      </c>
      <c r="R362" s="162">
        <f>IF(P362=0,0,IF(ISBLANK('Student Work'!R362),"ERROR",IF(ABS('Student Work'!R362-'Student Work'!Q362*'Student Work'!$T$12/12)&lt;0.01,IF(P362&lt;&gt;"ERROR","Correct","ERROR"),"ERROR")))</f>
        <v>0</v>
      </c>
      <c r="S362" s="162">
        <f>IF(P362=0,0,IF(ISBLANK('Student Work'!S362),"ERROR",IF(ABS('Student Work'!S362-('Student Work'!$T$14-'Student Work'!R362))&lt;0.01,IF(P362&lt;&gt;"ERROR","Correct","ERROR"),"ERROR")))</f>
        <v>0</v>
      </c>
      <c r="T362" s="162">
        <f>IF(P362=0,0,IF(ISBLANK('Student Work'!T362),"ERROR",IF(ABS('Student Work'!T362-('Student Work'!Q362-'Student Work'!S362))&lt;0.01,IF(P362&lt;&gt;"ERROR","Correct","ERROR"),"ERROR")))</f>
        <v>0</v>
      </c>
      <c r="U362" s="167"/>
      <c r="V362" s="167"/>
      <c r="W362" s="104"/>
      <c r="X362" s="104"/>
      <c r="Y362" s="104"/>
      <c r="Z362" s="104"/>
      <c r="AA362" s="104"/>
      <c r="AB362" s="104"/>
      <c r="AC362" s="104"/>
      <c r="AD362" s="160">
        <f>IF($AE$13="Correct",IF(AND(AD361+1&lt;='Student Work'!$AE$13,AD361&lt;&gt;0),AD361+1,IF('Student Work'!AD362&gt;0,"ERROR",0)),0)</f>
        <v>0</v>
      </c>
      <c r="AE362" s="162">
        <f>IF(AD362=0,0,IF(ISBLANK('Student Work'!AE362),"ERROR",IF(ABS('Student Work'!AE362-'Student Work'!AH361)&lt;0.01,IF(AD362&lt;&gt;"ERROR","Correct","ERROR"),"ERROR")))</f>
        <v>0</v>
      </c>
      <c r="AF362" s="162">
        <f>IF(AD362=0,0,IF(ISBLANK('Student Work'!AF362),"ERROR",IF(ABS('Student Work'!AF362-'Student Work'!AE362*'Student Work'!$AE$12/12)&lt;0.01,IF(AD362&lt;&gt;"ERROR","Correct","ERROR"),"ERROR")))</f>
        <v>0</v>
      </c>
      <c r="AG362" s="179">
        <f>IF(AD362=0,0,IF(ISBLANK('Student Work'!AG362),"ERROR",IF(ABS('Student Work'!AG362-('Student Work'!$AE$14-'Student Work'!AF362))&lt;0.01,"Correct","ERROR")))</f>
        <v>0</v>
      </c>
      <c r="AH362" s="180">
        <f>IF(AD362=0,0,IF(ISBLANK('Student Work'!AH362),"ERROR",IF(ABS('Student Work'!AH362-('Student Work'!AE362-'Student Work'!AG362))&lt;0.01,"Correct","ERROR")))</f>
        <v>0</v>
      </c>
      <c r="AI362" s="168"/>
      <c r="AJ362" s="104"/>
      <c r="AK362" s="104"/>
      <c r="AL362" s="84"/>
      <c r="AM362" s="18"/>
      <c r="AN362" s="18"/>
      <c r="AO362" s="18"/>
      <c r="AP362" s="18"/>
      <c r="AQ362" s="18"/>
      <c r="AR362" s="18"/>
      <c r="AS362" s="18"/>
      <c r="AT362" s="18"/>
    </row>
    <row r="363" spans="1:46">
      <c r="A363" s="117"/>
      <c r="B363" s="86"/>
      <c r="C363" s="86"/>
      <c r="D363" s="86"/>
      <c r="E363" s="86"/>
      <c r="F363" s="86"/>
      <c r="G363" s="86"/>
      <c r="H363" s="86"/>
      <c r="I363" s="86"/>
      <c r="J363" s="86"/>
      <c r="K363" s="86"/>
      <c r="L363" s="86"/>
      <c r="M363" s="86"/>
      <c r="N363" s="86"/>
      <c r="O363" s="104"/>
      <c r="P363" s="160">
        <f>IF($T$13="Correct",IF(AND(P362+1&lt;='Student Work'!$T$13,P362&lt;&gt;0),P362+1,IF('Student Work'!P363&gt;0,"ERROR",0)),0)</f>
        <v>0</v>
      </c>
      <c r="Q363" s="161">
        <f>IF(P363=0,0,IF(ISBLANK('Student Work'!Q363),"ERROR",IF(ABS('Student Work'!Q363-'Student Work'!T362)&lt;0.01,IF(P363&lt;&gt;"ERROR","Correct","ERROR"),"ERROR")))</f>
        <v>0</v>
      </c>
      <c r="R363" s="162">
        <f>IF(P363=0,0,IF(ISBLANK('Student Work'!R363),"ERROR",IF(ABS('Student Work'!R363-'Student Work'!Q363*'Student Work'!$T$12/12)&lt;0.01,IF(P363&lt;&gt;"ERROR","Correct","ERROR"),"ERROR")))</f>
        <v>0</v>
      </c>
      <c r="S363" s="162">
        <f>IF(P363=0,0,IF(ISBLANK('Student Work'!S363),"ERROR",IF(ABS('Student Work'!S363-('Student Work'!$T$14-'Student Work'!R363))&lt;0.01,IF(P363&lt;&gt;"ERROR","Correct","ERROR"),"ERROR")))</f>
        <v>0</v>
      </c>
      <c r="T363" s="162">
        <f>IF(P363=0,0,IF(ISBLANK('Student Work'!T363),"ERROR",IF(ABS('Student Work'!T363-('Student Work'!Q363-'Student Work'!S363))&lt;0.01,IF(P363&lt;&gt;"ERROR","Correct","ERROR"),"ERROR")))</f>
        <v>0</v>
      </c>
      <c r="U363" s="167"/>
      <c r="V363" s="167"/>
      <c r="W363" s="104"/>
      <c r="X363" s="104"/>
      <c r="Y363" s="104"/>
      <c r="Z363" s="104"/>
      <c r="AA363" s="104"/>
      <c r="AB363" s="104"/>
      <c r="AC363" s="104"/>
      <c r="AD363" s="160">
        <f>IF($AE$13="Correct",IF(AND(AD362+1&lt;='Student Work'!$AE$13,AD362&lt;&gt;0),AD362+1,IF('Student Work'!AD363&gt;0,"ERROR",0)),0)</f>
        <v>0</v>
      </c>
      <c r="AE363" s="162">
        <f>IF(AD363=0,0,IF(ISBLANK('Student Work'!AE363),"ERROR",IF(ABS('Student Work'!AE363-'Student Work'!AH362)&lt;0.01,IF(AD363&lt;&gt;"ERROR","Correct","ERROR"),"ERROR")))</f>
        <v>0</v>
      </c>
      <c r="AF363" s="162">
        <f>IF(AD363=0,0,IF(ISBLANK('Student Work'!AF363),"ERROR",IF(ABS('Student Work'!AF363-'Student Work'!AE363*'Student Work'!$AE$12/12)&lt;0.01,IF(AD363&lt;&gt;"ERROR","Correct","ERROR"),"ERROR")))</f>
        <v>0</v>
      </c>
      <c r="AG363" s="179">
        <f>IF(AD363=0,0,IF(ISBLANK('Student Work'!AG363),"ERROR",IF(ABS('Student Work'!AG363-('Student Work'!$AE$14-'Student Work'!AF363))&lt;0.01,"Correct","ERROR")))</f>
        <v>0</v>
      </c>
      <c r="AH363" s="180">
        <f>IF(AD363=0,0,IF(ISBLANK('Student Work'!AH363),"ERROR",IF(ABS('Student Work'!AH363-('Student Work'!AE363-'Student Work'!AG363))&lt;0.01,"Correct","ERROR")))</f>
        <v>0</v>
      </c>
      <c r="AI363" s="168"/>
      <c r="AJ363" s="104"/>
      <c r="AK363" s="104"/>
      <c r="AL363" s="84"/>
      <c r="AM363" s="18"/>
      <c r="AN363" s="18"/>
      <c r="AO363" s="18"/>
      <c r="AP363" s="18"/>
      <c r="AQ363" s="18"/>
      <c r="AR363" s="18"/>
      <c r="AS363" s="18"/>
      <c r="AT363" s="18"/>
    </row>
    <row r="364" spans="1:46">
      <c r="A364" s="117"/>
      <c r="B364" s="86"/>
      <c r="C364" s="86"/>
      <c r="D364" s="86"/>
      <c r="E364" s="86"/>
      <c r="F364" s="86"/>
      <c r="G364" s="86"/>
      <c r="H364" s="86"/>
      <c r="I364" s="86"/>
      <c r="J364" s="86"/>
      <c r="K364" s="86"/>
      <c r="L364" s="86"/>
      <c r="M364" s="86"/>
      <c r="N364" s="86"/>
      <c r="O364" s="104"/>
      <c r="P364" s="160">
        <f>IF($T$13="Correct",IF(AND(P363+1&lt;='Student Work'!$T$13,P363&lt;&gt;0),P363+1,IF('Student Work'!P364&gt;0,"ERROR",0)),0)</f>
        <v>0</v>
      </c>
      <c r="Q364" s="161">
        <f>IF(P364=0,0,IF(ISBLANK('Student Work'!Q364),"ERROR",IF(ABS('Student Work'!Q364-'Student Work'!T363)&lt;0.01,IF(P364&lt;&gt;"ERROR","Correct","ERROR"),"ERROR")))</f>
        <v>0</v>
      </c>
      <c r="R364" s="162">
        <f>IF(P364=0,0,IF(ISBLANK('Student Work'!R364),"ERROR",IF(ABS('Student Work'!R364-'Student Work'!Q364*'Student Work'!$T$12/12)&lt;0.01,IF(P364&lt;&gt;"ERROR","Correct","ERROR"),"ERROR")))</f>
        <v>0</v>
      </c>
      <c r="S364" s="162">
        <f>IF(P364=0,0,IF(ISBLANK('Student Work'!S364),"ERROR",IF(ABS('Student Work'!S364-('Student Work'!$T$14-'Student Work'!R364))&lt;0.01,IF(P364&lt;&gt;"ERROR","Correct","ERROR"),"ERROR")))</f>
        <v>0</v>
      </c>
      <c r="T364" s="162">
        <f>IF(P364=0,0,IF(ISBLANK('Student Work'!T364),"ERROR",IF(ABS('Student Work'!T364-('Student Work'!Q364-'Student Work'!S364))&lt;0.01,IF(P364&lt;&gt;"ERROR","Correct","ERROR"),"ERROR")))</f>
        <v>0</v>
      </c>
      <c r="U364" s="167"/>
      <c r="V364" s="167"/>
      <c r="W364" s="104"/>
      <c r="X364" s="104"/>
      <c r="Y364" s="104"/>
      <c r="Z364" s="104"/>
      <c r="AA364" s="104"/>
      <c r="AB364" s="104"/>
      <c r="AC364" s="104"/>
      <c r="AD364" s="160">
        <f>IF($AE$13="Correct",IF(AND(AD363+1&lt;='Student Work'!$AE$13,AD363&lt;&gt;0),AD363+1,IF('Student Work'!AD364&gt;0,"ERROR",0)),0)</f>
        <v>0</v>
      </c>
      <c r="AE364" s="162">
        <f>IF(AD364=0,0,IF(ISBLANK('Student Work'!AE364),"ERROR",IF(ABS('Student Work'!AE364-'Student Work'!AH363)&lt;0.01,IF(AD364&lt;&gt;"ERROR","Correct","ERROR"),"ERROR")))</f>
        <v>0</v>
      </c>
      <c r="AF364" s="162">
        <f>IF(AD364=0,0,IF(ISBLANK('Student Work'!AF364),"ERROR",IF(ABS('Student Work'!AF364-'Student Work'!AE364*'Student Work'!$AE$12/12)&lt;0.01,IF(AD364&lt;&gt;"ERROR","Correct","ERROR"),"ERROR")))</f>
        <v>0</v>
      </c>
      <c r="AG364" s="179">
        <f>IF(AD364=0,0,IF(ISBLANK('Student Work'!AG364),"ERROR",IF(ABS('Student Work'!AG364-('Student Work'!$AE$14-'Student Work'!AF364))&lt;0.01,"Correct","ERROR")))</f>
        <v>0</v>
      </c>
      <c r="AH364" s="180">
        <f>IF(AD364=0,0,IF(ISBLANK('Student Work'!AH364),"ERROR",IF(ABS('Student Work'!AH364-('Student Work'!AE364-'Student Work'!AG364))&lt;0.01,"Correct","ERROR")))</f>
        <v>0</v>
      </c>
      <c r="AI364" s="168"/>
      <c r="AJ364" s="104"/>
      <c r="AK364" s="104"/>
      <c r="AL364" s="84"/>
      <c r="AM364" s="18"/>
      <c r="AN364" s="18"/>
      <c r="AO364" s="18"/>
      <c r="AP364" s="18"/>
      <c r="AQ364" s="18"/>
      <c r="AR364" s="18"/>
      <c r="AS364" s="18"/>
      <c r="AT364" s="18"/>
    </row>
    <row r="365" spans="1:46">
      <c r="A365" s="117"/>
      <c r="B365" s="86"/>
      <c r="C365" s="86"/>
      <c r="D365" s="86"/>
      <c r="E365" s="86"/>
      <c r="F365" s="86"/>
      <c r="G365" s="86"/>
      <c r="H365" s="86"/>
      <c r="I365" s="86"/>
      <c r="J365" s="86"/>
      <c r="K365" s="86"/>
      <c r="L365" s="86"/>
      <c r="M365" s="86"/>
      <c r="N365" s="86"/>
      <c r="O365" s="104"/>
      <c r="P365" s="160">
        <f>IF($T$13="Correct",IF(AND(P364+1&lt;='Student Work'!$T$13,P364&lt;&gt;0),P364+1,IF('Student Work'!P365&gt;0,"ERROR",0)),0)</f>
        <v>0</v>
      </c>
      <c r="Q365" s="161">
        <f>IF(P365=0,0,IF(ISBLANK('Student Work'!Q365),"ERROR",IF(ABS('Student Work'!Q365-'Student Work'!T364)&lt;0.01,IF(P365&lt;&gt;"ERROR","Correct","ERROR"),"ERROR")))</f>
        <v>0</v>
      </c>
      <c r="R365" s="162">
        <f>IF(P365=0,0,IF(ISBLANK('Student Work'!R365),"ERROR",IF(ABS('Student Work'!R365-'Student Work'!Q365*'Student Work'!$T$12/12)&lt;0.01,IF(P365&lt;&gt;"ERROR","Correct","ERROR"),"ERROR")))</f>
        <v>0</v>
      </c>
      <c r="S365" s="162">
        <f>IF(P365=0,0,IF(ISBLANK('Student Work'!S365),"ERROR",IF(ABS('Student Work'!S365-('Student Work'!$T$14-'Student Work'!R365))&lt;0.01,IF(P365&lt;&gt;"ERROR","Correct","ERROR"),"ERROR")))</f>
        <v>0</v>
      </c>
      <c r="T365" s="162">
        <f>IF(P365=0,0,IF(ISBLANK('Student Work'!T365),"ERROR",IF(ABS('Student Work'!T365-('Student Work'!Q365-'Student Work'!S365))&lt;0.01,IF(P365&lt;&gt;"ERROR","Correct","ERROR"),"ERROR")))</f>
        <v>0</v>
      </c>
      <c r="U365" s="167"/>
      <c r="V365" s="167"/>
      <c r="W365" s="104"/>
      <c r="X365" s="104"/>
      <c r="Y365" s="104"/>
      <c r="Z365" s="104"/>
      <c r="AA365" s="104"/>
      <c r="AB365" s="104"/>
      <c r="AC365" s="104"/>
      <c r="AD365" s="160">
        <f>IF($AE$13="Correct",IF(AND(AD364+1&lt;='Student Work'!$AE$13,AD364&lt;&gt;0),AD364+1,IF('Student Work'!AD365&gt;0,"ERROR",0)),0)</f>
        <v>0</v>
      </c>
      <c r="AE365" s="162">
        <f>IF(AD365=0,0,IF(ISBLANK('Student Work'!AE365),"ERROR",IF(ABS('Student Work'!AE365-'Student Work'!AH364)&lt;0.01,IF(AD365&lt;&gt;"ERROR","Correct","ERROR"),"ERROR")))</f>
        <v>0</v>
      </c>
      <c r="AF365" s="162">
        <f>IF(AD365=0,0,IF(ISBLANK('Student Work'!AF365),"ERROR",IF(ABS('Student Work'!AF365-'Student Work'!AE365*'Student Work'!$AE$12/12)&lt;0.01,IF(AD365&lt;&gt;"ERROR","Correct","ERROR"),"ERROR")))</f>
        <v>0</v>
      </c>
      <c r="AG365" s="179">
        <f>IF(AD365=0,0,IF(ISBLANK('Student Work'!AG365),"ERROR",IF(ABS('Student Work'!AG365-('Student Work'!$AE$14-'Student Work'!AF365))&lt;0.01,"Correct","ERROR")))</f>
        <v>0</v>
      </c>
      <c r="AH365" s="180">
        <f>IF(AD365=0,0,IF(ISBLANK('Student Work'!AH365),"ERROR",IF(ABS('Student Work'!AH365-('Student Work'!AE365-'Student Work'!AG365))&lt;0.01,"Correct","ERROR")))</f>
        <v>0</v>
      </c>
      <c r="AI365" s="168"/>
      <c r="AJ365" s="104"/>
      <c r="AK365" s="104"/>
      <c r="AL365" s="84"/>
      <c r="AM365" s="18"/>
      <c r="AN365" s="18"/>
      <c r="AO365" s="18"/>
      <c r="AP365" s="18"/>
      <c r="AQ365" s="18"/>
      <c r="AR365" s="18"/>
      <c r="AS365" s="18"/>
      <c r="AT365" s="18"/>
    </row>
    <row r="366" spans="1:46">
      <c r="A366" s="117"/>
      <c r="B366" s="86"/>
      <c r="C366" s="86"/>
      <c r="D366" s="86"/>
      <c r="E366" s="86"/>
      <c r="F366" s="86"/>
      <c r="G366" s="86"/>
      <c r="H366" s="86"/>
      <c r="I366" s="86"/>
      <c r="J366" s="86"/>
      <c r="K366" s="86"/>
      <c r="L366" s="86"/>
      <c r="M366" s="86"/>
      <c r="N366" s="86"/>
      <c r="O366" s="104"/>
      <c r="P366" s="160">
        <f>IF($T$13="Correct",IF(AND(P365+1&lt;='Student Work'!$T$13,P365&lt;&gt;0),P365+1,IF('Student Work'!P366&gt;0,"ERROR",0)),0)</f>
        <v>0</v>
      </c>
      <c r="Q366" s="161">
        <f>IF(P366=0,0,IF(ISBLANK('Student Work'!Q366),"ERROR",IF(ABS('Student Work'!Q366-'Student Work'!T365)&lt;0.01,IF(P366&lt;&gt;"ERROR","Correct","ERROR"),"ERROR")))</f>
        <v>0</v>
      </c>
      <c r="R366" s="162">
        <f>IF(P366=0,0,IF(ISBLANK('Student Work'!R366),"ERROR",IF(ABS('Student Work'!R366-'Student Work'!Q366*'Student Work'!$T$12/12)&lt;0.01,IF(P366&lt;&gt;"ERROR","Correct","ERROR"),"ERROR")))</f>
        <v>0</v>
      </c>
      <c r="S366" s="162">
        <f>IF(P366=0,0,IF(ISBLANK('Student Work'!S366),"ERROR",IF(ABS('Student Work'!S366-('Student Work'!$T$14-'Student Work'!R366))&lt;0.01,IF(P366&lt;&gt;"ERROR","Correct","ERROR"),"ERROR")))</f>
        <v>0</v>
      </c>
      <c r="T366" s="162">
        <f>IF(P366=0,0,IF(ISBLANK('Student Work'!T366),"ERROR",IF(ABS('Student Work'!T366-('Student Work'!Q366-'Student Work'!S366))&lt;0.01,IF(P366&lt;&gt;"ERROR","Correct","ERROR"),"ERROR")))</f>
        <v>0</v>
      </c>
      <c r="U366" s="167"/>
      <c r="V366" s="167"/>
      <c r="W366" s="104"/>
      <c r="X366" s="104"/>
      <c r="Y366" s="104"/>
      <c r="Z366" s="104"/>
      <c r="AA366" s="104"/>
      <c r="AB366" s="104"/>
      <c r="AC366" s="104"/>
      <c r="AD366" s="160">
        <f>IF($AE$13="Correct",IF(AND(AD365+1&lt;='Student Work'!$AE$13,AD365&lt;&gt;0),AD365+1,IF('Student Work'!AD366&gt;0,"ERROR",0)),0)</f>
        <v>0</v>
      </c>
      <c r="AE366" s="162">
        <f>IF(AD366=0,0,IF(ISBLANK('Student Work'!AE366),"ERROR",IF(ABS('Student Work'!AE366-'Student Work'!AH365)&lt;0.01,IF(AD366&lt;&gt;"ERROR","Correct","ERROR"),"ERROR")))</f>
        <v>0</v>
      </c>
      <c r="AF366" s="162">
        <f>IF(AD366=0,0,IF(ISBLANK('Student Work'!AF366),"ERROR",IF(ABS('Student Work'!AF366-'Student Work'!AE366*'Student Work'!$AE$12/12)&lt;0.01,IF(AD366&lt;&gt;"ERROR","Correct","ERROR"),"ERROR")))</f>
        <v>0</v>
      </c>
      <c r="AG366" s="179">
        <f>IF(AD366=0,0,IF(ISBLANK('Student Work'!AG366),"ERROR",IF(ABS('Student Work'!AG366-('Student Work'!$AE$14-'Student Work'!AF366))&lt;0.01,"Correct","ERROR")))</f>
        <v>0</v>
      </c>
      <c r="AH366" s="180">
        <f>IF(AD366=0,0,IF(ISBLANK('Student Work'!AH366),"ERROR",IF(ABS('Student Work'!AH366-('Student Work'!AE366-'Student Work'!AG366))&lt;0.01,"Correct","ERROR")))</f>
        <v>0</v>
      </c>
      <c r="AI366" s="168"/>
      <c r="AJ366" s="104"/>
      <c r="AK366" s="104"/>
      <c r="AL366" s="84"/>
      <c r="AM366" s="18"/>
      <c r="AN366" s="18"/>
      <c r="AO366" s="18"/>
      <c r="AP366" s="18"/>
      <c r="AQ366" s="18"/>
      <c r="AR366" s="18"/>
      <c r="AS366" s="18"/>
      <c r="AT366" s="18"/>
    </row>
    <row r="367" spans="1:46">
      <c r="A367" s="117"/>
      <c r="B367" s="86"/>
      <c r="C367" s="86"/>
      <c r="D367" s="86"/>
      <c r="E367" s="86"/>
      <c r="F367" s="86"/>
      <c r="G367" s="86"/>
      <c r="H367" s="86"/>
      <c r="I367" s="86"/>
      <c r="J367" s="86"/>
      <c r="K367" s="86"/>
      <c r="L367" s="86"/>
      <c r="M367" s="86"/>
      <c r="N367" s="86"/>
      <c r="O367" s="104"/>
      <c r="P367" s="160">
        <f>IF($T$13="Correct",IF(AND(P366+1&lt;='Student Work'!$T$13,P366&lt;&gt;0),P366+1,IF('Student Work'!P367&gt;0,"ERROR",0)),0)</f>
        <v>0</v>
      </c>
      <c r="Q367" s="161">
        <f>IF(P367=0,0,IF(ISBLANK('Student Work'!Q367),"ERROR",IF(ABS('Student Work'!Q367-'Student Work'!T366)&lt;0.01,IF(P367&lt;&gt;"ERROR","Correct","ERROR"),"ERROR")))</f>
        <v>0</v>
      </c>
      <c r="R367" s="162">
        <f>IF(P367=0,0,IF(ISBLANK('Student Work'!R367),"ERROR",IF(ABS('Student Work'!R367-'Student Work'!Q367*'Student Work'!$T$12/12)&lt;0.01,IF(P367&lt;&gt;"ERROR","Correct","ERROR"),"ERROR")))</f>
        <v>0</v>
      </c>
      <c r="S367" s="162">
        <f>IF(P367=0,0,IF(ISBLANK('Student Work'!S367),"ERROR",IF(ABS('Student Work'!S367-('Student Work'!$T$14-'Student Work'!R367))&lt;0.01,IF(P367&lt;&gt;"ERROR","Correct","ERROR"),"ERROR")))</f>
        <v>0</v>
      </c>
      <c r="T367" s="162">
        <f>IF(P367=0,0,IF(ISBLANK('Student Work'!T367),"ERROR",IF(ABS('Student Work'!T367-('Student Work'!Q367-'Student Work'!S367))&lt;0.01,IF(P367&lt;&gt;"ERROR","Correct","ERROR"),"ERROR")))</f>
        <v>0</v>
      </c>
      <c r="U367" s="167"/>
      <c r="V367" s="167"/>
      <c r="W367" s="104"/>
      <c r="X367" s="104"/>
      <c r="Y367" s="104"/>
      <c r="Z367" s="104"/>
      <c r="AA367" s="104"/>
      <c r="AB367" s="104"/>
      <c r="AC367" s="104"/>
      <c r="AD367" s="160">
        <f>IF($AE$13="Correct",IF(AND(AD366+1&lt;='Student Work'!$AE$13,AD366&lt;&gt;0),AD366+1,IF('Student Work'!AD367&gt;0,"ERROR",0)),0)</f>
        <v>0</v>
      </c>
      <c r="AE367" s="162">
        <f>IF(AD367=0,0,IF(ISBLANK('Student Work'!AE367),"ERROR",IF(ABS('Student Work'!AE367-'Student Work'!AH366)&lt;0.01,IF(AD367&lt;&gt;"ERROR","Correct","ERROR"),"ERROR")))</f>
        <v>0</v>
      </c>
      <c r="AF367" s="162">
        <f>IF(AD367=0,0,IF(ISBLANK('Student Work'!AF367),"ERROR",IF(ABS('Student Work'!AF367-'Student Work'!AE367*'Student Work'!$AE$12/12)&lt;0.01,IF(AD367&lt;&gt;"ERROR","Correct","ERROR"),"ERROR")))</f>
        <v>0</v>
      </c>
      <c r="AG367" s="179">
        <f>IF(AD367=0,0,IF(ISBLANK('Student Work'!AG367),"ERROR",IF(ABS('Student Work'!AG367-('Student Work'!$AE$14-'Student Work'!AF367))&lt;0.01,"Correct","ERROR")))</f>
        <v>0</v>
      </c>
      <c r="AH367" s="180">
        <f>IF(AD367=0,0,IF(ISBLANK('Student Work'!AH367),"ERROR",IF(ABS('Student Work'!AH367-('Student Work'!AE367-'Student Work'!AG367))&lt;0.01,"Correct","ERROR")))</f>
        <v>0</v>
      </c>
      <c r="AI367" s="168"/>
      <c r="AJ367" s="104"/>
      <c r="AK367" s="104"/>
      <c r="AL367" s="84"/>
      <c r="AM367" s="18"/>
      <c r="AN367" s="18"/>
      <c r="AO367" s="18"/>
      <c r="AP367" s="18"/>
      <c r="AQ367" s="18"/>
      <c r="AR367" s="18"/>
      <c r="AS367" s="18"/>
      <c r="AT367" s="18"/>
    </row>
    <row r="368" spans="1:46">
      <c r="A368" s="117"/>
      <c r="B368" s="86"/>
      <c r="C368" s="86"/>
      <c r="D368" s="86"/>
      <c r="E368" s="86"/>
      <c r="F368" s="86"/>
      <c r="G368" s="86"/>
      <c r="H368" s="86"/>
      <c r="I368" s="86"/>
      <c r="J368" s="86"/>
      <c r="K368" s="86"/>
      <c r="L368" s="86"/>
      <c r="M368" s="86"/>
      <c r="N368" s="86"/>
      <c r="O368" s="104"/>
      <c r="P368" s="160">
        <f>IF($T$13="Correct",IF(AND(P367+1&lt;='Student Work'!$T$13,P367&lt;&gt;0),P367+1,IF('Student Work'!P368&gt;0,"ERROR",0)),0)</f>
        <v>0</v>
      </c>
      <c r="Q368" s="161">
        <f>IF(P368=0,0,IF(ISBLANK('Student Work'!Q368),"ERROR",IF(ABS('Student Work'!Q368-'Student Work'!T367)&lt;0.01,IF(P368&lt;&gt;"ERROR","Correct","ERROR"),"ERROR")))</f>
        <v>0</v>
      </c>
      <c r="R368" s="162">
        <f>IF(P368=0,0,IF(ISBLANK('Student Work'!R368),"ERROR",IF(ABS('Student Work'!R368-'Student Work'!Q368*'Student Work'!$T$12/12)&lt;0.01,IF(P368&lt;&gt;"ERROR","Correct","ERROR"),"ERROR")))</f>
        <v>0</v>
      </c>
      <c r="S368" s="162">
        <f>IF(P368=0,0,IF(ISBLANK('Student Work'!S368),"ERROR",IF(ABS('Student Work'!S368-('Student Work'!$T$14-'Student Work'!R368))&lt;0.01,IF(P368&lt;&gt;"ERROR","Correct","ERROR"),"ERROR")))</f>
        <v>0</v>
      </c>
      <c r="T368" s="162">
        <f>IF(P368=0,0,IF(ISBLANK('Student Work'!T368),"ERROR",IF(ABS('Student Work'!T368-('Student Work'!Q368-'Student Work'!S368))&lt;0.01,IF(P368&lt;&gt;"ERROR","Correct","ERROR"),"ERROR")))</f>
        <v>0</v>
      </c>
      <c r="U368" s="167"/>
      <c r="V368" s="167"/>
      <c r="W368" s="104"/>
      <c r="X368" s="104"/>
      <c r="Y368" s="104"/>
      <c r="Z368" s="104"/>
      <c r="AA368" s="104"/>
      <c r="AB368" s="104"/>
      <c r="AC368" s="104"/>
      <c r="AD368" s="160">
        <f>IF($AE$13="Correct",IF(AND(AD367+1&lt;='Student Work'!$AE$13,AD367&lt;&gt;0),AD367+1,IF('Student Work'!AD368&gt;0,"ERROR",0)),0)</f>
        <v>0</v>
      </c>
      <c r="AE368" s="162">
        <f>IF(AD368=0,0,IF(ISBLANK('Student Work'!AE368),"ERROR",IF(ABS('Student Work'!AE368-'Student Work'!AH367)&lt;0.01,IF(AD368&lt;&gt;"ERROR","Correct","ERROR"),"ERROR")))</f>
        <v>0</v>
      </c>
      <c r="AF368" s="162">
        <f>IF(AD368=0,0,IF(ISBLANK('Student Work'!AF368),"ERROR",IF(ABS('Student Work'!AF368-'Student Work'!AE368*'Student Work'!$AE$12/12)&lt;0.01,IF(AD368&lt;&gt;"ERROR","Correct","ERROR"),"ERROR")))</f>
        <v>0</v>
      </c>
      <c r="AG368" s="179">
        <f>IF(AD368=0,0,IF(ISBLANK('Student Work'!AG368),"ERROR",IF(ABS('Student Work'!AG368-('Student Work'!$AE$14-'Student Work'!AF368))&lt;0.01,"Correct","ERROR")))</f>
        <v>0</v>
      </c>
      <c r="AH368" s="180">
        <f>IF(AD368=0,0,IF(ISBLANK('Student Work'!AH368),"ERROR",IF(ABS('Student Work'!AH368-('Student Work'!AE368-'Student Work'!AG368))&lt;0.01,"Correct","ERROR")))</f>
        <v>0</v>
      </c>
      <c r="AI368" s="168"/>
      <c r="AJ368" s="104"/>
      <c r="AK368" s="104"/>
      <c r="AL368" s="84"/>
      <c r="AM368" s="18"/>
      <c r="AN368" s="18"/>
      <c r="AO368" s="18"/>
      <c r="AP368" s="18"/>
      <c r="AQ368" s="18"/>
      <c r="AR368" s="18"/>
      <c r="AS368" s="18"/>
      <c r="AT368" s="18"/>
    </row>
    <row r="369" spans="1:46">
      <c r="A369" s="117"/>
      <c r="B369" s="86"/>
      <c r="C369" s="86"/>
      <c r="D369" s="86"/>
      <c r="E369" s="86"/>
      <c r="F369" s="86"/>
      <c r="G369" s="86"/>
      <c r="H369" s="86"/>
      <c r="I369" s="86"/>
      <c r="J369" s="86"/>
      <c r="K369" s="86"/>
      <c r="L369" s="86"/>
      <c r="M369" s="86"/>
      <c r="N369" s="86"/>
      <c r="O369" s="104"/>
      <c r="P369" s="160">
        <f>IF($T$13="Correct",IF(AND(P368+1&lt;='Student Work'!$T$13,P368&lt;&gt;0),P368+1,IF('Student Work'!P369&gt;0,"ERROR",0)),0)</f>
        <v>0</v>
      </c>
      <c r="Q369" s="161">
        <f>IF(P369=0,0,IF(ISBLANK('Student Work'!Q369),"ERROR",IF(ABS('Student Work'!Q369-'Student Work'!T368)&lt;0.01,IF(P369&lt;&gt;"ERROR","Correct","ERROR"),"ERROR")))</f>
        <v>0</v>
      </c>
      <c r="R369" s="162">
        <f>IF(P369=0,0,IF(ISBLANK('Student Work'!R369),"ERROR",IF(ABS('Student Work'!R369-'Student Work'!Q369*'Student Work'!$T$12/12)&lt;0.01,IF(P369&lt;&gt;"ERROR","Correct","ERROR"),"ERROR")))</f>
        <v>0</v>
      </c>
      <c r="S369" s="162">
        <f>IF(P369=0,0,IF(ISBLANK('Student Work'!S369),"ERROR",IF(ABS('Student Work'!S369-('Student Work'!$T$14-'Student Work'!R369))&lt;0.01,IF(P369&lt;&gt;"ERROR","Correct","ERROR"),"ERROR")))</f>
        <v>0</v>
      </c>
      <c r="T369" s="162">
        <f>IF(P369=0,0,IF(ISBLANK('Student Work'!T369),"ERROR",IF(ABS('Student Work'!T369-('Student Work'!Q369-'Student Work'!S369))&lt;0.01,IF(P369&lt;&gt;"ERROR","Correct","ERROR"),"ERROR")))</f>
        <v>0</v>
      </c>
      <c r="U369" s="167"/>
      <c r="V369" s="167"/>
      <c r="W369" s="104"/>
      <c r="X369" s="104"/>
      <c r="Y369" s="104"/>
      <c r="Z369" s="104"/>
      <c r="AA369" s="104"/>
      <c r="AB369" s="104"/>
      <c r="AC369" s="104"/>
      <c r="AD369" s="160">
        <f>IF($AE$13="Correct",IF(AND(AD368+1&lt;='Student Work'!$AE$13,AD368&lt;&gt;0),AD368+1,IF('Student Work'!AD369&gt;0,"ERROR",0)),0)</f>
        <v>0</v>
      </c>
      <c r="AE369" s="162">
        <f>IF(AD369=0,0,IF(ISBLANK('Student Work'!AE369),"ERROR",IF(ABS('Student Work'!AE369-'Student Work'!AH368)&lt;0.01,IF(AD369&lt;&gt;"ERROR","Correct","ERROR"),"ERROR")))</f>
        <v>0</v>
      </c>
      <c r="AF369" s="162">
        <f>IF(AD369=0,0,IF(ISBLANK('Student Work'!AF369),"ERROR",IF(ABS('Student Work'!AF369-'Student Work'!AE369*'Student Work'!$AE$12/12)&lt;0.01,IF(AD369&lt;&gt;"ERROR","Correct","ERROR"),"ERROR")))</f>
        <v>0</v>
      </c>
      <c r="AG369" s="179">
        <f>IF(AD369=0,0,IF(ISBLANK('Student Work'!AG369),"ERROR",IF(ABS('Student Work'!AG369-('Student Work'!$AE$14-'Student Work'!AF369))&lt;0.01,"Correct","ERROR")))</f>
        <v>0</v>
      </c>
      <c r="AH369" s="180">
        <f>IF(AD369=0,0,IF(ISBLANK('Student Work'!AH369),"ERROR",IF(ABS('Student Work'!AH369-('Student Work'!AE369-'Student Work'!AG369))&lt;0.01,"Correct","ERROR")))</f>
        <v>0</v>
      </c>
      <c r="AI369" s="168"/>
      <c r="AJ369" s="104"/>
      <c r="AK369" s="104"/>
      <c r="AL369" s="84"/>
      <c r="AM369" s="18"/>
      <c r="AN369" s="18"/>
      <c r="AO369" s="18"/>
      <c r="AP369" s="18"/>
      <c r="AQ369" s="18"/>
      <c r="AR369" s="18"/>
      <c r="AS369" s="18"/>
      <c r="AT369" s="18"/>
    </row>
    <row r="370" spans="1:46">
      <c r="A370" s="117"/>
      <c r="B370" s="86"/>
      <c r="C370" s="86"/>
      <c r="D370" s="86"/>
      <c r="E370" s="86"/>
      <c r="F370" s="86"/>
      <c r="G370" s="86"/>
      <c r="H370" s="86"/>
      <c r="I370" s="86"/>
      <c r="J370" s="86"/>
      <c r="K370" s="86"/>
      <c r="L370" s="86"/>
      <c r="M370" s="86"/>
      <c r="N370" s="86"/>
      <c r="O370" s="104"/>
      <c r="P370" s="160">
        <f>IF($T$13="Correct",IF(AND(P369+1&lt;='Student Work'!$T$13,P369&lt;&gt;0),P369+1,IF('Student Work'!P370&gt;0,"ERROR",0)),0)</f>
        <v>0</v>
      </c>
      <c r="Q370" s="161">
        <f>IF(P370=0,0,IF(ISBLANK('Student Work'!Q370),"ERROR",IF(ABS('Student Work'!Q370-'Student Work'!T369)&lt;0.01,IF(P370&lt;&gt;"ERROR","Correct","ERROR"),"ERROR")))</f>
        <v>0</v>
      </c>
      <c r="R370" s="162">
        <f>IF(P370=0,0,IF(ISBLANK('Student Work'!R370),"ERROR",IF(ABS('Student Work'!R370-'Student Work'!Q370*'Student Work'!$T$12/12)&lt;0.01,IF(P370&lt;&gt;"ERROR","Correct","ERROR"),"ERROR")))</f>
        <v>0</v>
      </c>
      <c r="S370" s="162">
        <f>IF(P370=0,0,IF(ISBLANK('Student Work'!S370),"ERROR",IF(ABS('Student Work'!S370-('Student Work'!$T$14-'Student Work'!R370))&lt;0.01,IF(P370&lt;&gt;"ERROR","Correct","ERROR"),"ERROR")))</f>
        <v>0</v>
      </c>
      <c r="T370" s="162">
        <f>IF(P370=0,0,IF(ISBLANK('Student Work'!T370),"ERROR",IF(ABS('Student Work'!T370-('Student Work'!Q370-'Student Work'!S370))&lt;0.01,IF(P370&lt;&gt;"ERROR","Correct","ERROR"),"ERROR")))</f>
        <v>0</v>
      </c>
      <c r="U370" s="167"/>
      <c r="V370" s="167"/>
      <c r="W370" s="104"/>
      <c r="X370" s="104"/>
      <c r="Y370" s="104"/>
      <c r="Z370" s="104"/>
      <c r="AA370" s="104"/>
      <c r="AB370" s="104"/>
      <c r="AC370" s="104"/>
      <c r="AD370" s="160">
        <f>IF($AE$13="Correct",IF(AND(AD369+1&lt;='Student Work'!$AE$13,AD369&lt;&gt;0),AD369+1,IF('Student Work'!AD370&gt;0,"ERROR",0)),0)</f>
        <v>0</v>
      </c>
      <c r="AE370" s="162">
        <f>IF(AD370=0,0,IF(ISBLANK('Student Work'!AE370),"ERROR",IF(ABS('Student Work'!AE370-'Student Work'!AH369)&lt;0.01,IF(AD370&lt;&gt;"ERROR","Correct","ERROR"),"ERROR")))</f>
        <v>0</v>
      </c>
      <c r="AF370" s="162">
        <f>IF(AD370=0,0,IF(ISBLANK('Student Work'!AF370),"ERROR",IF(ABS('Student Work'!AF370-'Student Work'!AE370*'Student Work'!$AE$12/12)&lt;0.01,IF(AD370&lt;&gt;"ERROR","Correct","ERROR"),"ERROR")))</f>
        <v>0</v>
      </c>
      <c r="AG370" s="179">
        <f>IF(AD370=0,0,IF(ISBLANK('Student Work'!AG370),"ERROR",IF(ABS('Student Work'!AG370-('Student Work'!$AE$14-'Student Work'!AF370))&lt;0.01,"Correct","ERROR")))</f>
        <v>0</v>
      </c>
      <c r="AH370" s="180">
        <f>IF(AD370=0,0,IF(ISBLANK('Student Work'!AH370),"ERROR",IF(ABS('Student Work'!AH370-('Student Work'!AE370-'Student Work'!AG370))&lt;0.01,"Correct","ERROR")))</f>
        <v>0</v>
      </c>
      <c r="AI370" s="168"/>
      <c r="AJ370" s="104"/>
      <c r="AK370" s="104"/>
      <c r="AL370" s="84"/>
      <c r="AM370" s="18"/>
      <c r="AN370" s="18"/>
      <c r="AO370" s="18"/>
      <c r="AP370" s="18"/>
      <c r="AQ370" s="18"/>
      <c r="AR370" s="18"/>
      <c r="AS370" s="18"/>
      <c r="AT370" s="18"/>
    </row>
    <row r="371" spans="1:46">
      <c r="A371" s="117"/>
      <c r="B371" s="86"/>
      <c r="C371" s="86"/>
      <c r="D371" s="86"/>
      <c r="E371" s="86"/>
      <c r="F371" s="86"/>
      <c r="G371" s="86"/>
      <c r="H371" s="86"/>
      <c r="I371" s="86"/>
      <c r="J371" s="86"/>
      <c r="K371" s="86"/>
      <c r="L371" s="86"/>
      <c r="M371" s="86"/>
      <c r="N371" s="86"/>
      <c r="O371" s="104"/>
      <c r="P371" s="160">
        <f>IF($T$13="Correct",IF(AND(P370+1&lt;='Student Work'!$T$13,P370&lt;&gt;0),P370+1,IF('Student Work'!P371&gt;0,"ERROR",0)),0)</f>
        <v>0</v>
      </c>
      <c r="Q371" s="161">
        <f>IF(P371=0,0,IF(ISBLANK('Student Work'!Q371),"ERROR",IF(ABS('Student Work'!Q371-'Student Work'!T370)&lt;0.01,IF(P371&lt;&gt;"ERROR","Correct","ERROR"),"ERROR")))</f>
        <v>0</v>
      </c>
      <c r="R371" s="162">
        <f>IF(P371=0,0,IF(ISBLANK('Student Work'!R371),"ERROR",IF(ABS('Student Work'!R371-'Student Work'!Q371*'Student Work'!$T$12/12)&lt;0.01,IF(P371&lt;&gt;"ERROR","Correct","ERROR"),"ERROR")))</f>
        <v>0</v>
      </c>
      <c r="S371" s="162">
        <f>IF(P371=0,0,IF(ISBLANK('Student Work'!S371),"ERROR",IF(ABS('Student Work'!S371-('Student Work'!$T$14-'Student Work'!R371))&lt;0.01,IF(P371&lt;&gt;"ERROR","Correct","ERROR"),"ERROR")))</f>
        <v>0</v>
      </c>
      <c r="T371" s="162">
        <f>IF(P371=0,0,IF(ISBLANK('Student Work'!T371),"ERROR",IF(ABS('Student Work'!T371-('Student Work'!Q371-'Student Work'!S371))&lt;0.01,IF(P371&lt;&gt;"ERROR","Correct","ERROR"),"ERROR")))</f>
        <v>0</v>
      </c>
      <c r="U371" s="167"/>
      <c r="V371" s="167"/>
      <c r="W371" s="104"/>
      <c r="X371" s="104"/>
      <c r="Y371" s="104"/>
      <c r="Z371" s="104"/>
      <c r="AA371" s="104"/>
      <c r="AB371" s="104"/>
      <c r="AC371" s="104"/>
      <c r="AD371" s="160">
        <f>IF($AE$13="Correct",IF(AND(AD370+1&lt;='Student Work'!$AE$13,AD370&lt;&gt;0),AD370+1,IF('Student Work'!AD371&gt;0,"ERROR",0)),0)</f>
        <v>0</v>
      </c>
      <c r="AE371" s="162">
        <f>IF(AD371=0,0,IF(ISBLANK('Student Work'!AE371),"ERROR",IF(ABS('Student Work'!AE371-'Student Work'!AH370)&lt;0.01,IF(AD371&lt;&gt;"ERROR","Correct","ERROR"),"ERROR")))</f>
        <v>0</v>
      </c>
      <c r="AF371" s="162">
        <f>IF(AD371=0,0,IF(ISBLANK('Student Work'!AF371),"ERROR",IF(ABS('Student Work'!AF371-'Student Work'!AE371*'Student Work'!$AE$12/12)&lt;0.01,IF(AD371&lt;&gt;"ERROR","Correct","ERROR"),"ERROR")))</f>
        <v>0</v>
      </c>
      <c r="AG371" s="179">
        <f>IF(AD371=0,0,IF(ISBLANK('Student Work'!AG371),"ERROR",IF(ABS('Student Work'!AG371-('Student Work'!$AE$14-'Student Work'!AF371))&lt;0.01,"Correct","ERROR")))</f>
        <v>0</v>
      </c>
      <c r="AH371" s="180">
        <f>IF(AD371=0,0,IF(ISBLANK('Student Work'!AH371),"ERROR",IF(ABS('Student Work'!AH371-('Student Work'!AE371-'Student Work'!AG371))&lt;0.01,"Correct","ERROR")))</f>
        <v>0</v>
      </c>
      <c r="AI371" s="168"/>
      <c r="AJ371" s="104"/>
      <c r="AK371" s="104"/>
      <c r="AL371" s="84"/>
      <c r="AM371" s="18"/>
      <c r="AN371" s="18"/>
      <c r="AO371" s="18"/>
      <c r="AP371" s="18"/>
      <c r="AQ371" s="18"/>
      <c r="AR371" s="18"/>
      <c r="AS371" s="18"/>
      <c r="AT371" s="18"/>
    </row>
    <row r="372" spans="1:46">
      <c r="A372" s="117"/>
      <c r="B372" s="86"/>
      <c r="C372" s="86"/>
      <c r="D372" s="86"/>
      <c r="E372" s="86"/>
      <c r="F372" s="86"/>
      <c r="G372" s="86"/>
      <c r="H372" s="86"/>
      <c r="I372" s="86"/>
      <c r="J372" s="86"/>
      <c r="K372" s="86"/>
      <c r="L372" s="86"/>
      <c r="M372" s="86"/>
      <c r="N372" s="86"/>
      <c r="O372" s="104"/>
      <c r="P372" s="160">
        <f>IF($T$13="Correct",IF(AND(P371+1&lt;='Student Work'!$T$13,P371&lt;&gt;0),P371+1,IF('Student Work'!P372&gt;0,"ERROR",0)),0)</f>
        <v>0</v>
      </c>
      <c r="Q372" s="161">
        <f>IF(P372=0,0,IF(ISBLANK('Student Work'!Q372),"ERROR",IF(ABS('Student Work'!Q372-'Student Work'!T371)&lt;0.01,IF(P372&lt;&gt;"ERROR","Correct","ERROR"),"ERROR")))</f>
        <v>0</v>
      </c>
      <c r="R372" s="162">
        <f>IF(P372=0,0,IF(ISBLANK('Student Work'!R372),"ERROR",IF(ABS('Student Work'!R372-'Student Work'!Q372*'Student Work'!$T$12/12)&lt;0.01,IF(P372&lt;&gt;"ERROR","Correct","ERROR"),"ERROR")))</f>
        <v>0</v>
      </c>
      <c r="S372" s="162">
        <f>IF(P372=0,0,IF(ISBLANK('Student Work'!S372),"ERROR",IF(ABS('Student Work'!S372-('Student Work'!$T$14-'Student Work'!R372))&lt;0.01,IF(P372&lt;&gt;"ERROR","Correct","ERROR"),"ERROR")))</f>
        <v>0</v>
      </c>
      <c r="T372" s="162">
        <f>IF(P372=0,0,IF(ISBLANK('Student Work'!T372),"ERROR",IF(ABS('Student Work'!T372-('Student Work'!Q372-'Student Work'!S372))&lt;0.01,IF(P372&lt;&gt;"ERROR","Correct","ERROR"),"ERROR")))</f>
        <v>0</v>
      </c>
      <c r="U372" s="167"/>
      <c r="V372" s="167"/>
      <c r="W372" s="104"/>
      <c r="X372" s="104"/>
      <c r="Y372" s="104"/>
      <c r="Z372" s="104"/>
      <c r="AA372" s="104"/>
      <c r="AB372" s="104"/>
      <c r="AC372" s="104"/>
      <c r="AD372" s="160">
        <f>IF($AE$13="Correct",IF(AND(AD371+1&lt;='Student Work'!$AE$13,AD371&lt;&gt;0),AD371+1,IF('Student Work'!AD372&gt;0,"ERROR",0)),0)</f>
        <v>0</v>
      </c>
      <c r="AE372" s="162">
        <f>IF(AD372=0,0,IF(ISBLANK('Student Work'!AE372),"ERROR",IF(ABS('Student Work'!AE372-'Student Work'!AH371)&lt;0.01,IF(AD372&lt;&gt;"ERROR","Correct","ERROR"),"ERROR")))</f>
        <v>0</v>
      </c>
      <c r="AF372" s="162">
        <f>IF(AD372=0,0,IF(ISBLANK('Student Work'!AF372),"ERROR",IF(ABS('Student Work'!AF372-'Student Work'!AE372*'Student Work'!$AE$12/12)&lt;0.01,IF(AD372&lt;&gt;"ERROR","Correct","ERROR"),"ERROR")))</f>
        <v>0</v>
      </c>
      <c r="AG372" s="179">
        <f>IF(AD372=0,0,IF(ISBLANK('Student Work'!AG372),"ERROR",IF(ABS('Student Work'!AG372-('Student Work'!$AE$14-'Student Work'!AF372))&lt;0.01,"Correct","ERROR")))</f>
        <v>0</v>
      </c>
      <c r="AH372" s="180">
        <f>IF(AD372=0,0,IF(ISBLANK('Student Work'!AH372),"ERROR",IF(ABS('Student Work'!AH372-('Student Work'!AE372-'Student Work'!AG372))&lt;0.01,"Correct","ERROR")))</f>
        <v>0</v>
      </c>
      <c r="AI372" s="168"/>
      <c r="AJ372" s="104"/>
      <c r="AK372" s="104"/>
      <c r="AL372" s="84"/>
      <c r="AM372" s="18"/>
      <c r="AN372" s="18"/>
      <c r="AO372" s="18"/>
      <c r="AP372" s="18"/>
      <c r="AQ372" s="18"/>
      <c r="AR372" s="18"/>
      <c r="AS372" s="18"/>
      <c r="AT372" s="18"/>
    </row>
    <row r="373" spans="1:46">
      <c r="A373" s="117"/>
      <c r="B373" s="86"/>
      <c r="C373" s="86"/>
      <c r="D373" s="86"/>
      <c r="E373" s="86"/>
      <c r="F373" s="86"/>
      <c r="G373" s="86"/>
      <c r="H373" s="86"/>
      <c r="I373" s="86"/>
      <c r="J373" s="86"/>
      <c r="K373" s="86"/>
      <c r="L373" s="86"/>
      <c r="M373" s="86"/>
      <c r="N373" s="86"/>
      <c r="O373" s="104"/>
      <c r="P373" s="160">
        <f>IF($T$13="Correct",IF(AND(P372+1&lt;='Student Work'!$T$13,P372&lt;&gt;0),P372+1,IF('Student Work'!P373&gt;0,"ERROR",0)),0)</f>
        <v>0</v>
      </c>
      <c r="Q373" s="161">
        <f>IF(P373=0,0,IF(ISBLANK('Student Work'!Q373),"ERROR",IF(ABS('Student Work'!Q373-'Student Work'!T372)&lt;0.01,IF(P373&lt;&gt;"ERROR","Correct","ERROR"),"ERROR")))</f>
        <v>0</v>
      </c>
      <c r="R373" s="162">
        <f>IF(P373=0,0,IF(ISBLANK('Student Work'!R373),"ERROR",IF(ABS('Student Work'!R373-'Student Work'!Q373*'Student Work'!$T$12/12)&lt;0.01,IF(P373&lt;&gt;"ERROR","Correct","ERROR"),"ERROR")))</f>
        <v>0</v>
      </c>
      <c r="S373" s="162">
        <f>IF(P373=0,0,IF(ISBLANK('Student Work'!S373),"ERROR",IF(ABS('Student Work'!S373-('Student Work'!$T$14-'Student Work'!R373))&lt;0.01,IF(P373&lt;&gt;"ERROR","Correct","ERROR"),"ERROR")))</f>
        <v>0</v>
      </c>
      <c r="T373" s="162">
        <f>IF(P373=0,0,IF(ISBLANK('Student Work'!T373),"ERROR",IF(ABS('Student Work'!T373-('Student Work'!Q373-'Student Work'!S373))&lt;0.01,IF(P373&lt;&gt;"ERROR","Correct","ERROR"),"ERROR")))</f>
        <v>0</v>
      </c>
      <c r="U373" s="167"/>
      <c r="V373" s="167"/>
      <c r="W373" s="104"/>
      <c r="X373" s="104"/>
      <c r="Y373" s="104"/>
      <c r="Z373" s="104"/>
      <c r="AA373" s="104"/>
      <c r="AB373" s="104"/>
      <c r="AC373" s="104"/>
      <c r="AD373" s="160">
        <f>IF($AE$13="Correct",IF(AND(AD372+1&lt;='Student Work'!$AE$13,AD372&lt;&gt;0),AD372+1,IF('Student Work'!AD373&gt;0,"ERROR",0)),0)</f>
        <v>0</v>
      </c>
      <c r="AE373" s="162">
        <f>IF(AD373=0,0,IF(ISBLANK('Student Work'!AE373),"ERROR",IF(ABS('Student Work'!AE373-'Student Work'!AH372)&lt;0.01,IF(AD373&lt;&gt;"ERROR","Correct","ERROR"),"ERROR")))</f>
        <v>0</v>
      </c>
      <c r="AF373" s="162">
        <f>IF(AD373=0,0,IF(ISBLANK('Student Work'!AF373),"ERROR",IF(ABS('Student Work'!AF373-'Student Work'!AE373*'Student Work'!$AE$12/12)&lt;0.01,IF(AD373&lt;&gt;"ERROR","Correct","ERROR"),"ERROR")))</f>
        <v>0</v>
      </c>
      <c r="AG373" s="179">
        <f>IF(AD373=0,0,IF(ISBLANK('Student Work'!AG373),"ERROR",IF(ABS('Student Work'!AG373-('Student Work'!$AE$14-'Student Work'!AF373))&lt;0.01,"Correct","ERROR")))</f>
        <v>0</v>
      </c>
      <c r="AH373" s="180">
        <f>IF(AD373=0,0,IF(ISBLANK('Student Work'!AH373),"ERROR",IF(ABS('Student Work'!AH373-('Student Work'!AE373-'Student Work'!AG373))&lt;0.01,"Correct","ERROR")))</f>
        <v>0</v>
      </c>
      <c r="AI373" s="168"/>
      <c r="AJ373" s="104"/>
      <c r="AK373" s="104"/>
      <c r="AL373" s="84"/>
      <c r="AM373" s="18"/>
      <c r="AN373" s="18"/>
      <c r="AO373" s="18"/>
      <c r="AP373" s="18"/>
      <c r="AQ373" s="18"/>
      <c r="AR373" s="18"/>
      <c r="AS373" s="18"/>
      <c r="AT373" s="18"/>
    </row>
    <row r="374" spans="1:46">
      <c r="A374" s="117"/>
      <c r="B374" s="86"/>
      <c r="C374" s="86"/>
      <c r="D374" s="86"/>
      <c r="E374" s="86"/>
      <c r="F374" s="86"/>
      <c r="G374" s="86"/>
      <c r="H374" s="86"/>
      <c r="I374" s="86"/>
      <c r="J374" s="86"/>
      <c r="K374" s="86"/>
      <c r="L374" s="86"/>
      <c r="M374" s="86"/>
      <c r="N374" s="86"/>
      <c r="O374" s="104"/>
      <c r="P374" s="160">
        <f>IF($T$13="Correct",IF(AND(P373+1&lt;='Student Work'!$T$13,P373&lt;&gt;0),P373+1,IF('Student Work'!P374&gt;0,"ERROR",0)),0)</f>
        <v>0</v>
      </c>
      <c r="Q374" s="161">
        <f>IF(P374=0,0,IF(ISBLANK('Student Work'!Q374),"ERROR",IF(ABS('Student Work'!Q374-'Student Work'!T373)&lt;0.01,IF(P374&lt;&gt;"ERROR","Correct","ERROR"),"ERROR")))</f>
        <v>0</v>
      </c>
      <c r="R374" s="162">
        <f>IF(P374=0,0,IF(ISBLANK('Student Work'!R374),"ERROR",IF(ABS('Student Work'!R374-'Student Work'!Q374*'Student Work'!$T$12/12)&lt;0.01,IF(P374&lt;&gt;"ERROR","Correct","ERROR"),"ERROR")))</f>
        <v>0</v>
      </c>
      <c r="S374" s="162">
        <f>IF(P374=0,0,IF(ISBLANK('Student Work'!S374),"ERROR",IF(ABS('Student Work'!S374-('Student Work'!$T$14-'Student Work'!R374))&lt;0.01,IF(P374&lt;&gt;"ERROR","Correct","ERROR"),"ERROR")))</f>
        <v>0</v>
      </c>
      <c r="T374" s="162">
        <f>IF(P374=0,0,IF(ISBLANK('Student Work'!T374),"ERROR",IF(ABS('Student Work'!T374-('Student Work'!Q374-'Student Work'!S374))&lt;0.01,IF(P374&lt;&gt;"ERROR","Correct","ERROR"),"ERROR")))</f>
        <v>0</v>
      </c>
      <c r="U374" s="167"/>
      <c r="V374" s="167"/>
      <c r="W374" s="104"/>
      <c r="X374" s="104"/>
      <c r="Y374" s="104"/>
      <c r="Z374" s="104"/>
      <c r="AA374" s="104"/>
      <c r="AB374" s="104"/>
      <c r="AC374" s="104"/>
      <c r="AD374" s="160">
        <f>IF($AE$13="Correct",IF(AND(AD373+1&lt;='Student Work'!$AE$13,AD373&lt;&gt;0),AD373+1,IF('Student Work'!AD374&gt;0,"ERROR",0)),0)</f>
        <v>0</v>
      </c>
      <c r="AE374" s="162">
        <f>IF(AD374=0,0,IF(ISBLANK('Student Work'!AE374),"ERROR",IF(ABS('Student Work'!AE374-'Student Work'!AH373)&lt;0.01,IF(AD374&lt;&gt;"ERROR","Correct","ERROR"),"ERROR")))</f>
        <v>0</v>
      </c>
      <c r="AF374" s="162">
        <f>IF(AD374=0,0,IF(ISBLANK('Student Work'!AF374),"ERROR",IF(ABS('Student Work'!AF374-'Student Work'!AE374*'Student Work'!$AE$12/12)&lt;0.01,IF(AD374&lt;&gt;"ERROR","Correct","ERROR"),"ERROR")))</f>
        <v>0</v>
      </c>
      <c r="AG374" s="179">
        <f>IF(AD374=0,0,IF(ISBLANK('Student Work'!AG374),"ERROR",IF(ABS('Student Work'!AG374-('Student Work'!$AE$14-'Student Work'!AF374))&lt;0.01,"Correct","ERROR")))</f>
        <v>0</v>
      </c>
      <c r="AH374" s="180">
        <f>IF(AD374=0,0,IF(ISBLANK('Student Work'!AH374),"ERROR",IF(ABS('Student Work'!AH374-('Student Work'!AE374-'Student Work'!AG374))&lt;0.01,"Correct","ERROR")))</f>
        <v>0</v>
      </c>
      <c r="AI374" s="168"/>
      <c r="AJ374" s="104"/>
      <c r="AK374" s="104"/>
      <c r="AL374" s="84"/>
      <c r="AM374" s="18"/>
      <c r="AN374" s="18"/>
      <c r="AO374" s="18"/>
      <c r="AP374" s="18"/>
      <c r="AQ374" s="18"/>
      <c r="AR374" s="18"/>
      <c r="AS374" s="18"/>
      <c r="AT374" s="18"/>
    </row>
    <row r="375" spans="1:46">
      <c r="A375" s="117"/>
      <c r="B375" s="86"/>
      <c r="C375" s="86"/>
      <c r="D375" s="86"/>
      <c r="E375" s="86"/>
      <c r="F375" s="86"/>
      <c r="G375" s="86"/>
      <c r="H375" s="86"/>
      <c r="I375" s="86"/>
      <c r="J375" s="86"/>
      <c r="K375" s="86"/>
      <c r="L375" s="86"/>
      <c r="M375" s="86"/>
      <c r="N375" s="86"/>
      <c r="O375" s="104"/>
      <c r="P375" s="160">
        <f>IF($T$13="Correct",IF(AND(P374+1&lt;='Student Work'!$T$13,P374&lt;&gt;0),P374+1,IF('Student Work'!P375&gt;0,"ERROR",0)),0)</f>
        <v>0</v>
      </c>
      <c r="Q375" s="161">
        <f>IF(P375=0,0,IF(ISBLANK('Student Work'!Q375),"ERROR",IF(ABS('Student Work'!Q375-'Student Work'!T374)&lt;0.01,IF(P375&lt;&gt;"ERROR","Correct","ERROR"),"ERROR")))</f>
        <v>0</v>
      </c>
      <c r="R375" s="162">
        <f>IF(P375=0,0,IF(ISBLANK('Student Work'!R375),"ERROR",IF(ABS('Student Work'!R375-'Student Work'!Q375*'Student Work'!$T$12/12)&lt;0.01,IF(P375&lt;&gt;"ERROR","Correct","ERROR"),"ERROR")))</f>
        <v>0</v>
      </c>
      <c r="S375" s="162">
        <f>IF(P375=0,0,IF(ISBLANK('Student Work'!S375),"ERROR",IF(ABS('Student Work'!S375-('Student Work'!$T$14-'Student Work'!R375))&lt;0.01,IF(P375&lt;&gt;"ERROR","Correct","ERROR"),"ERROR")))</f>
        <v>0</v>
      </c>
      <c r="T375" s="162">
        <f>IF(P375=0,0,IF(ISBLANK('Student Work'!T375),"ERROR",IF(ABS('Student Work'!T375-('Student Work'!Q375-'Student Work'!S375))&lt;0.01,IF(P375&lt;&gt;"ERROR","Correct","ERROR"),"ERROR")))</f>
        <v>0</v>
      </c>
      <c r="U375" s="167"/>
      <c r="V375" s="167"/>
      <c r="W375" s="104"/>
      <c r="X375" s="104"/>
      <c r="Y375" s="104"/>
      <c r="Z375" s="104"/>
      <c r="AA375" s="104"/>
      <c r="AB375" s="104"/>
      <c r="AC375" s="104"/>
      <c r="AD375" s="160">
        <f>IF($AE$13="Correct",IF(AND(AD374+1&lt;='Student Work'!$AE$13,AD374&lt;&gt;0),AD374+1,IF('Student Work'!AD375&gt;0,"ERROR",0)),0)</f>
        <v>0</v>
      </c>
      <c r="AE375" s="162">
        <f>IF(AD375=0,0,IF(ISBLANK('Student Work'!AE375),"ERROR",IF(ABS('Student Work'!AE375-'Student Work'!AH374)&lt;0.01,IF(AD375&lt;&gt;"ERROR","Correct","ERROR"),"ERROR")))</f>
        <v>0</v>
      </c>
      <c r="AF375" s="162">
        <f>IF(AD375=0,0,IF(ISBLANK('Student Work'!AF375),"ERROR",IF(ABS('Student Work'!AF375-'Student Work'!AE375*'Student Work'!$AE$12/12)&lt;0.01,IF(AD375&lt;&gt;"ERROR","Correct","ERROR"),"ERROR")))</f>
        <v>0</v>
      </c>
      <c r="AG375" s="179">
        <f>IF(AD375=0,0,IF(ISBLANK('Student Work'!AG375),"ERROR",IF(ABS('Student Work'!AG375-('Student Work'!$AE$14-'Student Work'!AF375))&lt;0.01,"Correct","ERROR")))</f>
        <v>0</v>
      </c>
      <c r="AH375" s="180">
        <f>IF(AD375=0,0,IF(ISBLANK('Student Work'!AH375),"ERROR",IF(ABS('Student Work'!AH375-('Student Work'!AE375-'Student Work'!AG375))&lt;0.01,"Correct","ERROR")))</f>
        <v>0</v>
      </c>
      <c r="AI375" s="168"/>
      <c r="AJ375" s="104"/>
      <c r="AK375" s="104"/>
      <c r="AL375" s="84"/>
      <c r="AM375" s="18"/>
      <c r="AN375" s="18"/>
      <c r="AO375" s="18"/>
      <c r="AP375" s="18"/>
      <c r="AQ375" s="18"/>
      <c r="AR375" s="18"/>
      <c r="AS375" s="18"/>
      <c r="AT375" s="18"/>
    </row>
    <row r="376" spans="1:46">
      <c r="A376" s="117"/>
      <c r="B376" s="86"/>
      <c r="C376" s="86"/>
      <c r="D376" s="86"/>
      <c r="E376" s="86"/>
      <c r="F376" s="86"/>
      <c r="G376" s="86"/>
      <c r="H376" s="86"/>
      <c r="I376" s="86"/>
      <c r="J376" s="86"/>
      <c r="K376" s="86"/>
      <c r="L376" s="86"/>
      <c r="M376" s="86"/>
      <c r="N376" s="86"/>
      <c r="O376" s="104"/>
      <c r="P376" s="160">
        <f>IF($T$13="Correct",IF(AND(P375+1&lt;='Student Work'!$T$13,P375&lt;&gt;0),P375+1,IF('Student Work'!P376&gt;0,"ERROR",0)),0)</f>
        <v>0</v>
      </c>
      <c r="Q376" s="161">
        <f>IF(P376=0,0,IF(ISBLANK('Student Work'!Q376),"ERROR",IF(ABS('Student Work'!Q376-'Student Work'!T375)&lt;0.01,IF(P376&lt;&gt;"ERROR","Correct","ERROR"),"ERROR")))</f>
        <v>0</v>
      </c>
      <c r="R376" s="162">
        <f>IF(P376=0,0,IF(ISBLANK('Student Work'!R376),"ERROR",IF(ABS('Student Work'!R376-'Student Work'!Q376*'Student Work'!$T$12/12)&lt;0.01,IF(P376&lt;&gt;"ERROR","Correct","ERROR"),"ERROR")))</f>
        <v>0</v>
      </c>
      <c r="S376" s="162">
        <f>IF(P376=0,0,IF(ISBLANK('Student Work'!S376),"ERROR",IF(ABS('Student Work'!S376-('Student Work'!$T$14-'Student Work'!R376))&lt;0.01,IF(P376&lt;&gt;"ERROR","Correct","ERROR"),"ERROR")))</f>
        <v>0</v>
      </c>
      <c r="T376" s="162">
        <f>IF(P376=0,0,IF(ISBLANK('Student Work'!T376),"ERROR",IF(ABS('Student Work'!T376-('Student Work'!Q376-'Student Work'!S376))&lt;0.01,IF(P376&lt;&gt;"ERROR","Correct","ERROR"),"ERROR")))</f>
        <v>0</v>
      </c>
      <c r="U376" s="167"/>
      <c r="V376" s="167"/>
      <c r="W376" s="104"/>
      <c r="X376" s="104"/>
      <c r="Y376" s="104"/>
      <c r="Z376" s="104"/>
      <c r="AA376" s="104"/>
      <c r="AB376" s="104"/>
      <c r="AC376" s="104"/>
      <c r="AD376" s="160">
        <f>IF($AE$13="Correct",IF(AND(AD375+1&lt;='Student Work'!$AE$13,AD375&lt;&gt;0),AD375+1,IF('Student Work'!AD376&gt;0,"ERROR",0)),0)</f>
        <v>0</v>
      </c>
      <c r="AE376" s="162">
        <f>IF(AD376=0,0,IF(ISBLANK('Student Work'!AE376),"ERROR",IF(ABS('Student Work'!AE376-'Student Work'!AH375)&lt;0.01,IF(AD376&lt;&gt;"ERROR","Correct","ERROR"),"ERROR")))</f>
        <v>0</v>
      </c>
      <c r="AF376" s="162">
        <f>IF(AD376=0,0,IF(ISBLANK('Student Work'!AF376),"ERROR",IF(ABS('Student Work'!AF376-'Student Work'!AE376*'Student Work'!$AE$12/12)&lt;0.01,IF(AD376&lt;&gt;"ERROR","Correct","ERROR"),"ERROR")))</f>
        <v>0</v>
      </c>
      <c r="AG376" s="179">
        <f>IF(AD376=0,0,IF(ISBLANK('Student Work'!AG376),"ERROR",IF(ABS('Student Work'!AG376-('Student Work'!$AE$14-'Student Work'!AF376))&lt;0.01,"Correct","ERROR")))</f>
        <v>0</v>
      </c>
      <c r="AH376" s="180">
        <f>IF(AD376=0,0,IF(ISBLANK('Student Work'!AH376),"ERROR",IF(ABS('Student Work'!AH376-('Student Work'!AE376-'Student Work'!AG376))&lt;0.01,"Correct","ERROR")))</f>
        <v>0</v>
      </c>
      <c r="AI376" s="168"/>
      <c r="AJ376" s="104"/>
      <c r="AK376" s="104"/>
      <c r="AL376" s="84"/>
      <c r="AM376" s="18"/>
      <c r="AN376" s="18"/>
      <c r="AO376" s="18"/>
      <c r="AP376" s="18"/>
      <c r="AQ376" s="18"/>
      <c r="AR376" s="18"/>
      <c r="AS376" s="18"/>
      <c r="AT376" s="18"/>
    </row>
    <row r="377" spans="1:46">
      <c r="A377" s="117"/>
      <c r="B377" s="86"/>
      <c r="C377" s="86"/>
      <c r="D377" s="86"/>
      <c r="E377" s="86"/>
      <c r="F377" s="86"/>
      <c r="G377" s="86"/>
      <c r="H377" s="86"/>
      <c r="I377" s="86"/>
      <c r="J377" s="86"/>
      <c r="K377" s="86"/>
      <c r="L377" s="86"/>
      <c r="M377" s="86"/>
      <c r="N377" s="86"/>
      <c r="O377" s="104"/>
      <c r="P377" s="160">
        <f>IF($T$13="Correct",IF(AND(P376+1&lt;='Student Work'!$T$13,P376&lt;&gt;0),P376+1,IF('Student Work'!P377&gt;0,"ERROR",0)),0)</f>
        <v>0</v>
      </c>
      <c r="Q377" s="161">
        <f>IF(P377=0,0,IF(ISBLANK('Student Work'!Q377),"ERROR",IF(ABS('Student Work'!Q377-'Student Work'!T376)&lt;0.01,IF(P377&lt;&gt;"ERROR","Correct","ERROR"),"ERROR")))</f>
        <v>0</v>
      </c>
      <c r="R377" s="162">
        <f>IF(P377=0,0,IF(ISBLANK('Student Work'!R377),"ERROR",IF(ABS('Student Work'!R377-'Student Work'!Q377*'Student Work'!$T$12/12)&lt;0.01,IF(P377&lt;&gt;"ERROR","Correct","ERROR"),"ERROR")))</f>
        <v>0</v>
      </c>
      <c r="S377" s="162">
        <f>IF(P377=0,0,IF(ISBLANK('Student Work'!S377),"ERROR",IF(ABS('Student Work'!S377-('Student Work'!$T$14-'Student Work'!R377))&lt;0.01,IF(P377&lt;&gt;"ERROR","Correct","ERROR"),"ERROR")))</f>
        <v>0</v>
      </c>
      <c r="T377" s="162">
        <f>IF(P377=0,0,IF(ISBLANK('Student Work'!T377),"ERROR",IF(ABS('Student Work'!T377-('Student Work'!Q377-'Student Work'!S377))&lt;0.01,IF(P377&lt;&gt;"ERROR","Correct","ERROR"),"ERROR")))</f>
        <v>0</v>
      </c>
      <c r="U377" s="167"/>
      <c r="V377" s="167"/>
      <c r="W377" s="104"/>
      <c r="X377" s="104"/>
      <c r="Y377" s="104"/>
      <c r="Z377" s="104"/>
      <c r="AA377" s="104"/>
      <c r="AB377" s="104"/>
      <c r="AC377" s="104"/>
      <c r="AD377" s="160">
        <f>IF($AE$13="Correct",IF(AND(AD376+1&lt;='Student Work'!$AE$13,AD376&lt;&gt;0),AD376+1,IF('Student Work'!AD377&gt;0,"ERROR",0)),0)</f>
        <v>0</v>
      </c>
      <c r="AE377" s="162">
        <f>IF(AD377=0,0,IF(ISBLANK('Student Work'!AE377),"ERROR",IF(ABS('Student Work'!AE377-'Student Work'!AH376)&lt;0.01,IF(AD377&lt;&gt;"ERROR","Correct","ERROR"),"ERROR")))</f>
        <v>0</v>
      </c>
      <c r="AF377" s="162">
        <f>IF(AD377=0,0,IF(ISBLANK('Student Work'!AF377),"ERROR",IF(ABS('Student Work'!AF377-'Student Work'!AE377*'Student Work'!$AE$12/12)&lt;0.01,IF(AD377&lt;&gt;"ERROR","Correct","ERROR"),"ERROR")))</f>
        <v>0</v>
      </c>
      <c r="AG377" s="179">
        <f>IF(AD377=0,0,IF(ISBLANK('Student Work'!AG377),"ERROR",IF(ABS('Student Work'!AG377-('Student Work'!$AE$14-'Student Work'!AF377))&lt;0.01,"Correct","ERROR")))</f>
        <v>0</v>
      </c>
      <c r="AH377" s="180">
        <f>IF(AD377=0,0,IF(ISBLANK('Student Work'!AH377),"ERROR",IF(ABS('Student Work'!AH377-('Student Work'!AE377-'Student Work'!AG377))&lt;0.01,"Correct","ERROR")))</f>
        <v>0</v>
      </c>
      <c r="AI377" s="168"/>
      <c r="AJ377" s="104"/>
      <c r="AK377" s="104"/>
      <c r="AL377" s="84"/>
      <c r="AM377" s="18"/>
      <c r="AN377" s="18"/>
      <c r="AO377" s="18"/>
      <c r="AP377" s="18"/>
      <c r="AQ377" s="18"/>
      <c r="AR377" s="18"/>
      <c r="AS377" s="18"/>
      <c r="AT377" s="18"/>
    </row>
    <row r="378" spans="1:46">
      <c r="A378" s="117"/>
      <c r="B378" s="86"/>
      <c r="C378" s="86"/>
      <c r="D378" s="86"/>
      <c r="E378" s="86"/>
      <c r="F378" s="86"/>
      <c r="G378" s="86"/>
      <c r="H378" s="86"/>
      <c r="I378" s="86"/>
      <c r="J378" s="86"/>
      <c r="K378" s="86"/>
      <c r="L378" s="86"/>
      <c r="M378" s="86"/>
      <c r="N378" s="86"/>
      <c r="O378" s="104"/>
      <c r="P378" s="160">
        <f>IF($T$13="Correct",IF(AND(P377+1&lt;='Student Work'!$T$13,P377&lt;&gt;0),P377+1,IF('Student Work'!P378&gt;0,"ERROR",0)),0)</f>
        <v>0</v>
      </c>
      <c r="Q378" s="161">
        <f>IF(P378=0,0,IF(ISBLANK('Student Work'!Q378),"ERROR",IF(ABS('Student Work'!Q378-'Student Work'!T377)&lt;0.01,IF(P378&lt;&gt;"ERROR","Correct","ERROR"),"ERROR")))</f>
        <v>0</v>
      </c>
      <c r="R378" s="162">
        <f>IF(P378=0,0,IF(ISBLANK('Student Work'!R378),"ERROR",IF(ABS('Student Work'!R378-'Student Work'!Q378*'Student Work'!$T$12/12)&lt;0.01,IF(P378&lt;&gt;"ERROR","Correct","ERROR"),"ERROR")))</f>
        <v>0</v>
      </c>
      <c r="S378" s="162">
        <f>IF(P378=0,0,IF(ISBLANK('Student Work'!S378),"ERROR",IF(ABS('Student Work'!S378-('Student Work'!$T$14-'Student Work'!R378))&lt;0.01,IF(P378&lt;&gt;"ERROR","Correct","ERROR"),"ERROR")))</f>
        <v>0</v>
      </c>
      <c r="T378" s="162">
        <f>IF(P378=0,0,IF(ISBLANK('Student Work'!T378),"ERROR",IF(ABS('Student Work'!T378-('Student Work'!Q378-'Student Work'!S378))&lt;0.01,IF(P378&lt;&gt;"ERROR","Correct","ERROR"),"ERROR")))</f>
        <v>0</v>
      </c>
      <c r="U378" s="167"/>
      <c r="V378" s="167"/>
      <c r="W378" s="104"/>
      <c r="X378" s="104"/>
      <c r="Y378" s="104"/>
      <c r="Z378" s="104"/>
      <c r="AA378" s="104"/>
      <c r="AB378" s="104"/>
      <c r="AC378" s="104"/>
      <c r="AD378" s="160">
        <f>IF($AE$13="Correct",IF(AND(AD377+1&lt;='Student Work'!$AE$13,AD377&lt;&gt;0),AD377+1,IF('Student Work'!AD378&gt;0,"ERROR",0)),0)</f>
        <v>0</v>
      </c>
      <c r="AE378" s="162">
        <f>IF(AD378=0,0,IF(ISBLANK('Student Work'!AE378),"ERROR",IF(ABS('Student Work'!AE378-'Student Work'!AH377)&lt;0.01,IF(AD378&lt;&gt;"ERROR","Correct","ERROR"),"ERROR")))</f>
        <v>0</v>
      </c>
      <c r="AF378" s="162">
        <f>IF(AD378=0,0,IF(ISBLANK('Student Work'!AF378),"ERROR",IF(ABS('Student Work'!AF378-'Student Work'!AE378*'Student Work'!$AE$12/12)&lt;0.01,IF(AD378&lt;&gt;"ERROR","Correct","ERROR"),"ERROR")))</f>
        <v>0</v>
      </c>
      <c r="AG378" s="179">
        <f>IF(AD378=0,0,IF(ISBLANK('Student Work'!AG378),"ERROR",IF(ABS('Student Work'!AG378-('Student Work'!$AE$14-'Student Work'!AF378))&lt;0.01,"Correct","ERROR")))</f>
        <v>0</v>
      </c>
      <c r="AH378" s="180">
        <f>IF(AD378=0,0,IF(ISBLANK('Student Work'!AH378),"ERROR",IF(ABS('Student Work'!AH378-('Student Work'!AE378-'Student Work'!AG378))&lt;0.01,"Correct","ERROR")))</f>
        <v>0</v>
      </c>
      <c r="AI378" s="168"/>
      <c r="AJ378" s="104"/>
      <c r="AK378" s="104"/>
      <c r="AL378" s="84"/>
      <c r="AM378" s="18"/>
      <c r="AN378" s="18"/>
      <c r="AO378" s="18"/>
      <c r="AP378" s="18"/>
      <c r="AQ378" s="18"/>
      <c r="AR378" s="18"/>
      <c r="AS378" s="18"/>
      <c r="AT378" s="18"/>
    </row>
    <row r="379" spans="1:46">
      <c r="A379" s="117"/>
      <c r="B379" s="86"/>
      <c r="C379" s="86"/>
      <c r="D379" s="86"/>
      <c r="E379" s="86"/>
      <c r="F379" s="86"/>
      <c r="G379" s="86"/>
      <c r="H379" s="86"/>
      <c r="I379" s="86"/>
      <c r="J379" s="86"/>
      <c r="K379" s="86"/>
      <c r="L379" s="86"/>
      <c r="M379" s="86"/>
      <c r="N379" s="86"/>
      <c r="O379" s="104"/>
      <c r="P379" s="160">
        <f>IF($T$13="Correct",IF(AND(P378+1&lt;='Student Work'!$T$13,P378&lt;&gt;0),P378+1,IF('Student Work'!P379&gt;0,"ERROR",0)),0)</f>
        <v>0</v>
      </c>
      <c r="Q379" s="161">
        <f>IF(P379=0,0,IF(ISBLANK('Student Work'!Q379),"ERROR",IF(ABS('Student Work'!Q379-'Student Work'!T378)&lt;0.01,IF(P379&lt;&gt;"ERROR","Correct","ERROR"),"ERROR")))</f>
        <v>0</v>
      </c>
      <c r="R379" s="162">
        <f>IF(P379=0,0,IF(ISBLANK('Student Work'!R379),"ERROR",IF(ABS('Student Work'!R379-'Student Work'!Q379*'Student Work'!$T$12/12)&lt;0.01,IF(P379&lt;&gt;"ERROR","Correct","ERROR"),"ERROR")))</f>
        <v>0</v>
      </c>
      <c r="S379" s="162">
        <f>IF(P379=0,0,IF(ISBLANK('Student Work'!S379),"ERROR",IF(ABS('Student Work'!S379-('Student Work'!$T$14-'Student Work'!R379))&lt;0.01,IF(P379&lt;&gt;"ERROR","Correct","ERROR"),"ERROR")))</f>
        <v>0</v>
      </c>
      <c r="T379" s="162">
        <f>IF(P379=0,0,IF(ISBLANK('Student Work'!T379),"ERROR",IF(ABS('Student Work'!T379-('Student Work'!Q379-'Student Work'!S379))&lt;0.01,IF(P379&lt;&gt;"ERROR","Correct","ERROR"),"ERROR")))</f>
        <v>0</v>
      </c>
      <c r="U379" s="167"/>
      <c r="V379" s="167"/>
      <c r="W379" s="104"/>
      <c r="X379" s="104"/>
      <c r="Y379" s="104"/>
      <c r="Z379" s="104"/>
      <c r="AA379" s="104"/>
      <c r="AB379" s="104"/>
      <c r="AC379" s="104"/>
      <c r="AD379" s="160">
        <f>IF($AE$13="Correct",IF(AND(AD378+1&lt;='Student Work'!$AE$13,AD378&lt;&gt;0),AD378+1,IF('Student Work'!AD379&gt;0,"ERROR",0)),0)</f>
        <v>0</v>
      </c>
      <c r="AE379" s="162">
        <f>IF(AD379=0,0,IF(ISBLANK('Student Work'!AE379),"ERROR",IF(ABS('Student Work'!AE379-'Student Work'!AH378)&lt;0.01,IF(AD379&lt;&gt;"ERROR","Correct","ERROR"),"ERROR")))</f>
        <v>0</v>
      </c>
      <c r="AF379" s="162">
        <f>IF(AD379=0,0,IF(ISBLANK('Student Work'!AF379),"ERROR",IF(ABS('Student Work'!AF379-'Student Work'!AE379*'Student Work'!$AE$12/12)&lt;0.01,IF(AD379&lt;&gt;"ERROR","Correct","ERROR"),"ERROR")))</f>
        <v>0</v>
      </c>
      <c r="AG379" s="179">
        <f>IF(AD379=0,0,IF(ISBLANK('Student Work'!AG379),"ERROR",IF(ABS('Student Work'!AG379-('Student Work'!$AE$14-'Student Work'!AF379))&lt;0.01,"Correct","ERROR")))</f>
        <v>0</v>
      </c>
      <c r="AH379" s="180">
        <f>IF(AD379=0,0,IF(ISBLANK('Student Work'!AH379),"ERROR",IF(ABS('Student Work'!AH379-('Student Work'!AE379-'Student Work'!AG379))&lt;0.01,"Correct","ERROR")))</f>
        <v>0</v>
      </c>
      <c r="AI379" s="168"/>
      <c r="AJ379" s="104"/>
      <c r="AK379" s="104"/>
      <c r="AL379" s="84"/>
      <c r="AM379" s="18"/>
      <c r="AN379" s="18"/>
      <c r="AO379" s="18"/>
      <c r="AP379" s="18"/>
      <c r="AQ379" s="18"/>
      <c r="AR379" s="18"/>
      <c r="AS379" s="18"/>
      <c r="AT379" s="18"/>
    </row>
    <row r="380" spans="1:46">
      <c r="A380" s="117"/>
      <c r="B380" s="86"/>
      <c r="C380" s="86"/>
      <c r="D380" s="86"/>
      <c r="E380" s="86"/>
      <c r="F380" s="86"/>
      <c r="G380" s="86"/>
      <c r="H380" s="86"/>
      <c r="I380" s="86"/>
      <c r="J380" s="86"/>
      <c r="K380" s="86"/>
      <c r="L380" s="86"/>
      <c r="M380" s="86"/>
      <c r="N380" s="86"/>
      <c r="O380" s="104"/>
      <c r="P380" s="160">
        <f>IF($T$13="Correct",IF(AND(P379+1&lt;='Student Work'!$T$13,P379&lt;&gt;0),P379+1,IF('Student Work'!P380&gt;0,"ERROR",0)),0)</f>
        <v>0</v>
      </c>
      <c r="Q380" s="161">
        <f>IF(P380=0,0,IF(ISBLANK('Student Work'!Q380),"ERROR",IF(ABS('Student Work'!Q380-'Student Work'!T379)&lt;0.01,IF(P380&lt;&gt;"ERROR","Correct","ERROR"),"ERROR")))</f>
        <v>0</v>
      </c>
      <c r="R380" s="162">
        <f>IF(P380=0,0,IF(ISBLANK('Student Work'!R380),"ERROR",IF(ABS('Student Work'!R380-'Student Work'!Q380*'Student Work'!$T$12/12)&lt;0.01,IF(P380&lt;&gt;"ERROR","Correct","ERROR"),"ERROR")))</f>
        <v>0</v>
      </c>
      <c r="S380" s="162">
        <f>IF(P380=0,0,IF(ISBLANK('Student Work'!S380),"ERROR",IF(ABS('Student Work'!S380-('Student Work'!$T$14-'Student Work'!R380))&lt;0.01,IF(P380&lt;&gt;"ERROR","Correct","ERROR"),"ERROR")))</f>
        <v>0</v>
      </c>
      <c r="T380" s="162">
        <f>IF(P380=0,0,IF(ISBLANK('Student Work'!T380),"ERROR",IF(ABS('Student Work'!T380-('Student Work'!Q380-'Student Work'!S380))&lt;0.01,IF(P380&lt;&gt;"ERROR","Correct","ERROR"),"ERROR")))</f>
        <v>0</v>
      </c>
      <c r="U380" s="167"/>
      <c r="V380" s="167"/>
      <c r="W380" s="104"/>
      <c r="X380" s="104"/>
      <c r="Y380" s="104"/>
      <c r="Z380" s="104"/>
      <c r="AA380" s="104"/>
      <c r="AB380" s="104"/>
      <c r="AC380" s="104"/>
      <c r="AD380" s="160">
        <f>IF($AE$13="Correct",IF(AND(AD379+1&lt;='Student Work'!$AE$13,AD379&lt;&gt;0),AD379+1,IF('Student Work'!AD380&gt;0,"ERROR",0)),0)</f>
        <v>0</v>
      </c>
      <c r="AE380" s="162">
        <f>IF(AD380=0,0,IF(ISBLANK('Student Work'!AE380),"ERROR",IF(ABS('Student Work'!AE380-'Student Work'!AH379)&lt;0.01,IF(AD380&lt;&gt;"ERROR","Correct","ERROR"),"ERROR")))</f>
        <v>0</v>
      </c>
      <c r="AF380" s="162">
        <f>IF(AD380=0,0,IF(ISBLANK('Student Work'!AF380),"ERROR",IF(ABS('Student Work'!AF380-'Student Work'!AE380*'Student Work'!$AE$12/12)&lt;0.01,IF(AD380&lt;&gt;"ERROR","Correct","ERROR"),"ERROR")))</f>
        <v>0</v>
      </c>
      <c r="AG380" s="179">
        <f>IF(AD380=0,0,IF(ISBLANK('Student Work'!AG380),"ERROR",IF(ABS('Student Work'!AG380-('Student Work'!$AE$14-'Student Work'!AF380))&lt;0.01,"Correct","ERROR")))</f>
        <v>0</v>
      </c>
      <c r="AH380" s="180">
        <f>IF(AD380=0,0,IF(ISBLANK('Student Work'!AH380),"ERROR",IF(ABS('Student Work'!AH380-('Student Work'!AE380-'Student Work'!AG380))&lt;0.01,"Correct","ERROR")))</f>
        <v>0</v>
      </c>
      <c r="AI380" s="168"/>
      <c r="AJ380" s="104"/>
      <c r="AK380" s="104"/>
      <c r="AL380" s="84"/>
      <c r="AM380" s="18"/>
      <c r="AN380" s="18"/>
      <c r="AO380" s="18"/>
      <c r="AP380" s="18"/>
      <c r="AQ380" s="18"/>
      <c r="AR380" s="18"/>
      <c r="AS380" s="18"/>
      <c r="AT380" s="18"/>
    </row>
    <row r="381" spans="1:46">
      <c r="A381" s="117"/>
      <c r="B381" s="86"/>
      <c r="C381" s="86"/>
      <c r="D381" s="86"/>
      <c r="E381" s="86"/>
      <c r="F381" s="86"/>
      <c r="G381" s="86"/>
      <c r="H381" s="86"/>
      <c r="I381" s="86"/>
      <c r="J381" s="86"/>
      <c r="K381" s="86"/>
      <c r="L381" s="86"/>
      <c r="M381" s="86"/>
      <c r="N381" s="169"/>
      <c r="O381" s="104"/>
      <c r="P381" s="160">
        <f>IF($T$13="Correct",IF(AND(P380+1&lt;='Student Work'!$T$13,P380&lt;&gt;0),P380+1,IF('Student Work'!P381&gt;0,"ERROR",0)),0)</f>
        <v>0</v>
      </c>
      <c r="Q381" s="161">
        <f>IF(P381=0,0,IF(ISBLANK('Student Work'!Q381),"ERROR",IF(ABS('Student Work'!Q381-'Student Work'!T380)&lt;0.01,IF(P381&lt;&gt;"ERROR","Correct","ERROR"),"ERROR")))</f>
        <v>0</v>
      </c>
      <c r="R381" s="162">
        <f>IF(P381=0,0,IF(ISBLANK('Student Work'!R381),"ERROR",IF(ABS('Student Work'!R381-'Student Work'!Q381*'Student Work'!$T$12/12)&lt;0.01,IF(P381&lt;&gt;"ERROR","Correct","ERROR"),"ERROR")))</f>
        <v>0</v>
      </c>
      <c r="S381" s="162">
        <f>IF(P381=0,0,IF(ISBLANK('Student Work'!S381),"ERROR",IF(ABS('Student Work'!S381-('Student Work'!$T$14-'Student Work'!R381))&lt;0.01,IF(P381&lt;&gt;"ERROR","Correct","ERROR"),"ERROR")))</f>
        <v>0</v>
      </c>
      <c r="T381" s="162">
        <f>IF(P381=0,0,IF(ISBLANK('Student Work'!T381),"ERROR",IF(ABS('Student Work'!T381-('Student Work'!Q381-'Student Work'!S381))&lt;0.01,IF(P381&lt;&gt;"ERROR","Correct","ERROR"),"ERROR")))</f>
        <v>0</v>
      </c>
      <c r="U381" s="167"/>
      <c r="V381" s="167"/>
      <c r="W381" s="104"/>
      <c r="X381" s="104"/>
      <c r="Y381" s="104"/>
      <c r="Z381" s="104"/>
      <c r="AA381" s="104"/>
      <c r="AB381" s="104"/>
      <c r="AC381" s="104"/>
      <c r="AD381" s="160">
        <f>IF($AE$13="Correct",IF(AND(AD380+1&lt;='Student Work'!$AE$13,AD380&lt;&gt;0),AD380+1,IF('Student Work'!AD381&gt;0,"ERROR",0)),0)</f>
        <v>0</v>
      </c>
      <c r="AE381" s="162">
        <f>IF(AD381=0,0,IF(ISBLANK('Student Work'!AE381),"ERROR",IF(ABS('Student Work'!AE381-'Student Work'!AH380)&lt;0.01,IF(AD381&lt;&gt;"ERROR","Correct","ERROR"),"ERROR")))</f>
        <v>0</v>
      </c>
      <c r="AF381" s="162">
        <f>IF(AD381=0,0,IF(ISBLANK('Student Work'!AF381),"ERROR",IF(ABS('Student Work'!AF381-'Student Work'!AE381*'Student Work'!$AE$12/12)&lt;0.01,IF(AD381&lt;&gt;"ERROR","Correct","ERROR"),"ERROR")))</f>
        <v>0</v>
      </c>
      <c r="AG381" s="179">
        <f>IF(AD381=0,0,IF(ISBLANK('Student Work'!AG381),"ERROR",IF(ABS('Student Work'!AG381-('Student Work'!$AE$14-'Student Work'!AF381))&lt;0.01,"Correct","ERROR")))</f>
        <v>0</v>
      </c>
      <c r="AH381" s="180">
        <f>IF(AD381=0,0,IF(ISBLANK('Student Work'!AH381),"ERROR",IF(ABS('Student Work'!AH381-('Student Work'!AE381-'Student Work'!AG381))&lt;0.01,"Correct","ERROR")))</f>
        <v>0</v>
      </c>
      <c r="AI381" s="168"/>
      <c r="AJ381" s="104"/>
      <c r="AK381" s="104"/>
      <c r="AL381" s="84"/>
      <c r="AM381" s="18"/>
      <c r="AN381" s="18"/>
      <c r="AO381" s="18"/>
      <c r="AP381" s="18"/>
      <c r="AQ381" s="18"/>
      <c r="AR381" s="18"/>
      <c r="AS381" s="18"/>
      <c r="AT381" s="18"/>
    </row>
    <row r="382" spans="1:46">
      <c r="A382" s="117"/>
      <c r="B382" s="86"/>
      <c r="C382" s="86"/>
      <c r="D382" s="86"/>
      <c r="E382" s="86"/>
      <c r="F382" s="86"/>
      <c r="G382" s="86"/>
      <c r="H382" s="86"/>
      <c r="I382" s="86"/>
      <c r="J382" s="86"/>
      <c r="K382" s="86"/>
      <c r="L382" s="86"/>
      <c r="M382" s="86"/>
      <c r="N382" s="169"/>
      <c r="O382" s="104"/>
      <c r="P382" s="160">
        <f>IF($T$13="Correct",IF(AND(P381+1&lt;='Student Work'!$T$13,P381&lt;&gt;0),P381+1,IF('Student Work'!P382&gt;0,"ERROR",0)),0)</f>
        <v>0</v>
      </c>
      <c r="Q382" s="161">
        <f>IF(P382=0,0,IF(ISBLANK('Student Work'!Q382),"ERROR",IF(ABS('Student Work'!Q382-'Student Work'!T381)&lt;0.01,IF(P382&lt;&gt;"ERROR","Correct","ERROR"),"ERROR")))</f>
        <v>0</v>
      </c>
      <c r="R382" s="162">
        <f>IF(P382=0,0,IF(ISBLANK('Student Work'!R382),"ERROR",IF(ABS('Student Work'!R382-'Student Work'!Q382*'Student Work'!$T$12/12)&lt;0.01,IF(P382&lt;&gt;"ERROR","Correct","ERROR"),"ERROR")))</f>
        <v>0</v>
      </c>
      <c r="S382" s="162">
        <f>IF(P382=0,0,IF(ISBLANK('Student Work'!S382),"ERROR",IF(ABS('Student Work'!S382-('Student Work'!$T$14-'Student Work'!R382))&lt;0.01,IF(P382&lt;&gt;"ERROR","Correct","ERROR"),"ERROR")))</f>
        <v>0</v>
      </c>
      <c r="T382" s="162">
        <f>IF(P382=0,0,IF(ISBLANK('Student Work'!T382),"ERROR",IF(ABS('Student Work'!T382-('Student Work'!Q382-'Student Work'!S382))&lt;0.01,IF(P382&lt;&gt;"ERROR","Correct","ERROR"),"ERROR")))</f>
        <v>0</v>
      </c>
      <c r="U382" s="167"/>
      <c r="V382" s="167"/>
      <c r="W382" s="104"/>
      <c r="X382" s="104"/>
      <c r="Y382" s="104"/>
      <c r="Z382" s="104"/>
      <c r="AA382" s="104"/>
      <c r="AB382" s="104"/>
      <c r="AC382" s="104"/>
      <c r="AD382" s="160">
        <f>IF($AE$13="Correct",IF(AND(AD381+1&lt;='Student Work'!$AE$13,AD381&lt;&gt;0),AD381+1,IF('Student Work'!AD382&gt;0,"ERROR",0)),0)</f>
        <v>0</v>
      </c>
      <c r="AE382" s="162">
        <f>IF(AD382=0,0,IF(ISBLANK('Student Work'!AE382),"ERROR",IF(ABS('Student Work'!AE382-'Student Work'!AH381)&lt;0.01,IF(AD382&lt;&gt;"ERROR","Correct","ERROR"),"ERROR")))</f>
        <v>0</v>
      </c>
      <c r="AF382" s="162">
        <f>IF(AD382=0,0,IF(ISBLANK('Student Work'!AF382),"ERROR",IF(ABS('Student Work'!AF382-'Student Work'!AE382*'Student Work'!$AE$12/12)&lt;0.01,IF(AD382&lt;&gt;"ERROR","Correct","ERROR"),"ERROR")))</f>
        <v>0</v>
      </c>
      <c r="AG382" s="179">
        <f>IF(AD382=0,0,IF(ISBLANK('Student Work'!AG382),"ERROR",IF(ABS('Student Work'!AG382-('Student Work'!$AE$14-'Student Work'!AF382))&lt;0.01,"Correct","ERROR")))</f>
        <v>0</v>
      </c>
      <c r="AH382" s="180">
        <f>IF(AD382=0,0,IF(ISBLANK('Student Work'!AH382),"ERROR",IF(ABS('Student Work'!AH382-('Student Work'!AE382-'Student Work'!AG382))&lt;0.01,"Correct","ERROR")))</f>
        <v>0</v>
      </c>
      <c r="AI382" s="168"/>
      <c r="AJ382" s="104"/>
      <c r="AK382" s="104"/>
      <c r="AL382" s="84"/>
      <c r="AM382" s="18"/>
      <c r="AN382" s="18"/>
      <c r="AO382" s="18"/>
      <c r="AP382" s="18"/>
      <c r="AQ382" s="18"/>
      <c r="AR382" s="18"/>
      <c r="AS382" s="18"/>
      <c r="AT382" s="18"/>
    </row>
    <row r="383" spans="1:46">
      <c r="A383" s="117"/>
      <c r="B383" s="86"/>
      <c r="C383" s="86"/>
      <c r="D383" s="86"/>
      <c r="E383" s="86"/>
      <c r="F383" s="86"/>
      <c r="G383" s="86"/>
      <c r="H383" s="86"/>
      <c r="I383" s="86"/>
      <c r="J383" s="86"/>
      <c r="K383" s="86"/>
      <c r="L383" s="86"/>
      <c r="M383" s="86"/>
      <c r="N383" s="169"/>
      <c r="O383" s="104"/>
      <c r="P383" s="160">
        <f>IF($T$13="Correct",IF(AND(P382+1&lt;='Student Work'!$T$13,P382&lt;&gt;0),P382+1,IF('Student Work'!P383&gt;0,"ERROR",0)),0)</f>
        <v>0</v>
      </c>
      <c r="Q383" s="161">
        <f>IF(P383=0,0,IF(ISBLANK('Student Work'!Q383),"ERROR",IF(ABS('Student Work'!Q383-'Student Work'!T382)&lt;0.01,IF(P383&lt;&gt;"ERROR","Correct","ERROR"),"ERROR")))</f>
        <v>0</v>
      </c>
      <c r="R383" s="162">
        <f>IF(P383=0,0,IF(ISBLANK('Student Work'!R383),"ERROR",IF(ABS('Student Work'!R383-'Student Work'!Q383*'Student Work'!$T$12/12)&lt;0.01,IF(P383&lt;&gt;"ERROR","Correct","ERROR"),"ERROR")))</f>
        <v>0</v>
      </c>
      <c r="S383" s="162">
        <f>IF(P383=0,0,IF(ISBLANK('Student Work'!S383),"ERROR",IF(ABS('Student Work'!S383-('Student Work'!$T$14-'Student Work'!R383))&lt;0.01,IF(P383&lt;&gt;"ERROR","Correct","ERROR"),"ERROR")))</f>
        <v>0</v>
      </c>
      <c r="T383" s="162">
        <f>IF(P383=0,0,IF(ISBLANK('Student Work'!T383),"ERROR",IF(ABS('Student Work'!T383-('Student Work'!Q383-'Student Work'!S383))&lt;0.01,IF(P383&lt;&gt;"ERROR","Correct","ERROR"),"ERROR")))</f>
        <v>0</v>
      </c>
      <c r="U383" s="167"/>
      <c r="V383" s="167"/>
      <c r="W383" s="104"/>
      <c r="X383" s="104"/>
      <c r="Y383" s="104"/>
      <c r="Z383" s="104"/>
      <c r="AA383" s="104"/>
      <c r="AB383" s="104"/>
      <c r="AC383" s="104"/>
      <c r="AD383" s="160">
        <f>IF($AE$13="Correct",IF(AND(AD382+1&lt;='Student Work'!$AE$13,AD382&lt;&gt;0),AD382+1,IF('Student Work'!AD383&gt;0,"ERROR",0)),0)</f>
        <v>0</v>
      </c>
      <c r="AE383" s="162">
        <f>IF(AD383=0,0,IF(ISBLANK('Student Work'!AE383),"ERROR",IF(ABS('Student Work'!AE383-'Student Work'!AH382)&lt;0.01,IF(AD383&lt;&gt;"ERROR","Correct","ERROR"),"ERROR")))</f>
        <v>0</v>
      </c>
      <c r="AF383" s="162">
        <f>IF(AD383=0,0,IF(ISBLANK('Student Work'!AF383),"ERROR",IF(ABS('Student Work'!AF383-'Student Work'!AE383*'Student Work'!$AE$12/12)&lt;0.01,IF(AD383&lt;&gt;"ERROR","Correct","ERROR"),"ERROR")))</f>
        <v>0</v>
      </c>
      <c r="AG383" s="179">
        <f>IF(AD383=0,0,IF(ISBLANK('Student Work'!AG383),"ERROR",IF(ABS('Student Work'!AG383-('Student Work'!$AE$14-'Student Work'!AF383))&lt;0.01,"Correct","ERROR")))</f>
        <v>0</v>
      </c>
      <c r="AH383" s="180">
        <f>IF(AD383=0,0,IF(ISBLANK('Student Work'!AH383),"ERROR",IF(ABS('Student Work'!AH383-('Student Work'!AE383-'Student Work'!AG383))&lt;0.01,"Correct","ERROR")))</f>
        <v>0</v>
      </c>
      <c r="AI383" s="168"/>
      <c r="AJ383" s="104"/>
      <c r="AK383" s="104"/>
      <c r="AL383" s="84"/>
      <c r="AM383" s="18"/>
      <c r="AN383" s="18"/>
      <c r="AO383" s="18"/>
      <c r="AP383" s="18"/>
      <c r="AQ383" s="18"/>
      <c r="AR383" s="18"/>
      <c r="AS383" s="18"/>
      <c r="AT383" s="18"/>
    </row>
    <row r="384" spans="1:46">
      <c r="A384" s="117"/>
      <c r="B384" s="86"/>
      <c r="C384" s="169"/>
      <c r="D384" s="169"/>
      <c r="E384" s="169"/>
      <c r="F384" s="169"/>
      <c r="G384" s="169"/>
      <c r="H384" s="169"/>
      <c r="I384" s="169"/>
      <c r="J384" s="169"/>
      <c r="K384" s="169"/>
      <c r="L384" s="169"/>
      <c r="M384" s="169"/>
      <c r="N384" s="169"/>
      <c r="O384" s="104"/>
      <c r="P384" s="160">
        <f>IF($T$13="Correct",IF(AND(P383+1&lt;='Student Work'!$T$13,P383&lt;&gt;0),P383+1,IF('Student Work'!P384&gt;0,"ERROR",0)),0)</f>
        <v>0</v>
      </c>
      <c r="Q384" s="161">
        <f>IF(P384=0,0,IF(ISBLANK('Student Work'!Q384),"ERROR",IF(ABS('Student Work'!Q384-'Student Work'!T383)&lt;0.01,IF(P384&lt;&gt;"ERROR","Correct","ERROR"),"ERROR")))</f>
        <v>0</v>
      </c>
      <c r="R384" s="162">
        <f>IF(P384=0,0,IF(ISBLANK('Student Work'!R384),"ERROR",IF(ABS('Student Work'!R384-'Student Work'!Q384*'Student Work'!$T$12/12)&lt;0.01,IF(P384&lt;&gt;"ERROR","Correct","ERROR"),"ERROR")))</f>
        <v>0</v>
      </c>
      <c r="S384" s="162">
        <f>IF(P384=0,0,IF(ISBLANK('Student Work'!S384),"ERROR",IF(ABS('Student Work'!S384-('Student Work'!$T$14-'Student Work'!R384))&lt;0.01,IF(P384&lt;&gt;"ERROR","Correct","ERROR"),"ERROR")))</f>
        <v>0</v>
      </c>
      <c r="T384" s="162">
        <f>IF(P384=0,0,IF(ISBLANK('Student Work'!T384),"ERROR",IF(ABS('Student Work'!T384-('Student Work'!Q384-'Student Work'!S384))&lt;0.01,IF(P384&lt;&gt;"ERROR","Correct","ERROR"),"ERROR")))</f>
        <v>0</v>
      </c>
      <c r="U384" s="167"/>
      <c r="V384" s="167"/>
      <c r="W384" s="104"/>
      <c r="X384" s="104"/>
      <c r="Y384" s="104"/>
      <c r="Z384" s="104"/>
      <c r="AA384" s="104"/>
      <c r="AB384" s="104"/>
      <c r="AC384" s="104"/>
      <c r="AD384" s="160">
        <f>IF($AE$13="Correct",IF(AND(AD383+1&lt;='Student Work'!$AE$13,AD383&lt;&gt;0),AD383+1,IF('Student Work'!AD384&gt;0,"ERROR",0)),0)</f>
        <v>0</v>
      </c>
      <c r="AE384" s="162">
        <f>IF(AD384=0,0,IF(ISBLANK('Student Work'!AE384),"ERROR",IF(ABS('Student Work'!AE384-'Student Work'!AH383)&lt;0.01,IF(AD384&lt;&gt;"ERROR","Correct","ERROR"),"ERROR")))</f>
        <v>0</v>
      </c>
      <c r="AF384" s="162">
        <f>IF(AD384=0,0,IF(ISBLANK('Student Work'!AF384),"ERROR",IF(ABS('Student Work'!AF384-'Student Work'!AE384*'Student Work'!$AE$12/12)&lt;0.01,IF(AD384&lt;&gt;"ERROR","Correct","ERROR"),"ERROR")))</f>
        <v>0</v>
      </c>
      <c r="AG384" s="179">
        <f>IF(AD384=0,0,IF(ISBLANK('Student Work'!AG384),"ERROR",IF(ABS('Student Work'!AG384-('Student Work'!$AE$14-'Student Work'!AF384))&lt;0.01,"Correct","ERROR")))</f>
        <v>0</v>
      </c>
      <c r="AH384" s="180">
        <f>IF(AD384=0,0,IF(ISBLANK('Student Work'!AH384),"ERROR",IF(ABS('Student Work'!AH384-('Student Work'!AE384-'Student Work'!AG384))&lt;0.01,"Correct","ERROR")))</f>
        <v>0</v>
      </c>
      <c r="AI384" s="168"/>
      <c r="AJ384" s="104"/>
      <c r="AK384" s="104"/>
      <c r="AL384" s="84"/>
      <c r="AM384" s="18"/>
      <c r="AN384" s="18"/>
      <c r="AO384" s="18"/>
      <c r="AP384" s="18"/>
      <c r="AQ384" s="18"/>
      <c r="AR384" s="18"/>
      <c r="AS384" s="18"/>
      <c r="AT384" s="18"/>
    </row>
    <row r="385" spans="1:46">
      <c r="A385" s="117"/>
      <c r="B385" s="86"/>
      <c r="C385" s="169"/>
      <c r="D385" s="169"/>
      <c r="E385" s="169"/>
      <c r="F385" s="169"/>
      <c r="G385" s="169"/>
      <c r="H385" s="169"/>
      <c r="I385" s="169"/>
      <c r="J385" s="169"/>
      <c r="K385" s="169"/>
      <c r="L385" s="169"/>
      <c r="M385" s="169"/>
      <c r="N385" s="169"/>
      <c r="O385" s="104"/>
      <c r="P385" s="160">
        <f>IF($T$13="Correct",IF(AND(P384+1&lt;='Student Work'!$T$13,P384&lt;&gt;0),P384+1,IF('Student Work'!P385&gt;0,"ERROR",0)),0)</f>
        <v>0</v>
      </c>
      <c r="Q385" s="161">
        <f>IF(P385=0,0,IF(ISBLANK('Student Work'!Q385),"ERROR",IF(ABS('Student Work'!Q385-'Student Work'!T384)&lt;0.01,IF(P385&lt;&gt;"ERROR","Correct","ERROR"),"ERROR")))</f>
        <v>0</v>
      </c>
      <c r="R385" s="162">
        <f>IF(P385=0,0,IF(ISBLANK('Student Work'!R385),"ERROR",IF(ABS('Student Work'!R385-'Student Work'!Q385*'Student Work'!$T$12/12)&lt;0.01,IF(P385&lt;&gt;"ERROR","Correct","ERROR"),"ERROR")))</f>
        <v>0</v>
      </c>
      <c r="S385" s="162">
        <f>IF(P385=0,0,IF(ISBLANK('Student Work'!S385),"ERROR",IF(ABS('Student Work'!S385-('Student Work'!$T$14-'Student Work'!R385))&lt;0.01,IF(P385&lt;&gt;"ERROR","Correct","ERROR"),"ERROR")))</f>
        <v>0</v>
      </c>
      <c r="T385" s="162">
        <f>IF(P385=0,0,IF(ISBLANK('Student Work'!T385),"ERROR",IF(ABS('Student Work'!T385-('Student Work'!Q385-'Student Work'!S385))&lt;0.01,IF(P385&lt;&gt;"ERROR","Correct","ERROR"),"ERROR")))</f>
        <v>0</v>
      </c>
      <c r="U385" s="167"/>
      <c r="V385" s="167"/>
      <c r="W385" s="104"/>
      <c r="X385" s="104"/>
      <c r="Y385" s="104"/>
      <c r="Z385" s="104"/>
      <c r="AA385" s="104"/>
      <c r="AB385" s="104"/>
      <c r="AC385" s="104"/>
      <c r="AD385" s="160">
        <f>IF($AE$13="Correct",IF(AND(AD384+1&lt;='Student Work'!$AE$13,AD384&lt;&gt;0),AD384+1,IF('Student Work'!AD385&gt;0,"ERROR",0)),0)</f>
        <v>0</v>
      </c>
      <c r="AE385" s="162">
        <f>IF(AD385=0,0,IF(ISBLANK('Student Work'!AE385),"ERROR",IF(ABS('Student Work'!AE385-'Student Work'!AH384)&lt;0.01,IF(AD385&lt;&gt;"ERROR","Correct","ERROR"),"ERROR")))</f>
        <v>0</v>
      </c>
      <c r="AF385" s="162">
        <f>IF(AD385=0,0,IF(ISBLANK('Student Work'!AF385),"ERROR",IF(ABS('Student Work'!AF385-'Student Work'!AE385*'Student Work'!$AE$12/12)&lt;0.01,IF(AD385&lt;&gt;"ERROR","Correct","ERROR"),"ERROR")))</f>
        <v>0</v>
      </c>
      <c r="AG385" s="179">
        <f>IF(AD385=0,0,IF(ISBLANK('Student Work'!AG385),"ERROR",IF(ABS('Student Work'!AG385-('Student Work'!$AE$14-'Student Work'!AF385))&lt;0.01,"Correct","ERROR")))</f>
        <v>0</v>
      </c>
      <c r="AH385" s="180">
        <f>IF(AD385=0,0,IF(ISBLANK('Student Work'!AH385),"ERROR",IF(ABS('Student Work'!AH385-('Student Work'!AE385-'Student Work'!AG385))&lt;0.01,"Correct","ERROR")))</f>
        <v>0</v>
      </c>
      <c r="AI385" s="168"/>
      <c r="AJ385" s="104"/>
      <c r="AK385" s="104"/>
      <c r="AL385" s="84"/>
      <c r="AM385" s="18"/>
      <c r="AN385" s="18"/>
      <c r="AO385" s="18"/>
      <c r="AP385" s="18"/>
      <c r="AQ385" s="18"/>
      <c r="AR385" s="18"/>
      <c r="AS385" s="18"/>
      <c r="AT385" s="18"/>
    </row>
    <row r="386" spans="1:46">
      <c r="A386" s="117"/>
      <c r="B386" s="86"/>
      <c r="C386" s="169"/>
      <c r="D386" s="169"/>
      <c r="E386" s="169"/>
      <c r="F386" s="169"/>
      <c r="G386" s="169"/>
      <c r="H386" s="169"/>
      <c r="I386" s="169"/>
      <c r="J386" s="169"/>
      <c r="K386" s="169"/>
      <c r="L386" s="169"/>
      <c r="M386" s="169"/>
      <c r="N386" s="169"/>
      <c r="O386" s="104"/>
      <c r="P386" s="160">
        <f>IF($T$13="Correct",IF(AND(P385+1&lt;='Student Work'!$T$13,P385&lt;&gt;0),P385+1,IF('Student Work'!P386&gt;0,"ERROR",0)),0)</f>
        <v>0</v>
      </c>
      <c r="Q386" s="161">
        <f>IF(P386=0,0,IF(ISBLANK('Student Work'!Q386),"ERROR",IF(ABS('Student Work'!Q386-'Student Work'!T385)&lt;0.01,IF(P386&lt;&gt;"ERROR","Correct","ERROR"),"ERROR")))</f>
        <v>0</v>
      </c>
      <c r="R386" s="162">
        <f>IF(P386=0,0,IF(ISBLANK('Student Work'!R386),"ERROR",IF(ABS('Student Work'!R386-'Student Work'!Q386*'Student Work'!$T$12/12)&lt;0.01,IF(P386&lt;&gt;"ERROR","Correct","ERROR"),"ERROR")))</f>
        <v>0</v>
      </c>
      <c r="S386" s="162">
        <f>IF(P386=0,0,IF(ISBLANK('Student Work'!S386),"ERROR",IF(ABS('Student Work'!S386-('Student Work'!$T$14-'Student Work'!R386))&lt;0.01,IF(P386&lt;&gt;"ERROR","Correct","ERROR"),"ERROR")))</f>
        <v>0</v>
      </c>
      <c r="T386" s="162">
        <f>IF(P386=0,0,IF(ISBLANK('Student Work'!T386),"ERROR",IF(ABS('Student Work'!T386-('Student Work'!Q386-'Student Work'!S386))&lt;0.01,IF(P386&lt;&gt;"ERROR","Correct","ERROR"),"ERROR")))</f>
        <v>0</v>
      </c>
      <c r="U386" s="167"/>
      <c r="V386" s="167"/>
      <c r="W386" s="104"/>
      <c r="X386" s="104"/>
      <c r="Y386" s="104"/>
      <c r="Z386" s="104"/>
      <c r="AA386" s="104"/>
      <c r="AB386" s="104"/>
      <c r="AC386" s="104"/>
      <c r="AD386" s="160">
        <f>IF($AE$13="Correct",IF(AND(AD385+1&lt;='Student Work'!$AE$13,AD385&lt;&gt;0),AD385+1,IF('Student Work'!AD386&gt;0,"ERROR",0)),0)</f>
        <v>0</v>
      </c>
      <c r="AE386" s="162">
        <f>IF(AD386=0,0,IF(ISBLANK('Student Work'!AE386),"ERROR",IF(ABS('Student Work'!AE386-'Student Work'!AH385)&lt;0.01,IF(AD386&lt;&gt;"ERROR","Correct","ERROR"),"ERROR")))</f>
        <v>0</v>
      </c>
      <c r="AF386" s="162">
        <f>IF(AD386=0,0,IF(ISBLANK('Student Work'!AF386),"ERROR",IF(ABS('Student Work'!AF386-'Student Work'!AE386*'Student Work'!$AE$12/12)&lt;0.01,IF(AD386&lt;&gt;"ERROR","Correct","ERROR"),"ERROR")))</f>
        <v>0</v>
      </c>
      <c r="AG386" s="179">
        <f>IF(AD386=0,0,IF(ISBLANK('Student Work'!AG386),"ERROR",IF(ABS('Student Work'!AG386-('Student Work'!$AE$14-'Student Work'!AF386))&lt;0.01,"Correct","ERROR")))</f>
        <v>0</v>
      </c>
      <c r="AH386" s="180">
        <f>IF(AD386=0,0,IF(ISBLANK('Student Work'!AH386),"ERROR",IF(ABS('Student Work'!AH386-('Student Work'!AE386-'Student Work'!AG386))&lt;0.01,"Correct","ERROR")))</f>
        <v>0</v>
      </c>
      <c r="AI386" s="168"/>
      <c r="AJ386" s="104"/>
      <c r="AK386" s="104"/>
      <c r="AL386" s="84"/>
      <c r="AM386" s="18"/>
      <c r="AN386" s="18"/>
      <c r="AO386" s="18"/>
      <c r="AP386" s="18"/>
      <c r="AQ386" s="18"/>
      <c r="AR386" s="18"/>
      <c r="AS386" s="18"/>
      <c r="AT386" s="18"/>
    </row>
    <row r="387" spans="1:46">
      <c r="A387" s="117"/>
      <c r="B387" s="86"/>
      <c r="C387" s="169"/>
      <c r="D387" s="169"/>
      <c r="E387" s="169"/>
      <c r="F387" s="169"/>
      <c r="G387" s="169"/>
      <c r="H387" s="169"/>
      <c r="I387" s="169"/>
      <c r="J387" s="169"/>
      <c r="K387" s="169"/>
      <c r="L387" s="169"/>
      <c r="M387" s="169"/>
      <c r="N387" s="169"/>
      <c r="O387" s="104"/>
      <c r="P387" s="160">
        <f>IF($T$13="Correct",IF(AND(P386+1&lt;='Student Work'!$T$13,P386&lt;&gt;0),P386+1,IF('Student Work'!P387&gt;0,"ERROR",0)),0)</f>
        <v>0</v>
      </c>
      <c r="Q387" s="161">
        <f>IF(P387=0,0,IF(ISBLANK('Student Work'!Q387),"ERROR",IF(ABS('Student Work'!Q387-'Student Work'!T386)&lt;0.01,IF(P387&lt;&gt;"ERROR","Correct","ERROR"),"ERROR")))</f>
        <v>0</v>
      </c>
      <c r="R387" s="162">
        <f>IF(P387=0,0,IF(ISBLANK('Student Work'!R387),"ERROR",IF(ABS('Student Work'!R387-'Student Work'!Q387*'Student Work'!$T$12/12)&lt;0.01,IF(P387&lt;&gt;"ERROR","Correct","ERROR"),"ERROR")))</f>
        <v>0</v>
      </c>
      <c r="S387" s="162">
        <f>IF(P387=0,0,IF(ISBLANK('Student Work'!S387),"ERROR",IF(ABS('Student Work'!S387-('Student Work'!$T$14-'Student Work'!R387))&lt;0.01,IF(P387&lt;&gt;"ERROR","Correct","ERROR"),"ERROR")))</f>
        <v>0</v>
      </c>
      <c r="T387" s="162">
        <f>IF(P387=0,0,IF(ISBLANK('Student Work'!T387),"ERROR",IF(ABS('Student Work'!T387-('Student Work'!Q387-'Student Work'!S387))&lt;0.01,IF(P387&lt;&gt;"ERROR","Correct","ERROR"),"ERROR")))</f>
        <v>0</v>
      </c>
      <c r="U387" s="167"/>
      <c r="V387" s="167"/>
      <c r="W387" s="104"/>
      <c r="X387" s="104"/>
      <c r="Y387" s="104"/>
      <c r="Z387" s="104"/>
      <c r="AA387" s="104"/>
      <c r="AB387" s="104"/>
      <c r="AC387" s="104"/>
      <c r="AD387" s="160">
        <f>IF($AE$13="Correct",IF(AND(AD386+1&lt;='Student Work'!$AE$13,AD386&lt;&gt;0),AD386+1,IF('Student Work'!AD387&gt;0,"ERROR",0)),0)</f>
        <v>0</v>
      </c>
      <c r="AE387" s="162">
        <f>IF(AD387=0,0,IF(ISBLANK('Student Work'!AE387),"ERROR",IF(ABS('Student Work'!AE387-'Student Work'!AH386)&lt;0.01,IF(AD387&lt;&gt;"ERROR","Correct","ERROR"),"ERROR")))</f>
        <v>0</v>
      </c>
      <c r="AF387" s="162">
        <f>IF(AD387=0,0,IF(ISBLANK('Student Work'!AF387),"ERROR",IF(ABS('Student Work'!AF387-'Student Work'!AE387*'Student Work'!$AE$12/12)&lt;0.01,IF(AD387&lt;&gt;"ERROR","Correct","ERROR"),"ERROR")))</f>
        <v>0</v>
      </c>
      <c r="AG387" s="179">
        <f>IF(AD387=0,0,IF(ISBLANK('Student Work'!AG387),"ERROR",IF(ABS('Student Work'!AG387-('Student Work'!$AE$14-'Student Work'!AF387))&lt;0.01,"Correct","ERROR")))</f>
        <v>0</v>
      </c>
      <c r="AH387" s="180">
        <f>IF(AD387=0,0,IF(ISBLANK('Student Work'!AH387),"ERROR",IF(ABS('Student Work'!AH387-('Student Work'!AE387-'Student Work'!AG387))&lt;0.01,"Correct","ERROR")))</f>
        <v>0</v>
      </c>
      <c r="AI387" s="168"/>
      <c r="AJ387" s="104"/>
      <c r="AK387" s="104"/>
      <c r="AL387" s="84"/>
      <c r="AM387" s="18"/>
      <c r="AN387" s="18"/>
      <c r="AO387" s="18"/>
      <c r="AP387" s="18"/>
      <c r="AQ387" s="18"/>
      <c r="AR387" s="18"/>
      <c r="AS387" s="18"/>
      <c r="AT387" s="18"/>
    </row>
    <row r="388" spans="1:46">
      <c r="A388" s="117"/>
      <c r="B388" s="86"/>
      <c r="C388" s="169"/>
      <c r="D388" s="169"/>
      <c r="E388" s="169"/>
      <c r="F388" s="169"/>
      <c r="G388" s="169"/>
      <c r="H388" s="169"/>
      <c r="I388" s="169"/>
      <c r="J388" s="169"/>
      <c r="K388" s="169"/>
      <c r="L388" s="169"/>
      <c r="M388" s="169"/>
      <c r="N388" s="169"/>
      <c r="O388" s="104"/>
      <c r="P388" s="160">
        <f>IF($T$13="Correct",IF(AND(P387+1&lt;='Student Work'!$T$13,P387&lt;&gt;0),P387+1,IF('Student Work'!P388&gt;0,"ERROR",0)),0)</f>
        <v>0</v>
      </c>
      <c r="Q388" s="161">
        <f>IF(P388=0,0,IF(ISBLANK('Student Work'!Q388),"ERROR",IF(ABS('Student Work'!Q388-'Student Work'!T387)&lt;0.01,IF(P388&lt;&gt;"ERROR","Correct","ERROR"),"ERROR")))</f>
        <v>0</v>
      </c>
      <c r="R388" s="162">
        <f>IF(P388=0,0,IF(ISBLANK('Student Work'!R388),"ERROR",IF(ABS('Student Work'!R388-'Student Work'!Q388*'Student Work'!$T$12/12)&lt;0.01,IF(P388&lt;&gt;"ERROR","Correct","ERROR"),"ERROR")))</f>
        <v>0</v>
      </c>
      <c r="S388" s="162">
        <f>IF(P388=0,0,IF(ISBLANK('Student Work'!S388),"ERROR",IF(ABS('Student Work'!S388-('Student Work'!$T$14-'Student Work'!R388))&lt;0.01,IF(P388&lt;&gt;"ERROR","Correct","ERROR"),"ERROR")))</f>
        <v>0</v>
      </c>
      <c r="T388" s="162">
        <f>IF(P388=0,0,IF(ISBLANK('Student Work'!T388),"ERROR",IF(ABS('Student Work'!T388-('Student Work'!Q388-'Student Work'!S388))&lt;0.01,IF(P388&lt;&gt;"ERROR","Correct","ERROR"),"ERROR")))</f>
        <v>0</v>
      </c>
      <c r="U388" s="167"/>
      <c r="V388" s="167"/>
      <c r="W388" s="104"/>
      <c r="X388" s="104"/>
      <c r="Y388" s="104"/>
      <c r="Z388" s="104"/>
      <c r="AA388" s="104"/>
      <c r="AB388" s="104"/>
      <c r="AC388" s="104"/>
      <c r="AD388" s="160">
        <f>IF($AE$13="Correct",IF(AND(AD387+1&lt;='Student Work'!$AE$13,AD387&lt;&gt;0),AD387+1,IF('Student Work'!AD388&gt;0,"ERROR",0)),0)</f>
        <v>0</v>
      </c>
      <c r="AE388" s="162">
        <f>IF(AD388=0,0,IF(ISBLANK('Student Work'!AE388),"ERROR",IF(ABS('Student Work'!AE388-'Student Work'!AH387)&lt;0.01,IF(AD388&lt;&gt;"ERROR","Correct","ERROR"),"ERROR")))</f>
        <v>0</v>
      </c>
      <c r="AF388" s="162">
        <f>IF(AD388=0,0,IF(ISBLANK('Student Work'!AF388),"ERROR",IF(ABS('Student Work'!AF388-'Student Work'!AE388*'Student Work'!$AE$12/12)&lt;0.01,IF(AD388&lt;&gt;"ERROR","Correct","ERROR"),"ERROR")))</f>
        <v>0</v>
      </c>
      <c r="AG388" s="179">
        <f>IF(AD388=0,0,IF(ISBLANK('Student Work'!AG388),"ERROR",IF(ABS('Student Work'!AG388-('Student Work'!$AE$14-'Student Work'!AF388))&lt;0.01,"Correct","ERROR")))</f>
        <v>0</v>
      </c>
      <c r="AH388" s="180">
        <f>IF(AD388=0,0,IF(ISBLANK('Student Work'!AH388),"ERROR",IF(ABS('Student Work'!AH388-('Student Work'!AE388-'Student Work'!AG388))&lt;0.01,"Correct","ERROR")))</f>
        <v>0</v>
      </c>
      <c r="AI388" s="168"/>
      <c r="AJ388" s="104"/>
      <c r="AK388" s="104"/>
      <c r="AL388" s="84"/>
      <c r="AM388" s="18"/>
      <c r="AN388" s="18"/>
      <c r="AO388" s="18"/>
      <c r="AP388" s="18"/>
      <c r="AQ388" s="18"/>
      <c r="AR388" s="18"/>
      <c r="AS388" s="18"/>
      <c r="AT388" s="18"/>
    </row>
    <row r="389" spans="1:46">
      <c r="A389" s="117"/>
      <c r="B389" s="86"/>
      <c r="C389" s="169"/>
      <c r="D389" s="169"/>
      <c r="E389" s="169"/>
      <c r="F389" s="169"/>
      <c r="G389" s="169"/>
      <c r="H389" s="169"/>
      <c r="I389" s="169"/>
      <c r="J389" s="169"/>
      <c r="K389" s="169"/>
      <c r="L389" s="169"/>
      <c r="M389" s="169"/>
      <c r="N389" s="169"/>
      <c r="O389" s="104"/>
      <c r="P389" s="160">
        <f>IF($T$13="Correct",IF(AND(P388+1&lt;='Student Work'!$T$13,P388&lt;&gt;0),P388+1,IF('Student Work'!P389&gt;0,"ERROR",0)),0)</f>
        <v>0</v>
      </c>
      <c r="Q389" s="161">
        <f>IF(P389=0,0,IF(ISBLANK('Student Work'!Q389),"ERROR",IF(ABS('Student Work'!Q389-'Student Work'!T388)&lt;0.01,IF(P389&lt;&gt;"ERROR","Correct","ERROR"),"ERROR")))</f>
        <v>0</v>
      </c>
      <c r="R389" s="162">
        <f>IF(P389=0,0,IF(ISBLANK('Student Work'!R389),"ERROR",IF(ABS('Student Work'!R389-'Student Work'!Q389*'Student Work'!$T$12/12)&lt;0.01,IF(P389&lt;&gt;"ERROR","Correct","ERROR"),"ERROR")))</f>
        <v>0</v>
      </c>
      <c r="S389" s="162">
        <f>IF(P389=0,0,IF(ISBLANK('Student Work'!S389),"ERROR",IF(ABS('Student Work'!S389-('Student Work'!$T$14-'Student Work'!R389))&lt;0.01,IF(P389&lt;&gt;"ERROR","Correct","ERROR"),"ERROR")))</f>
        <v>0</v>
      </c>
      <c r="T389" s="162">
        <f>IF(P389=0,0,IF(ISBLANK('Student Work'!T389),"ERROR",IF(ABS('Student Work'!T389-('Student Work'!Q389-'Student Work'!S389))&lt;0.01,IF(P389&lt;&gt;"ERROR","Correct","ERROR"),"ERROR")))</f>
        <v>0</v>
      </c>
      <c r="U389" s="167"/>
      <c r="V389" s="167"/>
      <c r="W389" s="104"/>
      <c r="X389" s="104"/>
      <c r="Y389" s="104"/>
      <c r="Z389" s="104"/>
      <c r="AA389" s="104"/>
      <c r="AB389" s="104"/>
      <c r="AC389" s="104"/>
      <c r="AD389" s="160">
        <f>IF($AE$13="Correct",IF(AND(AD388+1&lt;='Student Work'!$AE$13,AD388&lt;&gt;0),AD388+1,IF('Student Work'!AD389&gt;0,"ERROR",0)),0)</f>
        <v>0</v>
      </c>
      <c r="AE389" s="162">
        <f>IF(AD389=0,0,IF(ISBLANK('Student Work'!AE389),"ERROR",IF(ABS('Student Work'!AE389-'Student Work'!AH388)&lt;0.01,IF(AD389&lt;&gt;"ERROR","Correct","ERROR"),"ERROR")))</f>
        <v>0</v>
      </c>
      <c r="AF389" s="162">
        <f>IF(AD389=0,0,IF(ISBLANK('Student Work'!AF389),"ERROR",IF(ABS('Student Work'!AF389-'Student Work'!AE389*'Student Work'!$AE$12/12)&lt;0.01,IF(AD389&lt;&gt;"ERROR","Correct","ERROR"),"ERROR")))</f>
        <v>0</v>
      </c>
      <c r="AG389" s="179">
        <f>IF(AD389=0,0,IF(ISBLANK('Student Work'!AG389),"ERROR",IF(ABS('Student Work'!AG389-('Student Work'!$AE$14-'Student Work'!AF389))&lt;0.01,"Correct","ERROR")))</f>
        <v>0</v>
      </c>
      <c r="AH389" s="180">
        <f>IF(AD389=0,0,IF(ISBLANK('Student Work'!AH389),"ERROR",IF(ABS('Student Work'!AH389-('Student Work'!AE389-'Student Work'!AG389))&lt;0.01,"Correct","ERROR")))</f>
        <v>0</v>
      </c>
      <c r="AI389" s="168"/>
      <c r="AJ389" s="104"/>
      <c r="AK389" s="104"/>
      <c r="AL389" s="84"/>
      <c r="AM389" s="18"/>
      <c r="AN389" s="18"/>
      <c r="AO389" s="18"/>
      <c r="AP389" s="18"/>
      <c r="AQ389" s="18"/>
      <c r="AR389" s="18"/>
      <c r="AS389" s="18"/>
      <c r="AT389" s="18"/>
    </row>
    <row r="390" spans="1:46">
      <c r="A390" s="117"/>
      <c r="B390" s="86"/>
      <c r="C390" s="169"/>
      <c r="D390" s="169"/>
      <c r="E390" s="169"/>
      <c r="F390" s="169"/>
      <c r="G390" s="169"/>
      <c r="H390" s="169"/>
      <c r="I390" s="169"/>
      <c r="J390" s="169"/>
      <c r="K390" s="169"/>
      <c r="L390" s="169"/>
      <c r="M390" s="169"/>
      <c r="N390" s="169"/>
      <c r="O390" s="104"/>
      <c r="P390" s="160">
        <f>IF($T$13="Correct",IF(AND(P389+1&lt;='Student Work'!$T$13,P389&lt;&gt;0),P389+1,IF('Student Work'!P390&gt;0,"ERROR",0)),0)</f>
        <v>0</v>
      </c>
      <c r="Q390" s="161">
        <f>IF(P390=0,0,IF(ISBLANK('Student Work'!Q390),"ERROR",IF(ABS('Student Work'!Q390-'Student Work'!T389)&lt;0.01,IF(P390&lt;&gt;"ERROR","Correct","ERROR"),"ERROR")))</f>
        <v>0</v>
      </c>
      <c r="R390" s="162">
        <f>IF(P390=0,0,IF(ISBLANK('Student Work'!R390),"ERROR",IF(ABS('Student Work'!R390-'Student Work'!Q390*'Student Work'!$T$12/12)&lt;0.01,IF(P390&lt;&gt;"ERROR","Correct","ERROR"),"ERROR")))</f>
        <v>0</v>
      </c>
      <c r="S390" s="162">
        <f>IF(P390=0,0,IF(ISBLANK('Student Work'!S390),"ERROR",IF(ABS('Student Work'!S390-('Student Work'!$T$14-'Student Work'!R390))&lt;0.01,IF(P390&lt;&gt;"ERROR","Correct","ERROR"),"ERROR")))</f>
        <v>0</v>
      </c>
      <c r="T390" s="162">
        <f>IF(P390=0,0,IF(ISBLANK('Student Work'!T390),"ERROR",IF(ABS('Student Work'!T390-('Student Work'!Q390-'Student Work'!S390))&lt;0.01,IF(P390&lt;&gt;"ERROR","Correct","ERROR"),"ERROR")))</f>
        <v>0</v>
      </c>
      <c r="U390" s="167"/>
      <c r="V390" s="167"/>
      <c r="W390" s="104"/>
      <c r="X390" s="104"/>
      <c r="Y390" s="104"/>
      <c r="Z390" s="104"/>
      <c r="AA390" s="104"/>
      <c r="AB390" s="104"/>
      <c r="AC390" s="104"/>
      <c r="AD390" s="160">
        <f>IF($AE$13="Correct",IF(AND(AD389+1&lt;='Student Work'!$AE$13,AD389&lt;&gt;0),AD389+1,IF('Student Work'!AD390&gt;0,"ERROR",0)),0)</f>
        <v>0</v>
      </c>
      <c r="AE390" s="162">
        <f>IF(AD390=0,0,IF(ISBLANK('Student Work'!AE390),"ERROR",IF(ABS('Student Work'!AE390-'Student Work'!AH389)&lt;0.01,IF(AD390&lt;&gt;"ERROR","Correct","ERROR"),"ERROR")))</f>
        <v>0</v>
      </c>
      <c r="AF390" s="162">
        <f>IF(AD390=0,0,IF(ISBLANK('Student Work'!AF390),"ERROR",IF(ABS('Student Work'!AF390-'Student Work'!AE390*'Student Work'!$AE$12/12)&lt;0.01,IF(AD390&lt;&gt;"ERROR","Correct","ERROR"),"ERROR")))</f>
        <v>0</v>
      </c>
      <c r="AG390" s="179">
        <f>IF(AD390=0,0,IF(ISBLANK('Student Work'!AG390),"ERROR",IF(ABS('Student Work'!AG390-('Student Work'!$AE$14-'Student Work'!AF390))&lt;0.01,"Correct","ERROR")))</f>
        <v>0</v>
      </c>
      <c r="AH390" s="180">
        <f>IF(AD390=0,0,IF(ISBLANK('Student Work'!AH390),"ERROR",IF(ABS('Student Work'!AH390-('Student Work'!AE390-'Student Work'!AG390))&lt;0.01,"Correct","ERROR")))</f>
        <v>0</v>
      </c>
      <c r="AI390" s="168"/>
      <c r="AJ390" s="104"/>
      <c r="AK390" s="104"/>
      <c r="AL390" s="84"/>
      <c r="AM390" s="18"/>
      <c r="AN390" s="18"/>
      <c r="AO390" s="18"/>
      <c r="AP390" s="18"/>
      <c r="AQ390" s="18"/>
      <c r="AR390" s="18"/>
      <c r="AS390" s="18"/>
      <c r="AT390" s="18"/>
    </row>
    <row r="391" spans="1:46">
      <c r="A391" s="117"/>
      <c r="B391" s="86"/>
      <c r="C391" s="169"/>
      <c r="D391" s="169"/>
      <c r="E391" s="169"/>
      <c r="F391" s="169"/>
      <c r="G391" s="169"/>
      <c r="H391" s="169"/>
      <c r="I391" s="169"/>
      <c r="J391" s="169"/>
      <c r="K391" s="169"/>
      <c r="L391" s="169"/>
      <c r="M391" s="169"/>
      <c r="N391" s="169"/>
      <c r="O391" s="104"/>
      <c r="P391" s="160">
        <f>IF($T$13="Correct",IF(AND(P390+1&lt;='Student Work'!$T$13,P390&lt;&gt;0),P390+1,IF('Student Work'!P391&gt;0,"ERROR",0)),0)</f>
        <v>0</v>
      </c>
      <c r="Q391" s="161">
        <f>IF(P391=0,0,IF(ISBLANK('Student Work'!Q391),"ERROR",IF(ABS('Student Work'!Q391-'Student Work'!T390)&lt;0.01,IF(P391&lt;&gt;"ERROR","Correct","ERROR"),"ERROR")))</f>
        <v>0</v>
      </c>
      <c r="R391" s="162">
        <f>IF(P391=0,0,IF(ISBLANK('Student Work'!R391),"ERROR",IF(ABS('Student Work'!R391-'Student Work'!Q391*'Student Work'!$T$12/12)&lt;0.01,IF(P391&lt;&gt;"ERROR","Correct","ERROR"),"ERROR")))</f>
        <v>0</v>
      </c>
      <c r="S391" s="162">
        <f>IF(P391=0,0,IF(ISBLANK('Student Work'!S391),"ERROR",IF(ABS('Student Work'!S391-('Student Work'!$T$14-'Student Work'!R391))&lt;0.01,IF(P391&lt;&gt;"ERROR","Correct","ERROR"),"ERROR")))</f>
        <v>0</v>
      </c>
      <c r="T391" s="162">
        <f>IF(P391=0,0,IF(ISBLANK('Student Work'!T391),"ERROR",IF(ABS('Student Work'!T391-('Student Work'!Q391-'Student Work'!S391))&lt;0.01,IF(P391&lt;&gt;"ERROR","Correct","ERROR"),"ERROR")))</f>
        <v>0</v>
      </c>
      <c r="U391" s="167"/>
      <c r="V391" s="167"/>
      <c r="W391" s="104"/>
      <c r="X391" s="104"/>
      <c r="Y391" s="104"/>
      <c r="Z391" s="104"/>
      <c r="AA391" s="104"/>
      <c r="AB391" s="104"/>
      <c r="AC391" s="104"/>
      <c r="AD391" s="160">
        <f>IF($AE$13="Correct",IF(AND(AD390+1&lt;='Student Work'!$AE$13,AD390&lt;&gt;0),AD390+1,IF('Student Work'!AD391&gt;0,"ERROR",0)),0)</f>
        <v>0</v>
      </c>
      <c r="AE391" s="162">
        <f>IF(AD391=0,0,IF(ISBLANK('Student Work'!AE391),"ERROR",IF(ABS('Student Work'!AE391-'Student Work'!AH390)&lt;0.01,IF(AD391&lt;&gt;"ERROR","Correct","ERROR"),"ERROR")))</f>
        <v>0</v>
      </c>
      <c r="AF391" s="162">
        <f>IF(AD391=0,0,IF(ISBLANK('Student Work'!AF391),"ERROR",IF(ABS('Student Work'!AF391-'Student Work'!AE391*'Student Work'!$AE$12/12)&lt;0.01,IF(AD391&lt;&gt;"ERROR","Correct","ERROR"),"ERROR")))</f>
        <v>0</v>
      </c>
      <c r="AG391" s="179">
        <f>IF(AD391=0,0,IF(ISBLANK('Student Work'!AG391),"ERROR",IF(ABS('Student Work'!AG391-('Student Work'!$AE$14-'Student Work'!AF391))&lt;0.01,"Correct","ERROR")))</f>
        <v>0</v>
      </c>
      <c r="AH391" s="180">
        <f>IF(AD391=0,0,IF(ISBLANK('Student Work'!AH391),"ERROR",IF(ABS('Student Work'!AH391-('Student Work'!AE391-'Student Work'!AG391))&lt;0.01,"Correct","ERROR")))</f>
        <v>0</v>
      </c>
      <c r="AI391" s="168"/>
      <c r="AJ391" s="104"/>
      <c r="AK391" s="104"/>
      <c r="AL391" s="84"/>
      <c r="AM391" s="18"/>
      <c r="AN391" s="18"/>
      <c r="AO391" s="18"/>
      <c r="AP391" s="18"/>
      <c r="AQ391" s="18"/>
      <c r="AR391" s="18"/>
      <c r="AS391" s="18"/>
      <c r="AT391" s="18"/>
    </row>
    <row r="392" spans="1:46">
      <c r="A392" s="117"/>
      <c r="B392" s="86"/>
      <c r="C392" s="169"/>
      <c r="D392" s="169"/>
      <c r="E392" s="169"/>
      <c r="F392" s="169"/>
      <c r="G392" s="169"/>
      <c r="H392" s="169"/>
      <c r="I392" s="169"/>
      <c r="J392" s="169"/>
      <c r="K392" s="169"/>
      <c r="L392" s="169"/>
      <c r="M392" s="169"/>
      <c r="N392" s="169"/>
      <c r="O392" s="104"/>
      <c r="P392" s="160">
        <f>IF($T$13="Correct",IF(AND(P391+1&lt;='Student Work'!$T$13,P391&lt;&gt;0),P391+1,IF('Student Work'!P392&gt;0,"ERROR",0)),0)</f>
        <v>0</v>
      </c>
      <c r="Q392" s="161">
        <f>IF(P392=0,0,IF(ISBLANK('Student Work'!Q392),"ERROR",IF(ABS('Student Work'!Q392-'Student Work'!T391)&lt;0.01,IF(P392&lt;&gt;"ERROR","Correct","ERROR"),"ERROR")))</f>
        <v>0</v>
      </c>
      <c r="R392" s="162">
        <f>IF(P392=0,0,IF(ISBLANK('Student Work'!R392),"ERROR",IF(ABS('Student Work'!R392-'Student Work'!Q392*'Student Work'!$T$12/12)&lt;0.01,IF(P392&lt;&gt;"ERROR","Correct","ERROR"),"ERROR")))</f>
        <v>0</v>
      </c>
      <c r="S392" s="162">
        <f>IF(P392=0,0,IF(ISBLANK('Student Work'!S392),"ERROR",IF(ABS('Student Work'!S392-('Student Work'!$T$14-'Student Work'!R392))&lt;0.01,IF(P392&lt;&gt;"ERROR","Correct","ERROR"),"ERROR")))</f>
        <v>0</v>
      </c>
      <c r="T392" s="162">
        <f>IF(P392=0,0,IF(ISBLANK('Student Work'!T392),"ERROR",IF(ABS('Student Work'!T392-('Student Work'!Q392-'Student Work'!S392))&lt;0.01,IF(P392&lt;&gt;"ERROR","Correct","ERROR"),"ERROR")))</f>
        <v>0</v>
      </c>
      <c r="U392" s="167"/>
      <c r="V392" s="167"/>
      <c r="W392" s="104"/>
      <c r="X392" s="104"/>
      <c r="Y392" s="104"/>
      <c r="Z392" s="104"/>
      <c r="AA392" s="104"/>
      <c r="AB392" s="104"/>
      <c r="AC392" s="104"/>
      <c r="AD392" s="160">
        <f>IF($AE$13="Correct",IF(AND(AD391+1&lt;='Student Work'!$AE$13,AD391&lt;&gt;0),AD391+1,IF('Student Work'!AD392&gt;0,"ERROR",0)),0)</f>
        <v>0</v>
      </c>
      <c r="AE392" s="162">
        <f>IF(AD392=0,0,IF(ISBLANK('Student Work'!AE392),"ERROR",IF(ABS('Student Work'!AE392-'Student Work'!AH391)&lt;0.01,IF(AD392&lt;&gt;"ERROR","Correct","ERROR"),"ERROR")))</f>
        <v>0</v>
      </c>
      <c r="AF392" s="162">
        <f>IF(AD392=0,0,IF(ISBLANK('Student Work'!AF392),"ERROR",IF(ABS('Student Work'!AF392-'Student Work'!AE392*'Student Work'!$AE$12/12)&lt;0.01,IF(AD392&lt;&gt;"ERROR","Correct","ERROR"),"ERROR")))</f>
        <v>0</v>
      </c>
      <c r="AG392" s="179">
        <f>IF(AD392=0,0,IF(ISBLANK('Student Work'!AG392),"ERROR",IF(ABS('Student Work'!AG392-('Student Work'!$AE$14-'Student Work'!AF392))&lt;0.01,"Correct","ERROR")))</f>
        <v>0</v>
      </c>
      <c r="AH392" s="180">
        <f>IF(AD392=0,0,IF(ISBLANK('Student Work'!AH392),"ERROR",IF(ABS('Student Work'!AH392-('Student Work'!AE392-'Student Work'!AG392))&lt;0.01,"Correct","ERROR")))</f>
        <v>0</v>
      </c>
      <c r="AI392" s="168"/>
      <c r="AJ392" s="104"/>
      <c r="AK392" s="104"/>
      <c r="AL392" s="84"/>
      <c r="AM392" s="18"/>
      <c r="AN392" s="18"/>
      <c r="AO392" s="18"/>
      <c r="AP392" s="18"/>
      <c r="AQ392" s="18"/>
      <c r="AR392" s="18"/>
      <c r="AS392" s="18"/>
      <c r="AT392" s="18"/>
    </row>
    <row r="393" spans="1:46">
      <c r="A393" s="117"/>
      <c r="B393" s="86"/>
      <c r="C393" s="169"/>
      <c r="D393" s="169"/>
      <c r="E393" s="169"/>
      <c r="F393" s="169"/>
      <c r="G393" s="169"/>
      <c r="H393" s="169"/>
      <c r="I393" s="169"/>
      <c r="J393" s="169"/>
      <c r="K393" s="169"/>
      <c r="L393" s="169"/>
      <c r="M393" s="169"/>
      <c r="N393" s="169"/>
      <c r="O393" s="104"/>
      <c r="P393" s="160">
        <f>IF($T$13="Correct",IF(AND(P392+1&lt;='Student Work'!$T$13,P392&lt;&gt;0),P392+1,IF('Student Work'!P393&gt;0,"ERROR",0)),0)</f>
        <v>0</v>
      </c>
      <c r="Q393" s="161">
        <f>IF(P393=0,0,IF(ISBLANK('Student Work'!Q393),"ERROR",IF(ABS('Student Work'!Q393-'Student Work'!T392)&lt;0.01,IF(P393&lt;&gt;"ERROR","Correct","ERROR"),"ERROR")))</f>
        <v>0</v>
      </c>
      <c r="R393" s="162">
        <f>IF(P393=0,0,IF(ISBLANK('Student Work'!R393),"ERROR",IF(ABS('Student Work'!R393-'Student Work'!Q393*'Student Work'!$T$12/12)&lt;0.01,IF(P393&lt;&gt;"ERROR","Correct","ERROR"),"ERROR")))</f>
        <v>0</v>
      </c>
      <c r="S393" s="162">
        <f>IF(P393=0,0,IF(ISBLANK('Student Work'!S393),"ERROR",IF(ABS('Student Work'!S393-('Student Work'!$T$14-'Student Work'!R393))&lt;0.01,IF(P393&lt;&gt;"ERROR","Correct","ERROR"),"ERROR")))</f>
        <v>0</v>
      </c>
      <c r="T393" s="162">
        <f>IF(P393=0,0,IF(ISBLANK('Student Work'!T393),"ERROR",IF(ABS('Student Work'!T393-('Student Work'!Q393-'Student Work'!S393))&lt;0.01,IF(P393&lt;&gt;"ERROR","Correct","ERROR"),"ERROR")))</f>
        <v>0</v>
      </c>
      <c r="U393" s="167"/>
      <c r="V393" s="167"/>
      <c r="W393" s="104"/>
      <c r="X393" s="104"/>
      <c r="Y393" s="104"/>
      <c r="Z393" s="104"/>
      <c r="AA393" s="104"/>
      <c r="AB393" s="104"/>
      <c r="AC393" s="104"/>
      <c r="AD393" s="160">
        <f>IF($AE$13="Correct",IF(AND(AD392+1&lt;='Student Work'!$AE$13,AD392&lt;&gt;0),AD392+1,IF('Student Work'!AD393&gt;0,"ERROR",0)),0)</f>
        <v>0</v>
      </c>
      <c r="AE393" s="162">
        <f>IF(AD393=0,0,IF(ISBLANK('Student Work'!AE393),"ERROR",IF(ABS('Student Work'!AE393-'Student Work'!AH392)&lt;0.01,IF(AD393&lt;&gt;"ERROR","Correct","ERROR"),"ERROR")))</f>
        <v>0</v>
      </c>
      <c r="AF393" s="162">
        <f>IF(AD393=0,0,IF(ISBLANK('Student Work'!AF393),"ERROR",IF(ABS('Student Work'!AF393-'Student Work'!AE393*'Student Work'!$AE$12/12)&lt;0.01,IF(AD393&lt;&gt;"ERROR","Correct","ERROR"),"ERROR")))</f>
        <v>0</v>
      </c>
      <c r="AG393" s="179">
        <f>IF(AD393=0,0,IF(ISBLANK('Student Work'!AG393),"ERROR",IF(ABS('Student Work'!AG393-('Student Work'!$AE$14-'Student Work'!AF393))&lt;0.01,"Correct","ERROR")))</f>
        <v>0</v>
      </c>
      <c r="AH393" s="180">
        <f>IF(AD393=0,0,IF(ISBLANK('Student Work'!AH393),"ERROR",IF(ABS('Student Work'!AH393-('Student Work'!AE393-'Student Work'!AG393))&lt;0.01,"Correct","ERROR")))</f>
        <v>0</v>
      </c>
      <c r="AI393" s="168"/>
      <c r="AJ393" s="104"/>
      <c r="AK393" s="104"/>
      <c r="AL393" s="84"/>
      <c r="AM393" s="18"/>
      <c r="AN393" s="18"/>
      <c r="AO393" s="18"/>
      <c r="AP393" s="18"/>
      <c r="AQ393" s="18"/>
      <c r="AR393" s="18"/>
      <c r="AS393" s="18"/>
      <c r="AT393" s="18"/>
    </row>
    <row r="394" spans="1:46">
      <c r="A394" s="117"/>
      <c r="B394" s="86"/>
      <c r="C394" s="169"/>
      <c r="D394" s="169"/>
      <c r="E394" s="169"/>
      <c r="F394" s="169"/>
      <c r="G394" s="169"/>
      <c r="H394" s="169"/>
      <c r="I394" s="169"/>
      <c r="J394" s="169"/>
      <c r="K394" s="169"/>
      <c r="L394" s="169"/>
      <c r="M394" s="169"/>
      <c r="N394" s="169"/>
      <c r="O394" s="104"/>
      <c r="P394" s="160">
        <f>IF($T$13="Correct",IF(AND(P393+1&lt;='Student Work'!$T$13,P393&lt;&gt;0),P393+1,IF('Student Work'!P394&gt;0,"ERROR",0)),0)</f>
        <v>0</v>
      </c>
      <c r="Q394" s="161">
        <f>IF(P394=0,0,IF(ISBLANK('Student Work'!Q394),"ERROR",IF(ABS('Student Work'!Q394-'Student Work'!T393)&lt;0.01,IF(P394&lt;&gt;"ERROR","Correct","ERROR"),"ERROR")))</f>
        <v>0</v>
      </c>
      <c r="R394" s="162">
        <f>IF(P394=0,0,IF(ISBLANK('Student Work'!R394),"ERROR",IF(ABS('Student Work'!R394-'Student Work'!Q394*'Student Work'!$T$12/12)&lt;0.01,IF(P394&lt;&gt;"ERROR","Correct","ERROR"),"ERROR")))</f>
        <v>0</v>
      </c>
      <c r="S394" s="162">
        <f>IF(P394=0,0,IF(ISBLANK('Student Work'!S394),"ERROR",IF(ABS('Student Work'!S394-('Student Work'!$T$14-'Student Work'!R394))&lt;0.01,IF(P394&lt;&gt;"ERROR","Correct","ERROR"),"ERROR")))</f>
        <v>0</v>
      </c>
      <c r="T394" s="162">
        <f>IF(P394=0,0,IF(ISBLANK('Student Work'!T394),"ERROR",IF(ABS('Student Work'!T394-('Student Work'!Q394-'Student Work'!S394))&lt;0.01,IF(P394&lt;&gt;"ERROR","Correct","ERROR"),"ERROR")))</f>
        <v>0</v>
      </c>
      <c r="U394" s="167"/>
      <c r="V394" s="167"/>
      <c r="W394" s="104"/>
      <c r="X394" s="104"/>
      <c r="Y394" s="104"/>
      <c r="Z394" s="104"/>
      <c r="AA394" s="104"/>
      <c r="AB394" s="104"/>
      <c r="AC394" s="104"/>
      <c r="AD394" s="160">
        <f>IF($AE$13="Correct",IF(AND(AD393+1&lt;='Student Work'!$AE$13,AD393&lt;&gt;0),AD393+1,IF('Student Work'!AD394&gt;0,"ERROR",0)),0)</f>
        <v>0</v>
      </c>
      <c r="AE394" s="162">
        <f>IF(AD394=0,0,IF(ISBLANK('Student Work'!AE394),"ERROR",IF(ABS('Student Work'!AE394-'Student Work'!AH393)&lt;0.01,IF(AD394&lt;&gt;"ERROR","Correct","ERROR"),"ERROR")))</f>
        <v>0</v>
      </c>
      <c r="AF394" s="162">
        <f>IF(AD394=0,0,IF(ISBLANK('Student Work'!AF394),"ERROR",IF(ABS('Student Work'!AF394-'Student Work'!AE394*'Student Work'!$AE$12/12)&lt;0.01,IF(AD394&lt;&gt;"ERROR","Correct","ERROR"),"ERROR")))</f>
        <v>0</v>
      </c>
      <c r="AG394" s="179">
        <f>IF(AD394=0,0,IF(ISBLANK('Student Work'!AG394),"ERROR",IF(ABS('Student Work'!AG394-('Student Work'!$AE$14-'Student Work'!AF394))&lt;0.01,"Correct","ERROR")))</f>
        <v>0</v>
      </c>
      <c r="AH394" s="180">
        <f>IF(AD394=0,0,IF(ISBLANK('Student Work'!AH394),"ERROR",IF(ABS('Student Work'!AH394-('Student Work'!AE394-'Student Work'!AG394))&lt;0.01,"Correct","ERROR")))</f>
        <v>0</v>
      </c>
      <c r="AI394" s="168"/>
      <c r="AJ394" s="104"/>
      <c r="AK394" s="104"/>
      <c r="AL394" s="84"/>
      <c r="AM394" s="18"/>
      <c r="AN394" s="18"/>
      <c r="AO394" s="18"/>
      <c r="AP394" s="18"/>
      <c r="AQ394" s="18"/>
      <c r="AR394" s="18"/>
      <c r="AS394" s="18"/>
      <c r="AT394" s="18"/>
    </row>
    <row r="395" spans="1:46">
      <c r="A395" s="117"/>
      <c r="B395" s="86"/>
      <c r="C395" s="169"/>
      <c r="D395" s="169"/>
      <c r="E395" s="169"/>
      <c r="F395" s="169"/>
      <c r="G395" s="169"/>
      <c r="H395" s="169"/>
      <c r="I395" s="169"/>
      <c r="J395" s="169"/>
      <c r="K395" s="169"/>
      <c r="L395" s="169"/>
      <c r="M395" s="169"/>
      <c r="N395" s="169"/>
      <c r="O395" s="104"/>
      <c r="P395" s="160">
        <f>IF($T$13="Correct",IF(AND(P394+1&lt;='Student Work'!$T$13,P394&lt;&gt;0),P394+1,IF('Student Work'!P395&gt;0,"ERROR",0)),0)</f>
        <v>0</v>
      </c>
      <c r="Q395" s="161">
        <f>IF(P395=0,0,IF(ISBLANK('Student Work'!Q395),"ERROR",IF(ABS('Student Work'!Q395-'Student Work'!T394)&lt;0.01,IF(P395&lt;&gt;"ERROR","Correct","ERROR"),"ERROR")))</f>
        <v>0</v>
      </c>
      <c r="R395" s="162">
        <f>IF(P395=0,0,IF(ISBLANK('Student Work'!R395),"ERROR",IF(ABS('Student Work'!R395-'Student Work'!Q395*'Student Work'!$T$12/12)&lt;0.01,IF(P395&lt;&gt;"ERROR","Correct","ERROR"),"ERROR")))</f>
        <v>0</v>
      </c>
      <c r="S395" s="162">
        <f>IF(P395=0,0,IF(ISBLANK('Student Work'!S395),"ERROR",IF(ABS('Student Work'!S395-('Student Work'!$T$14-'Student Work'!R395))&lt;0.01,IF(P395&lt;&gt;"ERROR","Correct","ERROR"),"ERROR")))</f>
        <v>0</v>
      </c>
      <c r="T395" s="162">
        <f>IF(P395=0,0,IF(ISBLANK('Student Work'!T395),"ERROR",IF(ABS('Student Work'!T395-('Student Work'!Q395-'Student Work'!S395))&lt;0.01,IF(P395&lt;&gt;"ERROR","Correct","ERROR"),"ERROR")))</f>
        <v>0</v>
      </c>
      <c r="U395" s="167"/>
      <c r="V395" s="167"/>
      <c r="W395" s="104"/>
      <c r="X395" s="104"/>
      <c r="Y395" s="104"/>
      <c r="Z395" s="104"/>
      <c r="AA395" s="104"/>
      <c r="AB395" s="104"/>
      <c r="AC395" s="104"/>
      <c r="AD395" s="160">
        <f>IF($AE$13="Correct",IF(AND(AD394+1&lt;='Student Work'!$AE$13,AD394&lt;&gt;0),AD394+1,IF('Student Work'!AD395&gt;0,"ERROR",0)),0)</f>
        <v>0</v>
      </c>
      <c r="AE395" s="162">
        <f>IF(AD395=0,0,IF(ISBLANK('Student Work'!AE395),"ERROR",IF(ABS('Student Work'!AE395-'Student Work'!AH394)&lt;0.01,IF(AD395&lt;&gt;"ERROR","Correct","ERROR"),"ERROR")))</f>
        <v>0</v>
      </c>
      <c r="AF395" s="162">
        <f>IF(AD395=0,0,IF(ISBLANK('Student Work'!AF395),"ERROR",IF(ABS('Student Work'!AF395-'Student Work'!AE395*'Student Work'!$AE$12/12)&lt;0.01,IF(AD395&lt;&gt;"ERROR","Correct","ERROR"),"ERROR")))</f>
        <v>0</v>
      </c>
      <c r="AG395" s="179">
        <f>IF(AD395=0,0,IF(ISBLANK('Student Work'!AG395),"ERROR",IF(ABS('Student Work'!AG395-('Student Work'!$AE$14-'Student Work'!AF395))&lt;0.01,"Correct","ERROR")))</f>
        <v>0</v>
      </c>
      <c r="AH395" s="180">
        <f>IF(AD395=0,0,IF(ISBLANK('Student Work'!AH395),"ERROR",IF(ABS('Student Work'!AH395-('Student Work'!AE395-'Student Work'!AG395))&lt;0.01,"Correct","ERROR")))</f>
        <v>0</v>
      </c>
      <c r="AI395" s="168"/>
      <c r="AJ395" s="104"/>
      <c r="AK395" s="104"/>
      <c r="AL395" s="84"/>
      <c r="AM395" s="18"/>
      <c r="AN395" s="18"/>
      <c r="AO395" s="18"/>
      <c r="AP395" s="18"/>
      <c r="AQ395" s="18"/>
      <c r="AR395" s="18"/>
      <c r="AS395" s="18"/>
      <c r="AT395" s="18"/>
    </row>
    <row r="396" spans="1:46">
      <c r="A396" s="117"/>
      <c r="B396" s="86"/>
      <c r="C396" s="169"/>
      <c r="D396" s="169"/>
      <c r="E396" s="169"/>
      <c r="F396" s="169"/>
      <c r="G396" s="169"/>
      <c r="H396" s="169"/>
      <c r="I396" s="169"/>
      <c r="J396" s="169"/>
      <c r="K396" s="169"/>
      <c r="L396" s="169"/>
      <c r="M396" s="169"/>
      <c r="N396" s="169"/>
      <c r="O396" s="104"/>
      <c r="P396" s="160">
        <f>IF($T$13="Correct",IF(AND(P395+1&lt;='Student Work'!$T$13,P395&lt;&gt;0),P395+1,IF('Student Work'!P396&gt;0,"ERROR",0)),0)</f>
        <v>0</v>
      </c>
      <c r="Q396" s="161">
        <f>IF(P396=0,0,IF(ISBLANK('Student Work'!Q396),"ERROR",IF(ABS('Student Work'!Q396-'Student Work'!T395)&lt;0.01,IF(P396&lt;&gt;"ERROR","Correct","ERROR"),"ERROR")))</f>
        <v>0</v>
      </c>
      <c r="R396" s="162">
        <f>IF(P396=0,0,IF(ISBLANK('Student Work'!R396),"ERROR",IF(ABS('Student Work'!R396-'Student Work'!Q396*'Student Work'!$T$12/12)&lt;0.01,IF(P396&lt;&gt;"ERROR","Correct","ERROR"),"ERROR")))</f>
        <v>0</v>
      </c>
      <c r="S396" s="162">
        <f>IF(P396=0,0,IF(ISBLANK('Student Work'!S396),"ERROR",IF(ABS('Student Work'!S396-('Student Work'!$T$14-'Student Work'!R396))&lt;0.01,IF(P396&lt;&gt;"ERROR","Correct","ERROR"),"ERROR")))</f>
        <v>0</v>
      </c>
      <c r="T396" s="162">
        <f>IF(P396=0,0,IF(ISBLANK('Student Work'!T396),"ERROR",IF(ABS('Student Work'!T396-('Student Work'!Q396-'Student Work'!S396))&lt;0.01,IF(P396&lt;&gt;"ERROR","Correct","ERROR"),"ERROR")))</f>
        <v>0</v>
      </c>
      <c r="U396" s="167"/>
      <c r="V396" s="167"/>
      <c r="W396" s="104"/>
      <c r="X396" s="104"/>
      <c r="Y396" s="104"/>
      <c r="Z396" s="104"/>
      <c r="AA396" s="104"/>
      <c r="AB396" s="104"/>
      <c r="AC396" s="104"/>
      <c r="AD396" s="160">
        <f>IF($AE$13="Correct",IF(AND(AD395+1&lt;='Student Work'!$AE$13,AD395&lt;&gt;0),AD395+1,IF('Student Work'!AD396&gt;0,"ERROR",0)),0)</f>
        <v>0</v>
      </c>
      <c r="AE396" s="162">
        <f>IF(AD396=0,0,IF(ISBLANK('Student Work'!AE396),"ERROR",IF(ABS('Student Work'!AE396-'Student Work'!AH395)&lt;0.01,IF(AD396&lt;&gt;"ERROR","Correct","ERROR"),"ERROR")))</f>
        <v>0</v>
      </c>
      <c r="AF396" s="162">
        <f>IF(AD396=0,0,IF(ISBLANK('Student Work'!AF396),"ERROR",IF(ABS('Student Work'!AF396-'Student Work'!AE396*'Student Work'!$AE$12/12)&lt;0.01,IF(AD396&lt;&gt;"ERROR","Correct","ERROR"),"ERROR")))</f>
        <v>0</v>
      </c>
      <c r="AG396" s="179">
        <f>IF(AD396=0,0,IF(ISBLANK('Student Work'!AG396),"ERROR",IF(ABS('Student Work'!AG396-('Student Work'!$AE$14-'Student Work'!AF396))&lt;0.01,"Correct","ERROR")))</f>
        <v>0</v>
      </c>
      <c r="AH396" s="180">
        <f>IF(AD396=0,0,IF(ISBLANK('Student Work'!AH396),"ERROR",IF(ABS('Student Work'!AH396-('Student Work'!AE396-'Student Work'!AG396))&lt;0.01,"Correct","ERROR")))</f>
        <v>0</v>
      </c>
      <c r="AI396" s="168"/>
      <c r="AJ396" s="104"/>
      <c r="AK396" s="104"/>
      <c r="AL396" s="84"/>
      <c r="AM396" s="18"/>
      <c r="AN396" s="18"/>
      <c r="AO396" s="18"/>
      <c r="AP396" s="18"/>
      <c r="AQ396" s="18"/>
      <c r="AR396" s="18"/>
      <c r="AS396" s="18"/>
      <c r="AT396" s="18"/>
    </row>
    <row r="397" spans="1:46">
      <c r="A397" s="117"/>
      <c r="B397" s="86"/>
      <c r="C397" s="169"/>
      <c r="D397" s="169"/>
      <c r="E397" s="169"/>
      <c r="F397" s="169"/>
      <c r="G397" s="169"/>
      <c r="H397" s="169"/>
      <c r="I397" s="169"/>
      <c r="J397" s="169"/>
      <c r="K397" s="169"/>
      <c r="L397" s="169"/>
      <c r="M397" s="169"/>
      <c r="N397" s="169"/>
      <c r="O397" s="104"/>
      <c r="P397" s="160">
        <f>IF($T$13="Correct",IF(AND(P396+1&lt;='Student Work'!$T$13,P396&lt;&gt;0),P396+1,IF('Student Work'!P397&gt;0,"ERROR",0)),0)</f>
        <v>0</v>
      </c>
      <c r="Q397" s="161">
        <f>IF(P397=0,0,IF(ISBLANK('Student Work'!Q397),"ERROR",IF(ABS('Student Work'!Q397-'Student Work'!T396)&lt;0.01,IF(P397&lt;&gt;"ERROR","Correct","ERROR"),"ERROR")))</f>
        <v>0</v>
      </c>
      <c r="R397" s="162">
        <f>IF(P397=0,0,IF(ISBLANK('Student Work'!R397),"ERROR",IF(ABS('Student Work'!R397-'Student Work'!Q397*'Student Work'!$T$12/12)&lt;0.01,IF(P397&lt;&gt;"ERROR","Correct","ERROR"),"ERROR")))</f>
        <v>0</v>
      </c>
      <c r="S397" s="162">
        <f>IF(P397=0,0,IF(ISBLANK('Student Work'!S397),"ERROR",IF(ABS('Student Work'!S397-('Student Work'!$T$14-'Student Work'!R397))&lt;0.01,IF(P397&lt;&gt;"ERROR","Correct","ERROR"),"ERROR")))</f>
        <v>0</v>
      </c>
      <c r="T397" s="162">
        <f>IF(P397=0,0,IF(ISBLANK('Student Work'!T397),"ERROR",IF(ABS('Student Work'!T397-('Student Work'!Q397-'Student Work'!S397))&lt;0.01,IF(P397&lt;&gt;"ERROR","Correct","ERROR"),"ERROR")))</f>
        <v>0</v>
      </c>
      <c r="U397" s="167"/>
      <c r="V397" s="167"/>
      <c r="W397" s="104"/>
      <c r="X397" s="104"/>
      <c r="Y397" s="104"/>
      <c r="Z397" s="104"/>
      <c r="AA397" s="104"/>
      <c r="AB397" s="104"/>
      <c r="AC397" s="104"/>
      <c r="AD397" s="160">
        <f>IF($AE$13="Correct",IF(AND(AD396+1&lt;='Student Work'!$AE$13,AD396&lt;&gt;0),AD396+1,IF('Student Work'!AD397&gt;0,"ERROR",0)),0)</f>
        <v>0</v>
      </c>
      <c r="AE397" s="162">
        <f>IF(AD397=0,0,IF(ISBLANK('Student Work'!AE397),"ERROR",IF(ABS('Student Work'!AE397-'Student Work'!AH396)&lt;0.01,IF(AD397&lt;&gt;"ERROR","Correct","ERROR"),"ERROR")))</f>
        <v>0</v>
      </c>
      <c r="AF397" s="162">
        <f>IF(AD397=0,0,IF(ISBLANK('Student Work'!AF397),"ERROR",IF(ABS('Student Work'!AF397-'Student Work'!AE397*'Student Work'!$AE$12/12)&lt;0.01,IF(AD397&lt;&gt;"ERROR","Correct","ERROR"),"ERROR")))</f>
        <v>0</v>
      </c>
      <c r="AG397" s="179">
        <f>IF(AD397=0,0,IF(ISBLANK('Student Work'!AG397),"ERROR",IF(ABS('Student Work'!AG397-('Student Work'!$AE$14-'Student Work'!AF397))&lt;0.01,"Correct","ERROR")))</f>
        <v>0</v>
      </c>
      <c r="AH397" s="180">
        <f>IF(AD397=0,0,IF(ISBLANK('Student Work'!AH397),"ERROR",IF(ABS('Student Work'!AH397-('Student Work'!AE397-'Student Work'!AG397))&lt;0.01,"Correct","ERROR")))</f>
        <v>0</v>
      </c>
      <c r="AI397" s="168"/>
      <c r="AJ397" s="104"/>
      <c r="AK397" s="104"/>
      <c r="AL397" s="84"/>
      <c r="AM397" s="18"/>
      <c r="AN397" s="18"/>
      <c r="AO397" s="18"/>
      <c r="AP397" s="18"/>
      <c r="AQ397" s="18"/>
      <c r="AR397" s="18"/>
      <c r="AS397" s="18"/>
      <c r="AT397" s="18"/>
    </row>
    <row r="398" spans="1:46">
      <c r="A398" s="117"/>
      <c r="B398" s="86"/>
      <c r="C398" s="169"/>
      <c r="D398" s="169"/>
      <c r="E398" s="169"/>
      <c r="F398" s="169"/>
      <c r="G398" s="169"/>
      <c r="H398" s="169"/>
      <c r="I398" s="169"/>
      <c r="J398" s="169"/>
      <c r="K398" s="169"/>
      <c r="L398" s="169"/>
      <c r="M398" s="169"/>
      <c r="N398" s="169"/>
      <c r="O398" s="104"/>
      <c r="P398" s="160">
        <f>IF($T$13="Correct",IF(AND(P397+1&lt;='Student Work'!$T$13,P397&lt;&gt;0),P397+1,IF('Student Work'!P398&gt;0,"ERROR",0)),0)</f>
        <v>0</v>
      </c>
      <c r="Q398" s="161">
        <f>IF(P398=0,0,IF(ISBLANK('Student Work'!Q398),"ERROR",IF(ABS('Student Work'!Q398-'Student Work'!T397)&lt;0.01,IF(P398&lt;&gt;"ERROR","Correct","ERROR"),"ERROR")))</f>
        <v>0</v>
      </c>
      <c r="R398" s="162">
        <f>IF(P398=0,0,IF(ISBLANK('Student Work'!R398),"ERROR",IF(ABS('Student Work'!R398-'Student Work'!Q398*'Student Work'!$T$12/12)&lt;0.01,IF(P398&lt;&gt;"ERROR","Correct","ERROR"),"ERROR")))</f>
        <v>0</v>
      </c>
      <c r="S398" s="162">
        <f>IF(P398=0,0,IF(ISBLANK('Student Work'!S398),"ERROR",IF(ABS('Student Work'!S398-('Student Work'!$T$14-'Student Work'!R398))&lt;0.01,IF(P398&lt;&gt;"ERROR","Correct","ERROR"),"ERROR")))</f>
        <v>0</v>
      </c>
      <c r="T398" s="162">
        <f>IF(P398=0,0,IF(ISBLANK('Student Work'!T398),"ERROR",IF(ABS('Student Work'!T398-('Student Work'!Q398-'Student Work'!S398))&lt;0.01,IF(P398&lt;&gt;"ERROR","Correct","ERROR"),"ERROR")))</f>
        <v>0</v>
      </c>
      <c r="U398" s="167"/>
      <c r="V398" s="167"/>
      <c r="W398" s="104"/>
      <c r="X398" s="104"/>
      <c r="Y398" s="104"/>
      <c r="Z398" s="104"/>
      <c r="AA398" s="104"/>
      <c r="AB398" s="104"/>
      <c r="AC398" s="104"/>
      <c r="AD398" s="160">
        <f>IF($AE$13="Correct",IF(AND(AD397+1&lt;='Student Work'!$AE$13,AD397&lt;&gt;0),AD397+1,IF('Student Work'!AD398&gt;0,"ERROR",0)),0)</f>
        <v>0</v>
      </c>
      <c r="AE398" s="162">
        <f>IF(AD398=0,0,IF(ISBLANK('Student Work'!AE398),"ERROR",IF(ABS('Student Work'!AE398-'Student Work'!AH397)&lt;0.01,IF(AD398&lt;&gt;"ERROR","Correct","ERROR"),"ERROR")))</f>
        <v>0</v>
      </c>
      <c r="AF398" s="162">
        <f>IF(AD398=0,0,IF(ISBLANK('Student Work'!AF398),"ERROR",IF(ABS('Student Work'!AF398-'Student Work'!AE398*'Student Work'!$AE$12/12)&lt;0.01,IF(AD398&lt;&gt;"ERROR","Correct","ERROR"),"ERROR")))</f>
        <v>0</v>
      </c>
      <c r="AG398" s="179">
        <f>IF(AD398=0,0,IF(ISBLANK('Student Work'!AG398),"ERROR",IF(ABS('Student Work'!AG398-('Student Work'!$AE$14-'Student Work'!AF398))&lt;0.01,"Correct","ERROR")))</f>
        <v>0</v>
      </c>
      <c r="AH398" s="180">
        <f>IF(AD398=0,0,IF(ISBLANK('Student Work'!AH398),"ERROR",IF(ABS('Student Work'!AH398-('Student Work'!AE398-'Student Work'!AG398))&lt;0.01,"Correct","ERROR")))</f>
        <v>0</v>
      </c>
      <c r="AI398" s="168"/>
      <c r="AJ398" s="104"/>
      <c r="AK398" s="104"/>
      <c r="AL398" s="84"/>
      <c r="AM398" s="18"/>
      <c r="AN398" s="18"/>
      <c r="AO398" s="18"/>
      <c r="AP398" s="18"/>
      <c r="AQ398" s="18"/>
      <c r="AR398" s="18"/>
      <c r="AS398" s="18"/>
      <c r="AT398" s="18"/>
    </row>
    <row r="399" spans="1:46">
      <c r="A399" s="117"/>
      <c r="B399" s="86"/>
      <c r="C399" s="169"/>
      <c r="D399" s="169"/>
      <c r="E399" s="169"/>
      <c r="F399" s="169"/>
      <c r="G399" s="169"/>
      <c r="H399" s="169"/>
      <c r="I399" s="169"/>
      <c r="J399" s="169"/>
      <c r="K399" s="169"/>
      <c r="L399" s="169"/>
      <c r="M399" s="169"/>
      <c r="N399" s="169"/>
      <c r="O399" s="104"/>
      <c r="P399" s="160">
        <f>IF($T$13="Correct",IF(AND(P398+1&lt;='Student Work'!$T$13,P398&lt;&gt;0),P398+1,IF('Student Work'!P399&gt;0,"ERROR",0)),0)</f>
        <v>0</v>
      </c>
      <c r="Q399" s="161">
        <f>IF(P399=0,0,IF(ISBLANK('Student Work'!Q399),"ERROR",IF(ABS('Student Work'!Q399-'Student Work'!T398)&lt;0.01,IF(P399&lt;&gt;"ERROR","Correct","ERROR"),"ERROR")))</f>
        <v>0</v>
      </c>
      <c r="R399" s="162">
        <f>IF(P399=0,0,IF(ISBLANK('Student Work'!R399),"ERROR",IF(ABS('Student Work'!R399-'Student Work'!Q399*'Student Work'!$T$12/12)&lt;0.01,IF(P399&lt;&gt;"ERROR","Correct","ERROR"),"ERROR")))</f>
        <v>0</v>
      </c>
      <c r="S399" s="162">
        <f>IF(P399=0,0,IF(ISBLANK('Student Work'!S399),"ERROR",IF(ABS('Student Work'!S399-('Student Work'!$T$14-'Student Work'!R399))&lt;0.01,IF(P399&lt;&gt;"ERROR","Correct","ERROR"),"ERROR")))</f>
        <v>0</v>
      </c>
      <c r="T399" s="162">
        <f>IF(P399=0,0,IF(ISBLANK('Student Work'!T399),"ERROR",IF(ABS('Student Work'!T399-('Student Work'!Q399-'Student Work'!S399))&lt;0.01,IF(P399&lt;&gt;"ERROR","Correct","ERROR"),"ERROR")))</f>
        <v>0</v>
      </c>
      <c r="U399" s="167"/>
      <c r="V399" s="167"/>
      <c r="W399" s="104"/>
      <c r="X399" s="104"/>
      <c r="Y399" s="104"/>
      <c r="Z399" s="104"/>
      <c r="AA399" s="104"/>
      <c r="AB399" s="104"/>
      <c r="AC399" s="104"/>
      <c r="AD399" s="160">
        <f>IF($AE$13="Correct",IF(AND(AD398+1&lt;='Student Work'!$AE$13,AD398&lt;&gt;0),AD398+1,IF('Student Work'!AD399&gt;0,"ERROR",0)),0)</f>
        <v>0</v>
      </c>
      <c r="AE399" s="162">
        <f>IF(AD399=0,0,IF(ISBLANK('Student Work'!AE399),"ERROR",IF(ABS('Student Work'!AE399-'Student Work'!AH398)&lt;0.01,IF(AD399&lt;&gt;"ERROR","Correct","ERROR"),"ERROR")))</f>
        <v>0</v>
      </c>
      <c r="AF399" s="162">
        <f>IF(AD399=0,0,IF(ISBLANK('Student Work'!AF399),"ERROR",IF(ABS('Student Work'!AF399-'Student Work'!AE399*'Student Work'!$AE$12/12)&lt;0.01,IF(AD399&lt;&gt;"ERROR","Correct","ERROR"),"ERROR")))</f>
        <v>0</v>
      </c>
      <c r="AG399" s="179">
        <f>IF(AD399=0,0,IF(ISBLANK('Student Work'!AG399),"ERROR",IF(ABS('Student Work'!AG399-('Student Work'!$AE$14-'Student Work'!AF399))&lt;0.01,"Correct","ERROR")))</f>
        <v>0</v>
      </c>
      <c r="AH399" s="180">
        <f>IF(AD399=0,0,IF(ISBLANK('Student Work'!AH399),"ERROR",IF(ABS('Student Work'!AH399-('Student Work'!AE399-'Student Work'!AG399))&lt;0.01,"Correct","ERROR")))</f>
        <v>0</v>
      </c>
      <c r="AI399" s="168"/>
      <c r="AJ399" s="104"/>
      <c r="AK399" s="104"/>
      <c r="AL399" s="84"/>
      <c r="AM399" s="18"/>
      <c r="AN399" s="18"/>
      <c r="AO399" s="18"/>
      <c r="AP399" s="18"/>
      <c r="AQ399" s="18"/>
      <c r="AR399" s="18"/>
      <c r="AS399" s="18"/>
      <c r="AT399" s="18"/>
    </row>
    <row r="400" spans="1:46">
      <c r="A400" s="117"/>
      <c r="B400" s="86"/>
      <c r="C400" s="169"/>
      <c r="D400" s="169"/>
      <c r="E400" s="169"/>
      <c r="F400" s="169"/>
      <c r="G400" s="169"/>
      <c r="H400" s="169"/>
      <c r="I400" s="169"/>
      <c r="J400" s="169"/>
      <c r="K400" s="169"/>
      <c r="L400" s="169"/>
      <c r="M400" s="169"/>
      <c r="N400" s="169"/>
      <c r="O400" s="104"/>
      <c r="P400" s="160">
        <f>IF($T$13="Correct",IF(AND(P399+1&lt;='Student Work'!$T$13,P399&lt;&gt;0),P399+1,IF('Student Work'!P400&gt;0,"ERROR",0)),0)</f>
        <v>0</v>
      </c>
      <c r="Q400" s="161">
        <f>IF(P400=0,0,IF(ISBLANK('Student Work'!Q400),"ERROR",IF(ABS('Student Work'!Q400-'Student Work'!T399)&lt;0.01,IF(P400&lt;&gt;"ERROR","Correct","ERROR"),"ERROR")))</f>
        <v>0</v>
      </c>
      <c r="R400" s="162">
        <f>IF(P400=0,0,IF(ISBLANK('Student Work'!R400),"ERROR",IF(ABS('Student Work'!R400-'Student Work'!Q400*'Student Work'!$T$12/12)&lt;0.01,IF(P400&lt;&gt;"ERROR","Correct","ERROR"),"ERROR")))</f>
        <v>0</v>
      </c>
      <c r="S400" s="162">
        <f>IF(P400=0,0,IF(ISBLANK('Student Work'!S400),"ERROR",IF(ABS('Student Work'!S400-('Student Work'!$T$14-'Student Work'!R400))&lt;0.01,IF(P400&lt;&gt;"ERROR","Correct","ERROR"),"ERROR")))</f>
        <v>0</v>
      </c>
      <c r="T400" s="162">
        <f>IF(P400=0,0,IF(ISBLANK('Student Work'!T400),"ERROR",IF(ABS('Student Work'!T400-('Student Work'!Q400-'Student Work'!S400))&lt;0.01,IF(P400&lt;&gt;"ERROR","Correct","ERROR"),"ERROR")))</f>
        <v>0</v>
      </c>
      <c r="U400" s="167"/>
      <c r="V400" s="167"/>
      <c r="W400" s="104"/>
      <c r="X400" s="104"/>
      <c r="Y400" s="104"/>
      <c r="Z400" s="104"/>
      <c r="AA400" s="104"/>
      <c r="AB400" s="104"/>
      <c r="AC400" s="104"/>
      <c r="AD400" s="160">
        <f>IF($AE$13="Correct",IF(AND(AD399+1&lt;='Student Work'!$AE$13,AD399&lt;&gt;0),AD399+1,IF('Student Work'!AD400&gt;0,"ERROR",0)),0)</f>
        <v>0</v>
      </c>
      <c r="AE400" s="162">
        <f>IF(AD400=0,0,IF(ISBLANK('Student Work'!AE400),"ERROR",IF(ABS('Student Work'!AE400-'Student Work'!AH399)&lt;0.01,IF(AD400&lt;&gt;"ERROR","Correct","ERROR"),"ERROR")))</f>
        <v>0</v>
      </c>
      <c r="AF400" s="162">
        <f>IF(AD400=0,0,IF(ISBLANK('Student Work'!AF400),"ERROR",IF(ABS('Student Work'!AF400-'Student Work'!AE400*'Student Work'!$AE$12/12)&lt;0.01,IF(AD400&lt;&gt;"ERROR","Correct","ERROR"),"ERROR")))</f>
        <v>0</v>
      </c>
      <c r="AG400" s="179">
        <f>IF(AD400=0,0,IF(ISBLANK('Student Work'!AG400),"ERROR",IF(ABS('Student Work'!AG400-('Student Work'!$AE$14-'Student Work'!AF400))&lt;0.01,"Correct","ERROR")))</f>
        <v>0</v>
      </c>
      <c r="AH400" s="180">
        <f>IF(AD400=0,0,IF(ISBLANK('Student Work'!AH400),"ERROR",IF(ABS('Student Work'!AH400-('Student Work'!AE400-'Student Work'!AG400))&lt;0.01,"Correct","ERROR")))</f>
        <v>0</v>
      </c>
      <c r="AI400" s="168"/>
      <c r="AJ400" s="104"/>
      <c r="AK400" s="104"/>
      <c r="AL400" s="84"/>
      <c r="AM400" s="18"/>
      <c r="AN400" s="18"/>
      <c r="AO400" s="18"/>
      <c r="AP400" s="18"/>
      <c r="AQ400" s="18"/>
      <c r="AR400" s="18"/>
      <c r="AS400" s="18"/>
      <c r="AT400" s="18"/>
    </row>
    <row r="401" spans="1:46">
      <c r="A401" s="117"/>
      <c r="B401" s="86"/>
      <c r="C401" s="169"/>
      <c r="D401" s="169"/>
      <c r="E401" s="169"/>
      <c r="F401" s="169"/>
      <c r="G401" s="169"/>
      <c r="H401" s="169"/>
      <c r="I401" s="169"/>
      <c r="J401" s="169"/>
      <c r="K401" s="169"/>
      <c r="L401" s="169"/>
      <c r="M401" s="169"/>
      <c r="N401" s="169"/>
      <c r="O401" s="104"/>
      <c r="P401" s="104"/>
      <c r="Q401" s="104"/>
      <c r="R401" s="107"/>
      <c r="S401" s="167"/>
      <c r="T401" s="167"/>
      <c r="U401" s="167"/>
      <c r="V401" s="167"/>
      <c r="W401" s="104"/>
      <c r="X401" s="104"/>
      <c r="Y401" s="104"/>
      <c r="Z401" s="104"/>
      <c r="AA401" s="104"/>
      <c r="AB401" s="104"/>
      <c r="AC401" s="104"/>
      <c r="AD401" s="104"/>
      <c r="AE401" s="104"/>
      <c r="AF401" s="104"/>
      <c r="AG401" s="104"/>
      <c r="AH401" s="104"/>
      <c r="AI401" s="104"/>
      <c r="AJ401" s="104"/>
      <c r="AK401" s="104"/>
      <c r="AL401" s="84"/>
      <c r="AM401" s="18"/>
      <c r="AN401" s="18"/>
      <c r="AO401" s="18"/>
      <c r="AP401" s="18"/>
      <c r="AQ401" s="18"/>
      <c r="AR401" s="18"/>
      <c r="AS401" s="18"/>
      <c r="AT401" s="18"/>
    </row>
    <row r="402" spans="1:46">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c r="AC402" s="117"/>
      <c r="AD402" s="117"/>
      <c r="AE402" s="117"/>
      <c r="AF402" s="117"/>
      <c r="AG402" s="117"/>
      <c r="AH402" s="117"/>
      <c r="AI402" s="117"/>
      <c r="AJ402" s="117"/>
      <c r="AK402" s="117"/>
      <c r="AL402" s="117"/>
      <c r="AM402" s="18"/>
      <c r="AN402" s="18"/>
      <c r="AO402" s="18"/>
      <c r="AP402" s="18"/>
      <c r="AQ402" s="18"/>
      <c r="AR402" s="18"/>
      <c r="AS402" s="18"/>
      <c r="AT402" s="18"/>
    </row>
    <row r="403" spans="1:46">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c r="AC403" s="117"/>
      <c r="AD403" s="117"/>
      <c r="AE403" s="117"/>
      <c r="AF403" s="117"/>
      <c r="AG403" s="117"/>
      <c r="AH403" s="117"/>
      <c r="AI403" s="117"/>
      <c r="AJ403" s="117"/>
      <c r="AK403" s="117"/>
      <c r="AL403" s="117"/>
      <c r="AM403" s="18"/>
      <c r="AN403" s="18"/>
      <c r="AO403" s="18"/>
      <c r="AP403" s="18"/>
      <c r="AQ403" s="18"/>
      <c r="AR403" s="18"/>
      <c r="AS403" s="18"/>
      <c r="AT403" s="18"/>
    </row>
    <row r="404" spans="1:46">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c r="AC404" s="117"/>
      <c r="AD404" s="117"/>
      <c r="AE404" s="117"/>
      <c r="AF404" s="117"/>
      <c r="AG404" s="117"/>
      <c r="AH404" s="117"/>
      <c r="AI404" s="117"/>
      <c r="AJ404" s="117"/>
      <c r="AK404" s="117"/>
      <c r="AL404" s="117"/>
      <c r="AM404" s="18"/>
      <c r="AN404" s="18"/>
      <c r="AO404" s="18"/>
      <c r="AP404" s="18"/>
      <c r="AQ404" s="18"/>
      <c r="AR404" s="18"/>
      <c r="AS404" s="18"/>
      <c r="AT404" s="18"/>
    </row>
    <row r="405" spans="1:46">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c r="AC405" s="117"/>
      <c r="AD405" s="117"/>
      <c r="AE405" s="117"/>
      <c r="AF405" s="117"/>
      <c r="AG405" s="117"/>
      <c r="AH405" s="117"/>
      <c r="AI405" s="117"/>
      <c r="AJ405" s="117"/>
      <c r="AK405" s="117"/>
      <c r="AL405" s="117"/>
      <c r="AM405" s="18"/>
      <c r="AN405" s="18"/>
      <c r="AO405" s="18"/>
      <c r="AP405" s="18"/>
      <c r="AQ405" s="18"/>
      <c r="AR405" s="18"/>
      <c r="AS405" s="18"/>
      <c r="AT405" s="18"/>
    </row>
    <row r="406" spans="1:46">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c r="AC406" s="117"/>
      <c r="AD406" s="117"/>
      <c r="AE406" s="117"/>
      <c r="AF406" s="117"/>
      <c r="AG406" s="117"/>
      <c r="AH406" s="117"/>
      <c r="AI406" s="117"/>
      <c r="AJ406" s="117"/>
      <c r="AK406" s="117"/>
      <c r="AL406" s="117"/>
      <c r="AM406" s="18"/>
      <c r="AN406" s="18"/>
      <c r="AO406" s="18"/>
      <c r="AP406" s="18"/>
      <c r="AQ406" s="18"/>
      <c r="AR406" s="18"/>
      <c r="AS406" s="18"/>
      <c r="AT406" s="18"/>
    </row>
    <row r="407" spans="1:46">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c r="AC407" s="117"/>
      <c r="AD407" s="117"/>
      <c r="AE407" s="117"/>
      <c r="AF407" s="117"/>
      <c r="AG407" s="117"/>
      <c r="AH407" s="117"/>
      <c r="AI407" s="117"/>
      <c r="AJ407" s="117"/>
      <c r="AK407" s="117"/>
      <c r="AL407" s="117"/>
      <c r="AM407" s="18"/>
      <c r="AN407" s="18"/>
      <c r="AO407" s="18"/>
      <c r="AP407" s="18"/>
      <c r="AQ407" s="18"/>
      <c r="AR407" s="18"/>
      <c r="AS407" s="18"/>
      <c r="AT407" s="18"/>
    </row>
    <row r="408" spans="1:46">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c r="AC408" s="117"/>
      <c r="AD408" s="117"/>
      <c r="AE408" s="117"/>
      <c r="AF408" s="117"/>
      <c r="AG408" s="117"/>
      <c r="AH408" s="117"/>
      <c r="AI408" s="117"/>
      <c r="AJ408" s="117"/>
      <c r="AK408" s="117"/>
      <c r="AL408" s="117"/>
      <c r="AM408" s="18"/>
      <c r="AN408" s="18"/>
      <c r="AO408" s="18"/>
      <c r="AP408" s="18"/>
      <c r="AQ408" s="18"/>
      <c r="AR408" s="18"/>
      <c r="AS408" s="18"/>
      <c r="AT408" s="18"/>
    </row>
    <row r="409" spans="1:46">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c r="AC409" s="117"/>
      <c r="AD409" s="117"/>
      <c r="AE409" s="117"/>
      <c r="AF409" s="117"/>
      <c r="AG409" s="117"/>
      <c r="AH409" s="117"/>
      <c r="AI409" s="117"/>
      <c r="AJ409" s="117"/>
      <c r="AK409" s="117"/>
      <c r="AL409" s="117"/>
      <c r="AM409" s="18"/>
      <c r="AN409" s="18"/>
      <c r="AO409" s="18"/>
      <c r="AP409" s="18"/>
      <c r="AQ409" s="18"/>
      <c r="AR409" s="18"/>
      <c r="AS409" s="18"/>
      <c r="AT409" s="18"/>
    </row>
    <row r="410" spans="1:46">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c r="AC410" s="117"/>
      <c r="AD410" s="117"/>
      <c r="AE410" s="117"/>
      <c r="AF410" s="117"/>
      <c r="AG410" s="117"/>
      <c r="AH410" s="117"/>
      <c r="AI410" s="117"/>
      <c r="AJ410" s="117"/>
      <c r="AK410" s="117"/>
      <c r="AL410" s="117"/>
      <c r="AM410" s="18"/>
      <c r="AN410" s="18"/>
      <c r="AO410" s="18"/>
      <c r="AP410" s="18"/>
      <c r="AQ410" s="18"/>
      <c r="AR410" s="18"/>
      <c r="AS410" s="18"/>
      <c r="AT410" s="18"/>
    </row>
    <row r="411" spans="1:46">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c r="AC411" s="117"/>
      <c r="AD411" s="117"/>
      <c r="AE411" s="117"/>
      <c r="AF411" s="117"/>
      <c r="AG411" s="117"/>
      <c r="AH411" s="117"/>
      <c r="AI411" s="117"/>
      <c r="AJ411" s="117"/>
      <c r="AK411" s="117"/>
      <c r="AL411" s="117"/>
      <c r="AM411" s="18"/>
      <c r="AN411" s="18"/>
      <c r="AO411" s="18"/>
      <c r="AP411" s="18"/>
      <c r="AQ411" s="18"/>
      <c r="AR411" s="18"/>
      <c r="AS411" s="18"/>
      <c r="AT411" s="18"/>
    </row>
    <row r="412" spans="1:46">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c r="AC412" s="117"/>
      <c r="AD412" s="117"/>
      <c r="AE412" s="117"/>
      <c r="AF412" s="117"/>
      <c r="AG412" s="117"/>
      <c r="AH412" s="117"/>
      <c r="AI412" s="117"/>
      <c r="AJ412" s="117"/>
      <c r="AK412" s="117"/>
      <c r="AL412" s="117"/>
      <c r="AM412" s="18"/>
      <c r="AN412" s="18"/>
      <c r="AO412" s="18"/>
      <c r="AP412" s="18"/>
      <c r="AQ412" s="18"/>
      <c r="AR412" s="18"/>
      <c r="AS412" s="18"/>
      <c r="AT412" s="18"/>
    </row>
    <row r="413" spans="1:46">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c r="AC413" s="117"/>
      <c r="AD413" s="117"/>
      <c r="AE413" s="117"/>
      <c r="AF413" s="117"/>
      <c r="AG413" s="117"/>
      <c r="AH413" s="117"/>
      <c r="AI413" s="117"/>
      <c r="AJ413" s="117"/>
      <c r="AK413" s="117"/>
      <c r="AL413" s="117"/>
      <c r="AM413" s="18"/>
      <c r="AN413" s="18"/>
      <c r="AO413" s="18"/>
      <c r="AP413" s="18"/>
      <c r="AQ413" s="18"/>
      <c r="AR413" s="18"/>
      <c r="AS413" s="18"/>
      <c r="AT413" s="18"/>
    </row>
    <row r="414" spans="1:46">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c r="AC414" s="117"/>
      <c r="AD414" s="117"/>
      <c r="AE414" s="117"/>
      <c r="AF414" s="117"/>
      <c r="AG414" s="117"/>
      <c r="AH414" s="117"/>
      <c r="AI414" s="117"/>
      <c r="AJ414" s="117"/>
      <c r="AK414" s="117"/>
      <c r="AL414" s="117"/>
      <c r="AM414" s="18"/>
      <c r="AN414" s="18"/>
      <c r="AO414" s="18"/>
      <c r="AP414" s="18"/>
      <c r="AQ414" s="18"/>
      <c r="AR414" s="18"/>
      <c r="AS414" s="18"/>
      <c r="AT414" s="18"/>
    </row>
    <row r="415" spans="1:46">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c r="AC415" s="117"/>
      <c r="AD415" s="117"/>
      <c r="AE415" s="117"/>
      <c r="AF415" s="117"/>
      <c r="AG415" s="117"/>
      <c r="AH415" s="117"/>
      <c r="AI415" s="117"/>
      <c r="AJ415" s="117"/>
      <c r="AK415" s="117"/>
      <c r="AL415" s="117"/>
      <c r="AM415" s="18"/>
      <c r="AN415" s="18"/>
      <c r="AO415" s="18"/>
      <c r="AP415" s="18"/>
      <c r="AQ415" s="18"/>
      <c r="AR415" s="18"/>
      <c r="AS415" s="18"/>
      <c r="AT415" s="18"/>
    </row>
    <row r="416" spans="1:46">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c r="AC416" s="117"/>
      <c r="AD416" s="117"/>
      <c r="AE416" s="117"/>
      <c r="AF416" s="117"/>
      <c r="AG416" s="117"/>
      <c r="AH416" s="117"/>
      <c r="AI416" s="117"/>
      <c r="AJ416" s="117"/>
      <c r="AK416" s="117"/>
      <c r="AL416" s="117"/>
      <c r="AM416" s="18"/>
      <c r="AN416" s="18"/>
      <c r="AO416" s="18"/>
      <c r="AP416" s="18"/>
      <c r="AQ416" s="18"/>
      <c r="AR416" s="18"/>
      <c r="AS416" s="18"/>
      <c r="AT416" s="18"/>
    </row>
    <row r="417" spans="1:46">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c r="AC417" s="117"/>
      <c r="AD417" s="117"/>
      <c r="AE417" s="117"/>
      <c r="AF417" s="117"/>
      <c r="AG417" s="117"/>
      <c r="AH417" s="117"/>
      <c r="AI417" s="117"/>
      <c r="AJ417" s="117"/>
      <c r="AK417" s="117"/>
      <c r="AL417" s="117"/>
      <c r="AM417" s="18"/>
      <c r="AN417" s="18"/>
      <c r="AO417" s="18"/>
      <c r="AP417" s="18"/>
      <c r="AQ417" s="18"/>
      <c r="AR417" s="18"/>
      <c r="AS417" s="18"/>
      <c r="AT417" s="18"/>
    </row>
    <row r="418" spans="1:46">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c r="AC418" s="117"/>
      <c r="AD418" s="117"/>
      <c r="AE418" s="117"/>
      <c r="AF418" s="117"/>
      <c r="AG418" s="117"/>
      <c r="AH418" s="117"/>
      <c r="AI418" s="117"/>
      <c r="AJ418" s="117"/>
      <c r="AK418" s="117"/>
      <c r="AL418" s="117"/>
      <c r="AM418" s="18"/>
      <c r="AN418" s="18"/>
      <c r="AO418" s="18"/>
      <c r="AP418" s="18"/>
      <c r="AQ418" s="18"/>
      <c r="AR418" s="18"/>
      <c r="AS418" s="18"/>
      <c r="AT418" s="18"/>
    </row>
    <row r="419" spans="1:46">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c r="AC419" s="117"/>
      <c r="AD419" s="117"/>
      <c r="AE419" s="117"/>
      <c r="AF419" s="117"/>
      <c r="AG419" s="117"/>
      <c r="AH419" s="117"/>
      <c r="AI419" s="117"/>
      <c r="AJ419" s="117"/>
      <c r="AK419" s="117"/>
      <c r="AL419" s="117"/>
      <c r="AM419" s="18"/>
      <c r="AN419" s="18"/>
      <c r="AO419" s="18"/>
      <c r="AP419" s="18"/>
      <c r="AQ419" s="18"/>
      <c r="AR419" s="18"/>
      <c r="AS419" s="18"/>
      <c r="AT419" s="18"/>
    </row>
    <row r="420" spans="1:46">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c r="AC420" s="117"/>
      <c r="AD420" s="117"/>
      <c r="AE420" s="117"/>
      <c r="AF420" s="117"/>
      <c r="AG420" s="117"/>
      <c r="AH420" s="117"/>
      <c r="AI420" s="117"/>
      <c r="AJ420" s="117"/>
      <c r="AK420" s="117"/>
      <c r="AL420" s="117"/>
      <c r="AM420" s="18"/>
      <c r="AN420" s="18"/>
      <c r="AO420" s="18"/>
      <c r="AP420" s="18"/>
      <c r="AQ420" s="18"/>
      <c r="AR420" s="18"/>
      <c r="AS420" s="18"/>
      <c r="AT420" s="18"/>
    </row>
    <row r="421" spans="1:46">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c r="AC421" s="117"/>
      <c r="AD421" s="117"/>
      <c r="AE421" s="117"/>
      <c r="AF421" s="117"/>
      <c r="AG421" s="117"/>
      <c r="AH421" s="117"/>
      <c r="AI421" s="117"/>
      <c r="AJ421" s="117"/>
      <c r="AK421" s="117"/>
      <c r="AL421" s="117"/>
      <c r="AM421" s="18"/>
      <c r="AN421" s="18"/>
      <c r="AO421" s="18"/>
      <c r="AP421" s="18"/>
      <c r="AQ421" s="18"/>
      <c r="AR421" s="18"/>
      <c r="AS421" s="18"/>
      <c r="AT421" s="18"/>
    </row>
    <row r="422" spans="1:46">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c r="AC422" s="117"/>
      <c r="AD422" s="117"/>
      <c r="AE422" s="117"/>
      <c r="AF422" s="117"/>
      <c r="AG422" s="117"/>
      <c r="AH422" s="117"/>
      <c r="AI422" s="117"/>
      <c r="AJ422" s="117"/>
      <c r="AK422" s="117"/>
      <c r="AL422" s="117"/>
      <c r="AM422" s="18"/>
      <c r="AN422" s="18"/>
      <c r="AO422" s="18"/>
      <c r="AP422" s="18"/>
      <c r="AQ422" s="18"/>
      <c r="AR422" s="18"/>
      <c r="AS422" s="18"/>
      <c r="AT422" s="18"/>
    </row>
    <row r="423" spans="1:46">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c r="AC423" s="117"/>
      <c r="AD423" s="117"/>
      <c r="AE423" s="117"/>
      <c r="AF423" s="117"/>
      <c r="AG423" s="117"/>
      <c r="AH423" s="117"/>
      <c r="AI423" s="117"/>
      <c r="AJ423" s="117"/>
      <c r="AK423" s="117"/>
      <c r="AL423" s="117"/>
      <c r="AM423" s="18"/>
      <c r="AN423" s="18"/>
      <c r="AO423" s="18"/>
      <c r="AP423" s="18"/>
      <c r="AQ423" s="18"/>
      <c r="AR423" s="18"/>
      <c r="AS423" s="18"/>
      <c r="AT423" s="18"/>
    </row>
    <row r="424" spans="1:46">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c r="AC424" s="117"/>
      <c r="AD424" s="117"/>
      <c r="AE424" s="117"/>
      <c r="AF424" s="117"/>
      <c r="AG424" s="117"/>
      <c r="AH424" s="117"/>
      <c r="AI424" s="117"/>
      <c r="AJ424" s="117"/>
      <c r="AK424" s="117"/>
      <c r="AL424" s="117"/>
      <c r="AM424" s="18"/>
      <c r="AN424" s="18"/>
      <c r="AO424" s="18"/>
      <c r="AP424" s="18"/>
      <c r="AQ424" s="18"/>
      <c r="AR424" s="18"/>
      <c r="AS424" s="18"/>
      <c r="AT424" s="18"/>
    </row>
    <row r="425" spans="1:46">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c r="AC425" s="117"/>
      <c r="AD425" s="117"/>
      <c r="AE425" s="117"/>
      <c r="AF425" s="117"/>
      <c r="AG425" s="117"/>
      <c r="AH425" s="117"/>
      <c r="AI425" s="117"/>
      <c r="AJ425" s="117"/>
      <c r="AK425" s="117"/>
      <c r="AL425" s="117"/>
      <c r="AM425" s="18"/>
      <c r="AN425" s="18"/>
      <c r="AO425" s="18"/>
      <c r="AP425" s="18"/>
      <c r="AQ425" s="18"/>
      <c r="AR425" s="18"/>
      <c r="AS425" s="18"/>
      <c r="AT425" s="18"/>
    </row>
    <row r="426" spans="1:46">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c r="AC426" s="117"/>
      <c r="AD426" s="117"/>
      <c r="AE426" s="117"/>
      <c r="AF426" s="117"/>
      <c r="AG426" s="117"/>
      <c r="AH426" s="117"/>
      <c r="AI426" s="117"/>
      <c r="AJ426" s="117"/>
      <c r="AK426" s="117"/>
      <c r="AL426" s="117"/>
      <c r="AM426" s="18"/>
      <c r="AN426" s="18"/>
      <c r="AO426" s="18"/>
      <c r="AP426" s="18"/>
      <c r="AQ426" s="18"/>
      <c r="AR426" s="18"/>
      <c r="AS426" s="18"/>
      <c r="AT426" s="18"/>
    </row>
    <row r="427" spans="1:46">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c r="AC427" s="117"/>
      <c r="AD427" s="117"/>
      <c r="AE427" s="117"/>
      <c r="AF427" s="117"/>
      <c r="AG427" s="117"/>
      <c r="AH427" s="117"/>
      <c r="AI427" s="117"/>
      <c r="AJ427" s="117"/>
      <c r="AK427" s="117"/>
      <c r="AL427" s="117"/>
      <c r="AM427" s="18"/>
      <c r="AN427" s="18"/>
      <c r="AO427" s="18"/>
      <c r="AP427" s="18"/>
      <c r="AQ427" s="18"/>
      <c r="AR427" s="18"/>
      <c r="AS427" s="18"/>
      <c r="AT427" s="18"/>
    </row>
    <row r="428" spans="1:46">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c r="AC428" s="117"/>
      <c r="AD428" s="117"/>
      <c r="AE428" s="117"/>
      <c r="AF428" s="117"/>
      <c r="AG428" s="117"/>
      <c r="AH428" s="117"/>
      <c r="AI428" s="117"/>
      <c r="AJ428" s="117"/>
      <c r="AK428" s="117"/>
      <c r="AL428" s="117"/>
      <c r="AM428" s="18"/>
      <c r="AN428" s="18"/>
      <c r="AO428" s="18"/>
      <c r="AP428" s="18"/>
      <c r="AQ428" s="18"/>
      <c r="AR428" s="18"/>
      <c r="AS428" s="18"/>
      <c r="AT428" s="18"/>
    </row>
    <row r="429" spans="1:46">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c r="AC429" s="117"/>
      <c r="AD429" s="117"/>
      <c r="AE429" s="117"/>
      <c r="AF429" s="117"/>
      <c r="AG429" s="117"/>
      <c r="AH429" s="117"/>
      <c r="AI429" s="117"/>
      <c r="AJ429" s="117"/>
      <c r="AK429" s="117"/>
      <c r="AL429" s="117"/>
      <c r="AM429" s="18"/>
      <c r="AN429" s="18"/>
      <c r="AO429" s="18"/>
      <c r="AP429" s="18"/>
      <c r="AQ429" s="18"/>
      <c r="AR429" s="18"/>
      <c r="AS429" s="18"/>
      <c r="AT429" s="18"/>
    </row>
    <row r="430" spans="1:46">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c r="AC430" s="117"/>
      <c r="AD430" s="117"/>
      <c r="AE430" s="117"/>
      <c r="AF430" s="117"/>
      <c r="AG430" s="117"/>
      <c r="AH430" s="117"/>
      <c r="AI430" s="117"/>
      <c r="AJ430" s="117"/>
      <c r="AK430" s="117"/>
      <c r="AL430" s="117"/>
      <c r="AM430" s="18"/>
      <c r="AN430" s="18"/>
      <c r="AO430" s="18"/>
      <c r="AP430" s="18"/>
      <c r="AQ430" s="18"/>
      <c r="AR430" s="18"/>
      <c r="AS430" s="18"/>
      <c r="AT430" s="18"/>
    </row>
    <row r="431" spans="1:46">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c r="AC431" s="117"/>
      <c r="AD431" s="117"/>
      <c r="AE431" s="117"/>
      <c r="AF431" s="117"/>
      <c r="AG431" s="117"/>
      <c r="AH431" s="117"/>
      <c r="AI431" s="117"/>
      <c r="AJ431" s="117"/>
      <c r="AK431" s="117"/>
      <c r="AL431" s="117"/>
      <c r="AM431" s="18"/>
      <c r="AN431" s="18"/>
      <c r="AO431" s="18"/>
      <c r="AP431" s="18"/>
      <c r="AQ431" s="18"/>
      <c r="AR431" s="18"/>
      <c r="AS431" s="18"/>
      <c r="AT431" s="18"/>
    </row>
    <row r="432" spans="1:46">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c r="AC432" s="117"/>
      <c r="AD432" s="117"/>
      <c r="AE432" s="117"/>
      <c r="AF432" s="117"/>
      <c r="AG432" s="117"/>
      <c r="AH432" s="117"/>
      <c r="AI432" s="117"/>
      <c r="AJ432" s="117"/>
      <c r="AK432" s="117"/>
      <c r="AL432" s="117"/>
      <c r="AM432" s="18"/>
      <c r="AN432" s="18"/>
      <c r="AO432" s="18"/>
      <c r="AP432" s="18"/>
      <c r="AQ432" s="18"/>
      <c r="AR432" s="18"/>
      <c r="AS432" s="18"/>
      <c r="AT432" s="18"/>
    </row>
    <row r="433" spans="1:46">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c r="AC433" s="117"/>
      <c r="AD433" s="117"/>
      <c r="AE433" s="117"/>
      <c r="AF433" s="117"/>
      <c r="AG433" s="117"/>
      <c r="AH433" s="117"/>
      <c r="AI433" s="117"/>
      <c r="AJ433" s="117"/>
      <c r="AK433" s="117"/>
      <c r="AL433" s="117"/>
      <c r="AM433" s="18"/>
      <c r="AN433" s="18"/>
      <c r="AO433" s="18"/>
      <c r="AP433" s="18"/>
      <c r="AQ433" s="18"/>
      <c r="AR433" s="18"/>
      <c r="AS433" s="18"/>
      <c r="AT433" s="18"/>
    </row>
    <row r="434" spans="1:46">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c r="AC434" s="117"/>
      <c r="AD434" s="117"/>
      <c r="AE434" s="117"/>
      <c r="AF434" s="117"/>
      <c r="AG434" s="117"/>
      <c r="AH434" s="117"/>
      <c r="AI434" s="117"/>
      <c r="AJ434" s="117"/>
      <c r="AK434" s="117"/>
      <c r="AL434" s="117"/>
      <c r="AM434" s="18"/>
      <c r="AN434" s="18"/>
      <c r="AO434" s="18"/>
      <c r="AP434" s="18"/>
      <c r="AQ434" s="18"/>
      <c r="AR434" s="18"/>
      <c r="AS434" s="18"/>
      <c r="AT434" s="18"/>
    </row>
    <row r="435" spans="1:46">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c r="AC435" s="117"/>
      <c r="AD435" s="117"/>
      <c r="AE435" s="117"/>
      <c r="AF435" s="117"/>
      <c r="AG435" s="117"/>
      <c r="AH435" s="117"/>
      <c r="AI435" s="117"/>
      <c r="AJ435" s="117"/>
      <c r="AK435" s="117"/>
      <c r="AL435" s="117"/>
      <c r="AM435" s="18"/>
      <c r="AN435" s="18"/>
      <c r="AO435" s="18"/>
      <c r="AP435" s="18"/>
      <c r="AQ435" s="18"/>
      <c r="AR435" s="18"/>
      <c r="AS435" s="18"/>
      <c r="AT435" s="18"/>
    </row>
    <row r="436" spans="1:46">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c r="AC436" s="117"/>
      <c r="AD436" s="117"/>
      <c r="AE436" s="117"/>
      <c r="AF436" s="117"/>
      <c r="AG436" s="117"/>
      <c r="AH436" s="117"/>
      <c r="AI436" s="117"/>
      <c r="AJ436" s="117"/>
      <c r="AK436" s="117"/>
      <c r="AL436" s="117"/>
      <c r="AM436" s="18"/>
      <c r="AN436" s="18"/>
      <c r="AO436" s="18"/>
      <c r="AP436" s="18"/>
      <c r="AQ436" s="18"/>
      <c r="AR436" s="18"/>
      <c r="AS436" s="18"/>
      <c r="AT436" s="18"/>
    </row>
    <row r="437" spans="1:46">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c r="AC437" s="117"/>
      <c r="AD437" s="117"/>
      <c r="AE437" s="117"/>
      <c r="AF437" s="117"/>
      <c r="AG437" s="117"/>
      <c r="AH437" s="117"/>
      <c r="AI437" s="117"/>
      <c r="AJ437" s="117"/>
      <c r="AK437" s="117"/>
      <c r="AL437" s="117"/>
      <c r="AM437" s="18"/>
      <c r="AN437" s="18"/>
      <c r="AO437" s="18"/>
      <c r="AP437" s="18"/>
      <c r="AQ437" s="18"/>
      <c r="AR437" s="18"/>
      <c r="AS437" s="18"/>
      <c r="AT437" s="18"/>
    </row>
    <row r="438" spans="1:46">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c r="AC438" s="117"/>
      <c r="AD438" s="117"/>
      <c r="AE438" s="117"/>
      <c r="AF438" s="117"/>
      <c r="AG438" s="117"/>
      <c r="AH438" s="117"/>
      <c r="AI438" s="117"/>
      <c r="AJ438" s="117"/>
      <c r="AK438" s="117"/>
      <c r="AL438" s="117"/>
    </row>
    <row r="439" spans="1:46">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c r="AC439" s="117"/>
      <c r="AD439" s="117"/>
      <c r="AE439" s="117"/>
      <c r="AF439" s="117"/>
      <c r="AG439" s="117"/>
      <c r="AH439" s="117"/>
      <c r="AI439" s="117"/>
      <c r="AJ439" s="117"/>
      <c r="AK439" s="117"/>
      <c r="AL439" s="117"/>
    </row>
    <row r="440" spans="1:46">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c r="AC440" s="117"/>
      <c r="AD440" s="117"/>
      <c r="AE440" s="117"/>
      <c r="AF440" s="117"/>
      <c r="AG440" s="117"/>
      <c r="AH440" s="117"/>
      <c r="AI440" s="117"/>
      <c r="AJ440" s="117"/>
      <c r="AK440" s="117"/>
      <c r="AL440" s="117"/>
    </row>
  </sheetData>
  <sheetProtection algorithmName="SHA-512" hashValue="YZucl5BB1sdNOjUrVRqmGt8snEQP8DLcsNUtjeqlvbvFG+W4qS0Q/vF5UfgDjS9EPeIuTSZZvdPPou2P8QYyPg==" saltValue="nn3Vq78jxOLREbjrLBj3PQ==" spinCount="100000" sheet="1" objects="1" scenarios="1" selectLockedCells="1" selectUnlockedCells="1"/>
  <mergeCells count="65">
    <mergeCell ref="W36:AB36"/>
    <mergeCell ref="AA33:AB33"/>
    <mergeCell ref="AA25:AB25"/>
    <mergeCell ref="AD18:AE18"/>
    <mergeCell ref="K19:M19"/>
    <mergeCell ref="R17:T17"/>
    <mergeCell ref="AG17:AI17"/>
    <mergeCell ref="W35:Z35"/>
    <mergeCell ref="AA35:AB35"/>
    <mergeCell ref="K34:L34"/>
    <mergeCell ref="W34:Z34"/>
    <mergeCell ref="AA34:AB34"/>
    <mergeCell ref="K30:L30"/>
    <mergeCell ref="W30:AB31"/>
    <mergeCell ref="K31:L31"/>
    <mergeCell ref="K32:L32"/>
    <mergeCell ref="W32:Z32"/>
    <mergeCell ref="AA32:AB32"/>
    <mergeCell ref="K33:L33"/>
    <mergeCell ref="W33:Z33"/>
    <mergeCell ref="AP25:AQ25"/>
    <mergeCell ref="K26:M29"/>
    <mergeCell ref="W26:Z26"/>
    <mergeCell ref="AA26:AB26"/>
    <mergeCell ref="W27:Z27"/>
    <mergeCell ref="AA27:AB27"/>
    <mergeCell ref="W28:AB28"/>
    <mergeCell ref="K25:L25"/>
    <mergeCell ref="W25:Z25"/>
    <mergeCell ref="D20:I25"/>
    <mergeCell ref="W20:W21"/>
    <mergeCell ref="K21:L21"/>
    <mergeCell ref="K22:L22"/>
    <mergeCell ref="W22:AB23"/>
    <mergeCell ref="K23:L23"/>
    <mergeCell ref="K24:L24"/>
    <mergeCell ref="W24:Z24"/>
    <mergeCell ref="AA24:AB24"/>
    <mergeCell ref="D11:I12"/>
    <mergeCell ref="D14:I15"/>
    <mergeCell ref="D17:I18"/>
    <mergeCell ref="K17:K18"/>
    <mergeCell ref="P18:Q18"/>
    <mergeCell ref="AJ8:AJ9"/>
    <mergeCell ref="X9:Y9"/>
    <mergeCell ref="AA9:AB9"/>
    <mergeCell ref="Q10:R12"/>
    <mergeCell ref="W10:AC16"/>
    <mergeCell ref="AG10:AH12"/>
    <mergeCell ref="D7:I9"/>
    <mergeCell ref="Q7:R9"/>
    <mergeCell ref="X7:Y7"/>
    <mergeCell ref="AA7:AB7"/>
    <mergeCell ref="AG7:AH9"/>
    <mergeCell ref="O8:O9"/>
    <mergeCell ref="X8:Y8"/>
    <mergeCell ref="AA8:AB8"/>
    <mergeCell ref="C2:O2"/>
    <mergeCell ref="D3:I3"/>
    <mergeCell ref="D4:I5"/>
    <mergeCell ref="W4:W5"/>
    <mergeCell ref="W6:AC6"/>
    <mergeCell ref="L3:M3"/>
    <mergeCell ref="L4:M5"/>
    <mergeCell ref="N4:N5"/>
  </mergeCells>
  <conditionalFormatting sqref="Z18:Z21 AA37:AA40 U37:Y400 AA41:AC400 Z37:Z401">
    <cfRule type="containsText" dxfId="23" priority="7" operator="containsText" text="Caution">
      <formula>NOT(ISERROR(SEARCH("Caution",U18)))</formula>
    </cfRule>
    <cfRule type="containsText" dxfId="22" priority="8" operator="containsText" text="Correct">
      <formula>NOT(ISERROR(SEARCH("Correct",U18)))</formula>
    </cfRule>
    <cfRule type="containsText" dxfId="21" priority="9" operator="containsText" text="ERROR">
      <formula>NOT(ISERROR(SEARCH("ERROR",U18)))</formula>
    </cfRule>
  </conditionalFormatting>
  <conditionalFormatting sqref="AI18:AI19 AC30:AC37 AC18:AC28 P20:V26 U27:V36 P27:T400 AF25:AF400 AD25:AD400 P7:V16 P17:AI17 X20:Y21 W29:AC29 P18:Y19 AA18:AB21 AB38:AC40 AB37 AD7:AI16 AD20:AI20 AD21:AF24 AI21:AI24 AI26:AI400 AG21:AH400">
    <cfRule type="containsText" dxfId="20" priority="67" operator="containsText" text="Caution">
      <formula>NOT(ISERROR(SEARCH("Caution",P7)))</formula>
    </cfRule>
    <cfRule type="containsText" dxfId="19" priority="68" operator="containsText" text="Correct">
      <formula>NOT(ISERROR(SEARCH("Correct",P7)))</formula>
    </cfRule>
    <cfRule type="containsText" dxfId="18" priority="69" operator="containsText" text="ERROR">
      <formula>NOT(ISERROR(SEARCH("ERROR",P7)))</formula>
    </cfRule>
  </conditionalFormatting>
  <conditionalFormatting sqref="P25:P400 AD25:AD400">
    <cfRule type="containsText" dxfId="17" priority="62" operator="containsText" text="ERROR">
      <formula>NOT(ISERROR(SEARCH("ERROR",P25)))</formula>
    </cfRule>
    <cfRule type="cellIs" dxfId="16" priority="66" operator="greaterThan">
      <formula>5</formula>
    </cfRule>
  </conditionalFormatting>
  <conditionalFormatting sqref="AE25:AE400">
    <cfRule type="containsText" dxfId="15" priority="63" operator="containsText" text="Caution">
      <formula>NOT(ISERROR(SEARCH("Caution",AE25)))</formula>
    </cfRule>
    <cfRule type="containsText" dxfId="14" priority="64" operator="containsText" text="Correct">
      <formula>NOT(ISERROR(SEARCH("Correct",AE25)))</formula>
    </cfRule>
    <cfRule type="containsText" dxfId="13" priority="65" operator="containsText" text="ERROR">
      <formula>NOT(ISERROR(SEARCH("ERROR",AE25)))</formula>
    </cfRule>
  </conditionalFormatting>
  <conditionalFormatting sqref="N3">
    <cfRule type="cellIs" dxfId="12" priority="61" operator="equal">
      <formula>0</formula>
    </cfRule>
    <cfRule type="cellIs" dxfId="11" priority="4" operator="greaterThanOrEqual">
      <formula>0</formula>
    </cfRule>
  </conditionalFormatting>
  <conditionalFormatting sqref="AD18:AH19">
    <cfRule type="containsText" dxfId="10" priority="58" operator="containsText" text="Caution">
      <formula>NOT(ISERROR(SEARCH("Caution",AD18)))</formula>
    </cfRule>
    <cfRule type="containsText" dxfId="9" priority="59" operator="containsText" text="Correct">
      <formula>NOT(ISERROR(SEARCH("Correct",AD18)))</formula>
    </cfRule>
    <cfRule type="containsText" dxfId="8" priority="60" operator="containsText" text="ERROR">
      <formula>NOT(ISERROR(SEARCH("ERROR",AD18)))</formula>
    </cfRule>
  </conditionalFormatting>
  <conditionalFormatting sqref="W10:AC16">
    <cfRule type="containsText" dxfId="7" priority="57" operator="containsText" text="Caution:">
      <formula>NOT(ISERROR(SEARCH("Caution:",W10)))</formula>
    </cfRule>
  </conditionalFormatting>
  <conditionalFormatting sqref="X7:Y9 AA7:AB9 AA24:AB27 AA32:AB35">
    <cfRule type="containsText" dxfId="6" priority="55" operator="containsText" text="Correct">
      <formula>NOT(ISERROR(SEARCH("Correct",X7)))</formula>
    </cfRule>
    <cfRule type="containsText" dxfId="5" priority="56" operator="containsText" text="ERROR">
      <formula>NOT(ISERROR(SEARCH("ERROR",X7)))</formula>
    </cfRule>
  </conditionalFormatting>
  <conditionalFormatting sqref="L4:M5">
    <cfRule type="containsText" dxfId="4" priority="6" operator="containsText" text="Correct">
      <formula>NOT(ISERROR(SEARCH("Correct",L4)))</formula>
    </cfRule>
  </conditionalFormatting>
  <conditionalFormatting sqref="L3:M3">
    <cfRule type="containsText" dxfId="3" priority="5" operator="containsText" text="Error">
      <formula>NOT(ISERROR(SEARCH("Error",L3)))</formula>
    </cfRule>
  </conditionalFormatting>
  <conditionalFormatting sqref="N4:N5">
    <cfRule type="cellIs" dxfId="2" priority="3" operator="greaterThan">
      <formula>0</formula>
    </cfRule>
  </conditionalFormatting>
  <conditionalFormatting sqref="M21:M24 M30:M33">
    <cfRule type="containsText" dxfId="1" priority="2" operator="containsText" text="ERROR">
      <formula>NOT(ISERROR(SEARCH("ERROR",M21)))</formula>
    </cfRule>
    <cfRule type="containsText" dxfId="0" priority="1" operator="containsText" text="Correct">
      <formula>NOT(ISERROR(SEARCH("Correct",M21)))</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DF197C-C302-4DFA-87A4-CA7E205F71FB}">
  <ds:schemaRefs>
    <ds:schemaRef ds:uri="http://schemas.microsoft.com/sharepoint/v3/contenttype/forms"/>
  </ds:schemaRefs>
</ds:datastoreItem>
</file>

<file path=customXml/itemProps2.xml><?xml version="1.0" encoding="utf-8"?>
<ds:datastoreItem xmlns:ds="http://schemas.openxmlformats.org/officeDocument/2006/customXml" ds:itemID="{0D06F5C1-0789-48F7-9B86-2A615A6DE9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6BF3D1-55F2-4441-808A-8989E5F02D69}">
  <ds:schemaRefs>
    <ds:schemaRef ds:uri="http://schemas.microsoft.com/office/infopath/2007/PartnerControls"/>
    <ds:schemaRef ds:uri="http://schemas.microsoft.com/office/2006/documentManagement/types"/>
    <ds:schemaRef ds:uri="0acb5147-8577-475e-9c5c-8643af49afee"/>
    <ds:schemaRef ds:uri="http://purl.org/dc/elements/1.1/"/>
    <ds:schemaRef ds:uri="http://purl.org/dc/dcmitype/"/>
    <ds:schemaRef ds:uri="http://www.w3.org/XML/1998/namespace"/>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 Work</vt:lpstr>
      <vt:lpstr>How Did I 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Nelson, Curtis</cp:lastModifiedBy>
  <dcterms:created xsi:type="dcterms:W3CDTF">2017-06-06T00:29:02Z</dcterms:created>
  <dcterms:modified xsi:type="dcterms:W3CDTF">2021-12-04T20:49:43Z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