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.sharepoint.com/sites/IDSFS/Shared Documents/Math 108X/Quantitative Reasoning Course Content/Math282/Files/"/>
    </mc:Choice>
  </mc:AlternateContent>
  <xr:revisionPtr revIDLastSave="212" documentId="8_{4755551D-4A41-461E-892E-4434F2B6B61B}" xr6:coauthVersionLast="38" xr6:coauthVersionMax="38" xr10:uidLastSave="{EC2D8C8D-4815-46AF-A6D5-9146DEA7C3C7}"/>
  <bookViews>
    <workbookView xWindow="0" yWindow="0" windowWidth="28800" windowHeight="8865" xr2:uid="{0BE6355A-6155-4A38-BB0E-47232E487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  <c r="C8" i="1"/>
  <c r="C14" i="1"/>
  <c r="C2" i="1"/>
  <c r="F20" i="1"/>
  <c r="F28" i="1"/>
  <c r="E20" i="1"/>
  <c r="E21" i="1"/>
  <c r="F21" i="1" s="1"/>
  <c r="E22" i="1"/>
  <c r="F22" i="1" s="1"/>
  <c r="E23" i="1"/>
  <c r="F23" i="1" s="1"/>
  <c r="E28" i="1"/>
  <c r="E29" i="1"/>
  <c r="F29" i="1" s="1"/>
  <c r="E30" i="1"/>
  <c r="F30" i="1" s="1"/>
  <c r="E31" i="1"/>
  <c r="F31" i="1" s="1"/>
  <c r="B19" i="1"/>
  <c r="C3" i="1" s="1"/>
  <c r="B17" i="1"/>
  <c r="B16" i="1"/>
  <c r="D7" i="1" s="1"/>
  <c r="E7" i="1" s="1"/>
  <c r="F7" i="1" s="1"/>
  <c r="E27" i="1" l="1"/>
  <c r="F27" i="1" s="1"/>
  <c r="C13" i="1"/>
  <c r="E19" i="1"/>
  <c r="F19" i="1" s="1"/>
  <c r="F32" i="1" s="1"/>
  <c r="E24" i="1"/>
  <c r="F24" i="1" s="1"/>
  <c r="C10" i="1"/>
  <c r="C9" i="1"/>
  <c r="C6" i="1"/>
  <c r="C5" i="1"/>
  <c r="E26" i="1"/>
  <c r="F26" i="1" s="1"/>
  <c r="C12" i="1"/>
  <c r="C4" i="1"/>
  <c r="E25" i="1"/>
  <c r="F25" i="1" s="1"/>
  <c r="C11" i="1"/>
  <c r="D6" i="1"/>
  <c r="E6" i="1" s="1"/>
  <c r="F6" i="1" s="1"/>
  <c r="D14" i="1"/>
  <c r="E14" i="1" s="1"/>
  <c r="F14" i="1" s="1"/>
  <c r="D5" i="1"/>
  <c r="E5" i="1" s="1"/>
  <c r="F5" i="1" s="1"/>
  <c r="D13" i="1"/>
  <c r="E13" i="1" s="1"/>
  <c r="F13" i="1" s="1"/>
  <c r="D3" i="1"/>
  <c r="E3" i="1" s="1"/>
  <c r="F3" i="1" s="1"/>
  <c r="D12" i="1"/>
  <c r="E12" i="1" s="1"/>
  <c r="F12" i="1" s="1"/>
  <c r="D11" i="1"/>
  <c r="E11" i="1" s="1"/>
  <c r="F11" i="1" s="1"/>
  <c r="D8" i="1"/>
  <c r="E8" i="1" s="1"/>
  <c r="F8" i="1" s="1"/>
  <c r="D2" i="1"/>
  <c r="E2" i="1" s="1"/>
  <c r="F2" i="1" s="1"/>
  <c r="D4" i="1"/>
  <c r="E4" i="1" s="1"/>
  <c r="F4" i="1" s="1"/>
  <c r="D10" i="1"/>
  <c r="E10" i="1" s="1"/>
  <c r="F10" i="1" s="1"/>
  <c r="D9" i="1"/>
  <c r="E9" i="1" s="1"/>
  <c r="F9" i="1" s="1"/>
  <c r="F15" i="1" l="1"/>
  <c r="I23" i="1" s="1"/>
</calcChain>
</file>

<file path=xl/sharedStrings.xml><?xml version="1.0" encoding="utf-8"?>
<sst xmlns="http://schemas.openxmlformats.org/spreadsheetml/2006/main" count="17" uniqueCount="17">
  <si>
    <t>Height</t>
  </si>
  <si>
    <t>Shoe Size</t>
  </si>
  <si>
    <t>Predicted Shoe Size</t>
  </si>
  <si>
    <t>Residual</t>
  </si>
  <si>
    <t>Residual-squared</t>
  </si>
  <si>
    <t>SSE =</t>
  </si>
  <si>
    <t>Slope</t>
  </si>
  <si>
    <t>Intercept</t>
  </si>
  <si>
    <t>SST =</t>
  </si>
  <si>
    <t>y - y_bar</t>
  </si>
  <si>
    <t>(y - y_bar)^2</t>
  </si>
  <si>
    <t>mean shoe size</t>
  </si>
  <si>
    <t>R^2=</t>
  </si>
  <si>
    <t>Coefficient of Determination</t>
  </si>
  <si>
    <t>(SST-SSE)/SST</t>
  </si>
  <si>
    <t xml:space="preserve">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</si>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</sst>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Shoe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Sheet1!$A$2:$A$14</c:f>
              <c:numCache>
                <c:formatCode>General</c:formatCode>
                <c:ptCount val="13"/>
                <c:pt idx="0">
                  <c:v>71</c:v>
                </c:pt>
                <c:pt idx="1">
                  <c:v>70</c:v>
                </c:pt>
                <c:pt idx="2">
                  <c:v>68</c:v>
                </c:pt>
                <c:pt idx="3">
                  <c:v>60</c:v>
                </c:pt>
                <c:pt idx="4">
                  <c:v>66</c:v>
                </c:pt>
                <c:pt idx="5">
                  <c:v>61</c:v>
                </c:pt>
                <c:pt idx="6">
                  <c:v>67.75</c:v>
                </c:pt>
                <c:pt idx="7">
                  <c:v>65.5</c:v>
                </c:pt>
                <c:pt idx="8">
                  <c:v>63.5</c:v>
                </c:pt>
                <c:pt idx="9">
                  <c:v>63</c:v>
                </c:pt>
                <c:pt idx="10">
                  <c:v>66</c:v>
                </c:pt>
                <c:pt idx="11">
                  <c:v>70</c:v>
                </c:pt>
                <c:pt idx="12">
                  <c:v>65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11</c:v>
                </c:pt>
                <c:pt idx="1">
                  <c:v>11.5</c:v>
                </c:pt>
                <c:pt idx="2">
                  <c:v>10</c:v>
                </c:pt>
                <c:pt idx="3">
                  <c:v>7</c:v>
                </c:pt>
                <c:pt idx="4">
                  <c:v>10</c:v>
                </c:pt>
                <c:pt idx="5">
                  <c:v>6.5</c:v>
                </c:pt>
                <c:pt idx="6">
                  <c:v>9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7.5</c:v>
                </c:pt>
                <c:pt idx="11">
                  <c:v>14.5</c:v>
                </c:pt>
                <c:pt idx="12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37-4C30-A2B4-99D3A9347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868864"/>
        <c:axId val="1493263232"/>
      </c:scatterChart>
      <c:valAx>
        <c:axId val="145786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263232"/>
        <c:crosses val="autoZero"/>
        <c:crossBetween val="midCat"/>
      </c:valAx>
      <c:valAx>
        <c:axId val="149326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86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265339</xdr:colOff>
      <xdr:row>0</xdr:row>
      <xdr:rowOff>39561</xdr:rowOff>
    </xdr:from>
    <xdr:to>
      <xdr:col>15</xdr:col>
      <xdr:colOff>217714</xdr:colOff>
      <xdr:row>17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9119D4-6362-4BF6-9E7F-5B3443EEF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2FFB-AF58-423B-9AC7-EDA6B6627E7E}">
  <dimension ref="A1:I32"/>
  <sheetViews>
    <sheetView tabSelected="1" topLeftCell="C1" zoomScale="140" zoomScaleNormal="140" workbookViewId="0">
      <selection activeCell="M21" sqref="M21"/>
    </sheetView>
  </sheetViews>
  <sheetFormatPr defaultRowHeight="15" x14ac:dyDescent="0.25"/>
  <cols>
    <col min="1" max="2" width="19.5703125" customWidth="1"/>
    <col min="3" max="6" width="19.5703125" style="5" customWidth="1"/>
  </cols>
  <sheetData>
    <row r="1" spans="1:6" x14ac:dyDescent="0.25">
      <c r="A1" s="3" t="s">
        <v>0</v>
      </c>
      <c r="B1" s="3" t="s">
        <v>1</v>
      </c>
      <c r="C1" s="4" t="s">
        <v>16</v>
      </c>
      <c r="D1" s="4" t="s">
        <v>2</v>
      </c>
      <c r="E1" s="4" t="s">
        <v>3</v>
      </c>
      <c r="F1" s="4" t="s">
        <v>4</v>
      </c>
    </row>
    <row r="2" spans="1:6" x14ac:dyDescent="0.25">
      <c r="A2" s="2">
        <v>71</v>
      </c>
      <c r="B2" s="2">
        <v>11</v>
      </c>
      <c r="C2" s="6">
        <f>$B$19</f>
        <v>9.1923076923076916</v>
      </c>
      <c r="D2" s="6">
        <f>$B$16*A2+$B$17</f>
        <v>11.975271923861314</v>
      </c>
      <c r="E2" s="6">
        <f>B2-D2</f>
        <v>-0.97527192386131389</v>
      </c>
      <c r="F2" s="6">
        <f>E2^2</f>
        <v>0.95115532547214843</v>
      </c>
    </row>
    <row r="3" spans="1:6" x14ac:dyDescent="0.25">
      <c r="A3" s="2">
        <v>70</v>
      </c>
      <c r="B3" s="2">
        <v>11.5</v>
      </c>
      <c r="C3" s="6">
        <f t="shared" ref="C3:C14" si="0">$B$19</f>
        <v>9.1923076923076916</v>
      </c>
      <c r="D3" s="6">
        <f>$B$16*A3+$B$17</f>
        <v>11.429180829367773</v>
      </c>
      <c r="E3" s="6">
        <f>B3-D3</f>
        <v>7.0819170632226758E-2</v>
      </c>
      <c r="F3" s="6">
        <f t="shared" ref="F3:F14" si="1">E3^2</f>
        <v>5.015354929036449E-3</v>
      </c>
    </row>
    <row r="4" spans="1:6" x14ac:dyDescent="0.25">
      <c r="A4" s="2">
        <v>68</v>
      </c>
      <c r="B4" s="2">
        <v>10</v>
      </c>
      <c r="C4" s="6">
        <f t="shared" si="0"/>
        <v>9.1923076923076916</v>
      </c>
      <c r="D4" s="6">
        <f>$B$16*A4+$B$17</f>
        <v>10.336998640380692</v>
      </c>
      <c r="E4" s="6">
        <f>B4-D4</f>
        <v>-0.33699864038069194</v>
      </c>
      <c r="F4" s="6">
        <f t="shared" si="1"/>
        <v>0.11356808361843493</v>
      </c>
    </row>
    <row r="5" spans="1:6" x14ac:dyDescent="0.25">
      <c r="A5" s="2">
        <v>60</v>
      </c>
      <c r="B5" s="2">
        <v>7</v>
      </c>
      <c r="C5" s="6">
        <f t="shared" si="0"/>
        <v>9.1923076923076916</v>
      </c>
      <c r="D5" s="6">
        <f>$B$16*A5+$B$17</f>
        <v>5.9682698844323525</v>
      </c>
      <c r="E5" s="6">
        <f>B5-D5</f>
        <v>1.0317301155676475</v>
      </c>
      <c r="F5" s="6">
        <f t="shared" si="1"/>
        <v>1.0644670313692313</v>
      </c>
    </row>
    <row r="6" spans="1:6" x14ac:dyDescent="0.25">
      <c r="A6" s="2">
        <v>66</v>
      </c>
      <c r="B6" s="2">
        <v>10</v>
      </c>
      <c r="C6" s="6">
        <f t="shared" si="0"/>
        <v>9.1923076923076916</v>
      </c>
      <c r="D6" s="6">
        <f>$B$16*A6+$B$17</f>
        <v>9.2448164513936035</v>
      </c>
      <c r="E6" s="6">
        <f>B6-D6</f>
        <v>0.75518354860639647</v>
      </c>
      <c r="F6" s="6">
        <f t="shared" si="1"/>
        <v>0.57030219208574962</v>
      </c>
    </row>
    <row r="7" spans="1:6" x14ac:dyDescent="0.25">
      <c r="A7" s="2">
        <v>61</v>
      </c>
      <c r="B7" s="2">
        <v>6.5</v>
      </c>
      <c r="C7" s="6">
        <f t="shared" si="0"/>
        <v>9.1923076923076916</v>
      </c>
      <c r="D7" s="6">
        <f>$B$16*A7+$B$17</f>
        <v>6.5143609789259003</v>
      </c>
      <c r="E7" s="6">
        <f>B7-D7</f>
        <v>-1.436097892590027E-2</v>
      </c>
      <c r="F7" s="6">
        <f t="shared" si="1"/>
        <v>2.0623771571015166E-4</v>
      </c>
    </row>
    <row r="8" spans="1:6" x14ac:dyDescent="0.25">
      <c r="A8" s="2">
        <v>67.75</v>
      </c>
      <c r="B8" s="2">
        <v>9</v>
      </c>
      <c r="C8" s="6">
        <f t="shared" si="0"/>
        <v>9.1923076923076916</v>
      </c>
      <c r="D8" s="6">
        <f>$B$16*A8+$B$17</f>
        <v>10.200475866757301</v>
      </c>
      <c r="E8" s="6">
        <f>B8-D8</f>
        <v>-1.2004758667573014</v>
      </c>
      <c r="F8" s="6">
        <f t="shared" si="1"/>
        <v>1.4411423066666942</v>
      </c>
    </row>
    <row r="9" spans="1:6" x14ac:dyDescent="0.25">
      <c r="A9" s="2">
        <v>65.5</v>
      </c>
      <c r="B9" s="2">
        <v>8</v>
      </c>
      <c r="C9" s="6">
        <f t="shared" si="0"/>
        <v>9.1923076923076916</v>
      </c>
      <c r="D9" s="6">
        <f>$B$16*A9+$B$17</f>
        <v>8.9717709041468368</v>
      </c>
      <c r="E9" s="6">
        <f>B9-D9</f>
        <v>-0.97177090414683676</v>
      </c>
      <c r="F9" s="6">
        <f t="shared" si="1"/>
        <v>0.94433869014636063</v>
      </c>
    </row>
    <row r="10" spans="1:6" x14ac:dyDescent="0.25">
      <c r="A10" s="2">
        <v>63.5</v>
      </c>
      <c r="B10" s="2">
        <v>8</v>
      </c>
      <c r="C10" s="6">
        <f t="shared" si="0"/>
        <v>9.1923076923076916</v>
      </c>
      <c r="D10" s="6">
        <f>$B$16*A10+$B$17</f>
        <v>7.8795887151597483</v>
      </c>
      <c r="E10" s="6">
        <f>B10-D10</f>
        <v>0.12041128484025165</v>
      </c>
      <c r="F10" s="6">
        <f t="shared" si="1"/>
        <v>1.4498877516880218E-2</v>
      </c>
    </row>
    <row r="11" spans="1:6" x14ac:dyDescent="0.25">
      <c r="A11" s="2">
        <v>63</v>
      </c>
      <c r="B11" s="2">
        <v>7</v>
      </c>
      <c r="C11" s="6">
        <f t="shared" si="0"/>
        <v>9.1923076923076916</v>
      </c>
      <c r="D11" s="6">
        <f>$B$16*A11+$B$17</f>
        <v>7.6065431679129816</v>
      </c>
      <c r="E11" s="6">
        <f>B11-D11</f>
        <v>-0.60654316791298157</v>
      </c>
      <c r="F11" s="6">
        <f t="shared" si="1"/>
        <v>0.36789461454191535</v>
      </c>
    </row>
    <row r="12" spans="1:6" x14ac:dyDescent="0.25">
      <c r="A12" s="2">
        <v>66</v>
      </c>
      <c r="B12" s="2">
        <v>7.5</v>
      </c>
      <c r="C12" s="6">
        <f t="shared" si="0"/>
        <v>9.1923076923076916</v>
      </c>
      <c r="D12" s="6">
        <f>$B$16*A12+$B$17</f>
        <v>9.2448164513936035</v>
      </c>
      <c r="E12" s="6">
        <f>B12-D12</f>
        <v>-1.7448164513936035</v>
      </c>
      <c r="F12" s="6">
        <f t="shared" si="1"/>
        <v>3.044384449053767</v>
      </c>
    </row>
    <row r="13" spans="1:6" x14ac:dyDescent="0.25">
      <c r="A13" s="2">
        <v>70</v>
      </c>
      <c r="B13" s="2">
        <v>14.5</v>
      </c>
      <c r="C13" s="6">
        <f t="shared" si="0"/>
        <v>9.1923076923076916</v>
      </c>
      <c r="D13" s="6">
        <f>$B$16*A13+$B$17</f>
        <v>11.429180829367773</v>
      </c>
      <c r="E13" s="6">
        <f>B13-D13</f>
        <v>3.0708191706322268</v>
      </c>
      <c r="F13" s="6">
        <f t="shared" si="1"/>
        <v>9.4299303787223963</v>
      </c>
    </row>
    <row r="14" spans="1:6" ht="15.75" thickBot="1" x14ac:dyDescent="0.3">
      <c r="A14" s="2">
        <v>65</v>
      </c>
      <c r="B14" s="2">
        <v>9.5</v>
      </c>
      <c r="C14" s="6">
        <f t="shared" si="0"/>
        <v>9.1923076923076916</v>
      </c>
      <c r="D14" s="6">
        <f>$B$16*A14+$B$17</f>
        <v>8.6987253569000629</v>
      </c>
      <c r="E14" s="6">
        <f>B14-D14</f>
        <v>0.80127464309993712</v>
      </c>
      <c r="F14" s="6">
        <f t="shared" si="1"/>
        <v>0.64204105367493158</v>
      </c>
    </row>
    <row r="15" spans="1:6" ht="15.75" thickBot="1" x14ac:dyDescent="0.3">
      <c r="E15" s="4" t="s">
        <v>5</v>
      </c>
      <c r="F15" s="7">
        <f>SUM(F2:F14)</f>
        <v>18.588944595513254</v>
      </c>
    </row>
    <row r="16" spans="1:6" x14ac:dyDescent="0.25">
      <c r="A16" t="s">
        <v>6</v>
      </c>
      <c r="B16">
        <f>SLOPE(B2:B14,A2:A14)</f>
        <v>0.54609109449354176</v>
      </c>
    </row>
    <row r="17" spans="1:9" x14ac:dyDescent="0.25">
      <c r="A17" t="s">
        <v>7</v>
      </c>
      <c r="B17">
        <f>INTERCEPT(B2:B14,A2:A14)</f>
        <v>-26.797195785180151</v>
      </c>
    </row>
    <row r="18" spans="1:9" x14ac:dyDescent="0.25">
      <c r="E18" s="1" t="s">
        <v>9</v>
      </c>
      <c r="F18" s="1" t="s">
        <v>10</v>
      </c>
    </row>
    <row r="19" spans="1:9" x14ac:dyDescent="0.25">
      <c r="A19" t="s">
        <v>11</v>
      </c>
      <c r="B19">
        <f>AVERAGE(B2:B14)</f>
        <v>9.1923076923076916</v>
      </c>
      <c r="D19" s="5" t="s">
        <v>15</v>
      </c>
      <c r="E19" s="6">
        <f>B2-$B$19</f>
        <v>1.8076923076923084</v>
      </c>
      <c r="F19" s="6">
        <f>E19^2</f>
        <v>3.2677514792899434</v>
      </c>
    </row>
    <row r="20" spans="1:9" x14ac:dyDescent="0.25">
      <c r="E20" s="6">
        <f>B3-$B$19</f>
        <v>2.3076923076923084</v>
      </c>
      <c r="F20" s="6">
        <f t="shared" ref="F20:F31" si="2">E20^2</f>
        <v>5.3254437869822517</v>
      </c>
    </row>
    <row r="21" spans="1:9" x14ac:dyDescent="0.25">
      <c r="E21" s="6">
        <f>B4-$B$19</f>
        <v>0.80769230769230838</v>
      </c>
      <c r="F21" s="6">
        <f t="shared" si="2"/>
        <v>0.6523668639053265</v>
      </c>
    </row>
    <row r="22" spans="1:9" x14ac:dyDescent="0.25">
      <c r="E22" s="6">
        <f>B5-$B$19</f>
        <v>-2.1923076923076916</v>
      </c>
      <c r="F22" s="6">
        <f t="shared" si="2"/>
        <v>4.8062130177514764</v>
      </c>
      <c r="I22" t="s">
        <v>13</v>
      </c>
    </row>
    <row r="23" spans="1:9" x14ac:dyDescent="0.25">
      <c r="E23" s="6">
        <f>B6-$B$19</f>
        <v>0.80769230769230838</v>
      </c>
      <c r="F23" s="6">
        <f t="shared" si="2"/>
        <v>0.6523668639053265</v>
      </c>
      <c r="H23" t="s">
        <v>12</v>
      </c>
      <c r="I23">
        <f>(F32-F15)/F32</f>
        <v>0.69410597501054139</v>
      </c>
    </row>
    <row r="24" spans="1:9" x14ac:dyDescent="0.25">
      <c r="E24" s="6">
        <f>B7-$B$19</f>
        <v>-2.6923076923076916</v>
      </c>
      <c r="F24" s="6">
        <f t="shared" si="2"/>
        <v>7.248520710059168</v>
      </c>
      <c r="I24" t="s">
        <v>14</v>
      </c>
    </row>
    <row r="25" spans="1:9" x14ac:dyDescent="0.25">
      <c r="E25" s="6">
        <f>B8-$B$19</f>
        <v>-0.19230769230769162</v>
      </c>
      <c r="F25" s="6">
        <f t="shared" si="2"/>
        <v>3.6982248520709797E-2</v>
      </c>
    </row>
    <row r="26" spans="1:9" x14ac:dyDescent="0.25">
      <c r="E26" s="6">
        <f>B9-$B$19</f>
        <v>-1.1923076923076916</v>
      </c>
      <c r="F26" s="6">
        <f t="shared" si="2"/>
        <v>1.4215976331360931</v>
      </c>
    </row>
    <row r="27" spans="1:9" x14ac:dyDescent="0.25">
      <c r="E27" s="6">
        <f>B10-$B$19</f>
        <v>-1.1923076923076916</v>
      </c>
      <c r="F27" s="6">
        <f t="shared" si="2"/>
        <v>1.4215976331360931</v>
      </c>
    </row>
    <row r="28" spans="1:9" x14ac:dyDescent="0.25">
      <c r="E28" s="6">
        <f>B11-$B$19</f>
        <v>-2.1923076923076916</v>
      </c>
      <c r="F28" s="6">
        <f t="shared" si="2"/>
        <v>4.8062130177514764</v>
      </c>
    </row>
    <row r="29" spans="1:9" x14ac:dyDescent="0.25">
      <c r="E29" s="6">
        <f>B12-$B$19</f>
        <v>-1.6923076923076916</v>
      </c>
      <c r="F29" s="6">
        <f t="shared" si="2"/>
        <v>2.8639053254437847</v>
      </c>
    </row>
    <row r="30" spans="1:9" x14ac:dyDescent="0.25">
      <c r="E30" s="6">
        <f>B13-$B$19</f>
        <v>5.3076923076923084</v>
      </c>
      <c r="F30" s="6">
        <f t="shared" si="2"/>
        <v>28.171597633136102</v>
      </c>
    </row>
    <row r="31" spans="1:9" x14ac:dyDescent="0.25">
      <c r="E31" s="6">
        <f>B14-$B$19</f>
        <v>0.30769230769230838</v>
      </c>
      <c r="F31" s="6">
        <f t="shared" si="2"/>
        <v>9.4674556213018166E-2</v>
      </c>
    </row>
    <row r="32" spans="1:9" ht="15.75" thickBot="1" x14ac:dyDescent="0.3">
      <c r="E32" s="4" t="s">
        <v>8</v>
      </c>
      <c r="F32" s="8">
        <f>SUM(F19:F31)</f>
        <v>60.769230769230766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E1725AADC58429F93299456F4F64B" ma:contentTypeVersion="12" ma:contentTypeDescription="Create a new document." ma:contentTypeScope="" ma:versionID="72f684427b82a791cfe3a22ce0cd4a4d">
  <xsd:schema xmlns:xsd="http://www.w3.org/2001/XMLSchema" xmlns:xs="http://www.w3.org/2001/XMLSchema" xmlns:p="http://schemas.microsoft.com/office/2006/metadata/properties" xmlns:ns2="6d2e4c91-d19f-4600-8e8e-a649dd34bd01" xmlns:ns3="1f019a11-259e-4262-acea-5eb805f8fc8b" targetNamespace="http://schemas.microsoft.com/office/2006/metadata/properties" ma:root="true" ma:fieldsID="4df750794e3227999ca1091348ed52c7" ns2:_="" ns3:_="">
    <xsd:import namespace="6d2e4c91-d19f-4600-8e8e-a649dd34bd01"/>
    <xsd:import namespace="1f019a11-259e-4262-acea-5eb805f8fc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e4c91-d19f-4600-8e8e-a649dd34b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19a11-259e-4262-acea-5eb805f8fc8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3043E-F174-4395-8FF4-E7C251D04F84}">
  <ds:schemaRefs>
    <ds:schemaRef ds:uri="http://schemas.microsoft.com/office/2006/documentManagement/types"/>
    <ds:schemaRef ds:uri="6d2e4c91-d19f-4600-8e8e-a649dd34bd01"/>
    <ds:schemaRef ds:uri="http://purl.org/dc/terms/"/>
    <ds:schemaRef ds:uri="1f019a11-259e-4262-acea-5eb805f8fc8b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DF42E91-202F-43C5-8C94-59FC7A30A9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344A9B-0239-40E7-8B02-AEF5C5D49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2e4c91-d19f-4600-8e8e-a649dd34bd01"/>
    <ds:schemaRef ds:uri="1f019a11-259e-4262-acea-5eb805f8fc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Romrell, Danae</dc:creator>
  <cp:lastModifiedBy>Romrell, Danae</cp:lastModifiedBy>
  <dcterms:created xsi:type="dcterms:W3CDTF">2020-07-10T21:07:44Z</dcterms:created>
  <dcterms:modified xsi:type="dcterms:W3CDTF">2020-07-22T18:06:03Z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0x0101007E1E1725AADC58429F93299456F4F64B</vt:lpwstr>
  </property>
</Properties>
</file>