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44" documentId="11_6E02BB2A03CD484BB3BEC2D90113893767994AF1" xr6:coauthVersionLast="47" xr6:coauthVersionMax="47" xr10:uidLastSave="{12DE85AF-1E81-4315-AFF7-5C29910DE58B}"/>
  <bookViews>
    <workbookView xWindow="-120" yWindow="-120" windowWidth="29040" windowHeight="1584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2168" l="1"/>
  <c r="L10" i="2168"/>
  <c r="L9" i="2168"/>
  <c r="L8" i="2168"/>
  <c r="H1" i="2168"/>
  <c r="J48" i="2168"/>
  <c r="J47" i="2168"/>
  <c r="D19" i="2168"/>
  <c r="D16" i="2168"/>
  <c r="D12" i="2168"/>
  <c r="D9" i="2168"/>
  <c r="D4" i="2168"/>
  <c r="D6" i="2168"/>
  <c r="I39" i="2168"/>
  <c r="J39" i="2168"/>
  <c r="K39" i="2168"/>
  <c r="L39" i="2168"/>
  <c r="M39" i="2168"/>
  <c r="N39" i="2168"/>
  <c r="I40" i="2168"/>
  <c r="J40" i="2168"/>
  <c r="K40" i="2168"/>
  <c r="L40" i="2168"/>
  <c r="M40" i="2168"/>
  <c r="N40" i="2168"/>
  <c r="J43" i="2168"/>
  <c r="J44" i="2168"/>
  <c r="J45" i="2168"/>
  <c r="J46" i="2168"/>
  <c r="F3" i="2168"/>
  <c r="F2"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D16" authorId="1" shapeId="0" xr:uid="{00000000-0006-0000-0000-000006000000}">
      <text>
        <r>
          <rPr>
            <b/>
            <sz val="14"/>
            <color indexed="81"/>
            <rFont val="Calibri"/>
            <family val="2"/>
          </rPr>
          <t>Click to review when to use each graph.</t>
        </r>
        <r>
          <rPr>
            <sz val="10"/>
            <color indexed="81"/>
            <rFont val="Calibri"/>
            <family val="2"/>
          </rPr>
          <t xml:space="preserve">
</t>
        </r>
      </text>
    </comment>
    <comment ref="I39" authorId="0" shapeId="0" xr:uid="{00000000-0006-0000-0000-000007000000}">
      <text>
        <r>
          <rPr>
            <b/>
            <sz val="9"/>
            <color indexed="81"/>
            <rFont val="Tahoma"/>
            <family val="2"/>
          </rPr>
          <t>Craig calculated the average of the 5 years of Total Sales for Store 1 previously. 
Be sure to check his work for accuracy.</t>
        </r>
      </text>
    </comment>
    <comment ref="J39" authorId="0" shapeId="0" xr:uid="{00000000-0006-0000-0000-000008000000}">
      <text>
        <r>
          <rPr>
            <b/>
            <sz val="9"/>
            <color indexed="81"/>
            <rFont val="Tahoma"/>
            <family val="2"/>
          </rPr>
          <t>Craig calculated the average of the 4 years of Total Sales for Store 2 previously. 
Be sure to check his work for accuracy.</t>
        </r>
      </text>
    </comment>
    <comment ref="K39" authorId="0" shapeId="0" xr:uid="{00000000-0006-0000-0000-000009000000}">
      <text>
        <r>
          <rPr>
            <b/>
            <sz val="9"/>
            <color indexed="81"/>
            <rFont val="Tahoma"/>
            <family val="2"/>
          </rPr>
          <t>Compute the average of the 4 years of sales for Store 3.</t>
        </r>
      </text>
    </comment>
    <comment ref="L39" authorId="0" shapeId="0" xr:uid="{00000000-0006-0000-0000-00000A000000}">
      <text>
        <r>
          <rPr>
            <b/>
            <sz val="9"/>
            <color indexed="81"/>
            <rFont val="Tahoma"/>
            <family val="2"/>
          </rPr>
          <t>Compute the average of the 3 years of sales for Store 4.</t>
        </r>
      </text>
    </comment>
    <comment ref="M39" authorId="0" shapeId="0" xr:uid="{00000000-0006-0000-0000-00000B000000}">
      <text>
        <r>
          <rPr>
            <b/>
            <sz val="9"/>
            <color indexed="81"/>
            <rFont val="Tahoma"/>
            <family val="2"/>
          </rPr>
          <t>Compute the average of the 2 years of sales for Store 5.</t>
        </r>
      </text>
    </comment>
    <comment ref="N39" authorId="0" shapeId="0" xr:uid="{00000000-0006-0000-0000-00000C000000}">
      <text>
        <r>
          <rPr>
            <b/>
            <sz val="9"/>
            <color indexed="81"/>
            <rFont val="Tahoma"/>
            <family val="2"/>
          </rPr>
          <t>Compute the average of the 2 years of sales for Store 6.</t>
        </r>
      </text>
    </comment>
    <comment ref="I40" authorId="0" shapeId="0" xr:uid="{00000000-0006-0000-0000-00000D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E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F000000}">
      <text>
        <r>
          <rPr>
            <b/>
            <sz val="9"/>
            <color indexed="81"/>
            <rFont val="Tahoma"/>
            <family val="2"/>
          </rPr>
          <t>Compute the standard deviation of the 4 years of sales for Store 3.</t>
        </r>
      </text>
    </comment>
    <comment ref="L40" authorId="0" shapeId="0" xr:uid="{00000000-0006-0000-0000-000010000000}">
      <text>
        <r>
          <rPr>
            <b/>
            <sz val="9"/>
            <color indexed="81"/>
            <rFont val="Tahoma"/>
            <family val="2"/>
          </rPr>
          <t>Compute the standard deviation of the 3 years of sales for Store 4.</t>
        </r>
      </text>
    </comment>
    <comment ref="M40" authorId="0" shapeId="0" xr:uid="{00000000-0006-0000-0000-000011000000}">
      <text>
        <r>
          <rPr>
            <b/>
            <sz val="9"/>
            <color indexed="81"/>
            <rFont val="Tahoma"/>
            <family val="2"/>
          </rPr>
          <t>Compute the standard deviation of the 2 years of sales for Store 5.</t>
        </r>
      </text>
    </comment>
    <comment ref="N40" authorId="0" shapeId="0" xr:uid="{00000000-0006-0000-0000-000012000000}">
      <text>
        <r>
          <rPr>
            <b/>
            <sz val="9"/>
            <color indexed="81"/>
            <rFont val="Tahoma"/>
            <family val="2"/>
          </rPr>
          <t>Compute the standard deviation of the 2 years of sales for Store 6.</t>
        </r>
      </text>
    </comment>
    <comment ref="J43" authorId="0" shapeId="0" xr:uid="{00000000-0006-0000-0000-000013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<sst xmlns="http://schemas.openxmlformats.org/spreadsheetml/2006/main" count="160" uniqueCount="90">
  <si>
    <t>Check</t>
  </si>
  <si>
    <t>Cash</t>
  </si>
  <si>
    <t>Credit Card</t>
  </si>
  <si>
    <t>January</t>
  </si>
  <si>
    <t>Payroll Deduction</t>
  </si>
  <si>
    <t>Debit Card</t>
  </si>
  <si>
    <t>Direct Deposit</t>
  </si>
  <si>
    <t>#3</t>
  </si>
  <si>
    <t>#4</t>
  </si>
  <si>
    <t>#2</t>
  </si>
  <si>
    <t>#1</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</si>
  <si>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</si>
  <si>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</si>
  <si>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</si>
  <si>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</si>
  <si>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</si>
  <si>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</si>
  <si>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</si>
  <si>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</si>
  <si>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</si>
  <si>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</si>
  <si>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</si>
  <si>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</si>
  <si>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</si>
  <si>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</si>
  <si>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</si>
  <si>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</si>
  <si>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</si>
  <si>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</si>
  <si>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</si>
  <si>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</si>
  <si>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</si>
  <si>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</si>
  <si>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</si>
  <si>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</si>
  <si>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</si>
  <si>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</si>
  <si>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</si>
  <si>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</si>
  <si>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</si>
  <si>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</si>
  <si>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</si>
  <si>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</si>
  <si>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</si>
  <si>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</si>
  <si>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</si>
  <si>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</si>
  <si>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</si>
  <si>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</si>
  <si>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</si>
  <si>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</si>
  <si>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</si>
  <si>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</si>
  <si>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</si>
  <si>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</si>
  <si>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</si>
  <si>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</si>
  <si>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</si>
  <si>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</si>
  <si>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</si>
  <si>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</si>
  <si>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</si>
  <si>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</si>
  <si>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</si>
  <si>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</si>
  <si>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</si>
  <si>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</si>
  <si>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Step #6</t>
  </si>
  <si>
    <t>Average Monthly Sales</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</si>
  <si>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</si>
  <si>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</si>
  <si>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</si>
  <si>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</si>
  <si>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</si>
  <si>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</si>
  <si>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</si>
  <si>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 xml:space="preserve"> Note, this "How Did I Do" page does not check your charts and 
 graphs for correctness.</t>
  </si>
  <si>
    <t xml:space="preserve">Create an appropriate chart or graph (click to review when to use each graph) that summarizes the company's average monthly sales by month of the year. </t>
  </si>
  <si>
    <t>Insert a chart of Monthly Overall Average Sales against
the Month of the Year here.</t>
  </si>
  <si>
    <t>Insert a chart or graph that could illustrate a relationship between                                                                                                                                                                                                                                                                                                                                                                                                                   the Average Annual Sales for each store and
the Distance of the store from the Nearest Stadum here.</t>
  </si>
  <si>
    <t>Check Craig's numerical summaries for accuracy and compute all remaining numerical summaries in order to produce a graph depicting if there is a relationship between                                                                                                                                                                                                                                                                                                                                                                                                               the average annual sales of each store and the store's distance from the nearest athletic stadium.</t>
  </si>
  <si>
    <t>MATH 108X - Charts &amp; Graphs Case Study</t>
  </si>
  <si>
    <t>These values show the breakdown of the annual sales from last year (Year 5) according to age group category.</t>
  </si>
  <si>
    <t>MATH 108X - Craig's Report Case Study</t>
  </si>
  <si>
    <t>Insert a chart of the American Community Survey data here.</t>
  </si>
  <si>
    <t>American Community Survey</t>
  </si>
  <si>
    <r>
      <t xml:space="preserve">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t>
    </r>
    <r>
      <rPr>
        <b/>
        <sz val="10"/>
        <color theme="1" tint="0.34998626667073579"/>
        <rFont val="Geneva"/>
      </rPr>
      <t>One paragraph per section.</t>
    </r>
  </si>
  <si>
    <t xml:space="preserve">Create an appropriate chart or graph that summarizes the company's annual sales by age group category. </t>
  </si>
  <si>
    <t>Type in the remaining U.S Census Bureau data and recreate a more appropriate bar chart than the one given to summarize that data.</t>
  </si>
  <si>
    <t>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</si>
</sst>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4">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
      <b/>
      <sz val="10"/>
      <color theme="1" tint="0.34998626667073579"/>
      <name val="Geneva"/>
    </font>
    <font>
      <sz val="10"/>
      <color indexed="81"/>
      <name val="Calibri"/>
      <family val="2"/>
    </font>
    <font>
      <b/>
      <sz val="14"/>
      <color indexed="81"/>
      <name val="Calibri"/>
      <family val="2"/>
    </font>
    <font>
      <sz val="10"/>
      <color theme="0" tint="-0.499984740745262"/>
      <name val="Verdana"/>
      <family val="2"/>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84">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Font="1" applyFill="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Alignment="1" applyProtection="1">
      <alignment horizontal="center"/>
      <protection locked="0"/>
    </xf>
    <xf numFmtId="0" fontId="15" fillId="3" borderId="0" xfId="0" applyFont="1" applyFill="1" applyAlignment="1" applyProtection="1">
      <alignment vertical="center" wrapText="1"/>
      <protection locked="0"/>
    </xf>
    <xf numFmtId="0" fontId="3" fillId="7" borderId="0" xfId="0" applyFont="1" applyFill="1" applyProtection="1">
      <protection locked="0"/>
    </xf>
    <xf numFmtId="0" fontId="5" fillId="7" borderId="0" xfId="0" applyFont="1" applyFill="1" applyProtection="1">
      <protection locked="0"/>
    </xf>
    <xf numFmtId="165" fontId="3" fillId="7" borderId="0" xfId="0" applyNumberFormat="1" applyFont="1" applyFill="1" applyAlignment="1" applyProtection="1">
      <alignment horizontal="center"/>
      <protection locked="0"/>
    </xf>
    <xf numFmtId="0" fontId="3" fillId="7" borderId="0" xfId="0" applyFont="1" applyFill="1" applyAlignment="1" applyProtection="1">
      <alignment horizontal="center"/>
      <protection locked="0"/>
    </xf>
    <xf numFmtId="164" fontId="3" fillId="7" borderId="0" xfId="5" applyFont="1" applyFill="1" applyAlignment="1" applyProtection="1">
      <alignment horizontal="center"/>
      <protection locked="0"/>
    </xf>
    <xf numFmtId="0" fontId="4" fillId="7" borderId="0" xfId="0" applyFont="1" applyFill="1" applyProtection="1">
      <protection locked="0"/>
    </xf>
    <xf numFmtId="0" fontId="4" fillId="3" borderId="0" xfId="0" applyFont="1" applyFill="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Alignment="1" applyProtection="1">
      <alignment horizontal="center"/>
      <protection locked="0"/>
    </xf>
    <xf numFmtId="165" fontId="9" fillId="3" borderId="0" xfId="0" applyNumberFormat="1" applyFont="1" applyFill="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Alignment="1" applyProtection="1">
      <alignment horizontal="center"/>
      <protection locked="0"/>
    </xf>
    <xf numFmtId="0" fontId="22" fillId="3" borderId="0" xfId="0" applyFont="1" applyFill="1" applyProtection="1">
      <protection locked="0"/>
    </xf>
    <xf numFmtId="0" fontId="4" fillId="3" borderId="0" xfId="0" applyFont="1" applyFill="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6" fillId="3" borderId="0" xfId="0" applyFont="1" applyFill="1" applyAlignment="1" applyProtection="1">
      <alignment horizontal="center"/>
      <protection locked="0"/>
    </xf>
    <xf numFmtId="0" fontId="18" fillId="3" borderId="0" xfId="0" applyFont="1" applyFill="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Alignment="1" applyProtection="1">
      <alignment horizontal="center" vertical="center"/>
      <protection locked="0"/>
    </xf>
    <xf numFmtId="167" fontId="3" fillId="7"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7"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Alignment="1" applyProtection="1">
      <alignment horizontal="center" vertical="center"/>
      <protection locked="0"/>
    </xf>
    <xf numFmtId="0" fontId="21" fillId="3" borderId="0" xfId="0" applyFont="1" applyFill="1" applyAlignment="1" applyProtection="1">
      <alignment horizontal="center"/>
      <protection locked="0"/>
    </xf>
    <xf numFmtId="167" fontId="29" fillId="0" borderId="19" xfId="7" applyNumberFormat="1" applyFont="1" applyFill="1" applyBorder="1" applyAlignment="1" applyProtection="1">
      <alignment horizontal="center"/>
      <protection locked="0"/>
    </xf>
    <xf numFmtId="167" fontId="29" fillId="0" borderId="32" xfId="7" applyNumberFormat="1"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4" borderId="5" xfId="0" applyFont="1" applyFill="1" applyBorder="1" applyProtection="1">
      <protection locked="0"/>
    </xf>
    <xf numFmtId="0" fontId="3" fillId="4" borderId="5" xfId="0" applyFont="1" applyFill="1" applyBorder="1" applyProtection="1">
      <protection locked="0"/>
    </xf>
    <xf numFmtId="167" fontId="3" fillId="4"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9"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xf>
    <xf numFmtId="168" fontId="29" fillId="8" borderId="42" xfId="5" applyNumberFormat="1" applyFont="1" applyFill="1" applyBorder="1" applyAlignment="1" applyProtection="1">
      <alignment horizontal="center"/>
    </xf>
    <xf numFmtId="168" fontId="29" fillId="8" borderId="43" xfId="5" applyNumberFormat="1" applyFont="1" applyFill="1" applyBorder="1" applyAlignment="1" applyProtection="1">
      <alignment horizontal="center"/>
    </xf>
    <xf numFmtId="168" fontId="29" fillId="8" borderId="4" xfId="5" applyNumberFormat="1" applyFont="1" applyFill="1" applyBorder="1" applyProtection="1"/>
    <xf numFmtId="168" fontId="29" fillId="8" borderId="34" xfId="5" applyNumberFormat="1" applyFont="1" applyFill="1" applyBorder="1" applyProtection="1"/>
    <xf numFmtId="169" fontId="29" fillId="8" borderId="20"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vertical="center"/>
    </xf>
    <xf numFmtId="167" fontId="29" fillId="8" borderId="32" xfId="7" applyNumberFormat="1" applyFont="1" applyFill="1" applyBorder="1" applyAlignment="1" applyProtection="1">
      <alignment horizontal="center"/>
    </xf>
    <xf numFmtId="167" fontId="29" fillId="8" borderId="19" xfId="7" applyNumberFormat="1" applyFont="1" applyFill="1" applyBorder="1" applyAlignment="1" applyProtection="1">
      <alignment horizontal="center"/>
    </xf>
    <xf numFmtId="0" fontId="3" fillId="7" borderId="0" xfId="0" applyFont="1" applyFill="1"/>
    <xf numFmtId="0" fontId="5" fillId="7" borderId="0" xfId="0" applyFont="1" applyFill="1"/>
    <xf numFmtId="165" fontId="3" fillId="7" borderId="0" xfId="0" applyNumberFormat="1" applyFont="1" applyFill="1" applyAlignment="1">
      <alignment horizontal="center"/>
    </xf>
    <xf numFmtId="167" fontId="3" fillId="7" borderId="0" xfId="7" applyNumberFormat="1" applyFont="1" applyFill="1" applyAlignment="1" applyProtection="1">
      <alignment horizontal="center"/>
    </xf>
    <xf numFmtId="164" fontId="3" fillId="7" borderId="0" xfId="5" applyFont="1" applyFill="1" applyAlignment="1" applyProtection="1">
      <alignment horizontal="center"/>
    </xf>
    <xf numFmtId="0" fontId="3" fillId="7" borderId="0" xfId="0" applyFont="1" applyFill="1" applyAlignment="1">
      <alignment horizontal="center"/>
    </xf>
    <xf numFmtId="0" fontId="3" fillId="9" borderId="0" xfId="0" applyFont="1" applyFill="1"/>
    <xf numFmtId="0" fontId="17" fillId="9" borderId="0" xfId="6" quotePrefix="1" applyFill="1" applyBorder="1" applyAlignment="1" applyProtection="1">
      <alignment vertical="center" wrapText="1"/>
    </xf>
    <xf numFmtId="0" fontId="46" fillId="11" borderId="0" xfId="0" applyFont="1" applyFill="1" applyAlignment="1">
      <alignment vertical="center" wrapText="1"/>
    </xf>
    <xf numFmtId="167" fontId="3" fillId="9" borderId="0" xfId="7" applyNumberFormat="1" applyFont="1" applyFill="1" applyProtection="1"/>
    <xf numFmtId="0" fontId="7" fillId="9" borderId="0" xfId="0" applyFont="1" applyFill="1"/>
    <xf numFmtId="0" fontId="38" fillId="9" borderId="0" xfId="0" applyFont="1" applyFill="1" applyAlignment="1">
      <alignment horizontal="center" vertical="center"/>
    </xf>
    <xf numFmtId="0" fontId="39" fillId="9" borderId="0" xfId="0" applyFont="1" applyFill="1" applyAlignment="1">
      <alignment horizontal="left" vertical="top" wrapText="1"/>
    </xf>
    <xf numFmtId="0" fontId="5" fillId="9" borderId="0" xfId="0" applyFont="1" applyFill="1"/>
    <xf numFmtId="0" fontId="47" fillId="15" borderId="0" xfId="0" applyFont="1" applyFill="1" applyAlignment="1">
      <alignment vertical="center" wrapText="1"/>
    </xf>
    <xf numFmtId="0" fontId="37" fillId="10" borderId="0" xfId="0" applyFont="1" applyFill="1" applyAlignment="1">
      <alignment horizontal="center" vertical="center" wrapText="1"/>
    </xf>
    <xf numFmtId="0" fontId="25" fillId="9" borderId="11" xfId="0" applyFont="1" applyFill="1" applyBorder="1" applyAlignment="1">
      <alignment horizontal="left" vertical="center" wrapText="1" indent="1"/>
    </xf>
    <xf numFmtId="0" fontId="19" fillId="9" borderId="0" xfId="0" applyFont="1" applyFill="1" applyAlignment="1">
      <alignment horizontal="center"/>
    </xf>
    <xf numFmtId="0" fontId="22" fillId="9" borderId="0" xfId="0" applyFont="1" applyFill="1"/>
    <xf numFmtId="0" fontId="3" fillId="9" borderId="0" xfId="0" applyFont="1" applyFill="1" applyAlignment="1">
      <alignment horizontal="center"/>
    </xf>
    <xf numFmtId="0" fontId="27" fillId="9" borderId="0" xfId="0" applyFont="1" applyFill="1"/>
    <xf numFmtId="164" fontId="4" fillId="9" borderId="0" xfId="5" applyFont="1" applyFill="1" applyBorder="1" applyAlignment="1" applyProtection="1">
      <alignment horizontal="left"/>
    </xf>
    <xf numFmtId="0" fontId="4" fillId="9" borderId="0" xfId="0" applyFont="1" applyFill="1" applyAlignment="1">
      <alignment horizontal="left"/>
    </xf>
    <xf numFmtId="0" fontId="4" fillId="14" borderId="5" xfId="0" applyFont="1" applyFill="1" applyBorder="1"/>
    <xf numFmtId="0" fontId="3" fillId="14" borderId="5" xfId="0" applyFont="1" applyFill="1" applyBorder="1"/>
    <xf numFmtId="167" fontId="3" fillId="14" borderId="5" xfId="7" applyNumberFormat="1" applyFont="1" applyFill="1" applyBorder="1" applyProtection="1"/>
    <xf numFmtId="0" fontId="3" fillId="14" borderId="6" xfId="0" applyFont="1" applyFill="1" applyBorder="1"/>
    <xf numFmtId="0" fontId="3" fillId="3" borderId="0" xfId="0" applyFont="1" applyFill="1"/>
    <xf numFmtId="0" fontId="16" fillId="9" borderId="0" xfId="0" applyFont="1" applyFill="1" applyAlignment="1">
      <alignment horizontal="center"/>
    </xf>
    <xf numFmtId="0" fontId="31" fillId="14" borderId="9" xfId="0" applyFont="1" applyFill="1" applyBorder="1" applyAlignment="1">
      <alignment horizontal="center" vertical="center"/>
    </xf>
    <xf numFmtId="40" fontId="19" fillId="14" borderId="41" xfId="0" applyNumberFormat="1" applyFont="1" applyFill="1" applyBorder="1" applyAlignment="1">
      <alignment horizontal="center" vertical="center"/>
    </xf>
    <xf numFmtId="0" fontId="4" fillId="9" borderId="0" xfId="0" applyFont="1" applyFill="1"/>
    <xf numFmtId="0" fontId="4" fillId="3" borderId="0" xfId="0" applyFont="1" applyFill="1"/>
    <xf numFmtId="0" fontId="4" fillId="7" borderId="0" xfId="0" applyFont="1" applyFill="1"/>
    <xf numFmtId="0" fontId="4" fillId="12" borderId="40" xfId="0" applyFont="1" applyFill="1" applyBorder="1" applyAlignment="1">
      <alignment horizontal="left"/>
    </xf>
    <xf numFmtId="167" fontId="29" fillId="3" borderId="40" xfId="7" applyNumberFormat="1" applyFont="1" applyFill="1" applyBorder="1" applyAlignment="1" applyProtection="1">
      <alignment horizontal="center"/>
    </xf>
    <xf numFmtId="166" fontId="4" fillId="9" borderId="0" xfId="0" applyNumberFormat="1" applyFont="1" applyFill="1"/>
    <xf numFmtId="0" fontId="21" fillId="9" borderId="0" xfId="0" applyFont="1" applyFill="1" applyAlignment="1">
      <alignment horizontal="center"/>
    </xf>
    <xf numFmtId="0" fontId="18" fillId="9" borderId="0" xfId="0" applyFont="1" applyFill="1" applyAlignment="1">
      <alignment horizontal="center" vertical="center" wrapText="1"/>
    </xf>
    <xf numFmtId="0" fontId="11" fillId="9" borderId="0" xfId="0" applyFont="1" applyFill="1"/>
    <xf numFmtId="0" fontId="4" fillId="9" borderId="0" xfId="0" applyFont="1" applyFill="1" applyAlignment="1">
      <alignment horizontal="center"/>
    </xf>
    <xf numFmtId="0" fontId="30" fillId="9" borderId="0" xfId="0" applyFont="1" applyFill="1" applyAlignment="1">
      <alignment horizontal="center" vertical="center"/>
    </xf>
    <xf numFmtId="0" fontId="11" fillId="9" borderId="0" xfId="0" applyFont="1" applyFill="1" applyAlignment="1">
      <alignment vertical="top"/>
    </xf>
    <xf numFmtId="0" fontId="4" fillId="9" borderId="0" xfId="0" applyFont="1" applyFill="1" applyAlignment="1">
      <alignment horizontal="center" vertical="center"/>
    </xf>
    <xf numFmtId="0" fontId="4" fillId="9" borderId="0" xfId="0" applyFont="1" applyFill="1" applyAlignment="1">
      <alignment vertical="top"/>
    </xf>
    <xf numFmtId="0" fontId="31" fillId="14" borderId="7" xfId="0" applyFont="1" applyFill="1" applyBorder="1" applyAlignment="1">
      <alignment horizontal="center" vertical="center"/>
    </xf>
    <xf numFmtId="40" fontId="19" fillId="14" borderId="21" xfId="0" applyNumberFormat="1" applyFont="1" applyFill="1" applyBorder="1" applyAlignment="1">
      <alignment horizontal="center" vertical="center"/>
    </xf>
    <xf numFmtId="0" fontId="4" fillId="12" borderId="31" xfId="0" applyFont="1" applyFill="1" applyBorder="1" applyAlignment="1">
      <alignment horizontal="left"/>
    </xf>
    <xf numFmtId="168" fontId="4" fillId="9" borderId="0" xfId="0" applyNumberFormat="1" applyFont="1" applyFill="1"/>
    <xf numFmtId="0" fontId="4" fillId="12" borderId="31" xfId="0" applyFont="1" applyFill="1" applyBorder="1" applyAlignment="1">
      <alignment horizontal="center"/>
    </xf>
    <xf numFmtId="168" fontId="36" fillId="9" borderId="0" xfId="0" applyNumberFormat="1" applyFont="1" applyFill="1"/>
    <xf numFmtId="0" fontId="4" fillId="12" borderId="33" xfId="0" applyFont="1" applyFill="1" applyBorder="1" applyAlignment="1">
      <alignment horizontal="center"/>
    </xf>
    <xf numFmtId="0" fontId="11" fillId="9" borderId="0" xfId="0" applyFont="1" applyFill="1" applyAlignment="1">
      <alignment horizontal="right"/>
    </xf>
    <xf numFmtId="168" fontId="29" fillId="2" borderId="18" xfId="5" applyNumberFormat="1" applyFont="1" applyFill="1" applyBorder="1" applyAlignment="1" applyProtection="1">
      <alignment horizontal="center" vertical="center"/>
    </xf>
    <xf numFmtId="3" fontId="4" fillId="9" borderId="0" xfId="0" applyNumberFormat="1" applyFont="1" applyFill="1"/>
    <xf numFmtId="168" fontId="29" fillId="2" borderId="4" xfId="5" applyNumberFormat="1" applyFont="1" applyFill="1" applyBorder="1" applyAlignment="1" applyProtection="1">
      <alignment horizontal="center" vertical="center"/>
    </xf>
    <xf numFmtId="165" fontId="10" fillId="9" borderId="0" xfId="0" applyNumberFormat="1" applyFont="1" applyFill="1" applyAlignment="1">
      <alignment horizontal="center"/>
    </xf>
    <xf numFmtId="167" fontId="10" fillId="9" borderId="0" xfId="7" applyNumberFormat="1" applyFont="1" applyFill="1" applyBorder="1" applyAlignment="1" applyProtection="1">
      <alignment horizontal="center" vertical="center"/>
    </xf>
    <xf numFmtId="164" fontId="10" fillId="9" borderId="0" xfId="5" applyFont="1" applyFill="1" applyBorder="1" applyAlignment="1" applyProtection="1">
      <alignment horizontal="center" vertical="center"/>
    </xf>
    <xf numFmtId="0" fontId="9" fillId="9" borderId="0" xfId="0" applyFont="1" applyFill="1" applyAlignment="1">
      <alignment horizontal="center" vertical="center"/>
    </xf>
    <xf numFmtId="0" fontId="31" fillId="4" borderId="7" xfId="0" applyFont="1" applyFill="1" applyBorder="1" applyAlignment="1">
      <alignment horizontal="center" vertical="center"/>
    </xf>
    <xf numFmtId="40" fontId="26" fillId="4" borderId="21" xfId="0" applyNumberFormat="1" applyFont="1" applyFill="1" applyBorder="1" applyAlignment="1">
      <alignment horizontal="center" vertical="center"/>
    </xf>
    <xf numFmtId="40" fontId="26" fillId="4" borderId="21" xfId="0" applyNumberFormat="1" applyFont="1" applyFill="1" applyBorder="1" applyAlignment="1">
      <alignment horizontal="center" vertical="center" wrapText="1"/>
    </xf>
    <xf numFmtId="0" fontId="4" fillId="12" borderId="2" xfId="0" applyFont="1" applyFill="1" applyBorder="1" applyAlignment="1">
      <alignment horizontal="left"/>
    </xf>
    <xf numFmtId="165" fontId="9" fillId="9" borderId="0" xfId="0" applyNumberFormat="1" applyFont="1" applyFill="1" applyAlignment="1">
      <alignment horizontal="center"/>
    </xf>
    <xf numFmtId="167" fontId="9" fillId="9" borderId="0" xfId="7" applyNumberFormat="1" applyFont="1" applyFill="1" applyBorder="1" applyAlignment="1" applyProtection="1">
      <alignment horizontal="center" vertical="center"/>
    </xf>
    <xf numFmtId="164" fontId="9" fillId="9" borderId="0" xfId="5" applyFont="1" applyFill="1" applyBorder="1" applyAlignment="1" applyProtection="1">
      <alignment horizontal="center" vertical="center"/>
    </xf>
    <xf numFmtId="167" fontId="4" fillId="9" borderId="0" xfId="0" applyNumberFormat="1" applyFont="1" applyFill="1"/>
    <xf numFmtId="43" fontId="4" fillId="9" borderId="0" xfId="0" applyNumberFormat="1" applyFont="1" applyFill="1"/>
    <xf numFmtId="0" fontId="23" fillId="9" borderId="0" xfId="0" applyFont="1" applyFill="1" applyAlignment="1">
      <alignment horizontal="left" vertical="top"/>
    </xf>
    <xf numFmtId="40" fontId="24" fillId="4" borderId="21" xfId="0" applyNumberFormat="1" applyFont="1" applyFill="1" applyBorder="1" applyAlignment="1">
      <alignment horizontal="center" vertical="center"/>
    </xf>
    <xf numFmtId="167" fontId="3" fillId="7" borderId="0" xfId="7" applyNumberFormat="1" applyFont="1" applyFill="1" applyProtection="1"/>
    <xf numFmtId="0" fontId="25" fillId="3" borderId="11" xfId="0" applyFont="1" applyFill="1" applyBorder="1" applyAlignment="1">
      <alignment horizontal="left" vertical="center" wrapText="1" indent="1"/>
    </xf>
    <xf numFmtId="0" fontId="33" fillId="3" borderId="0" xfId="0" applyFont="1" applyFill="1" applyAlignment="1">
      <alignment horizontal="left" vertical="top" wrapText="1"/>
    </xf>
    <xf numFmtId="0" fontId="18" fillId="6" borderId="0" xfId="0" applyFont="1" applyFill="1" applyAlignment="1">
      <alignment horizontal="center" vertical="center" wrapText="1"/>
    </xf>
    <xf numFmtId="0" fontId="31" fillId="4" borderId="21" xfId="0" applyFont="1" applyFill="1" applyBorder="1" applyAlignment="1">
      <alignment horizontal="center" vertical="center"/>
    </xf>
    <xf numFmtId="40" fontId="19" fillId="4" borderId="8" xfId="0" applyNumberFormat="1" applyFont="1" applyFill="1" applyBorder="1" applyAlignment="1">
      <alignment horizontal="center" vertical="center"/>
    </xf>
    <xf numFmtId="0" fontId="4" fillId="5" borderId="2" xfId="0" applyFont="1" applyFill="1" applyBorder="1" applyAlignment="1">
      <alignment horizontal="left"/>
    </xf>
    <xf numFmtId="40" fontId="19" fillId="4" borderId="21" xfId="0" applyNumberFormat="1" applyFont="1" applyFill="1" applyBorder="1" applyAlignment="1">
      <alignment horizontal="center" vertic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11" fillId="3" borderId="0" xfId="0" applyFont="1" applyFill="1" applyAlignment="1">
      <alignment horizontal="right"/>
    </xf>
    <xf numFmtId="0" fontId="31" fillId="4" borderId="9" xfId="0" applyFont="1" applyFill="1" applyBorder="1" applyAlignment="1">
      <alignment horizontal="center" vertical="center"/>
    </xf>
    <xf numFmtId="0" fontId="49" fillId="7" borderId="0" xfId="0" applyFont="1" applyFill="1"/>
    <xf numFmtId="0" fontId="16" fillId="3" borderId="0" xfId="0" applyFont="1" applyFill="1" applyProtection="1">
      <protection locked="0"/>
    </xf>
    <xf numFmtId="167" fontId="29" fillId="8" borderId="23" xfId="7" applyNumberFormat="1" applyFont="1" applyFill="1" applyBorder="1" applyAlignment="1" applyProtection="1">
      <alignment horizontal="center"/>
    </xf>
    <xf numFmtId="0" fontId="16" fillId="3" borderId="0" xfId="0" applyFont="1" applyFill="1"/>
    <xf numFmtId="0" fontId="14" fillId="4" borderId="12" xfId="0" applyFont="1" applyFill="1" applyBorder="1" applyAlignment="1">
      <alignment horizontal="center" vertical="center"/>
    </xf>
    <xf numFmtId="0" fontId="14" fillId="4" borderId="13" xfId="0" applyFont="1" applyFill="1" applyBorder="1" applyAlignment="1">
      <alignment horizontal="center" vertical="center"/>
    </xf>
    <xf numFmtId="0" fontId="14" fillId="4" borderId="14" xfId="0" applyFont="1" applyFill="1" applyBorder="1" applyAlignment="1">
      <alignment horizontal="center" vertical="center"/>
    </xf>
    <xf numFmtId="0" fontId="28" fillId="3" borderId="0" xfId="0" applyFont="1" applyFill="1" applyAlignment="1">
      <alignment horizontal="center" vertical="center"/>
    </xf>
    <xf numFmtId="0" fontId="28" fillId="3" borderId="10" xfId="0" applyFont="1" applyFill="1" applyBorder="1" applyAlignment="1">
      <alignment horizontal="center" vertical="center"/>
    </xf>
    <xf numFmtId="0" fontId="25" fillId="3" borderId="15" xfId="0" applyFont="1" applyFill="1" applyBorder="1" applyAlignment="1">
      <alignment horizontal="left" vertical="top" wrapText="1"/>
    </xf>
    <xf numFmtId="0" fontId="25" fillId="3" borderId="16" xfId="0" applyFont="1" applyFill="1" applyBorder="1" applyAlignment="1">
      <alignment horizontal="left" vertical="top" wrapText="1"/>
    </xf>
    <xf numFmtId="0" fontId="25" fillId="3" borderId="17" xfId="0" applyFont="1" applyFill="1" applyBorder="1" applyAlignment="1">
      <alignment horizontal="left" vertical="top" wrapText="1"/>
    </xf>
    <xf numFmtId="0" fontId="4" fillId="2" borderId="0" xfId="0" applyFont="1" applyFill="1" applyAlignment="1" applyProtection="1">
      <alignment horizontal="center" vertical="center" textRotation="90"/>
      <protection locked="0"/>
    </xf>
    <xf numFmtId="0" fontId="23" fillId="0" borderId="0" xfId="0" applyFont="1" applyAlignment="1">
      <alignment horizontal="center" vertical="center" textRotation="90"/>
    </xf>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lignment horizontal="left" vertical="top" wrapText="1" indent="1"/>
    </xf>
    <xf numFmtId="0" fontId="25" fillId="3" borderId="17" xfId="0" applyFont="1" applyFill="1" applyBorder="1" applyAlignment="1">
      <alignment horizontal="left" vertical="top" wrapText="1" indent="1"/>
    </xf>
    <xf numFmtId="0" fontId="14" fillId="6" borderId="0" xfId="0" applyFont="1" applyFill="1" applyAlignment="1">
      <alignment horizontal="center" vertical="center"/>
    </xf>
    <xf numFmtId="0" fontId="14" fillId="6" borderId="35" xfId="0" applyFont="1" applyFill="1" applyBorder="1" applyAlignment="1">
      <alignment horizontal="center" vertical="center"/>
    </xf>
    <xf numFmtId="0" fontId="42" fillId="6" borderId="0" xfId="0" applyFont="1" applyFill="1" applyAlignment="1">
      <alignment horizontal="center" vertical="center"/>
    </xf>
    <xf numFmtId="165" fontId="16" fillId="4" borderId="39" xfId="0" applyNumberFormat="1" applyFont="1" applyFill="1" applyBorder="1" applyAlignment="1">
      <alignment horizontal="center"/>
    </xf>
    <xf numFmtId="165" fontId="16" fillId="4" borderId="0" xfId="0" applyNumberFormat="1" applyFont="1" applyFill="1" applyAlignment="1">
      <alignment horizontal="center"/>
    </xf>
    <xf numFmtId="0" fontId="53" fillId="3" borderId="15" xfId="6" applyFont="1" applyFill="1" applyBorder="1" applyAlignment="1" applyProtection="1">
      <alignment horizontal="left" vertical="top" wrapText="1" indent="1"/>
    </xf>
    <xf numFmtId="0" fontId="53" fillId="3" borderId="17" xfId="6" applyFont="1" applyFill="1" applyBorder="1" applyAlignment="1" applyProtection="1">
      <alignment horizontal="left" vertical="top" wrapText="1" indent="1"/>
    </xf>
    <xf numFmtId="0" fontId="35" fillId="2" borderId="0" xfId="0" applyFont="1" applyFill="1" applyAlignment="1">
      <alignment horizontal="left" vertical="center" wrapText="1"/>
    </xf>
    <xf numFmtId="0" fontId="35" fillId="2" borderId="27" xfId="0" applyFont="1" applyFill="1" applyBorder="1" applyAlignment="1">
      <alignment horizontal="left" vertical="center" wrapText="1"/>
    </xf>
    <xf numFmtId="0" fontId="32" fillId="6" borderId="36" xfId="6" applyFont="1" applyFill="1" applyBorder="1" applyAlignment="1" applyProtection="1">
      <alignment horizontal="center" vertical="center" wrapText="1"/>
    </xf>
    <xf numFmtId="0" fontId="32" fillId="6" borderId="37" xfId="6" applyFont="1" applyFill="1" applyBorder="1" applyAlignment="1" applyProtection="1">
      <alignment horizontal="center" vertical="center" wrapText="1"/>
    </xf>
    <xf numFmtId="0" fontId="32" fillId="6"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25" fillId="3" borderId="15" xfId="0" applyFont="1" applyFill="1" applyBorder="1" applyAlignment="1">
      <alignment horizontal="left" vertical="center" wrapText="1" indent="1"/>
    </xf>
    <xf numFmtId="0" fontId="25" fillId="3" borderId="16" xfId="0" applyFont="1" applyFill="1" applyBorder="1" applyAlignment="1">
      <alignment horizontal="left" vertical="center" wrapText="1" indent="1"/>
    </xf>
    <xf numFmtId="0" fontId="25" fillId="3" borderId="17" xfId="0" applyFont="1" applyFill="1" applyBorder="1" applyAlignment="1">
      <alignment horizontal="left" vertical="center" wrapText="1" indent="1"/>
    </xf>
    <xf numFmtId="0" fontId="4" fillId="9" borderId="0" xfId="0" applyFont="1" applyFill="1" applyAlignment="1">
      <alignment horizontal="center" vertical="center" textRotation="90"/>
    </xf>
    <xf numFmtId="0" fontId="23" fillId="9" borderId="0" xfId="0" applyFont="1" applyFill="1" applyAlignment="1">
      <alignment horizontal="center" vertical="center" textRotation="90"/>
    </xf>
    <xf numFmtId="0" fontId="25" fillId="9" borderId="15" xfId="0" applyFont="1" applyFill="1" applyBorder="1" applyAlignment="1">
      <alignment horizontal="left" vertical="top" wrapText="1" indent="1"/>
    </xf>
    <xf numFmtId="0" fontId="25" fillId="9" borderId="17" xfId="0" applyFont="1" applyFill="1" applyBorder="1" applyAlignment="1">
      <alignment horizontal="left" vertical="top" wrapText="1" indent="1"/>
    </xf>
    <xf numFmtId="0" fontId="25" fillId="9" borderId="16" xfId="0" applyFont="1" applyFill="1" applyBorder="1" applyAlignment="1">
      <alignment horizontal="left" vertical="top" wrapText="1" indent="1"/>
    </xf>
    <xf numFmtId="0" fontId="29" fillId="13" borderId="26" xfId="0" applyFont="1" applyFill="1" applyBorder="1" applyAlignment="1">
      <alignment horizontal="center" vertical="top"/>
    </xf>
    <xf numFmtId="0" fontId="29" fillId="13" borderId="0" xfId="0" applyFont="1" applyFill="1" applyAlignment="1">
      <alignment horizontal="center" vertical="top"/>
    </xf>
    <xf numFmtId="0" fontId="29" fillId="13" borderId="27" xfId="0" applyFont="1" applyFill="1" applyBorder="1" applyAlignment="1">
      <alignment horizontal="center" vertical="top"/>
    </xf>
    <xf numFmtId="0" fontId="29" fillId="13" borderId="28" xfId="0" applyFont="1" applyFill="1" applyBorder="1" applyAlignment="1">
      <alignment horizontal="center" vertical="top"/>
    </xf>
    <xf numFmtId="0" fontId="29" fillId="13" borderId="29" xfId="0" applyFont="1" applyFill="1" applyBorder="1" applyAlignment="1">
      <alignment horizontal="center" vertical="top"/>
    </xf>
    <xf numFmtId="0" fontId="29" fillId="13" borderId="30" xfId="0" applyFont="1" applyFill="1" applyBorder="1" applyAlignment="1">
      <alignment horizontal="center" vertical="top"/>
    </xf>
    <xf numFmtId="0" fontId="38" fillId="9" borderId="0" xfId="0" applyFont="1" applyFill="1" applyAlignment="1">
      <alignment horizontal="center" vertical="center"/>
    </xf>
    <xf numFmtId="0" fontId="40" fillId="10" borderId="0" xfId="0" applyFont="1" applyFill="1" applyAlignment="1">
      <alignment horizontal="center" vertical="center"/>
    </xf>
    <xf numFmtId="0" fontId="40" fillId="10" borderId="35" xfId="0" applyFont="1" applyFill="1" applyBorder="1" applyAlignment="1">
      <alignment horizontal="center" vertical="center"/>
    </xf>
    <xf numFmtId="0" fontId="14" fillId="14" borderId="12" xfId="0" applyFont="1"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41" fillId="10" borderId="0" xfId="0" applyFont="1" applyFill="1" applyAlignment="1">
      <alignment horizontal="center" vertical="center"/>
    </xf>
    <xf numFmtId="165" fontId="16" fillId="14" borderId="3" xfId="0" applyNumberFormat="1" applyFont="1" applyFill="1" applyBorder="1" applyAlignment="1">
      <alignment horizontal="center"/>
    </xf>
    <xf numFmtId="165" fontId="16" fillId="14" borderId="1" xfId="0" applyNumberFormat="1" applyFont="1" applyFill="1" applyBorder="1" applyAlignment="1">
      <alignment horizontal="center"/>
    </xf>
    <xf numFmtId="0" fontId="44" fillId="11" borderId="0" xfId="0" applyFont="1" applyFill="1" applyAlignment="1">
      <alignment horizontal="center" vertical="center" wrapText="1"/>
    </xf>
    <xf numFmtId="0" fontId="45" fillId="15" borderId="0" xfId="0" applyFont="1" applyFill="1" applyAlignment="1">
      <alignment horizontal="center" vertical="center" wrapText="1"/>
    </xf>
    <xf numFmtId="0" fontId="48" fillId="11" borderId="0" xfId="0" applyFont="1" applyFill="1" applyAlignment="1">
      <alignment horizontal="left" vertical="top" wrapText="1"/>
    </xf>
    <xf numFmtId="0" fontId="35" fillId="13" borderId="24" xfId="0" applyFont="1" applyFill="1" applyBorder="1" applyAlignment="1">
      <alignment horizontal="center" vertical="center" wrapText="1"/>
    </xf>
    <xf numFmtId="0" fontId="35" fillId="13" borderId="22" xfId="0" applyFont="1" applyFill="1" applyBorder="1" applyAlignment="1">
      <alignment horizontal="center" vertical="center" wrapText="1"/>
    </xf>
    <xf numFmtId="0" fontId="35" fillId="13" borderId="25" xfId="0" applyFont="1" applyFill="1" applyBorder="1" applyAlignment="1">
      <alignment horizontal="center" vertical="center" wrapText="1"/>
    </xf>
    <xf numFmtId="0" fontId="35" fillId="13" borderId="0" xfId="0" applyFont="1" applyFill="1" applyAlignment="1">
      <alignment horizontal="center" vertical="center" wrapText="1"/>
    </xf>
    <xf numFmtId="0" fontId="35" fillId="13" borderId="27" xfId="0" applyFont="1" applyFill="1" applyBorder="1" applyAlignment="1">
      <alignment horizontal="center" vertical="center" wrapText="1"/>
    </xf>
    <xf numFmtId="0" fontId="35" fillId="13" borderId="26" xfId="0" applyFont="1" applyFill="1" applyBorder="1" applyAlignment="1">
      <alignment horizontal="center" vertical="center" wrapText="1"/>
    </xf>
    <xf numFmtId="0" fontId="35" fillId="13" borderId="28" xfId="0" applyFont="1" applyFill="1" applyBorder="1" applyAlignment="1">
      <alignment horizontal="center" vertical="center" wrapText="1"/>
    </xf>
    <xf numFmtId="0" fontId="35" fillId="13" borderId="29" xfId="0" applyFont="1" applyFill="1" applyBorder="1" applyAlignment="1">
      <alignment horizontal="center" vertical="center" wrapText="1"/>
    </xf>
    <xf numFmtId="0" fontId="35" fillId="13" borderId="30" xfId="0" applyFont="1" applyFill="1" applyBorder="1" applyAlignment="1">
      <alignment horizontal="center" vertical="center" wrapText="1"/>
    </xf>
    <xf numFmtId="0" fontId="43" fillId="9" borderId="0" xfId="0" applyFont="1" applyFill="1" applyAlignment="1">
      <alignment horizontal="left" vertical="center" wrapText="1"/>
    </xf>
    <xf numFmtId="0" fontId="43" fillId="9" borderId="27" xfId="0" applyFont="1" applyFill="1" applyBorder="1" applyAlignment="1">
      <alignment horizontal="left" vertical="center" wrapText="1"/>
    </xf>
    <xf numFmtId="0" fontId="29" fillId="13" borderId="24" xfId="0"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9" fillId="13" borderId="25" xfId="0" applyFont="1" applyFill="1" applyBorder="1" applyAlignment="1">
      <alignment horizontal="center" vertical="center" wrapText="1"/>
    </xf>
    <xf numFmtId="0" fontId="29" fillId="13" borderId="26" xfId="0" applyFont="1" applyFill="1" applyBorder="1" applyAlignment="1">
      <alignment horizontal="center" vertical="center" wrapText="1"/>
    </xf>
    <xf numFmtId="0" fontId="29" fillId="13" borderId="0" xfId="0" applyFont="1" applyFill="1" applyAlignment="1">
      <alignment horizontal="center" vertical="center" wrapText="1"/>
    </xf>
    <xf numFmtId="0" fontId="29" fillId="13" borderId="27" xfId="0" applyFont="1" applyFill="1" applyBorder="1" applyAlignment="1">
      <alignment horizontal="center" vertical="center" wrapText="1"/>
    </xf>
    <xf numFmtId="0" fontId="29" fillId="13" borderId="28" xfId="0" applyFont="1" applyFill="1" applyBorder="1" applyAlignment="1">
      <alignment horizontal="center" vertical="center" wrapText="1"/>
    </xf>
    <xf numFmtId="0" fontId="29" fillId="13" borderId="29" xfId="0" applyFont="1" applyFill="1" applyBorder="1" applyAlignment="1">
      <alignment horizontal="center" vertical="center" wrapText="1"/>
    </xf>
    <xf numFmtId="0" fontId="29" fillId="13" borderId="30" xfId="0" applyFont="1" applyFill="1" applyBorder="1" applyAlignment="1">
      <alignment horizontal="center" vertical="center" wrapText="1"/>
    </xf>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(Craig tried to make this</a:t>
            </a:r>
            <a:r>
              <a:rPr lang="en-US" baseline="0"/>
              <a:t> graph.)</a:t>
            </a:r>
          </a:p>
          <a:p>
            <a:pPr>
              <a:defRPr/>
            </a:pPr>
            <a:r>
              <a:rPr lang="en-US" sz="1100" baseline="0"/>
              <a:t>(It needs to be deleted and remade correctly.) </a:t>
            </a:r>
          </a:p>
          <a:p>
            <a:pPr>
              <a:defRPr/>
            </a:pPr>
            <a:r>
              <a:rPr lang="en-US" sz="1100" baseline="0"/>
              <a:t>(It also needs better labels)</a:t>
            </a:r>
            <a:endParaRPr lang="en-US" sz="1100"/>
          </a:p>
        </c:rich>
      </c:tx>
      <c:layout>
        <c:manualLayout>
          <c:xMode val="edge"/>
          <c:yMode val="edge"/>
          <c:x val="0.163011824779764"/>
          <c:y val="3.368423286148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45775151985643"/>
          <c:y val="3.0492842673455773E-2"/>
          <c:w val="0.84756913708449699"/>
          <c:h val="0.38918274547929566"/>
        </c:manualLayout>
      </c:layout>
      <c:barChart>
        <c:barDir val="col"/>
        <c:grouping val="clustered"/>
        <c:varyColors val="0"/>
        <c:ser>
          <c:idx val="0"/>
          <c:order val="0"/>
          <c:spPr>
            <a:solidFill>
              <a:schemeClr val="accent1"/>
            </a:solidFill>
            <a:ln>
              <a:noFill/>
            </a:ln>
            <a:effectLst/>
          </c:spPr>
          <c:invertIfNegative val="0"/>
          <c:val>
            <c:numRef>
              <c:f>'Craig''s Report'!$I$8:$I$11</c:f>
              <c:numCache>
                <c:formatCode>_(* #,##0_);_(* \(#,##0\);_(* "-"??_);_(@_)</c:formatCode>
                <c:ptCount val="4"/>
                <c:pt idx="0">
                  <c:v>28618</c:v>
                </c:pt>
                <c:pt idx="1">
                  <c:v>30997</c:v>
                </c:pt>
                <c:pt idx="2">
                  <c:v>26556</c:v>
                </c:pt>
                <c:pt idx="3">
                  <c:v>30656</c:v>
                </c:pt>
              </c:numCache>
            </c:numRef>
          </c:val>
          <c:extLst>
            <c:ext xmlns:c16="http://schemas.microsoft.com/office/drawing/2014/chart" uri="{C3380CC4-5D6E-409C-BE32-E72D297353CC}">
              <c16:uniqueId val="{00000000-6462-4E48-B4CC-1E37431FE501}"/>
            </c:ext>
          </c:extLst>
        </c:ser>
        <c:ser>
          <c:idx val="1"/>
          <c:order val="1"/>
          <c:spPr>
            <a:solidFill>
              <a:schemeClr val="accent2"/>
            </a:solidFill>
            <a:ln>
              <a:noFill/>
            </a:ln>
            <a:effectLst/>
          </c:spPr>
          <c:invertIfNegative val="0"/>
          <c:val>
            <c:numRef>
              <c:f>'Craig''s Report'!$J$8:$J$11</c:f>
              <c:numCache>
                <c:formatCode>_(* #,##0_);_(* \(#,##0\);_(* "-"??_);_(@_)</c:formatCode>
                <c:ptCount val="4"/>
                <c:pt idx="0">
                  <c:v>151209</c:v>
                </c:pt>
                <c:pt idx="1">
                  <c:v>155481</c:v>
                </c:pt>
                <c:pt idx="2">
                  <c:v>164279</c:v>
                </c:pt>
                <c:pt idx="3">
                  <c:v>240341</c:v>
                </c:pt>
              </c:numCache>
            </c:numRef>
          </c:val>
          <c:extLst>
            <c:ext xmlns:c16="http://schemas.microsoft.com/office/drawing/2014/chart" uri="{C3380CC4-5D6E-409C-BE32-E72D297353CC}">
              <c16:uniqueId val="{00000001-6462-4E48-B4CC-1E37431FE501}"/>
            </c:ext>
          </c:extLst>
        </c:ser>
        <c:ser>
          <c:idx val="2"/>
          <c:order val="2"/>
          <c:spPr>
            <a:solidFill>
              <a:schemeClr val="accent3"/>
            </a:solidFill>
            <a:ln>
              <a:noFill/>
            </a:ln>
            <a:effectLst/>
          </c:spPr>
          <c:invertIfNegative val="0"/>
          <c:val>
            <c:numRef>
              <c:f>'Craig''s Report'!$K$8:$K$11</c:f>
              <c:numCache>
                <c:formatCode>_(* #,##0_);_(* \(#,##0\);_(* "-"??_);_(@_)</c:formatCode>
                <c:ptCount val="4"/>
                <c:pt idx="0">
                  <c:v>25798</c:v>
                </c:pt>
                <c:pt idx="1">
                  <c:v>26130</c:v>
                </c:pt>
                <c:pt idx="2">
                  <c:v>19645</c:v>
                </c:pt>
                <c:pt idx="3">
                  <c:v>53443</c:v>
                </c:pt>
              </c:numCache>
            </c:numRef>
          </c:val>
          <c:extLst>
            <c:ext xmlns:c16="http://schemas.microsoft.com/office/drawing/2014/chart" uri="{C3380CC4-5D6E-409C-BE32-E72D297353CC}">
              <c16:uniqueId val="{00000002-6462-4E48-B4CC-1E37431FE501}"/>
            </c:ext>
          </c:extLst>
        </c:ser>
        <c:ser>
          <c:idx val="3"/>
          <c:order val="3"/>
          <c:spPr>
            <a:solidFill>
              <a:schemeClr val="accent4"/>
            </a:solidFill>
            <a:ln>
              <a:noFill/>
            </a:ln>
            <a:effectLst/>
          </c:spPr>
          <c:invertIfNegative val="0"/>
          <c:val>
            <c:numRef>
              <c:f>'Craig''s Report'!$L$8:$L$11</c:f>
              <c:numCache>
                <c:formatCode>_(* #,##0_);_(* \(#,##0\);_(* "-"??_);_(@_)</c:formatCode>
                <c:ptCount val="4"/>
              </c:numCache>
            </c:numRef>
          </c:val>
          <c:extLst>
            <c:ext xmlns:c16="http://schemas.microsoft.com/office/drawing/2014/chart" uri="{C3380CC4-5D6E-409C-BE32-E72D297353CC}">
              <c16:uniqueId val="{00000003-6462-4E48-B4CC-1E37431FE501}"/>
            </c:ext>
          </c:extLst>
        </c:ser>
        <c:dLbls>
          <c:showLegendKey val="0"/>
          <c:showVal val="0"/>
          <c:showCatName val="0"/>
          <c:showSerName val="0"/>
          <c:showPercent val="0"/>
          <c:showBubbleSize val="0"/>
        </c:dLbls>
        <c:gapWidth val="219"/>
        <c:overlap val="-27"/>
        <c:axId val="2088146096"/>
        <c:axId val="2088230064"/>
      </c:barChart>
      <c:catAx>
        <c:axId val="20881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30064"/>
        <c:crosses val="autoZero"/>
        <c:auto val="1"/>
        <c:lblAlgn val="ctr"/>
        <c:lblOffset val="100"/>
        <c:noMultiLvlLbl val="0"/>
      </c:catAx>
      <c:valAx>
        <c:axId val="2088230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4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http://byuimath.com/fdmat108/Lesson6.html" TargetMode="Externa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15876</xdr:colOff>
      <xdr:row>26</xdr:row>
      <xdr:rowOff>28574</xdr:rowOff>
    </xdr:from>
    <xdr:to>
      <xdr:col>4</xdr:col>
      <xdr:colOff>1</xdr:colOff>
      <xdr:row>70</xdr:row>
      <xdr:rowOff>253999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79501" y="7680324"/>
          <a:ext cx="4000500" cy="1209992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75000"/>
                </a:schemeClr>
              </a:solidFill>
            </a:rPr>
            <a:t>Provide</a:t>
          </a:r>
          <a:r>
            <a:rPr lang="en-US" sz="1200" baseline="0">
              <a:solidFill>
                <a:schemeClr val="accent6">
                  <a:lumMod val="75000"/>
                </a:schemeClr>
              </a:solidFill>
            </a:rPr>
            <a:t> your descriptions of what you would say about these</a:t>
          </a:r>
          <a:r>
            <a:rPr lang="en-US" sz="1200">
              <a:solidFill>
                <a:schemeClr val="accent6">
                  <a:lumMod val="75000"/>
                </a:schemeClr>
              </a:solidFill>
            </a:rPr>
            <a:t> charts and graphs</a:t>
          </a:r>
          <a:r>
            <a:rPr lang="en-US" sz="1200" baseline="0">
              <a:solidFill>
                <a:schemeClr val="accent6">
                  <a:lumMod val="75000"/>
                </a:schemeClr>
              </a:solidFill>
            </a:rPr>
            <a:t> </a:t>
          </a:r>
          <a:r>
            <a:rPr lang="en-US" sz="1200">
              <a:solidFill>
                <a:schemeClr val="accent6">
                  <a:lumMod val="75000"/>
                </a:schemeClr>
              </a:solidFill>
            </a:rPr>
            <a:t>and numerical summaries</a:t>
          </a:r>
          <a:r>
            <a:rPr lang="en-US" sz="1200" baseline="0">
              <a:solidFill>
                <a:schemeClr val="accent6">
                  <a:lumMod val="75000"/>
                </a:schemeClr>
              </a:solidFill>
            </a:rPr>
            <a:t> here...</a:t>
          </a:r>
        </a:p>
        <a:p>
          <a:endParaRPr lang="en-US" sz="1200" baseline="0">
            <a:solidFill>
              <a:schemeClr val="accent6">
                <a:lumMod val="75000"/>
              </a:schemeClr>
            </a:solidFill>
          </a:endParaRPr>
        </a:p>
        <a:p>
          <a:endParaRPr lang="en-US" sz="1200" baseline="0">
            <a:solidFill>
              <a:schemeClr val="accent6">
                <a:lumMod val="75000"/>
              </a:schemeClr>
            </a:solidFill>
          </a:endParaRPr>
        </a:p>
        <a:p>
          <a:endParaRPr lang="en-US" sz="12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saw Craig at his internship at the</a:t>
          </a:r>
          <a:r>
            <a:rPr lang="en-US" sz="1300" baseline="0">
              <a:solidFill>
                <a:schemeClr val="tx1">
                  <a:lumMod val="65000"/>
                  <a:lumOff val="35000"/>
                </a:schemeClr>
              </a:solidFill>
              <a:latin typeface="Seravek" charset="0"/>
              <a:ea typeface="Seravek" charset="0"/>
              <a:cs typeface="Seravek" charset="0"/>
            </a:rPr>
            <a:t> headquarters of a sporting goods store chain.</a:t>
          </a:r>
          <a:r>
            <a:rPr lang="en-US" sz="1300">
              <a:solidFill>
                <a:schemeClr val="tx1">
                  <a:lumMod val="65000"/>
                  <a:lumOff val="35000"/>
                </a:schemeClr>
              </a:solidFill>
              <a:latin typeface="Seravek" charset="0"/>
              <a:ea typeface="Seravek" charset="0"/>
              <a:cs typeface="Seravek" charset="0"/>
            </a:rPr>
            <a:t>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correct any mistakes,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a:t>
          </a:r>
          <a:r>
            <a:rPr lang="en-US" sz="1100" b="1" u="sng" baseline="0">
              <a:solidFill>
                <a:schemeClr val="tx1">
                  <a:lumMod val="65000"/>
                  <a:lumOff val="35000"/>
                </a:schemeClr>
              </a:solidFill>
              <a:latin typeface="Seravek" charset="0"/>
              <a:ea typeface="Seravek" charset="0"/>
              <a:cs typeface="Seravek" charset="0"/>
            </a:rPr>
            <a:t>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269297</xdr:colOff>
      <xdr:row>11</xdr:row>
      <xdr:rowOff>55418</xdr:rowOff>
    </xdr:from>
    <xdr:to>
      <xdr:col>11</xdr:col>
      <xdr:colOff>1069397</xdr:colOff>
      <xdr:row>19</xdr:row>
      <xdr:rowOff>184004</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103909</xdr:colOff>
      <xdr:row>10</xdr:row>
      <xdr:rowOff>173182</xdr:rowOff>
    </xdr:from>
    <xdr:to>
      <xdr:col>15</xdr:col>
      <xdr:colOff>734291</xdr:colOff>
      <xdr:row>11</xdr:row>
      <xdr:rowOff>124690</xdr:rowOff>
    </xdr:to>
    <xdr:sp macro="" textlink="">
      <xdr:nvSpPr>
        <xdr:cNvPr id="3" name="Rectangle 2">
          <a:extLst>
            <a:ext uri="{FF2B5EF4-FFF2-40B4-BE49-F238E27FC236}">
              <a16:creationId xmlns:a16="http://schemas.microsoft.com/office/drawing/2014/main" id="{00000000-0008-0000-0000-000003000000}"/>
            </a:ext>
          </a:extLst>
        </xdr:cNvPr>
        <xdr:cNvSpPr/>
      </xdr:nvSpPr>
      <xdr:spPr bwMode="auto">
        <a:xfrm>
          <a:off x="19195473" y="3498273"/>
          <a:ext cx="630382" cy="221672"/>
        </a:xfrm>
        <a:prstGeom prst="rect">
          <a:avLst/>
        </a:prstGeom>
        <a:solidFill>
          <a:schemeClr val="bg1"/>
        </a:solidFill>
        <a:ln w="9525" cap="flat" cmpd="sng" algn="ctr">
          <a:no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editAs="oneCell">
    <xdr:from>
      <xdr:col>13</xdr:col>
      <xdr:colOff>160760</xdr:colOff>
      <xdr:row>6</xdr:row>
      <xdr:rowOff>65193</xdr:rowOff>
    </xdr:from>
    <xdr:to>
      <xdr:col>18</xdr:col>
      <xdr:colOff>1925036</xdr:colOff>
      <xdr:row>27</xdr:row>
      <xdr:rowOff>182880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22880" y="2297853"/>
          <a:ext cx="7502136" cy="5558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effectLst/>
              <a:latin typeface="Seravac"/>
              <a:ea typeface="+mn-ea"/>
              <a:cs typeface="+mn-cs"/>
            </a:rPr>
            <a:t>In this week's introductory video, you saw Craig at his internship at the</a:t>
          </a:r>
          <a:r>
            <a:rPr lang="en-US" sz="1300" baseline="0">
              <a:solidFill>
                <a:schemeClr val="tx1">
                  <a:lumMod val="65000"/>
                  <a:lumOff val="35000"/>
                </a:schemeClr>
              </a:solidFill>
              <a:effectLst/>
              <a:latin typeface="Seravac"/>
              <a:ea typeface="+mn-ea"/>
              <a:cs typeface="+mn-cs"/>
            </a:rPr>
            <a:t> headquarters of a sporting goods store chain.</a:t>
          </a:r>
          <a:r>
            <a:rPr lang="en-US" sz="1300">
              <a:solidFill>
                <a:schemeClr val="tx1">
                  <a:lumMod val="65000"/>
                  <a:lumOff val="35000"/>
                </a:schemeClr>
              </a:solidFill>
              <a:effectLst/>
              <a:latin typeface="Seravac"/>
              <a:ea typeface="+mn-ea"/>
              <a:cs typeface="+mn-cs"/>
            </a:rPr>
            <a:t> Craig was given the assignment by his boss to make some charts and graphs of his team's data. These</a:t>
          </a:r>
          <a:r>
            <a:rPr lang="en-US" sz="1300" baseline="0">
              <a:solidFill>
                <a:schemeClr val="tx1">
                  <a:lumMod val="65000"/>
                  <a:lumOff val="35000"/>
                </a:schemeClr>
              </a:solidFill>
              <a:effectLst/>
              <a:latin typeface="Seravac"/>
              <a:ea typeface="+mn-ea"/>
              <a:cs typeface="+mn-cs"/>
            </a:rPr>
            <a:t> </a:t>
          </a:r>
          <a:r>
            <a:rPr lang="en-US" sz="1300">
              <a:solidFill>
                <a:schemeClr val="tx1">
                  <a:lumMod val="65000"/>
                  <a:lumOff val="35000"/>
                </a:schemeClr>
              </a:solidFill>
              <a:effectLst/>
              <a:latin typeface="Seravac"/>
              <a:ea typeface="+mn-ea"/>
              <a:cs typeface="+mn-cs"/>
            </a:rPr>
            <a:t>will help the team make an informed decision at</a:t>
          </a:r>
          <a:r>
            <a:rPr lang="en-US" sz="1300" baseline="0">
              <a:solidFill>
                <a:schemeClr val="tx1">
                  <a:lumMod val="65000"/>
                  <a:lumOff val="35000"/>
                </a:schemeClr>
              </a:solidFill>
              <a:effectLst/>
              <a:latin typeface="Seravac"/>
              <a:ea typeface="+mn-ea"/>
              <a:cs typeface="+mn-cs"/>
            </a:rPr>
            <a:t> their next meeting</a:t>
          </a:r>
          <a:r>
            <a:rPr lang="en-US" sz="1300">
              <a:solidFill>
                <a:schemeClr val="tx1">
                  <a:lumMod val="65000"/>
                  <a:lumOff val="35000"/>
                </a:schemeClr>
              </a:solidFill>
              <a:effectLst/>
              <a:latin typeface="Seravac"/>
              <a:ea typeface="+mn-ea"/>
              <a:cs typeface="+mn-cs"/>
            </a:rPr>
            <a:t>. (Note: your next class period will role play this "next meeting" and your work on this file will help your class make an informed decision</a:t>
          </a:r>
          <a:r>
            <a:rPr lang="en-US" sz="1300" baseline="0">
              <a:solidFill>
                <a:schemeClr val="tx1">
                  <a:lumMod val="65000"/>
                  <a:lumOff val="35000"/>
                </a:schemeClr>
              </a:solidFill>
              <a:effectLst/>
              <a:latin typeface="Seravac"/>
              <a:ea typeface="+mn-ea"/>
              <a:cs typeface="+mn-cs"/>
            </a:rPr>
            <a:t>.)</a:t>
          </a:r>
          <a:endParaRPr lang="en-US" sz="1300">
            <a:solidFill>
              <a:schemeClr val="tx1">
                <a:lumMod val="65000"/>
                <a:lumOff val="35000"/>
              </a:schemeClr>
            </a:solidFill>
            <a:effectLst/>
            <a:latin typeface="Seravac"/>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73710" y="3841750"/>
          <a:ext cx="4222749" cy="1889125"/>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twoCellAnchor editAs="oneCell">
    <xdr:from>
      <xdr:col>13</xdr:col>
      <xdr:colOff>251282</xdr:colOff>
      <xdr:row>6</xdr:row>
      <xdr:rowOff>152401</xdr:rowOff>
    </xdr:from>
    <xdr:to>
      <xdr:col>18</xdr:col>
      <xdr:colOff>2034255</xdr:colOff>
      <xdr:row>27</xdr:row>
      <xdr:rowOff>121921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5900"/>
                  </a14:imgEffect>
                  <a14:imgEffect>
                    <a14:brightnessContrast bright="-25000"/>
                  </a14:imgEffect>
                </a14:imgLayer>
              </a14:imgProps>
            </a:ext>
            <a:ext uri="{28A0092B-C50C-407E-A947-70E740481C1C}">
              <a14:useLocalDpi xmlns:a14="http://schemas.microsoft.com/office/drawing/2010/main" val="0"/>
            </a:ext>
          </a:extLst>
        </a:blip>
        <a:stretch>
          <a:fillRect/>
        </a:stretch>
      </xdr:blipFill>
      <xdr:spPr>
        <a:xfrm>
          <a:off x="17609642" y="2423161"/>
          <a:ext cx="7543693" cy="5730240"/>
        </a:xfrm>
        <a:prstGeom prst="rect">
          <a:avLst/>
        </a:prstGeom>
        <a:solidFill>
          <a:schemeClr val="bg1">
            <a:lumMod val="50000"/>
            <a:alpha val="2500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yuimath.com/fdmat108/Lesson6.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FY1233"/>
  <sheetViews>
    <sheetView tabSelected="1" zoomScale="90" zoomScaleNormal="90" zoomScalePageLayoutView="40" workbookViewId="0"/>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589">
      <c r="A1" s="21"/>
      <c r="B1" s="21"/>
      <c r="C1" s="21"/>
      <c r="D1" s="21"/>
      <c r="E1" s="21"/>
      <c r="F1" s="22"/>
      <c r="G1" s="22"/>
      <c r="H1" s="21"/>
      <c r="I1" s="21"/>
      <c r="J1" s="21"/>
      <c r="K1" s="21"/>
      <c r="L1" s="21"/>
      <c r="M1" s="21"/>
      <c r="N1" s="21"/>
      <c r="O1" s="21"/>
      <c r="P1" s="23"/>
      <c r="Q1" s="48"/>
      <c r="R1" s="25"/>
      <c r="S1" s="24"/>
      <c r="T1" s="21"/>
      <c r="U1" s="21"/>
      <c r="V1" s="21"/>
      <c r="W1" s="21"/>
      <c r="X1" s="21"/>
      <c r="Y1" s="21"/>
      <c r="Z1" s="21"/>
      <c r="AA1" s="21"/>
      <c r="AB1" s="21"/>
      <c r="AC1" s="21"/>
      <c r="AD1" s="21"/>
      <c r="AE1" s="21"/>
      <c r="AF1" s="21"/>
      <c r="AG1" s="21"/>
      <c r="AH1" s="21"/>
      <c r="HFY1" s="3">
        <v>1</v>
      </c>
    </row>
    <row r="2" spans="1:502 5589:5589" s="7" customFormat="1" ht="46.5" customHeight="1">
      <c r="A2" s="21"/>
      <c r="C2" s="181" t="s">
        <v>81</v>
      </c>
      <c r="D2" s="182"/>
      <c r="E2" s="33"/>
      <c r="F2" s="9"/>
      <c r="G2" s="20"/>
      <c r="H2" s="20"/>
      <c r="I2" s="19"/>
      <c r="Q2" s="49"/>
      <c r="T2" s="16"/>
      <c r="U2" s="16"/>
      <c r="V2" s="16"/>
      <c r="W2" s="16"/>
      <c r="X2" s="16"/>
      <c r="Y2" s="16"/>
      <c r="Z2" s="16"/>
      <c r="AA2" s="16"/>
      <c r="AB2" s="16"/>
      <c r="AC2" s="16"/>
      <c r="AD2" s="16"/>
      <c r="AE2" s="16"/>
      <c r="AF2" s="16"/>
      <c r="AG2" s="16"/>
      <c r="AH2" s="21"/>
      <c r="DT2" s="9"/>
    </row>
    <row r="3" spans="1:502 5589:5589" s="7" customFormat="1" ht="46.5" customHeight="1">
      <c r="A3" s="21"/>
      <c r="C3" s="47"/>
      <c r="D3" s="164" t="s">
        <v>61</v>
      </c>
      <c r="E3" s="33"/>
      <c r="F3" s="9"/>
      <c r="G3" s="20"/>
      <c r="H3" s="20"/>
      <c r="I3" s="19"/>
      <c r="Q3" s="49"/>
      <c r="T3" s="16"/>
      <c r="U3" s="217" t="s">
        <v>10</v>
      </c>
      <c r="V3" s="16"/>
      <c r="W3" s="16"/>
      <c r="X3" s="16"/>
      <c r="Y3" s="16"/>
      <c r="Z3" s="16"/>
      <c r="AA3" s="16"/>
      <c r="AB3" s="16"/>
      <c r="AC3" s="16"/>
      <c r="AD3" s="16"/>
      <c r="AE3" s="16"/>
      <c r="AF3" s="16"/>
      <c r="AG3" s="16"/>
      <c r="AH3" s="21"/>
      <c r="DT3" s="9"/>
    </row>
    <row r="4" spans="1:502 5589:5589" s="7" customFormat="1" ht="21" customHeight="1">
      <c r="A4" s="21"/>
      <c r="C4" s="165" t="s">
        <v>56</v>
      </c>
      <c r="D4" s="163" t="s">
        <v>69</v>
      </c>
      <c r="G4" s="2"/>
      <c r="H4" s="2"/>
      <c r="I4" s="37"/>
      <c r="J4" s="37"/>
      <c r="K4" s="37"/>
      <c r="L4" s="37"/>
      <c r="M4" s="37"/>
      <c r="N4" s="37"/>
      <c r="O4" s="37"/>
      <c r="P4" s="37"/>
      <c r="Q4" s="37"/>
      <c r="T4" s="38"/>
      <c r="U4" s="218"/>
      <c r="V4" s="178" t="s">
        <v>11</v>
      </c>
      <c r="W4" s="179"/>
      <c r="X4" s="179"/>
      <c r="Y4" s="179"/>
      <c r="Z4" s="179"/>
      <c r="AA4" s="179"/>
      <c r="AB4" s="179"/>
      <c r="AC4" s="179"/>
      <c r="AD4" s="179"/>
      <c r="AE4" s="179"/>
      <c r="AF4" s="180"/>
      <c r="AG4" s="38"/>
      <c r="AH4" s="21"/>
    </row>
    <row r="5" spans="1:502 5589:5589" ht="21" customHeight="1">
      <c r="A5" s="21"/>
      <c r="C5" s="12"/>
      <c r="D5" s="42"/>
      <c r="G5" s="219" t="s">
        <v>9</v>
      </c>
      <c r="H5" s="2"/>
      <c r="I5" s="37"/>
      <c r="J5" s="37"/>
      <c r="K5" s="37"/>
      <c r="L5" s="37"/>
      <c r="M5" s="37"/>
      <c r="N5" s="37"/>
      <c r="O5" s="37"/>
      <c r="P5" s="37"/>
      <c r="Q5" s="37"/>
      <c r="R5" s="40"/>
      <c r="S5" s="39"/>
      <c r="AH5" s="21"/>
    </row>
    <row r="6" spans="1:502 5589:5589" ht="21" customHeight="1" thickBot="1">
      <c r="A6" s="21"/>
      <c r="C6" s="165" t="s">
        <v>57</v>
      </c>
      <c r="D6" s="215" t="s">
        <v>88</v>
      </c>
      <c r="G6" s="219"/>
      <c r="H6" s="66"/>
      <c r="I6" s="67"/>
      <c r="J6" s="68"/>
      <c r="K6" s="67"/>
      <c r="L6" s="67"/>
      <c r="M6" s="220" t="s">
        <v>21</v>
      </c>
      <c r="N6" s="221"/>
      <c r="O6" s="221"/>
      <c r="P6" s="221"/>
      <c r="Q6" s="221"/>
      <c r="R6" s="221"/>
      <c r="S6" s="221"/>
      <c r="AH6" s="21"/>
    </row>
    <row r="7" spans="1:502 5589:5589" ht="21" customHeight="1">
      <c r="A7" s="21"/>
      <c r="C7" s="44"/>
      <c r="D7" s="216"/>
      <c r="G7" s="219"/>
      <c r="H7" s="166" t="s">
        <v>85</v>
      </c>
      <c r="I7" s="167" t="s">
        <v>12</v>
      </c>
      <c r="J7" s="167" t="s">
        <v>13</v>
      </c>
      <c r="K7" s="167" t="s">
        <v>15</v>
      </c>
      <c r="L7" s="167" t="s">
        <v>14</v>
      </c>
      <c r="M7" s="37"/>
      <c r="O7" s="7"/>
      <c r="P7" s="5"/>
      <c r="Q7" s="5"/>
      <c r="R7" s="5"/>
      <c r="S7" s="5"/>
      <c r="T7" s="8"/>
      <c r="U7" s="8"/>
      <c r="V7" s="8"/>
      <c r="W7" s="8"/>
      <c r="X7" s="8"/>
      <c r="Y7" s="8"/>
      <c r="Z7" s="8"/>
      <c r="AA7" s="8"/>
      <c r="AB7" s="8"/>
      <c r="AC7" s="8"/>
      <c r="AD7" s="8"/>
      <c r="AE7" s="8"/>
      <c r="AF7" s="8"/>
      <c r="AG7" s="8"/>
      <c r="AH7" s="26"/>
      <c r="AI7" s="8"/>
      <c r="AJ7" s="8"/>
      <c r="AK7" s="8"/>
      <c r="AL7" s="8"/>
      <c r="AM7" s="8"/>
      <c r="AN7" s="8"/>
      <c r="AO7" s="8"/>
      <c r="AP7" s="8"/>
      <c r="AQ7" s="8"/>
      <c r="AR7" s="8"/>
      <c r="AS7" s="8"/>
      <c r="AT7" s="8"/>
      <c r="AU7" s="8"/>
      <c r="AV7" s="8"/>
      <c r="AW7" s="8"/>
      <c r="AX7" s="8"/>
      <c r="AY7" s="8"/>
      <c r="AZ7" s="8"/>
      <c r="BA7" s="8"/>
      <c r="BB7" s="8"/>
      <c r="BC7" s="8"/>
      <c r="BD7" s="8"/>
      <c r="BE7" s="8"/>
      <c r="BF7" s="8"/>
      <c r="DT7" s="8"/>
    </row>
    <row r="8" spans="1:502 5589:5589" s="4" customFormat="1" ht="21" customHeight="1">
      <c r="A8" s="26"/>
      <c r="B8" s="8"/>
      <c r="C8" s="44"/>
      <c r="D8" s="42"/>
      <c r="E8" s="8"/>
      <c r="F8" s="186"/>
      <c r="G8" s="2"/>
      <c r="H8" s="168" t="s">
        <v>17</v>
      </c>
      <c r="I8" s="72">
        <v>28618</v>
      </c>
      <c r="J8" s="72">
        <v>151209</v>
      </c>
      <c r="K8" s="72">
        <v>25798</v>
      </c>
      <c r="L8" s="69"/>
      <c r="M8" s="37"/>
      <c r="N8" s="36"/>
      <c r="O8" s="7"/>
      <c r="P8" s="5"/>
      <c r="Q8" s="5"/>
      <c r="R8" s="5"/>
      <c r="S8" s="5"/>
      <c r="T8" s="8"/>
      <c r="U8" s="8"/>
      <c r="V8" s="8"/>
      <c r="W8" s="8"/>
      <c r="X8" s="8"/>
      <c r="Y8" s="8"/>
      <c r="Z8" s="8"/>
      <c r="AA8" s="8"/>
      <c r="AB8" s="8"/>
      <c r="AC8" s="8"/>
      <c r="AD8" s="8"/>
      <c r="AE8" s="8"/>
      <c r="AF8" s="8"/>
      <c r="AG8" s="8"/>
      <c r="AH8" s="26"/>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589" s="4" customFormat="1" ht="21" customHeight="1">
      <c r="A9" s="26"/>
      <c r="B9" s="8"/>
      <c r="C9" s="165" t="s">
        <v>58</v>
      </c>
      <c r="D9" s="215" t="s">
        <v>87</v>
      </c>
      <c r="E9" s="8"/>
      <c r="F9" s="187"/>
      <c r="G9" s="5"/>
      <c r="H9" s="168" t="s">
        <v>18</v>
      </c>
      <c r="I9" s="72">
        <v>30997</v>
      </c>
      <c r="J9" s="72">
        <v>155481</v>
      </c>
      <c r="K9" s="72">
        <v>26130</v>
      </c>
      <c r="L9" s="69"/>
      <c r="M9" s="58"/>
      <c r="N9" s="36"/>
      <c r="O9" s="5"/>
      <c r="P9" s="5"/>
      <c r="Q9" s="5"/>
      <c r="R9" s="5"/>
      <c r="S9" s="5"/>
      <c r="T9" s="8"/>
      <c r="U9" s="8"/>
      <c r="V9" s="8"/>
      <c r="W9" s="8"/>
      <c r="X9" s="8"/>
      <c r="Y9" s="8"/>
      <c r="Z9" s="8"/>
      <c r="AA9" s="8"/>
      <c r="AB9" s="8"/>
      <c r="AC9" s="8"/>
      <c r="AD9" s="8"/>
      <c r="AE9" s="8"/>
      <c r="AF9" s="8"/>
      <c r="AG9" s="8"/>
      <c r="AH9" s="26"/>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589" s="4" customFormat="1" ht="21" customHeight="1">
      <c r="A10" s="26"/>
      <c r="B10" s="8"/>
      <c r="C10" s="45"/>
      <c r="D10" s="216"/>
      <c r="E10" s="8"/>
      <c r="F10" s="187"/>
      <c r="G10" s="5"/>
      <c r="H10" s="168" t="s">
        <v>19</v>
      </c>
      <c r="I10" s="72">
        <v>26556</v>
      </c>
      <c r="J10" s="72">
        <v>164279</v>
      </c>
      <c r="K10" s="72">
        <v>19645</v>
      </c>
      <c r="L10" s="69"/>
      <c r="M10" s="58"/>
      <c r="N10" s="36"/>
      <c r="O10" s="5"/>
      <c r="P10" s="5"/>
      <c r="Q10" s="5"/>
      <c r="R10" s="5"/>
      <c r="S10" s="5"/>
      <c r="T10" s="8"/>
      <c r="U10" s="8"/>
      <c r="V10" s="8"/>
      <c r="W10" s="8"/>
      <c r="X10" s="8"/>
      <c r="Y10" s="8"/>
      <c r="Z10" s="8"/>
      <c r="AA10" s="8"/>
      <c r="AB10" s="8"/>
      <c r="AC10" s="8"/>
      <c r="AD10" s="8"/>
      <c r="AE10" s="8"/>
      <c r="AF10" s="8"/>
      <c r="AG10" s="8"/>
      <c r="AH10" s="26"/>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589" s="4" customFormat="1" ht="21" customHeight="1">
      <c r="A11" s="26"/>
      <c r="B11" s="8"/>
      <c r="C11" s="44"/>
      <c r="D11" s="43"/>
      <c r="E11" s="8"/>
      <c r="F11" s="5"/>
      <c r="G11" s="5"/>
      <c r="H11" s="168" t="s">
        <v>20</v>
      </c>
      <c r="I11" s="73">
        <v>30656</v>
      </c>
      <c r="J11" s="73">
        <v>240341</v>
      </c>
      <c r="K11" s="73">
        <v>53443</v>
      </c>
      <c r="L11" s="70"/>
      <c r="M11" s="58"/>
      <c r="N11" s="36"/>
      <c r="O11" s="5"/>
      <c r="P11" s="5"/>
      <c r="Q11" s="5"/>
      <c r="R11" s="5"/>
      <c r="S11" s="5"/>
      <c r="T11" s="8"/>
      <c r="U11" s="8"/>
      <c r="V11" s="8"/>
      <c r="W11" s="8"/>
      <c r="X11" s="8"/>
      <c r="Y11" s="8"/>
      <c r="Z11" s="8"/>
      <c r="AA11" s="8"/>
      <c r="AB11" s="8"/>
      <c r="AC11" s="8"/>
      <c r="AD11" s="8"/>
      <c r="AE11" s="8"/>
      <c r="AF11" s="8"/>
      <c r="AG11" s="8"/>
      <c r="AH11" s="26"/>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589" s="4" customFormat="1" ht="21" customHeight="1">
      <c r="A12" s="26"/>
      <c r="B12" s="8"/>
      <c r="C12" s="165" t="s">
        <v>59</v>
      </c>
      <c r="D12" s="183" t="s">
        <v>80</v>
      </c>
      <c r="E12" s="8"/>
      <c r="F12" s="186"/>
      <c r="G12" s="5"/>
      <c r="H12" s="5"/>
      <c r="I12" s="229" t="s">
        <v>84</v>
      </c>
      <c r="J12" s="230"/>
      <c r="K12" s="230"/>
      <c r="L12" s="231"/>
      <c r="N12" s="5"/>
      <c r="O12" s="5"/>
      <c r="P12" s="5"/>
      <c r="Q12" s="5"/>
      <c r="R12" s="5"/>
      <c r="S12" s="5"/>
      <c r="T12" s="8"/>
      <c r="U12" s="8"/>
      <c r="V12" s="8"/>
      <c r="W12" s="8"/>
      <c r="X12" s="8"/>
      <c r="Y12" s="8"/>
      <c r="Z12" s="8"/>
      <c r="AA12" s="8"/>
      <c r="AB12" s="8"/>
      <c r="AC12" s="8"/>
      <c r="AD12" s="8"/>
      <c r="AE12" s="8"/>
      <c r="AF12" s="8"/>
      <c r="AG12" s="8"/>
      <c r="AH12" s="26"/>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589" s="4" customFormat="1" ht="21" customHeight="1">
      <c r="A13" s="26"/>
      <c r="B13" s="8"/>
      <c r="C13" s="46"/>
      <c r="D13" s="184"/>
      <c r="E13" s="8"/>
      <c r="F13" s="187"/>
      <c r="G13" s="5"/>
      <c r="H13" s="5"/>
      <c r="I13" s="232"/>
      <c r="J13" s="233"/>
      <c r="K13" s="233"/>
      <c r="L13" s="234"/>
      <c r="M13" s="55"/>
      <c r="N13" s="5"/>
      <c r="O13" s="5"/>
      <c r="P13" s="5"/>
      <c r="Q13" s="5"/>
      <c r="R13" s="5"/>
      <c r="S13" s="5"/>
      <c r="T13" s="5"/>
      <c r="U13" s="8"/>
      <c r="V13" s="8"/>
      <c r="W13" s="8"/>
      <c r="X13" s="8"/>
      <c r="Y13" s="8"/>
      <c r="Z13" s="8"/>
      <c r="AA13" s="8"/>
      <c r="AB13" s="8"/>
      <c r="AC13" s="8"/>
      <c r="AD13" s="8"/>
      <c r="AE13" s="8"/>
      <c r="AF13" s="8"/>
      <c r="AG13" s="8"/>
      <c r="AH13" s="26"/>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589" s="4" customFormat="1" ht="21" customHeight="1">
      <c r="A14" s="26"/>
      <c r="B14" s="8"/>
      <c r="C14" s="46"/>
      <c r="D14" s="185"/>
      <c r="E14" s="8"/>
      <c r="F14" s="5"/>
      <c r="G14" s="5"/>
      <c r="H14" s="5"/>
      <c r="I14" s="232"/>
      <c r="J14" s="233"/>
      <c r="K14" s="233"/>
      <c r="L14" s="234"/>
      <c r="M14" s="5"/>
      <c r="N14" s="5"/>
      <c r="O14" s="5"/>
      <c r="P14" s="5"/>
      <c r="Q14" s="5"/>
      <c r="R14" s="5"/>
      <c r="S14" s="5"/>
      <c r="T14" s="8"/>
      <c r="U14" s="8"/>
      <c r="V14" s="8"/>
      <c r="W14" s="8"/>
      <c r="X14" s="8"/>
      <c r="Y14" s="8"/>
      <c r="Z14" s="8"/>
      <c r="AA14" s="8"/>
      <c r="AB14" s="8"/>
      <c r="AC14" s="8"/>
      <c r="AD14" s="8"/>
      <c r="AE14" s="8"/>
      <c r="AF14" s="8"/>
      <c r="AG14" s="8"/>
      <c r="AH14" s="26"/>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589" s="4" customFormat="1" ht="21" customHeight="1">
      <c r="A15" s="26"/>
      <c r="B15" s="8"/>
      <c r="C15" s="46"/>
      <c r="D15" s="43"/>
      <c r="E15" s="8"/>
      <c r="F15" s="5"/>
      <c r="G15" s="5"/>
      <c r="H15" s="5"/>
      <c r="I15" s="232"/>
      <c r="J15" s="233"/>
      <c r="K15" s="233"/>
      <c r="L15" s="234"/>
      <c r="M15" s="5"/>
      <c r="N15" s="5"/>
      <c r="O15" s="5"/>
      <c r="P15" s="5"/>
      <c r="Q15" s="5"/>
      <c r="R15" s="5"/>
      <c r="S15" s="5"/>
      <c r="T15" s="8"/>
      <c r="U15" s="8"/>
      <c r="V15" s="8"/>
      <c r="W15" s="8"/>
      <c r="X15" s="8"/>
      <c r="Y15" s="8"/>
      <c r="Z15" s="8"/>
      <c r="AA15" s="8"/>
      <c r="AB15" s="8"/>
      <c r="AC15" s="8"/>
      <c r="AD15" s="8"/>
      <c r="AE15" s="8"/>
      <c r="AF15" s="8"/>
      <c r="AG15" s="8"/>
      <c r="AH15" s="26"/>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589" s="4" customFormat="1" ht="21" customHeight="1">
      <c r="A16" s="26"/>
      <c r="B16" s="8"/>
      <c r="C16" s="165" t="s">
        <v>60</v>
      </c>
      <c r="D16" s="222" t="s">
        <v>77</v>
      </c>
      <c r="E16" s="8"/>
      <c r="F16" s="5"/>
      <c r="G16" s="5"/>
      <c r="H16" s="5"/>
      <c r="I16" s="232"/>
      <c r="J16" s="233"/>
      <c r="K16" s="233"/>
      <c r="L16" s="234"/>
      <c r="M16" s="5"/>
      <c r="N16" s="5"/>
      <c r="O16" s="5"/>
      <c r="P16" s="5"/>
      <c r="Q16" s="5"/>
      <c r="R16" s="5"/>
      <c r="S16" s="5"/>
      <c r="T16" s="8"/>
      <c r="U16" s="8"/>
      <c r="V16" s="8"/>
      <c r="W16" s="8"/>
      <c r="X16" s="8"/>
      <c r="Y16" s="8"/>
      <c r="Z16" s="8"/>
      <c r="AA16" s="8"/>
      <c r="AB16" s="8"/>
      <c r="AC16" s="8"/>
      <c r="AD16" s="8"/>
      <c r="AE16" s="8"/>
      <c r="AF16" s="8"/>
      <c r="AG16" s="8"/>
      <c r="AH16" s="26"/>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6"/>
      <c r="B17" s="8"/>
      <c r="C17" s="45"/>
      <c r="D17" s="223"/>
      <c r="E17" s="8"/>
      <c r="F17" s="5"/>
      <c r="G17" s="5"/>
      <c r="H17" s="5"/>
      <c r="I17" s="232"/>
      <c r="J17" s="233"/>
      <c r="K17" s="233"/>
      <c r="L17" s="234"/>
      <c r="M17" s="5"/>
      <c r="N17" s="5"/>
      <c r="O17" s="5"/>
      <c r="P17" s="5"/>
      <c r="Q17" s="5"/>
      <c r="R17" s="5"/>
      <c r="S17" s="5"/>
      <c r="T17" s="8"/>
      <c r="U17" s="8"/>
      <c r="V17" s="8"/>
      <c r="W17" s="8"/>
      <c r="X17" s="8"/>
      <c r="Y17" s="8"/>
      <c r="Z17" s="8"/>
      <c r="AA17" s="8"/>
      <c r="AB17" s="8"/>
      <c r="AC17" s="8"/>
      <c r="AD17" s="8"/>
      <c r="AE17" s="8"/>
      <c r="AF17" s="8"/>
      <c r="AG17" s="8"/>
      <c r="AH17" s="26"/>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6"/>
      <c r="B18" s="8"/>
      <c r="C18" s="46"/>
      <c r="D18" s="43"/>
      <c r="E18" s="8"/>
      <c r="F18" s="5"/>
      <c r="G18" s="5"/>
      <c r="H18" s="5"/>
      <c r="I18" s="232"/>
      <c r="J18" s="233"/>
      <c r="K18" s="233"/>
      <c r="L18" s="234"/>
      <c r="M18" s="5"/>
      <c r="N18" s="5"/>
      <c r="O18" s="5"/>
      <c r="P18" s="5"/>
      <c r="Q18" s="5"/>
      <c r="R18" s="5"/>
      <c r="S18" s="5"/>
      <c r="T18" s="8"/>
      <c r="U18" s="8"/>
      <c r="V18" s="8"/>
      <c r="W18" s="8"/>
      <c r="X18" s="8"/>
      <c r="Y18" s="8"/>
      <c r="Z18" s="8"/>
      <c r="AA18" s="8"/>
      <c r="AB18" s="8"/>
      <c r="AC18" s="8"/>
      <c r="AD18" s="8"/>
      <c r="AE18" s="8"/>
      <c r="AF18" s="8"/>
      <c r="AG18" s="8"/>
      <c r="AH18" s="26"/>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6"/>
      <c r="B19" s="8"/>
      <c r="C19" s="165" t="s">
        <v>67</v>
      </c>
      <c r="D19" s="238" t="s">
        <v>86</v>
      </c>
      <c r="E19" s="8"/>
      <c r="F19" s="5"/>
      <c r="G19" s="5"/>
      <c r="H19" s="5"/>
      <c r="I19" s="232"/>
      <c r="J19" s="233"/>
      <c r="K19" s="233"/>
      <c r="L19" s="234"/>
      <c r="M19" s="5"/>
      <c r="N19" s="5"/>
      <c r="O19" s="5"/>
      <c r="P19" s="5"/>
      <c r="Q19" s="5"/>
      <c r="R19" s="5"/>
      <c r="S19" s="5"/>
      <c r="T19" s="8"/>
      <c r="U19" s="8"/>
      <c r="V19" s="8"/>
      <c r="W19" s="8"/>
      <c r="X19" s="8"/>
      <c r="Y19" s="8"/>
      <c r="Z19" s="8"/>
      <c r="AA19" s="8"/>
      <c r="AB19" s="8"/>
      <c r="AC19" s="8"/>
      <c r="AD19" s="8"/>
      <c r="AE19" s="8"/>
      <c r="AF19" s="8"/>
      <c r="AG19" s="8"/>
      <c r="AH19" s="26"/>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6"/>
      <c r="B20" s="8"/>
      <c r="C20" s="8"/>
      <c r="D20" s="239"/>
      <c r="E20" s="8"/>
      <c r="F20" s="5"/>
      <c r="G20" s="5"/>
      <c r="H20" s="5"/>
      <c r="I20" s="235"/>
      <c r="J20" s="236"/>
      <c r="K20" s="236"/>
      <c r="L20" s="237"/>
      <c r="M20" s="5"/>
      <c r="N20" s="5"/>
      <c r="O20" s="5"/>
      <c r="P20" s="5"/>
      <c r="Q20" s="5"/>
      <c r="R20" s="5"/>
      <c r="S20" s="5"/>
      <c r="T20" s="8"/>
      <c r="U20" s="8"/>
      <c r="V20" s="8"/>
      <c r="W20" s="8"/>
      <c r="X20" s="8"/>
      <c r="Y20" s="8"/>
      <c r="Z20" s="8"/>
      <c r="AA20" s="8"/>
      <c r="AB20" s="8"/>
      <c r="AC20" s="8"/>
      <c r="AD20" s="8"/>
      <c r="AE20" s="8"/>
      <c r="AF20" s="8"/>
      <c r="AG20" s="8"/>
      <c r="AH20" s="26"/>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6"/>
      <c r="B21" s="8"/>
      <c r="C21" s="8"/>
      <c r="D21" s="239"/>
      <c r="E21" s="8"/>
      <c r="F21" s="5"/>
      <c r="G21" s="5"/>
      <c r="H21" s="5"/>
      <c r="I21" s="57"/>
      <c r="J21" s="57"/>
      <c r="K21" s="57"/>
      <c r="L21" s="57"/>
      <c r="M21" s="5"/>
      <c r="N21" s="5"/>
      <c r="O21" s="5"/>
      <c r="P21" s="5"/>
      <c r="Q21" s="5"/>
      <c r="R21" s="5"/>
      <c r="S21" s="5"/>
      <c r="T21" s="8"/>
      <c r="U21" s="8"/>
      <c r="V21" s="8"/>
      <c r="W21" s="8"/>
      <c r="X21" s="8"/>
      <c r="Y21" s="8"/>
      <c r="Z21" s="8"/>
      <c r="AA21" s="8"/>
      <c r="AB21" s="8"/>
      <c r="AC21" s="8"/>
      <c r="AD21" s="8"/>
      <c r="AE21" s="8"/>
      <c r="AF21" s="8"/>
      <c r="AG21" s="8"/>
      <c r="AH21" s="26"/>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6"/>
      <c r="B22" s="8"/>
      <c r="C22" s="8"/>
      <c r="D22" s="239"/>
      <c r="E22" s="8"/>
      <c r="F22" s="5"/>
      <c r="G22" s="219" t="s">
        <v>7</v>
      </c>
      <c r="H22" s="5"/>
      <c r="I22" s="5"/>
      <c r="J22" s="5"/>
      <c r="K22" s="5"/>
      <c r="L22" s="5"/>
      <c r="M22" s="5"/>
      <c r="N22" s="5"/>
      <c r="O22" s="5"/>
      <c r="P22" s="5"/>
      <c r="Q22" s="5"/>
      <c r="R22" s="5"/>
      <c r="S22" s="5"/>
      <c r="T22" s="8"/>
      <c r="U22" s="8"/>
      <c r="V22" s="8"/>
      <c r="W22" s="8"/>
      <c r="X22" s="8"/>
      <c r="Y22" s="8"/>
      <c r="Z22" s="8"/>
      <c r="AA22" s="8"/>
      <c r="AB22" s="8"/>
      <c r="AC22" s="8"/>
      <c r="AD22" s="8"/>
      <c r="AE22" s="8"/>
      <c r="AF22" s="8"/>
      <c r="AG22" s="8"/>
      <c r="AH22" s="26"/>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6"/>
      <c r="B23" s="8"/>
      <c r="C23" s="8"/>
      <c r="D23" s="239"/>
      <c r="E23" s="8"/>
      <c r="F23" s="5"/>
      <c r="G23" s="219"/>
      <c r="H23" s="151" t="s">
        <v>55</v>
      </c>
      <c r="I23" s="169" t="s">
        <v>62</v>
      </c>
      <c r="J23" s="197" t="s">
        <v>64</v>
      </c>
      <c r="K23" s="198"/>
      <c r="L23" s="199"/>
      <c r="M23" s="5"/>
      <c r="N23" s="5"/>
      <c r="O23" s="5"/>
      <c r="P23" s="5"/>
      <c r="Q23" s="5"/>
      <c r="R23" s="5"/>
      <c r="S23" s="5"/>
      <c r="T23" s="8"/>
      <c r="U23" s="8"/>
      <c r="V23" s="8"/>
      <c r="W23" s="8"/>
      <c r="X23" s="8"/>
      <c r="Y23" s="8"/>
      <c r="Z23" s="8"/>
      <c r="AA23" s="8"/>
      <c r="AB23" s="8"/>
      <c r="AC23" s="8"/>
      <c r="AD23" s="8"/>
      <c r="AE23" s="8"/>
      <c r="AF23" s="8"/>
      <c r="AG23" s="8"/>
      <c r="AH23" s="26"/>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6"/>
      <c r="B24" s="8"/>
      <c r="C24" s="8"/>
      <c r="D24" s="239"/>
      <c r="E24" s="8"/>
      <c r="F24" s="5"/>
      <c r="G24" s="219"/>
      <c r="H24" s="168" t="s">
        <v>17</v>
      </c>
      <c r="I24" s="74">
        <v>85204</v>
      </c>
      <c r="J24" s="200"/>
      <c r="K24" s="201"/>
      <c r="L24" s="202"/>
      <c r="M24" s="5"/>
      <c r="N24" s="5"/>
      <c r="O24" s="5"/>
      <c r="P24" s="5"/>
      <c r="Q24" s="5"/>
      <c r="R24" s="5"/>
      <c r="S24" s="5"/>
      <c r="T24" s="7"/>
      <c r="U24" s="7"/>
      <c r="V24" s="7"/>
      <c r="W24" s="7"/>
      <c r="X24" s="7"/>
      <c r="Y24" s="7"/>
      <c r="Z24" s="7"/>
      <c r="AA24" s="7"/>
      <c r="AB24" s="7"/>
      <c r="AC24" s="7"/>
      <c r="AD24" s="7"/>
      <c r="AE24" s="7"/>
      <c r="AF24" s="7"/>
      <c r="AG24" s="7"/>
      <c r="AH24" s="2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1"/>
      <c r="C25" s="8"/>
      <c r="D25" s="239"/>
      <c r="F25" s="5"/>
      <c r="G25" s="5"/>
      <c r="H25" s="168" t="s">
        <v>18</v>
      </c>
      <c r="I25" s="74">
        <v>115229</v>
      </c>
      <c r="J25" s="200"/>
      <c r="K25" s="201"/>
      <c r="L25" s="202"/>
      <c r="M25" s="5"/>
      <c r="N25" s="5"/>
      <c r="O25" s="5"/>
      <c r="P25" s="5"/>
      <c r="Q25" s="5"/>
      <c r="R25" s="5"/>
      <c r="S25" s="5"/>
      <c r="AH25" s="21"/>
    </row>
    <row r="26" spans="1:502" ht="21" customHeight="1">
      <c r="A26" s="21"/>
      <c r="C26" s="8"/>
      <c r="D26" s="240"/>
      <c r="F26" s="5"/>
      <c r="G26" s="5"/>
      <c r="H26" s="168" t="s">
        <v>19</v>
      </c>
      <c r="I26" s="74">
        <v>955820</v>
      </c>
      <c r="J26" s="200"/>
      <c r="K26" s="201"/>
      <c r="L26" s="202"/>
      <c r="M26" s="5"/>
      <c r="N26" s="5"/>
      <c r="O26" s="5"/>
      <c r="P26" s="5"/>
      <c r="Q26" s="5"/>
      <c r="R26" s="5"/>
      <c r="S26" s="5"/>
      <c r="AH26" s="21"/>
      <c r="AJ26" s="8"/>
      <c r="AK26" s="8"/>
      <c r="AL26" s="8"/>
      <c r="AM26" s="8"/>
    </row>
    <row r="27" spans="1:502" ht="21" customHeight="1">
      <c r="A27" s="21"/>
      <c r="C27" s="8"/>
      <c r="D27" s="27"/>
      <c r="F27" s="5"/>
      <c r="G27" s="5"/>
      <c r="H27" s="168" t="s">
        <v>20</v>
      </c>
      <c r="I27" s="74">
        <v>402517</v>
      </c>
      <c r="J27" s="200"/>
      <c r="K27" s="201"/>
      <c r="L27" s="202"/>
      <c r="M27" s="5"/>
      <c r="N27" s="5"/>
      <c r="O27" s="5"/>
      <c r="P27" s="5"/>
      <c r="Q27" s="5"/>
      <c r="R27" s="5"/>
      <c r="S27" s="5"/>
      <c r="AH27" s="21"/>
    </row>
    <row r="28" spans="1:502" ht="21" customHeight="1">
      <c r="A28" s="21"/>
      <c r="C28" s="8"/>
      <c r="D28" s="27"/>
      <c r="F28" s="5"/>
      <c r="G28" s="5"/>
      <c r="H28" s="224" t="s">
        <v>82</v>
      </c>
      <c r="I28" s="225"/>
      <c r="J28" s="200"/>
      <c r="K28" s="201"/>
      <c r="L28" s="202"/>
      <c r="M28" s="5"/>
      <c r="N28" s="5"/>
      <c r="O28" s="5"/>
      <c r="P28" s="5"/>
      <c r="Q28" s="5"/>
      <c r="R28" s="5"/>
      <c r="S28" s="5"/>
      <c r="T28" s="8"/>
      <c r="U28" s="8"/>
      <c r="V28" s="8"/>
      <c r="W28" s="8"/>
      <c r="X28" s="8"/>
      <c r="Y28" s="8"/>
      <c r="Z28" s="8"/>
      <c r="AA28" s="8"/>
      <c r="AB28" s="8"/>
      <c r="AC28" s="8"/>
      <c r="AD28" s="8"/>
      <c r="AE28" s="8"/>
      <c r="AF28" s="8"/>
      <c r="AG28" s="8"/>
      <c r="AH28" s="26"/>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6"/>
      <c r="B29" s="8"/>
      <c r="C29" s="7"/>
      <c r="D29" s="27"/>
      <c r="E29" s="8"/>
      <c r="F29" s="5"/>
      <c r="G29" s="5"/>
      <c r="H29" s="224"/>
      <c r="I29" s="225"/>
      <c r="J29" s="200"/>
      <c r="K29" s="201"/>
      <c r="L29" s="202"/>
      <c r="M29" s="5"/>
      <c r="N29" s="5"/>
      <c r="O29" s="5"/>
      <c r="P29" s="5"/>
      <c r="Q29" s="5"/>
      <c r="R29" s="5"/>
      <c r="S29" s="5"/>
      <c r="T29" s="8"/>
      <c r="U29" s="8"/>
      <c r="V29" s="8"/>
      <c r="W29" s="8"/>
      <c r="X29" s="8"/>
      <c r="Y29" s="8"/>
      <c r="Z29" s="8"/>
      <c r="AA29" s="8"/>
      <c r="AB29" s="8"/>
      <c r="AC29" s="8"/>
      <c r="AD29" s="8"/>
      <c r="AE29" s="8"/>
      <c r="AF29" s="8"/>
      <c r="AG29" s="8"/>
      <c r="AH29" s="26"/>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6"/>
      <c r="B30" s="8"/>
      <c r="C30" s="7"/>
      <c r="D30" s="27"/>
      <c r="E30" s="8"/>
      <c r="F30" s="5"/>
      <c r="G30" s="5"/>
      <c r="H30" s="224"/>
      <c r="I30" s="225"/>
      <c r="J30" s="203"/>
      <c r="K30" s="204"/>
      <c r="L30" s="205"/>
      <c r="M30" s="5"/>
      <c r="N30" s="5"/>
      <c r="O30" s="5"/>
      <c r="P30" s="5"/>
      <c r="Q30" s="5"/>
      <c r="R30" s="5"/>
      <c r="S30" s="5"/>
      <c r="T30" s="8"/>
      <c r="U30" s="8"/>
      <c r="V30" s="8"/>
      <c r="W30" s="8"/>
      <c r="X30" s="8"/>
      <c r="Y30" s="8"/>
      <c r="Z30" s="8"/>
      <c r="AA30" s="8"/>
      <c r="AB30" s="8"/>
      <c r="AC30" s="8"/>
      <c r="AD30" s="8"/>
      <c r="AE30" s="8"/>
      <c r="AF30" s="8"/>
      <c r="AG30" s="8"/>
      <c r="AH30" s="26"/>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6"/>
      <c r="B31" s="8"/>
      <c r="C31" s="7"/>
      <c r="D31" s="27"/>
      <c r="E31" s="8"/>
      <c r="F31" s="5"/>
      <c r="G31" s="5"/>
      <c r="H31" s="63"/>
      <c r="I31" s="5"/>
      <c r="J31" s="5"/>
      <c r="K31" s="5"/>
      <c r="L31" s="5"/>
      <c r="M31" s="5"/>
      <c r="N31" s="5"/>
      <c r="O31" s="5"/>
      <c r="P31" s="5"/>
      <c r="Q31" s="5"/>
      <c r="R31" s="5"/>
      <c r="S31" s="5"/>
      <c r="T31" s="8"/>
      <c r="U31" s="8"/>
      <c r="V31" s="8"/>
      <c r="W31" s="8"/>
      <c r="X31" s="8"/>
      <c r="Y31" s="8"/>
      <c r="Z31" s="8"/>
      <c r="AA31" s="8"/>
      <c r="AB31" s="8"/>
      <c r="AC31" s="8"/>
      <c r="AD31" s="8"/>
      <c r="AE31" s="8"/>
      <c r="AF31" s="8"/>
      <c r="AG31" s="8"/>
      <c r="AH31" s="26"/>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6"/>
      <c r="B32" s="8"/>
      <c r="C32" s="7"/>
      <c r="D32" s="27"/>
      <c r="E32" s="8"/>
      <c r="F32" s="5"/>
      <c r="G32" s="219" t="s">
        <v>8</v>
      </c>
      <c r="H32" s="5"/>
      <c r="I32" s="5"/>
      <c r="J32" s="5"/>
      <c r="K32" s="5"/>
      <c r="L32" s="5"/>
      <c r="M32" s="5"/>
      <c r="N32" s="5"/>
      <c r="O32" s="5"/>
      <c r="P32" s="5"/>
      <c r="Q32" s="5"/>
      <c r="R32" s="5"/>
      <c r="S32" s="5"/>
      <c r="T32" s="8"/>
      <c r="U32" s="8"/>
      <c r="V32" s="8"/>
      <c r="W32" s="8"/>
      <c r="X32" s="8"/>
      <c r="Y32" s="8"/>
      <c r="Z32" s="8"/>
      <c r="AA32" s="8"/>
      <c r="AB32" s="8"/>
      <c r="AC32" s="8"/>
      <c r="AD32" s="8"/>
      <c r="AE32" s="8"/>
      <c r="AF32" s="8"/>
      <c r="AG32" s="8"/>
      <c r="AH32" s="26"/>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6"/>
      <c r="B33" s="8"/>
      <c r="C33" s="8"/>
      <c r="D33" s="27"/>
      <c r="E33" s="8"/>
      <c r="F33" s="5"/>
      <c r="G33" s="219"/>
      <c r="H33" s="151"/>
      <c r="I33" s="173" t="s">
        <v>41</v>
      </c>
      <c r="J33" s="173" t="s">
        <v>44</v>
      </c>
      <c r="K33" s="173" t="s">
        <v>45</v>
      </c>
      <c r="L33" s="173" t="s">
        <v>46</v>
      </c>
      <c r="M33" s="173" t="s">
        <v>47</v>
      </c>
      <c r="N33" s="173" t="s">
        <v>42</v>
      </c>
      <c r="O33" s="5"/>
      <c r="S33" s="5"/>
      <c r="T33" s="8"/>
      <c r="U33" s="8"/>
      <c r="V33" s="8"/>
      <c r="W33" s="8"/>
      <c r="X33" s="8"/>
      <c r="Y33" s="8"/>
      <c r="Z33" s="8"/>
      <c r="AA33" s="8"/>
      <c r="AB33" s="8"/>
      <c r="AC33" s="8"/>
      <c r="AD33" s="8"/>
      <c r="AE33" s="8"/>
      <c r="AF33" s="8"/>
      <c r="AG33" s="8"/>
      <c r="AH33" s="26"/>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6"/>
      <c r="B34" s="8"/>
      <c r="C34" s="8"/>
      <c r="D34" s="27"/>
      <c r="E34" s="8"/>
      <c r="G34" s="219"/>
      <c r="H34" s="170" t="s">
        <v>48</v>
      </c>
      <c r="I34" s="75">
        <v>217129</v>
      </c>
      <c r="J34" s="76"/>
      <c r="K34" s="76"/>
      <c r="L34" s="76"/>
      <c r="M34" s="76"/>
      <c r="N34" s="76"/>
      <c r="T34" s="8"/>
      <c r="U34" s="8"/>
      <c r="V34" s="8"/>
      <c r="W34" s="8"/>
      <c r="X34" s="8"/>
      <c r="Y34" s="8"/>
      <c r="Z34" s="8"/>
      <c r="AA34" s="8"/>
      <c r="AB34" s="8"/>
      <c r="AC34" s="8"/>
      <c r="AD34" s="8"/>
      <c r="AE34" s="8"/>
      <c r="AF34" s="8"/>
      <c r="AG34" s="8"/>
      <c r="AH34" s="26"/>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6"/>
      <c r="B35" s="8"/>
      <c r="C35" s="8"/>
      <c r="D35" s="27"/>
      <c r="E35" s="8"/>
      <c r="G35" s="8"/>
      <c r="H35" s="170" t="s">
        <v>49</v>
      </c>
      <c r="I35" s="75">
        <v>257281</v>
      </c>
      <c r="J35" s="75">
        <v>312409</v>
      </c>
      <c r="K35" s="75">
        <v>185163</v>
      </c>
      <c r="L35" s="76"/>
      <c r="M35" s="76"/>
      <c r="N35" s="76"/>
      <c r="T35" s="8"/>
      <c r="U35" s="8"/>
      <c r="V35" s="8"/>
      <c r="W35" s="8"/>
      <c r="X35" s="8"/>
      <c r="Y35" s="8"/>
      <c r="Z35" s="8"/>
      <c r="AA35" s="8"/>
      <c r="AB35" s="8"/>
      <c r="AC35" s="8"/>
      <c r="AD35" s="8"/>
      <c r="AE35" s="8"/>
      <c r="AF35" s="8"/>
      <c r="AG35" s="8"/>
      <c r="AH35" s="26"/>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6"/>
      <c r="B36" s="8"/>
      <c r="C36" s="8"/>
      <c r="D36" s="27"/>
      <c r="E36" s="8"/>
      <c r="G36" s="8"/>
      <c r="H36" s="170" t="s">
        <v>50</v>
      </c>
      <c r="I36" s="75">
        <v>232019</v>
      </c>
      <c r="J36" s="75">
        <v>308782</v>
      </c>
      <c r="K36" s="75">
        <v>192598</v>
      </c>
      <c r="L36" s="75">
        <v>279420</v>
      </c>
      <c r="M36" s="76"/>
      <c r="N36" s="76"/>
      <c r="T36" s="8"/>
      <c r="U36" s="8"/>
      <c r="V36" s="8"/>
      <c r="W36" s="8"/>
      <c r="X36" s="8"/>
      <c r="Y36" s="8"/>
      <c r="Z36" s="8"/>
      <c r="AA36" s="8"/>
      <c r="AB36" s="8"/>
      <c r="AC36" s="8"/>
      <c r="AD36" s="8"/>
      <c r="AE36" s="8"/>
      <c r="AF36" s="8"/>
      <c r="AG36" s="8"/>
      <c r="AH36" s="26"/>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6"/>
      <c r="B37" s="8"/>
      <c r="C37" s="8"/>
      <c r="D37" s="27"/>
      <c r="E37" s="8"/>
      <c r="G37" s="71"/>
      <c r="H37" s="170" t="s">
        <v>51</v>
      </c>
      <c r="I37" s="75">
        <v>238271</v>
      </c>
      <c r="J37" s="75">
        <v>304242</v>
      </c>
      <c r="K37" s="75">
        <v>240355</v>
      </c>
      <c r="L37" s="75">
        <v>281793</v>
      </c>
      <c r="M37" s="75">
        <v>181091</v>
      </c>
      <c r="N37" s="75">
        <v>241258</v>
      </c>
      <c r="U37" s="8"/>
      <c r="V37" s="8"/>
      <c r="W37" s="8"/>
      <c r="X37" s="8"/>
      <c r="Y37" s="8"/>
      <c r="Z37" s="8"/>
      <c r="AA37" s="8"/>
      <c r="AB37" s="8"/>
      <c r="AC37" s="8"/>
      <c r="AD37" s="8"/>
      <c r="AE37" s="8"/>
      <c r="AF37" s="8"/>
      <c r="AG37" s="8"/>
      <c r="AH37" s="26"/>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6"/>
      <c r="B38" s="8"/>
      <c r="C38" s="8"/>
      <c r="D38" s="27"/>
      <c r="E38" s="8"/>
      <c r="G38" s="71"/>
      <c r="H38" s="171" t="s">
        <v>52</v>
      </c>
      <c r="I38" s="77">
        <v>221061</v>
      </c>
      <c r="J38" s="77">
        <v>280690</v>
      </c>
      <c r="K38" s="77">
        <v>283143</v>
      </c>
      <c r="L38" s="77">
        <v>279280</v>
      </c>
      <c r="M38" s="77">
        <v>247569</v>
      </c>
      <c r="N38" s="77">
        <v>247027</v>
      </c>
      <c r="U38" s="8"/>
      <c r="V38" s="8"/>
      <c r="W38" s="8"/>
      <c r="X38" s="8"/>
      <c r="Y38" s="8"/>
      <c r="Z38" s="8"/>
      <c r="AA38" s="8"/>
      <c r="AB38" s="8"/>
      <c r="AC38" s="8"/>
      <c r="AD38" s="8"/>
      <c r="AE38" s="8"/>
      <c r="AF38" s="8"/>
      <c r="AG38" s="8"/>
      <c r="AH38" s="26"/>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6"/>
      <c r="B39" s="8"/>
      <c r="C39" s="8"/>
      <c r="D39" s="27"/>
      <c r="E39" s="8"/>
      <c r="G39" s="8"/>
      <c r="H39" s="172" t="s">
        <v>53</v>
      </c>
      <c r="I39" s="65">
        <v>233152</v>
      </c>
      <c r="J39" s="65">
        <v>301513</v>
      </c>
      <c r="K39" s="65"/>
      <c r="L39" s="65"/>
      <c r="M39" s="65"/>
      <c r="N39" s="65"/>
      <c r="Q39" s="63"/>
      <c r="R39" s="56"/>
      <c r="U39" s="8"/>
      <c r="V39" s="8"/>
      <c r="W39" s="8"/>
      <c r="X39" s="8"/>
      <c r="Y39" s="8"/>
      <c r="Z39" s="8"/>
      <c r="AA39" s="8"/>
      <c r="AB39" s="8"/>
      <c r="AC39" s="8"/>
      <c r="AD39" s="8"/>
      <c r="AE39" s="8"/>
      <c r="AF39" s="8"/>
      <c r="AG39" s="8"/>
      <c r="AH39" s="26"/>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6"/>
      <c r="B40" s="8"/>
      <c r="C40" s="8"/>
      <c r="D40" s="27"/>
      <c r="E40" s="8"/>
      <c r="G40" s="8"/>
      <c r="H40" s="172" t="s">
        <v>65</v>
      </c>
      <c r="I40" s="64">
        <v>15911</v>
      </c>
      <c r="J40" s="64">
        <v>12375</v>
      </c>
      <c r="K40" s="64"/>
      <c r="L40" s="64"/>
      <c r="M40" s="64"/>
      <c r="N40" s="64"/>
      <c r="R40" s="56"/>
      <c r="U40" s="8"/>
      <c r="V40" s="8"/>
      <c r="W40" s="8"/>
      <c r="X40" s="8"/>
      <c r="Y40" s="8"/>
      <c r="Z40" s="8"/>
      <c r="AA40" s="8"/>
      <c r="AB40" s="8"/>
      <c r="AC40" s="8"/>
      <c r="AD40" s="8"/>
      <c r="AE40" s="8"/>
      <c r="AF40" s="8"/>
      <c r="AG40" s="8"/>
      <c r="AH40" s="26"/>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6"/>
      <c r="B41" s="8"/>
      <c r="C41" s="8"/>
      <c r="D41" s="27"/>
      <c r="E41" s="8"/>
      <c r="G41" s="8"/>
      <c r="P41" s="31"/>
      <c r="Q41" s="50"/>
      <c r="R41" s="28"/>
      <c r="S41" s="29"/>
      <c r="T41" s="7"/>
      <c r="U41" s="7"/>
      <c r="V41" s="7"/>
      <c r="W41" s="7"/>
      <c r="X41" s="7"/>
      <c r="Y41" s="7"/>
      <c r="Z41" s="7"/>
      <c r="AA41" s="7"/>
      <c r="AB41" s="7"/>
      <c r="AC41" s="7"/>
      <c r="AD41" s="7"/>
      <c r="AE41" s="7"/>
      <c r="AF41" s="7"/>
      <c r="AG41" s="7"/>
      <c r="AH41" s="2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6"/>
      <c r="B42" s="8"/>
      <c r="C42" s="8"/>
      <c r="D42" s="27"/>
      <c r="E42" s="8"/>
      <c r="G42" s="8"/>
      <c r="H42" s="151" t="s">
        <v>22</v>
      </c>
      <c r="I42" s="152" t="s">
        <v>54</v>
      </c>
      <c r="J42" s="153" t="s">
        <v>43</v>
      </c>
      <c r="K42" s="206" t="s">
        <v>79</v>
      </c>
      <c r="L42" s="207"/>
      <c r="M42" s="207"/>
      <c r="N42" s="207"/>
      <c r="O42" s="208"/>
      <c r="P42" s="31"/>
      <c r="Q42" s="50"/>
      <c r="R42" s="28"/>
      <c r="S42" s="29"/>
      <c r="T42" s="8"/>
      <c r="U42" s="8"/>
      <c r="V42" s="8"/>
      <c r="W42" s="8"/>
      <c r="X42" s="8"/>
      <c r="Y42" s="8"/>
      <c r="Z42" s="8"/>
      <c r="AA42" s="8"/>
      <c r="AB42" s="8"/>
      <c r="AC42" s="8"/>
      <c r="AD42" s="8"/>
      <c r="AE42" s="8"/>
      <c r="AF42" s="8"/>
      <c r="AG42" s="8"/>
      <c r="AH42" s="26"/>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6"/>
      <c r="B43" s="8"/>
      <c r="C43" s="8"/>
      <c r="D43" s="27"/>
      <c r="E43" s="8"/>
      <c r="G43" s="8"/>
      <c r="H43" s="168" t="s">
        <v>23</v>
      </c>
      <c r="I43" s="78">
        <v>3.8</v>
      </c>
      <c r="J43" s="60"/>
      <c r="K43" s="209"/>
      <c r="L43" s="210"/>
      <c r="M43" s="210"/>
      <c r="N43" s="210"/>
      <c r="O43" s="211"/>
      <c r="P43" s="32"/>
      <c r="Q43" s="51"/>
      <c r="R43" s="30"/>
      <c r="S43" s="29"/>
      <c r="T43" s="8"/>
      <c r="U43" s="8"/>
      <c r="V43" s="8"/>
      <c r="W43" s="8"/>
      <c r="X43" s="8"/>
      <c r="Y43" s="8"/>
      <c r="Z43" s="8"/>
      <c r="AA43" s="8"/>
      <c r="AB43" s="8"/>
      <c r="AC43" s="8"/>
      <c r="AD43" s="8"/>
      <c r="AE43" s="8"/>
      <c r="AF43" s="8"/>
      <c r="AG43" s="8"/>
      <c r="AH43" s="26"/>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6"/>
      <c r="B44" s="8"/>
      <c r="C44" s="8"/>
      <c r="D44" s="27"/>
      <c r="E44" s="8"/>
      <c r="G44" s="8"/>
      <c r="H44" s="168" t="s">
        <v>24</v>
      </c>
      <c r="I44" s="78">
        <v>1.4</v>
      </c>
      <c r="J44" s="59"/>
      <c r="K44" s="209"/>
      <c r="L44" s="210"/>
      <c r="M44" s="210"/>
      <c r="N44" s="210"/>
      <c r="O44" s="211"/>
      <c r="P44" s="32"/>
      <c r="Q44" s="51"/>
      <c r="R44" s="30"/>
      <c r="S44" s="29"/>
      <c r="T44" s="8"/>
      <c r="U44" s="8"/>
      <c r="V44" s="8"/>
      <c r="W44" s="8"/>
      <c r="X44" s="8"/>
      <c r="Y44" s="8"/>
      <c r="Z44" s="8"/>
      <c r="AA44" s="8"/>
      <c r="AB44" s="8"/>
      <c r="AC44" s="8"/>
      <c r="AD44" s="8"/>
      <c r="AE44" s="8"/>
      <c r="AF44" s="8"/>
      <c r="AG44" s="8"/>
      <c r="AH44" s="26"/>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6"/>
      <c r="B45" s="8"/>
      <c r="C45" s="8"/>
      <c r="D45" s="27"/>
      <c r="E45" s="8"/>
      <c r="G45" s="8"/>
      <c r="H45" s="168" t="s">
        <v>25</v>
      </c>
      <c r="I45" s="78">
        <v>4.3</v>
      </c>
      <c r="J45" s="59"/>
      <c r="K45" s="209"/>
      <c r="L45" s="210"/>
      <c r="M45" s="210"/>
      <c r="N45" s="210"/>
      <c r="O45" s="211"/>
      <c r="P45" s="32"/>
      <c r="Q45" s="51"/>
      <c r="R45" s="30"/>
      <c r="S45" s="29"/>
      <c r="T45" s="8"/>
      <c r="U45" s="8"/>
      <c r="V45" s="8"/>
      <c r="W45" s="8"/>
      <c r="X45" s="8"/>
      <c r="Y45" s="8"/>
      <c r="Z45" s="8"/>
      <c r="AA45" s="8"/>
      <c r="AB45" s="8"/>
      <c r="AC45" s="8"/>
      <c r="AD45" s="8"/>
      <c r="AE45" s="8"/>
      <c r="AF45" s="8"/>
      <c r="AG45" s="8"/>
      <c r="AH45" s="26"/>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6"/>
      <c r="B46" s="8"/>
      <c r="C46" s="8"/>
      <c r="D46" s="27"/>
      <c r="E46" s="8"/>
      <c r="G46" s="8"/>
      <c r="H46" s="168" t="s">
        <v>26</v>
      </c>
      <c r="I46" s="78">
        <v>2.2000000000000002</v>
      </c>
      <c r="J46" s="59"/>
      <c r="K46" s="209"/>
      <c r="L46" s="210"/>
      <c r="M46" s="210"/>
      <c r="N46" s="210"/>
      <c r="O46" s="211"/>
      <c r="P46" s="32"/>
      <c r="Q46" s="51"/>
      <c r="R46" s="30"/>
      <c r="S46" s="29"/>
      <c r="T46" s="8"/>
      <c r="U46" s="8"/>
      <c r="V46" s="8"/>
      <c r="W46" s="8"/>
      <c r="X46" s="8"/>
      <c r="Y46" s="8"/>
      <c r="Z46" s="8"/>
      <c r="AA46" s="8"/>
      <c r="AB46" s="8"/>
      <c r="AC46" s="8"/>
      <c r="AD46" s="8"/>
      <c r="AE46" s="8"/>
      <c r="AF46" s="8"/>
      <c r="AG46" s="8"/>
      <c r="AH46" s="26"/>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6"/>
      <c r="B47" s="8"/>
      <c r="C47" s="8"/>
      <c r="D47" s="27"/>
      <c r="E47" s="8"/>
      <c r="G47" s="8"/>
      <c r="H47" s="168" t="s">
        <v>27</v>
      </c>
      <c r="I47" s="78">
        <v>3.6</v>
      </c>
      <c r="J47" s="59"/>
      <c r="K47" s="209"/>
      <c r="L47" s="210"/>
      <c r="M47" s="210"/>
      <c r="N47" s="210"/>
      <c r="O47" s="211"/>
      <c r="P47" s="32"/>
      <c r="Q47" s="51"/>
      <c r="R47" s="30"/>
      <c r="S47" s="29"/>
      <c r="T47" s="8"/>
      <c r="U47" s="8"/>
      <c r="V47" s="8"/>
      <c r="W47" s="8"/>
      <c r="X47" s="8"/>
      <c r="Y47" s="8"/>
      <c r="Z47" s="8"/>
      <c r="AA47" s="8"/>
      <c r="AB47" s="8"/>
      <c r="AC47" s="8"/>
      <c r="AD47" s="8"/>
      <c r="AE47" s="8"/>
      <c r="AF47" s="8"/>
      <c r="AG47" s="8"/>
      <c r="AH47" s="26"/>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6"/>
      <c r="B48" s="8"/>
      <c r="C48" s="8"/>
      <c r="D48" s="27"/>
      <c r="E48" s="8"/>
      <c r="G48" s="8"/>
      <c r="H48" s="168" t="s">
        <v>28</v>
      </c>
      <c r="I48" s="78">
        <v>3.5</v>
      </c>
      <c r="J48" s="59"/>
      <c r="K48" s="209"/>
      <c r="L48" s="210"/>
      <c r="M48" s="210"/>
      <c r="N48" s="210"/>
      <c r="O48" s="211"/>
      <c r="P48" s="32"/>
      <c r="Q48" s="51"/>
      <c r="R48" s="30"/>
      <c r="S48" s="29"/>
      <c r="T48" s="8"/>
      <c r="U48" s="8"/>
      <c r="V48" s="8"/>
      <c r="W48" s="8"/>
      <c r="X48" s="8"/>
      <c r="Y48" s="8"/>
      <c r="Z48" s="8"/>
      <c r="AA48" s="8"/>
      <c r="AB48" s="8"/>
      <c r="AC48" s="8"/>
      <c r="AD48" s="8"/>
      <c r="AE48" s="8"/>
      <c r="AF48" s="8"/>
      <c r="AG48" s="8"/>
      <c r="AH48" s="26"/>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6"/>
      <c r="B49" s="8"/>
      <c r="C49" s="8"/>
      <c r="D49" s="27"/>
      <c r="E49" s="8"/>
      <c r="G49" s="8"/>
      <c r="H49" s="8"/>
      <c r="I49" s="8"/>
      <c r="J49" s="8"/>
      <c r="K49" s="209"/>
      <c r="L49" s="210"/>
      <c r="M49" s="210"/>
      <c r="N49" s="210"/>
      <c r="O49" s="211"/>
      <c r="P49" s="32"/>
      <c r="Q49" s="51"/>
      <c r="R49" s="30"/>
      <c r="S49" s="29"/>
      <c r="T49" s="8"/>
      <c r="U49" s="8"/>
      <c r="V49" s="8"/>
      <c r="W49" s="8"/>
      <c r="X49" s="8"/>
      <c r="Y49" s="8"/>
      <c r="Z49" s="8"/>
      <c r="AA49" s="8"/>
      <c r="AB49" s="8"/>
      <c r="AC49" s="8"/>
      <c r="AD49" s="8"/>
      <c r="AE49" s="8"/>
      <c r="AF49" s="8"/>
      <c r="AG49" s="8"/>
      <c r="AH49" s="26"/>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6"/>
      <c r="B50" s="8"/>
      <c r="C50" s="8"/>
      <c r="D50" s="27"/>
      <c r="E50" s="8"/>
      <c r="G50" s="8"/>
      <c r="H50" s="8"/>
      <c r="I50" s="8"/>
      <c r="J50" s="61"/>
      <c r="K50" s="209"/>
      <c r="L50" s="210"/>
      <c r="M50" s="210"/>
      <c r="N50" s="210"/>
      <c r="O50" s="211"/>
      <c r="P50" s="32"/>
      <c r="Q50" s="51"/>
      <c r="R50" s="30"/>
      <c r="S50" s="29"/>
      <c r="T50" s="8"/>
      <c r="U50" s="8"/>
      <c r="V50" s="8"/>
      <c r="W50" s="8"/>
      <c r="X50" s="8"/>
      <c r="Y50" s="8"/>
      <c r="Z50" s="8"/>
      <c r="AA50" s="8"/>
      <c r="AB50" s="8"/>
      <c r="AC50" s="8"/>
      <c r="AD50" s="8"/>
      <c r="AE50" s="8"/>
      <c r="AF50" s="8"/>
      <c r="AG50" s="8"/>
      <c r="AH50" s="26"/>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6"/>
      <c r="B51" s="8"/>
      <c r="C51" s="8"/>
      <c r="D51" s="27"/>
      <c r="E51" s="8"/>
      <c r="G51" s="8"/>
      <c r="H51" s="8"/>
      <c r="I51" s="8"/>
      <c r="J51" s="61"/>
      <c r="K51" s="209"/>
      <c r="L51" s="210"/>
      <c r="M51" s="210"/>
      <c r="N51" s="210"/>
      <c r="O51" s="211"/>
      <c r="P51" s="32"/>
      <c r="Q51" s="51"/>
      <c r="R51" s="30"/>
      <c r="S51" s="29"/>
      <c r="T51" s="8"/>
      <c r="U51" s="8"/>
      <c r="V51" s="8"/>
      <c r="W51" s="8"/>
      <c r="X51" s="8"/>
      <c r="Y51" s="8"/>
      <c r="Z51" s="8"/>
      <c r="AA51" s="8"/>
      <c r="AB51" s="8"/>
      <c r="AC51" s="8"/>
      <c r="AD51" s="8"/>
      <c r="AE51" s="8"/>
      <c r="AF51" s="8"/>
      <c r="AG51" s="8"/>
      <c r="AH51" s="26"/>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6"/>
      <c r="B52" s="8"/>
      <c r="C52" s="8"/>
      <c r="D52" s="27"/>
      <c r="E52" s="8"/>
      <c r="G52" s="8"/>
      <c r="H52" s="8"/>
      <c r="I52" s="61"/>
      <c r="J52" s="61"/>
      <c r="K52" s="212"/>
      <c r="L52" s="213"/>
      <c r="M52" s="213"/>
      <c r="N52" s="213"/>
      <c r="O52" s="214"/>
      <c r="P52" s="32"/>
      <c r="Q52" s="51"/>
      <c r="R52" s="30"/>
      <c r="S52" s="29"/>
      <c r="T52" s="8"/>
      <c r="U52" s="8"/>
      <c r="V52" s="8"/>
      <c r="W52" s="8"/>
      <c r="X52" s="8"/>
      <c r="Y52" s="8"/>
      <c r="Z52" s="8"/>
      <c r="AA52" s="8"/>
      <c r="AB52" s="8"/>
      <c r="AC52" s="8"/>
      <c r="AD52" s="8"/>
      <c r="AE52" s="8"/>
      <c r="AF52" s="8"/>
      <c r="AG52" s="8"/>
      <c r="AH52" s="26"/>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6"/>
      <c r="B53" s="8"/>
      <c r="C53" s="8"/>
      <c r="D53" s="27"/>
      <c r="E53" s="8"/>
      <c r="G53" s="8"/>
      <c r="H53" s="8"/>
      <c r="I53" s="8"/>
      <c r="J53" s="62"/>
      <c r="K53" s="8"/>
      <c r="L53" s="41"/>
      <c r="M53" s="41"/>
      <c r="P53" s="32"/>
      <c r="Q53" s="51"/>
      <c r="R53" s="30"/>
      <c r="S53" s="29"/>
      <c r="T53" s="8"/>
      <c r="U53" s="8"/>
      <c r="V53" s="8"/>
      <c r="W53" s="8"/>
      <c r="X53" s="8"/>
      <c r="Y53" s="8"/>
      <c r="Z53" s="8"/>
      <c r="AA53" s="8"/>
      <c r="AB53" s="8"/>
      <c r="AC53" s="8"/>
      <c r="AD53" s="8"/>
      <c r="AE53" s="8"/>
      <c r="AF53" s="8"/>
      <c r="AG53" s="8"/>
      <c r="AH53" s="26"/>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6"/>
      <c r="B54" s="8"/>
      <c r="C54" s="8"/>
      <c r="D54" s="27"/>
      <c r="E54" s="8"/>
      <c r="G54" s="226" t="s">
        <v>66</v>
      </c>
      <c r="H54" s="8"/>
      <c r="I54" s="8"/>
      <c r="J54" s="8"/>
      <c r="K54" s="8"/>
      <c r="L54" s="41"/>
      <c r="M54" s="41"/>
      <c r="P54" s="32"/>
      <c r="Q54" s="51"/>
      <c r="R54" s="30"/>
      <c r="S54" s="29"/>
      <c r="T54" s="8"/>
      <c r="U54" s="8"/>
      <c r="V54" s="8"/>
      <c r="W54" s="8"/>
      <c r="X54" s="8"/>
      <c r="Y54" s="8"/>
      <c r="Z54" s="8"/>
      <c r="AA54" s="8"/>
      <c r="AB54" s="8"/>
      <c r="AC54" s="8"/>
      <c r="AD54" s="8"/>
      <c r="AE54" s="8"/>
      <c r="AF54" s="8"/>
      <c r="AG54" s="8"/>
      <c r="AH54" s="26"/>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6"/>
      <c r="B55" s="8"/>
      <c r="C55" s="8"/>
      <c r="D55" s="27"/>
      <c r="E55" s="8"/>
      <c r="G55" s="227"/>
      <c r="H55" s="151" t="s">
        <v>22</v>
      </c>
      <c r="I55" s="161" t="s">
        <v>40</v>
      </c>
      <c r="J55" s="152" t="s">
        <v>68</v>
      </c>
      <c r="K55" s="188" t="s">
        <v>78</v>
      </c>
      <c r="L55" s="189"/>
      <c r="M55" s="189"/>
      <c r="N55" s="189"/>
      <c r="O55" s="190"/>
      <c r="P55" s="31"/>
      <c r="Q55" s="50"/>
      <c r="R55" s="28"/>
      <c r="S55" s="29"/>
      <c r="T55" s="8"/>
      <c r="U55" s="8"/>
      <c r="V55" s="8"/>
      <c r="W55" s="8"/>
      <c r="X55" s="8"/>
      <c r="Y55" s="8"/>
      <c r="Z55" s="8"/>
      <c r="AA55" s="8"/>
      <c r="AB55" s="8"/>
      <c r="AC55" s="8"/>
      <c r="AD55" s="8"/>
      <c r="AE55" s="8"/>
      <c r="AF55" s="8"/>
      <c r="AG55" s="8"/>
      <c r="AH55" s="26"/>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6"/>
      <c r="B56" s="8"/>
      <c r="C56" s="8"/>
      <c r="D56" s="27"/>
      <c r="E56" s="8"/>
      <c r="G56" s="228"/>
      <c r="H56" s="168" t="s">
        <v>3</v>
      </c>
      <c r="I56" s="79">
        <v>1</v>
      </c>
      <c r="J56" s="80">
        <v>54345</v>
      </c>
      <c r="K56" s="191"/>
      <c r="L56" s="192"/>
      <c r="M56" s="192"/>
      <c r="N56" s="192"/>
      <c r="O56" s="193"/>
      <c r="P56" s="31"/>
      <c r="Q56" s="50"/>
      <c r="R56" s="28"/>
      <c r="S56" s="29"/>
      <c r="T56" s="8"/>
      <c r="U56" s="8"/>
      <c r="V56" s="8"/>
      <c r="W56" s="8"/>
      <c r="X56" s="8"/>
      <c r="Y56" s="8"/>
      <c r="Z56" s="8"/>
      <c r="AA56" s="8"/>
      <c r="AB56" s="8"/>
      <c r="AC56" s="8"/>
      <c r="AD56" s="8"/>
      <c r="AE56" s="8"/>
      <c r="AF56" s="8"/>
      <c r="AG56" s="8"/>
      <c r="AH56" s="26"/>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6"/>
      <c r="B57" s="8"/>
      <c r="C57" s="8"/>
      <c r="D57" s="27"/>
      <c r="E57" s="8"/>
      <c r="G57" s="8"/>
      <c r="H57" s="168" t="s">
        <v>29</v>
      </c>
      <c r="I57" s="79">
        <v>2</v>
      </c>
      <c r="J57" s="81">
        <v>67321</v>
      </c>
      <c r="K57" s="191"/>
      <c r="L57" s="192"/>
      <c r="M57" s="192"/>
      <c r="N57" s="192"/>
      <c r="O57" s="193"/>
      <c r="P57" s="31"/>
      <c r="Q57" s="50"/>
      <c r="R57" s="28"/>
      <c r="S57" s="29"/>
      <c r="T57" s="8"/>
      <c r="U57" s="8"/>
      <c r="V57" s="8"/>
      <c r="W57" s="8"/>
      <c r="X57" s="8"/>
      <c r="Y57" s="8"/>
      <c r="Z57" s="8"/>
      <c r="AA57" s="8"/>
      <c r="AB57" s="8"/>
      <c r="AC57" s="8"/>
      <c r="AD57" s="8"/>
      <c r="AE57" s="8"/>
      <c r="AF57" s="8"/>
      <c r="AG57" s="8"/>
      <c r="AH57" s="26"/>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6"/>
      <c r="B58" s="8"/>
      <c r="C58" s="8"/>
      <c r="D58" s="27"/>
      <c r="E58" s="8"/>
      <c r="G58" s="8"/>
      <c r="H58" s="168" t="s">
        <v>30</v>
      </c>
      <c r="I58" s="79">
        <v>3</v>
      </c>
      <c r="J58" s="81">
        <v>86911</v>
      </c>
      <c r="K58" s="191"/>
      <c r="L58" s="192"/>
      <c r="M58" s="192"/>
      <c r="N58" s="192"/>
      <c r="O58" s="193"/>
      <c r="P58" s="31"/>
      <c r="Q58" s="50"/>
      <c r="R58" s="28"/>
      <c r="S58" s="29"/>
      <c r="T58" s="8"/>
      <c r="U58" s="8"/>
      <c r="V58" s="8"/>
      <c r="W58" s="8"/>
      <c r="X58" s="8"/>
      <c r="Y58" s="8"/>
      <c r="Z58" s="8"/>
      <c r="AA58" s="8"/>
      <c r="AB58" s="8"/>
      <c r="AC58" s="8"/>
      <c r="AD58" s="8"/>
      <c r="AE58" s="8"/>
      <c r="AF58" s="8"/>
      <c r="AG58" s="8"/>
      <c r="AH58" s="26"/>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6"/>
      <c r="B59" s="8"/>
      <c r="C59" s="8"/>
      <c r="D59" s="27"/>
      <c r="E59" s="8"/>
      <c r="F59" s="5"/>
      <c r="G59" s="8"/>
      <c r="H59" s="168" t="s">
        <v>31</v>
      </c>
      <c r="I59" s="79">
        <v>4</v>
      </c>
      <c r="J59" s="81">
        <v>105222</v>
      </c>
      <c r="K59" s="191"/>
      <c r="L59" s="192"/>
      <c r="M59" s="192"/>
      <c r="N59" s="192"/>
      <c r="O59" s="193"/>
      <c r="P59" s="31"/>
      <c r="Q59" s="50"/>
      <c r="R59" s="28"/>
      <c r="S59" s="29"/>
      <c r="T59" s="8"/>
      <c r="U59" s="8"/>
      <c r="V59" s="8"/>
      <c r="W59" s="8"/>
      <c r="X59" s="8"/>
      <c r="Y59" s="8"/>
      <c r="Z59" s="8"/>
      <c r="AA59" s="8"/>
      <c r="AB59" s="8"/>
      <c r="AC59" s="8"/>
      <c r="AD59" s="8"/>
      <c r="AE59" s="8"/>
      <c r="AF59" s="8"/>
      <c r="AG59" s="8"/>
      <c r="AH59" s="21"/>
    </row>
    <row r="60" spans="1:502" s="7" customFormat="1" ht="21" customHeight="1">
      <c r="A60" s="26"/>
      <c r="B60" s="8"/>
      <c r="C60" s="8"/>
      <c r="D60" s="27"/>
      <c r="E60" s="8"/>
      <c r="F60" s="5"/>
      <c r="G60" s="8"/>
      <c r="H60" s="168" t="s">
        <v>32</v>
      </c>
      <c r="I60" s="79">
        <v>5</v>
      </c>
      <c r="J60" s="81">
        <v>110315</v>
      </c>
      <c r="K60" s="191"/>
      <c r="L60" s="192"/>
      <c r="M60" s="192"/>
      <c r="N60" s="192"/>
      <c r="O60" s="193"/>
      <c r="P60" s="31"/>
      <c r="Q60" s="50"/>
      <c r="R60" s="28"/>
      <c r="S60" s="29"/>
      <c r="T60" s="8"/>
      <c r="U60" s="8"/>
      <c r="V60" s="8"/>
      <c r="W60" s="8"/>
      <c r="X60" s="8"/>
      <c r="Y60" s="8"/>
      <c r="Z60" s="8"/>
      <c r="AA60" s="8"/>
      <c r="AB60" s="8"/>
      <c r="AC60" s="8"/>
      <c r="AD60" s="8"/>
      <c r="AE60" s="8"/>
      <c r="AF60" s="8"/>
      <c r="AG60" s="8"/>
      <c r="AH60" s="21"/>
    </row>
    <row r="61" spans="1:502" s="7" customFormat="1" ht="21" customHeight="1">
      <c r="A61" s="26"/>
      <c r="B61" s="8"/>
      <c r="C61" s="8"/>
      <c r="D61" s="27"/>
      <c r="E61" s="8"/>
      <c r="F61" s="5"/>
      <c r="G61" s="8"/>
      <c r="H61" s="168" t="s">
        <v>33</v>
      </c>
      <c r="I61" s="79">
        <v>6</v>
      </c>
      <c r="J61" s="81">
        <v>133153</v>
      </c>
      <c r="K61" s="191"/>
      <c r="L61" s="192"/>
      <c r="M61" s="192"/>
      <c r="N61" s="192"/>
      <c r="O61" s="193"/>
      <c r="P61" s="31"/>
      <c r="Q61" s="50"/>
      <c r="R61" s="28"/>
      <c r="S61" s="29"/>
      <c r="T61" s="8"/>
      <c r="U61" s="8"/>
      <c r="V61" s="8"/>
      <c r="W61" s="8"/>
      <c r="X61" s="8"/>
      <c r="Y61" s="8"/>
      <c r="Z61" s="8"/>
      <c r="AA61" s="8"/>
      <c r="AB61" s="8"/>
      <c r="AC61" s="8"/>
      <c r="AD61" s="8"/>
      <c r="AE61" s="8"/>
      <c r="AF61" s="8"/>
      <c r="AG61" s="8"/>
      <c r="AH61" s="21"/>
    </row>
    <row r="62" spans="1:502" s="7" customFormat="1" ht="21" customHeight="1">
      <c r="A62" s="26"/>
      <c r="B62" s="8"/>
      <c r="C62" s="8"/>
      <c r="D62" s="27"/>
      <c r="E62" s="8"/>
      <c r="F62" s="5"/>
      <c r="G62" s="8"/>
      <c r="H62" s="168" t="s">
        <v>34</v>
      </c>
      <c r="I62" s="79">
        <v>7</v>
      </c>
      <c r="J62" s="81">
        <v>156213</v>
      </c>
      <c r="K62" s="191"/>
      <c r="L62" s="192"/>
      <c r="M62" s="192"/>
      <c r="N62" s="192"/>
      <c r="O62" s="193"/>
      <c r="P62" s="31"/>
      <c r="Q62" s="50"/>
      <c r="R62" s="28"/>
      <c r="S62" s="29"/>
      <c r="T62" s="8"/>
      <c r="U62" s="8"/>
      <c r="V62" s="8"/>
      <c r="W62" s="8"/>
      <c r="X62" s="8"/>
      <c r="Y62" s="8"/>
      <c r="Z62" s="8"/>
      <c r="AA62" s="8"/>
      <c r="AB62" s="8"/>
      <c r="AC62" s="8"/>
      <c r="AD62" s="8"/>
      <c r="AE62" s="8"/>
      <c r="AF62" s="8"/>
      <c r="AG62" s="8"/>
      <c r="AH62" s="21"/>
    </row>
    <row r="63" spans="1:502" s="7" customFormat="1" ht="21" customHeight="1">
      <c r="A63" s="26"/>
      <c r="B63" s="8"/>
      <c r="C63" s="8"/>
      <c r="D63" s="27"/>
      <c r="E63" s="8"/>
      <c r="F63" s="5"/>
      <c r="G63" s="8"/>
      <c r="H63" s="168" t="s">
        <v>35</v>
      </c>
      <c r="I63" s="79">
        <v>8</v>
      </c>
      <c r="J63" s="81">
        <v>168158</v>
      </c>
      <c r="K63" s="191"/>
      <c r="L63" s="192"/>
      <c r="M63" s="192"/>
      <c r="N63" s="192"/>
      <c r="O63" s="193"/>
      <c r="P63" s="31"/>
      <c r="Q63" s="50"/>
      <c r="R63" s="28"/>
      <c r="S63" s="29"/>
      <c r="T63" s="8"/>
      <c r="U63" s="8"/>
      <c r="V63" s="8"/>
      <c r="W63" s="8"/>
      <c r="X63" s="8"/>
      <c r="Y63" s="8"/>
      <c r="Z63" s="8"/>
      <c r="AA63" s="8"/>
      <c r="AB63" s="8"/>
      <c r="AC63" s="8"/>
      <c r="AD63" s="8"/>
      <c r="AE63" s="8"/>
      <c r="AF63" s="8"/>
      <c r="AG63" s="8"/>
      <c r="AH63" s="21"/>
    </row>
    <row r="64" spans="1:502" s="7" customFormat="1" ht="21" customHeight="1">
      <c r="A64" s="26"/>
      <c r="B64" s="8"/>
      <c r="C64" s="8"/>
      <c r="D64" s="27"/>
      <c r="E64" s="8"/>
      <c r="F64" s="5"/>
      <c r="G64" s="8"/>
      <c r="H64" s="168" t="s">
        <v>36</v>
      </c>
      <c r="I64" s="79">
        <v>9</v>
      </c>
      <c r="J64" s="81">
        <v>135859</v>
      </c>
      <c r="K64" s="191"/>
      <c r="L64" s="192"/>
      <c r="M64" s="192"/>
      <c r="N64" s="192"/>
      <c r="O64" s="193"/>
      <c r="P64" s="31"/>
      <c r="Q64" s="50"/>
      <c r="R64" s="28"/>
      <c r="S64" s="29"/>
      <c r="T64" s="8"/>
      <c r="U64" s="8"/>
      <c r="V64" s="8"/>
      <c r="W64" s="8"/>
      <c r="X64" s="8"/>
      <c r="Y64" s="8"/>
      <c r="Z64" s="8"/>
      <c r="AA64" s="8"/>
      <c r="AB64" s="8"/>
      <c r="AC64" s="8"/>
      <c r="AD64" s="8"/>
      <c r="AE64" s="8"/>
      <c r="AF64" s="8"/>
      <c r="AG64" s="8"/>
      <c r="AH64" s="21"/>
    </row>
    <row r="65" spans="1:34" s="7" customFormat="1" ht="21" customHeight="1">
      <c r="A65" s="26"/>
      <c r="B65" s="8"/>
      <c r="C65" s="8"/>
      <c r="D65" s="27"/>
      <c r="E65" s="8"/>
      <c r="F65" s="5"/>
      <c r="G65" s="8"/>
      <c r="H65" s="168" t="s">
        <v>37</v>
      </c>
      <c r="I65" s="79">
        <v>10</v>
      </c>
      <c r="J65" s="81">
        <v>93628</v>
      </c>
      <c r="K65" s="194"/>
      <c r="L65" s="195"/>
      <c r="M65" s="195"/>
      <c r="N65" s="195"/>
      <c r="O65" s="196"/>
      <c r="P65" s="31"/>
      <c r="Q65" s="50"/>
      <c r="R65" s="28"/>
      <c r="S65" s="29"/>
      <c r="T65" s="8"/>
      <c r="U65" s="8"/>
      <c r="V65" s="8"/>
      <c r="W65" s="8"/>
      <c r="X65" s="8"/>
      <c r="Y65" s="8"/>
      <c r="Z65" s="8"/>
      <c r="AA65" s="8"/>
      <c r="AB65" s="8"/>
      <c r="AC65" s="8"/>
      <c r="AD65" s="8"/>
      <c r="AE65" s="8"/>
      <c r="AF65" s="8"/>
      <c r="AG65" s="8"/>
      <c r="AH65" s="21"/>
    </row>
    <row r="66" spans="1:34" s="7" customFormat="1" ht="21" customHeight="1">
      <c r="A66" s="26"/>
      <c r="B66" s="8"/>
      <c r="C66" s="8"/>
      <c r="D66" s="27"/>
      <c r="E66" s="8"/>
      <c r="F66" s="5"/>
      <c r="G66" s="8"/>
      <c r="H66" s="168" t="s">
        <v>38</v>
      </c>
      <c r="I66" s="79">
        <v>11</v>
      </c>
      <c r="J66" s="72">
        <v>80636</v>
      </c>
      <c r="K66" s="8"/>
      <c r="L66" s="8"/>
      <c r="M66" s="8"/>
      <c r="N66" s="5"/>
      <c r="O66" s="5"/>
      <c r="P66" s="31"/>
      <c r="Q66" s="50"/>
      <c r="R66" s="28"/>
      <c r="S66" s="29"/>
      <c r="T66" s="8"/>
      <c r="U66" s="8"/>
      <c r="V66" s="8"/>
      <c r="W66" s="8"/>
      <c r="X66" s="8"/>
      <c r="Y66" s="8"/>
      <c r="Z66" s="8"/>
      <c r="AA66" s="8"/>
      <c r="AB66" s="8"/>
      <c r="AC66" s="8"/>
      <c r="AD66" s="8"/>
      <c r="AE66" s="8"/>
      <c r="AF66" s="8"/>
      <c r="AG66" s="8"/>
      <c r="AH66" s="21"/>
    </row>
    <row r="67" spans="1:34" s="7" customFormat="1" ht="21" customHeight="1">
      <c r="A67" s="26"/>
      <c r="B67" s="8"/>
      <c r="C67" s="8"/>
      <c r="D67" s="27"/>
      <c r="E67" s="8"/>
      <c r="F67" s="5"/>
      <c r="G67" s="8"/>
      <c r="H67" s="168" t="s">
        <v>39</v>
      </c>
      <c r="I67" s="79">
        <v>12</v>
      </c>
      <c r="J67" s="72">
        <v>126231</v>
      </c>
      <c r="K67" s="8"/>
      <c r="L67" s="8"/>
      <c r="M67" s="8"/>
      <c r="N67" s="5"/>
      <c r="O67" s="5"/>
      <c r="P67" s="31"/>
      <c r="Q67" s="50"/>
      <c r="R67" s="28"/>
      <c r="S67" s="29"/>
      <c r="T67" s="8"/>
      <c r="U67" s="8"/>
      <c r="V67" s="8"/>
      <c r="W67" s="8"/>
      <c r="X67" s="8"/>
      <c r="Y67" s="8"/>
      <c r="Z67" s="8"/>
      <c r="AA67" s="8"/>
      <c r="AB67" s="8"/>
      <c r="AC67" s="8"/>
      <c r="AD67" s="8"/>
      <c r="AE67" s="8"/>
      <c r="AF67" s="8"/>
      <c r="AG67" s="8"/>
      <c r="AH67" s="21"/>
    </row>
    <row r="68" spans="1:34" s="7" customFormat="1" ht="21" customHeight="1">
      <c r="A68" s="26"/>
      <c r="B68" s="8"/>
      <c r="C68" s="8"/>
      <c r="D68" s="27"/>
      <c r="E68" s="8"/>
      <c r="F68" s="5"/>
      <c r="G68" s="8"/>
      <c r="H68" s="8"/>
      <c r="I68" s="8"/>
      <c r="J68" s="8"/>
      <c r="K68" s="8"/>
      <c r="L68" s="8"/>
      <c r="M68" s="8"/>
      <c r="N68" s="5"/>
      <c r="O68" s="5"/>
      <c r="P68" s="31"/>
      <c r="Q68" s="50"/>
      <c r="R68" s="28"/>
      <c r="S68" s="29"/>
      <c r="T68" s="8"/>
      <c r="U68" s="8"/>
      <c r="V68" s="8"/>
      <c r="W68" s="8"/>
      <c r="X68" s="8"/>
      <c r="Y68" s="8"/>
      <c r="Z68" s="8"/>
      <c r="AA68" s="8"/>
      <c r="AB68" s="8"/>
      <c r="AC68" s="8"/>
      <c r="AD68" s="8"/>
      <c r="AE68" s="8"/>
      <c r="AF68" s="8"/>
      <c r="AG68" s="8"/>
      <c r="AH68" s="21"/>
    </row>
    <row r="69" spans="1:34" s="7" customFormat="1" ht="21" customHeight="1">
      <c r="A69" s="26"/>
      <c r="B69" s="8"/>
      <c r="C69" s="8"/>
      <c r="D69" s="27"/>
      <c r="E69" s="8"/>
      <c r="F69" s="5"/>
      <c r="G69" s="8"/>
      <c r="P69" s="31"/>
      <c r="Q69" s="50"/>
      <c r="R69" s="28"/>
      <c r="S69" s="29"/>
      <c r="T69" s="8"/>
      <c r="U69" s="8"/>
      <c r="V69" s="8"/>
      <c r="W69" s="8"/>
      <c r="X69" s="8"/>
      <c r="Y69" s="8"/>
      <c r="Z69" s="8"/>
      <c r="AA69" s="8"/>
      <c r="AB69" s="8"/>
      <c r="AC69" s="8"/>
      <c r="AD69" s="8"/>
      <c r="AE69" s="8"/>
      <c r="AF69" s="8"/>
      <c r="AG69" s="8"/>
      <c r="AH69" s="21"/>
    </row>
    <row r="70" spans="1:34" s="7" customFormat="1" ht="21" customHeight="1">
      <c r="A70" s="26"/>
      <c r="B70" s="8"/>
      <c r="C70" s="8"/>
      <c r="D70" s="27"/>
      <c r="E70" s="8"/>
      <c r="F70" s="5"/>
      <c r="G70" s="8"/>
      <c r="P70" s="31"/>
      <c r="Q70" s="50"/>
      <c r="R70" s="28"/>
      <c r="S70" s="29"/>
      <c r="T70" s="8"/>
      <c r="U70" s="8"/>
      <c r="V70" s="8"/>
      <c r="W70" s="8"/>
      <c r="X70" s="8"/>
      <c r="Y70" s="8"/>
      <c r="Z70" s="8"/>
      <c r="AA70" s="8"/>
      <c r="AB70" s="8"/>
      <c r="AC70" s="8"/>
      <c r="AD70" s="8"/>
      <c r="AE70" s="8"/>
      <c r="AF70" s="8"/>
      <c r="AG70" s="8"/>
      <c r="AH70" s="21"/>
    </row>
    <row r="71" spans="1:34" s="7" customFormat="1" ht="21" customHeight="1">
      <c r="A71" s="26"/>
      <c r="B71" s="8"/>
      <c r="C71" s="8"/>
      <c r="D71" s="27"/>
      <c r="E71" s="8"/>
      <c r="F71" s="5"/>
      <c r="G71" s="8"/>
      <c r="P71" s="31"/>
      <c r="Q71" s="50"/>
      <c r="R71" s="28"/>
      <c r="S71" s="29"/>
      <c r="T71" s="8"/>
      <c r="U71" s="8"/>
      <c r="V71" s="8"/>
      <c r="W71" s="8"/>
      <c r="X71" s="8"/>
      <c r="Y71" s="8"/>
      <c r="Z71" s="8"/>
      <c r="AA71" s="8"/>
      <c r="AB71" s="8"/>
      <c r="AC71" s="8"/>
      <c r="AD71" s="8"/>
      <c r="AE71" s="8"/>
      <c r="AF71" s="8"/>
      <c r="AG71" s="8"/>
      <c r="AH71" s="21"/>
    </row>
    <row r="72" spans="1:34" s="7" customFormat="1" ht="21" customHeight="1">
      <c r="A72" s="26"/>
      <c r="B72" s="8"/>
      <c r="C72" s="8"/>
      <c r="D72" s="27"/>
      <c r="E72" s="8"/>
      <c r="F72" s="5"/>
      <c r="G72" s="8"/>
      <c r="P72" s="31"/>
      <c r="Q72" s="50"/>
      <c r="R72" s="28"/>
      <c r="S72" s="29"/>
      <c r="T72" s="8"/>
      <c r="U72" s="8"/>
      <c r="V72" s="8"/>
      <c r="W72" s="8"/>
      <c r="X72" s="8"/>
      <c r="Y72" s="8"/>
      <c r="Z72" s="8"/>
      <c r="AA72" s="8"/>
      <c r="AB72" s="8"/>
      <c r="AC72" s="8"/>
      <c r="AD72" s="8"/>
      <c r="AE72" s="8"/>
      <c r="AF72" s="8"/>
      <c r="AG72" s="8"/>
      <c r="AH72" s="21"/>
    </row>
    <row r="73" spans="1:34" s="7" customFormat="1" ht="15">
      <c r="A73" s="21"/>
      <c r="B73" s="21"/>
      <c r="C73" s="21"/>
      <c r="D73" s="21"/>
      <c r="E73" s="21"/>
      <c r="F73" s="21"/>
      <c r="G73" s="21"/>
      <c r="H73" s="21"/>
      <c r="I73" s="21"/>
      <c r="J73" s="21"/>
      <c r="K73" s="21"/>
      <c r="L73" s="21"/>
      <c r="M73" s="21"/>
      <c r="N73" s="21"/>
      <c r="O73" s="21"/>
      <c r="P73" s="21"/>
      <c r="Q73" s="52"/>
      <c r="R73" s="21"/>
      <c r="S73" s="21"/>
      <c r="T73" s="21"/>
      <c r="U73" s="21"/>
      <c r="V73" s="21"/>
      <c r="W73" s="21"/>
      <c r="X73" s="21"/>
      <c r="Y73" s="21"/>
      <c r="Z73" s="21"/>
      <c r="AA73" s="21"/>
      <c r="AB73" s="21"/>
      <c r="AC73" s="21"/>
      <c r="AD73" s="21"/>
      <c r="AE73" s="21"/>
      <c r="AF73" s="21"/>
      <c r="AG73" s="21"/>
      <c r="AH73" s="2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702" s="7" customFormat="1">
      <c r="G97" s="9"/>
      <c r="P97" s="13"/>
      <c r="Q97" s="53"/>
      <c r="R97" s="14"/>
      <c r="S97" s="12"/>
    </row>
    <row r="98" spans="7:702" s="7" customFormat="1">
      <c r="G98" s="9"/>
      <c r="P98" s="13"/>
      <c r="Q98" s="53"/>
      <c r="R98" s="14"/>
      <c r="S98" s="12"/>
    </row>
    <row r="99" spans="7:702" s="7" customFormat="1">
      <c r="G99" s="9"/>
      <c r="P99" s="13"/>
      <c r="Q99" s="53"/>
      <c r="R99" s="14"/>
      <c r="S99" s="12"/>
    </row>
    <row r="100" spans="7:702" s="7" customFormat="1">
      <c r="G100" s="9"/>
      <c r="P100" s="13"/>
      <c r="Q100" s="53"/>
      <c r="R100" s="14"/>
      <c r="S100" s="12"/>
      <c r="Z100" s="175" t="s">
        <v>89</v>
      </c>
      <c r="ZZ100" s="177"/>
    </row>
    <row r="101" spans="7:702" s="7" customFormat="1">
      <c r="G101" s="9"/>
      <c r="P101" s="13"/>
      <c r="Q101" s="53"/>
      <c r="R101" s="14"/>
      <c r="S101" s="12"/>
    </row>
    <row r="102" spans="7:702" s="7" customFormat="1">
      <c r="G102" s="9"/>
      <c r="P102" s="13"/>
      <c r="Q102" s="53"/>
      <c r="R102" s="14"/>
      <c r="S102" s="12"/>
    </row>
    <row r="103" spans="7:702" s="7" customFormat="1">
      <c r="G103" s="9"/>
      <c r="P103" s="13"/>
      <c r="Q103" s="53"/>
      <c r="R103" s="14"/>
      <c r="S103" s="12"/>
    </row>
    <row r="104" spans="7:702" s="7" customFormat="1">
      <c r="G104" s="9"/>
      <c r="P104" s="13"/>
      <c r="Q104" s="53"/>
      <c r="R104" s="14"/>
      <c r="S104" s="12"/>
    </row>
    <row r="105" spans="7:702" s="7" customFormat="1">
      <c r="G105" s="9"/>
      <c r="P105" s="13"/>
      <c r="Q105" s="53"/>
      <c r="R105" s="14"/>
      <c r="S105" s="12"/>
    </row>
    <row r="106" spans="7:702" s="7" customFormat="1">
      <c r="G106" s="9"/>
      <c r="P106" s="13"/>
      <c r="Q106" s="53"/>
      <c r="R106" s="14"/>
      <c r="S106" s="12"/>
    </row>
    <row r="107" spans="7:702" s="7" customFormat="1">
      <c r="G107" s="9"/>
      <c r="P107" s="13"/>
      <c r="Q107" s="53"/>
      <c r="R107" s="14"/>
      <c r="S107" s="12"/>
    </row>
    <row r="108" spans="7:702" s="7" customFormat="1">
      <c r="G108" s="9"/>
      <c r="P108" s="13"/>
      <c r="Q108" s="53"/>
      <c r="R108" s="14"/>
      <c r="S108" s="12"/>
    </row>
    <row r="109" spans="7:702" s="7" customFormat="1">
      <c r="G109" s="9"/>
      <c r="P109" s="13"/>
      <c r="Q109" s="53"/>
      <c r="R109" s="14"/>
      <c r="S109" s="12"/>
    </row>
    <row r="110" spans="7:702" s="7" customFormat="1">
      <c r="G110" s="9"/>
      <c r="P110" s="13"/>
      <c r="Q110" s="53"/>
      <c r="R110" s="14"/>
      <c r="S110" s="12"/>
    </row>
    <row r="111" spans="7:702" s="7" customFormat="1">
      <c r="G111" s="9"/>
      <c r="P111" s="13"/>
      <c r="Q111" s="53"/>
      <c r="R111" s="14"/>
      <c r="S111" s="12"/>
    </row>
    <row r="112" spans="7:702"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QrPHHFeJ2y8YE3i0POWftRC0OiOyuNh3OJVoaFeUa6AtFsOevkmafr1QdmC0ZWKBqUrx08YB56uLnobai4gVA==" saltValue="vdW1H2djaNrvaiHQjOVh8w==" spinCount="100000" sheet="1"/>
  <mergeCells count="20">
    <mergeCell ref="K55:O65"/>
    <mergeCell ref="J23:L30"/>
    <mergeCell ref="K42:O52"/>
    <mergeCell ref="D6:D7"/>
    <mergeCell ref="U3:U4"/>
    <mergeCell ref="G5:G7"/>
    <mergeCell ref="M6:S6"/>
    <mergeCell ref="D16:D17"/>
    <mergeCell ref="D9:D10"/>
    <mergeCell ref="G22:G24"/>
    <mergeCell ref="H28:I30"/>
    <mergeCell ref="G32:G34"/>
    <mergeCell ref="G54:G56"/>
    <mergeCell ref="I12:L20"/>
    <mergeCell ref="D19:D26"/>
    <mergeCell ref="V4:AF4"/>
    <mergeCell ref="C2:D2"/>
    <mergeCell ref="D12:D14"/>
    <mergeCell ref="F8:F10"/>
    <mergeCell ref="F12:F13"/>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 ref="D16" r:id="rId1" location="common_graphical_tools" xr:uid="{00000000-0004-0000-0000-000001000000}"/>
  </hyperlinks>
  <pageMargins left="0.75" right="0.75" top="0.75" bottom="0.75" header="0.3" footer="0.3"/>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zoomScale="60" zoomScaleNormal="60" workbookViewId="0">
      <selection activeCell="C2" sqref="C2:D2"/>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1"/>
      <c r="B1" s="91"/>
      <c r="C1" s="91"/>
      <c r="D1" s="91"/>
      <c r="E1" s="91"/>
      <c r="F1" s="92"/>
      <c r="G1" s="92"/>
      <c r="H1" s="174">
        <f>'Craig''s Report'!HFY945</f>
        <v>0</v>
      </c>
      <c r="I1" s="91"/>
      <c r="J1" s="91"/>
      <c r="K1" s="91"/>
      <c r="L1" s="91"/>
      <c r="M1" s="91"/>
      <c r="N1" s="91"/>
      <c r="O1" s="91"/>
      <c r="P1" s="93"/>
      <c r="Q1" s="94"/>
      <c r="R1" s="95"/>
      <c r="S1" s="96"/>
      <c r="T1" s="91"/>
      <c r="U1" s="91"/>
      <c r="V1" s="91"/>
      <c r="W1" s="91"/>
      <c r="X1" s="91"/>
      <c r="Y1" s="91"/>
      <c r="Z1" s="91"/>
      <c r="AA1" s="91"/>
      <c r="AB1" s="91"/>
      <c r="AC1" s="91"/>
      <c r="AD1" s="91"/>
      <c r="AE1" s="91"/>
      <c r="AF1" s="91"/>
      <c r="AG1" s="91"/>
      <c r="AH1" s="91"/>
    </row>
    <row r="2" spans="1:502" s="7" customFormat="1" ht="46.5" customHeight="1">
      <c r="A2" s="91"/>
      <c r="B2" s="97"/>
      <c r="C2" s="252" t="s">
        <v>83</v>
      </c>
      <c r="D2" s="252"/>
      <c r="E2" s="98"/>
      <c r="F2" s="261">
        <f>COUNTIF(G4:T66,"ERROR")</f>
        <v>20</v>
      </c>
      <c r="G2" s="261"/>
      <c r="H2" s="99" t="s">
        <v>74</v>
      </c>
      <c r="I2" s="263" t="s">
        <v>76</v>
      </c>
      <c r="J2" s="263"/>
      <c r="K2" s="263"/>
      <c r="L2" s="263"/>
      <c r="M2" s="263"/>
      <c r="N2" s="263"/>
      <c r="O2" s="263"/>
      <c r="P2" s="263"/>
      <c r="Q2" s="100"/>
      <c r="R2" s="97"/>
      <c r="S2" s="97"/>
      <c r="T2" s="101"/>
      <c r="U2" s="101"/>
      <c r="V2" s="101"/>
      <c r="W2" s="101"/>
      <c r="X2" s="101"/>
      <c r="Y2" s="101"/>
      <c r="Z2" s="101"/>
      <c r="AA2" s="101"/>
      <c r="AB2" s="101"/>
      <c r="AC2" s="101"/>
      <c r="AD2" s="101"/>
      <c r="AE2" s="101"/>
      <c r="AF2" s="101"/>
      <c r="AG2" s="101"/>
      <c r="AH2" s="91"/>
      <c r="DT2" s="35" t="s">
        <v>1</v>
      </c>
    </row>
    <row r="3" spans="1:502" s="7" customFormat="1" ht="46.5" customHeight="1">
      <c r="A3" s="91"/>
      <c r="B3" s="97"/>
      <c r="C3" s="102"/>
      <c r="D3" s="103" t="s">
        <v>61</v>
      </c>
      <c r="E3" s="98"/>
      <c r="F3" s="262">
        <f>COUNTIF(G4:T66,"Correct")</f>
        <v>2</v>
      </c>
      <c r="G3" s="262"/>
      <c r="H3" s="105" t="s">
        <v>75</v>
      </c>
      <c r="I3" s="263"/>
      <c r="J3" s="263"/>
      <c r="K3" s="263"/>
      <c r="L3" s="263"/>
      <c r="M3" s="263"/>
      <c r="N3" s="263"/>
      <c r="O3" s="263"/>
      <c r="P3" s="263"/>
      <c r="Q3" s="100"/>
      <c r="R3" s="97"/>
      <c r="S3" s="97"/>
      <c r="T3" s="101"/>
      <c r="U3" s="253" t="s">
        <v>10</v>
      </c>
      <c r="V3" s="101"/>
      <c r="W3" s="101"/>
      <c r="X3" s="101"/>
      <c r="Y3" s="101"/>
      <c r="Z3" s="101"/>
      <c r="AA3" s="101"/>
      <c r="AB3" s="101"/>
      <c r="AC3" s="101"/>
      <c r="AD3" s="101"/>
      <c r="AE3" s="101"/>
      <c r="AF3" s="101"/>
      <c r="AG3" s="101"/>
      <c r="AH3" s="91"/>
      <c r="DT3" s="35"/>
    </row>
    <row r="4" spans="1:502" s="7" customFormat="1" ht="21" customHeight="1">
      <c r="A4" s="91"/>
      <c r="B4" s="97"/>
      <c r="C4" s="106" t="s">
        <v>56</v>
      </c>
      <c r="D4" s="107" t="str">
        <f>'Craig''s Report'!D4</f>
        <v>Scroll to column U and read Craig's Background Story.</v>
      </c>
      <c r="E4" s="97"/>
      <c r="F4" s="97"/>
      <c r="G4" s="97"/>
      <c r="H4" s="97"/>
      <c r="I4" s="108"/>
      <c r="J4" s="108"/>
      <c r="K4" s="108"/>
      <c r="L4" s="108"/>
      <c r="M4" s="108"/>
      <c r="N4" s="108"/>
      <c r="O4" s="108"/>
      <c r="P4" s="108"/>
      <c r="Q4" s="108"/>
      <c r="R4" s="97"/>
      <c r="S4" s="97"/>
      <c r="T4" s="109"/>
      <c r="U4" s="254"/>
      <c r="V4" s="255" t="s">
        <v>11</v>
      </c>
      <c r="W4" s="256"/>
      <c r="X4" s="256"/>
      <c r="Y4" s="256"/>
      <c r="Z4" s="256"/>
      <c r="AA4" s="256"/>
      <c r="AB4" s="256"/>
      <c r="AC4" s="256"/>
      <c r="AD4" s="256"/>
      <c r="AE4" s="256"/>
      <c r="AF4" s="257"/>
      <c r="AG4" s="109"/>
      <c r="AH4" s="91"/>
      <c r="DT4" s="17"/>
    </row>
    <row r="5" spans="1:502" ht="21" customHeight="1">
      <c r="A5" s="91"/>
      <c r="B5" s="97"/>
      <c r="C5" s="110"/>
      <c r="D5" s="111"/>
      <c r="E5" s="97"/>
      <c r="F5" s="104"/>
      <c r="G5" s="258" t="s">
        <v>9</v>
      </c>
      <c r="H5" s="97"/>
      <c r="I5" s="108"/>
      <c r="J5" s="108"/>
      <c r="K5" s="108"/>
      <c r="L5" s="108"/>
      <c r="M5" s="108"/>
      <c r="N5" s="108"/>
      <c r="O5" s="108"/>
      <c r="P5" s="108"/>
      <c r="Q5" s="108"/>
      <c r="R5" s="112"/>
      <c r="S5" s="113"/>
      <c r="T5" s="97"/>
      <c r="U5" s="97"/>
      <c r="V5" s="97"/>
      <c r="W5" s="97"/>
      <c r="X5" s="97"/>
      <c r="Y5" s="97"/>
      <c r="Z5" s="97"/>
      <c r="AA5" s="97"/>
      <c r="AB5" s="97"/>
      <c r="AC5" s="97"/>
      <c r="AD5" s="97"/>
      <c r="AE5" s="97"/>
      <c r="AF5" s="97"/>
      <c r="AG5" s="97"/>
      <c r="AH5" s="91"/>
      <c r="DT5" s="17" t="s">
        <v>0</v>
      </c>
    </row>
    <row r="6" spans="1:502" ht="21" customHeight="1" thickBot="1">
      <c r="A6" s="91"/>
      <c r="B6" s="97"/>
      <c r="C6" s="106" t="s">
        <v>57</v>
      </c>
      <c r="D6" s="243" t="str">
        <f>'Craig''s Report'!D6:D7</f>
        <v>Type in the remaining U.S Census Bureau data and recreate a more appropriate bar chart than the one given to summarize that data.</v>
      </c>
      <c r="E6" s="97"/>
      <c r="F6" s="104"/>
      <c r="G6" s="258"/>
      <c r="H6" s="114"/>
      <c r="I6" s="115"/>
      <c r="J6" s="116"/>
      <c r="K6" s="115"/>
      <c r="L6" s="117"/>
      <c r="M6" s="259" t="s">
        <v>21</v>
      </c>
      <c r="N6" s="259"/>
      <c r="O6" s="259"/>
      <c r="P6" s="259"/>
      <c r="Q6" s="259"/>
      <c r="R6" s="259"/>
      <c r="S6" s="260"/>
      <c r="T6" s="97"/>
      <c r="U6" s="118"/>
      <c r="V6" s="118"/>
      <c r="W6" s="118"/>
      <c r="X6" s="118"/>
      <c r="Y6" s="118"/>
      <c r="Z6" s="118"/>
      <c r="AA6" s="118"/>
      <c r="AB6" s="118"/>
      <c r="AC6" s="118"/>
      <c r="AD6" s="118"/>
      <c r="AE6" s="118"/>
      <c r="AF6" s="118"/>
      <c r="AG6" s="97"/>
      <c r="AH6" s="91"/>
      <c r="DT6" s="17" t="s">
        <v>2</v>
      </c>
    </row>
    <row r="7" spans="1:502" ht="21" customHeight="1">
      <c r="A7" s="91"/>
      <c r="B7" s="97"/>
      <c r="C7" s="119"/>
      <c r="D7" s="244"/>
      <c r="E7" s="97"/>
      <c r="F7" s="104"/>
      <c r="G7" s="258"/>
      <c r="H7" s="120" t="s">
        <v>16</v>
      </c>
      <c r="I7" s="121" t="s">
        <v>12</v>
      </c>
      <c r="J7" s="121" t="s">
        <v>13</v>
      </c>
      <c r="K7" s="121" t="s">
        <v>15</v>
      </c>
      <c r="L7" s="121" t="s">
        <v>14</v>
      </c>
      <c r="M7" s="108"/>
      <c r="N7" s="97"/>
      <c r="O7" s="97"/>
      <c r="P7" s="122"/>
      <c r="Q7" s="122"/>
      <c r="R7" s="122"/>
      <c r="S7" s="122"/>
      <c r="T7" s="122"/>
      <c r="U7" s="123"/>
      <c r="V7" s="123"/>
      <c r="W7" s="123"/>
      <c r="X7" s="123"/>
      <c r="Y7" s="123"/>
      <c r="Z7" s="123"/>
      <c r="AA7" s="123"/>
      <c r="AB7" s="123"/>
      <c r="AC7" s="123"/>
      <c r="AD7" s="123"/>
      <c r="AE7" s="123"/>
      <c r="AF7" s="123"/>
      <c r="AG7" s="122"/>
      <c r="AH7" s="124"/>
      <c r="AI7" s="8"/>
      <c r="AJ7" s="8"/>
      <c r="AK7" s="8"/>
      <c r="AL7" s="8"/>
      <c r="AM7" s="8"/>
      <c r="AN7" s="8"/>
      <c r="AO7" s="8"/>
      <c r="AP7" s="8"/>
      <c r="AQ7" s="8"/>
      <c r="AR7" s="8"/>
      <c r="AS7" s="8"/>
      <c r="AT7" s="8"/>
      <c r="AU7" s="8"/>
      <c r="AV7" s="8"/>
      <c r="AW7" s="8"/>
      <c r="AX7" s="8"/>
      <c r="AY7" s="8"/>
      <c r="AZ7" s="8"/>
      <c r="BA7" s="8"/>
      <c r="BB7" s="8"/>
      <c r="BC7" s="8"/>
      <c r="BD7" s="8"/>
      <c r="BE7" s="8"/>
      <c r="BF7" s="8"/>
      <c r="DT7" s="18" t="s">
        <v>4</v>
      </c>
    </row>
    <row r="8" spans="1:502" s="4" customFormat="1" ht="21" customHeight="1">
      <c r="A8" s="124"/>
      <c r="B8" s="122"/>
      <c r="C8" s="119"/>
      <c r="D8" s="111"/>
      <c r="E8" s="122"/>
      <c r="F8" s="241"/>
      <c r="G8" s="97"/>
      <c r="H8" s="125" t="s">
        <v>17</v>
      </c>
      <c r="I8" s="82">
        <v>28618</v>
      </c>
      <c r="J8" s="82">
        <v>151209</v>
      </c>
      <c r="K8" s="82">
        <v>25798</v>
      </c>
      <c r="L8" s="126" t="str">
        <f>IF(ISBLANK('Craig''s Report'!L8),"ERROR",IF('Craig''s Report'!L8=74126,"Correct","ERROR"))</f>
        <v>ERROR</v>
      </c>
      <c r="M8" s="108"/>
      <c r="N8" s="127"/>
      <c r="O8" s="97"/>
      <c r="P8" s="122"/>
      <c r="Q8" s="122"/>
      <c r="R8" s="122"/>
      <c r="S8" s="122"/>
      <c r="T8" s="122"/>
      <c r="U8" s="123"/>
      <c r="V8" s="123"/>
      <c r="W8" s="123"/>
      <c r="X8" s="123"/>
      <c r="Y8" s="123"/>
      <c r="Z8" s="123"/>
      <c r="AA8" s="123"/>
      <c r="AB8" s="123"/>
      <c r="AC8" s="123"/>
      <c r="AD8" s="123"/>
      <c r="AE8" s="123"/>
      <c r="AF8" s="123"/>
      <c r="AG8" s="122"/>
      <c r="AH8" s="124"/>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8"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4"/>
      <c r="B9" s="122"/>
      <c r="C9" s="106" t="s">
        <v>58</v>
      </c>
      <c r="D9" s="243" t="str">
        <f>'Craig''s Report'!D9:D10</f>
        <v xml:space="preserve">Create an appropriate chart or graph that summarizes the company's annual sales by age group category. </v>
      </c>
      <c r="E9" s="122"/>
      <c r="F9" s="242"/>
      <c r="G9" s="122"/>
      <c r="H9" s="125" t="s">
        <v>18</v>
      </c>
      <c r="I9" s="82">
        <v>30997</v>
      </c>
      <c r="J9" s="82">
        <v>155481</v>
      </c>
      <c r="K9" s="82">
        <v>26130</v>
      </c>
      <c r="L9" s="126" t="str">
        <f>IF(ISBLANK('Craig''s Report'!L9),"ERROR",IF('Craig''s Report'!L9=76583,"Correct","ERROR"))</f>
        <v>ERROR</v>
      </c>
      <c r="M9" s="128"/>
      <c r="N9" s="127"/>
      <c r="O9" s="122"/>
      <c r="P9" s="122"/>
      <c r="Q9" s="122"/>
      <c r="R9" s="122"/>
      <c r="S9" s="122"/>
      <c r="T9" s="122"/>
      <c r="U9" s="123"/>
      <c r="V9" s="123"/>
      <c r="W9" s="123"/>
      <c r="X9" s="123"/>
      <c r="Y9" s="123"/>
      <c r="Z9" s="123"/>
      <c r="AA9" s="123"/>
      <c r="AB9" s="123"/>
      <c r="AC9" s="123"/>
      <c r="AD9" s="123"/>
      <c r="AE9" s="123"/>
      <c r="AF9" s="123"/>
      <c r="AG9" s="122"/>
      <c r="AH9" s="124"/>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8"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4"/>
      <c r="B10" s="122"/>
      <c r="C10" s="129"/>
      <c r="D10" s="244"/>
      <c r="E10" s="122"/>
      <c r="F10" s="242"/>
      <c r="G10" s="122"/>
      <c r="H10" s="125" t="s">
        <v>19</v>
      </c>
      <c r="I10" s="82">
        <v>26556</v>
      </c>
      <c r="J10" s="82">
        <v>164279</v>
      </c>
      <c r="K10" s="82">
        <v>19645</v>
      </c>
      <c r="L10" s="126" t="str">
        <f>IF(ISBLANK('Craig''s Report'!L10),"ERROR",IF('Craig''s Report'!L10=76014,"Correct","ERROR"))</f>
        <v>ERROR</v>
      </c>
      <c r="M10" s="128"/>
      <c r="N10" s="127"/>
      <c r="O10" s="122"/>
      <c r="P10" s="122"/>
      <c r="Q10" s="122"/>
      <c r="R10" s="122"/>
      <c r="S10" s="122"/>
      <c r="T10" s="122"/>
      <c r="U10" s="123"/>
      <c r="V10" s="123"/>
      <c r="W10" s="123"/>
      <c r="X10" s="123"/>
      <c r="Y10" s="123"/>
      <c r="Z10" s="123"/>
      <c r="AA10" s="123"/>
      <c r="AB10" s="123"/>
      <c r="AC10" s="123"/>
      <c r="AD10" s="123"/>
      <c r="AE10" s="123"/>
      <c r="AF10" s="123"/>
      <c r="AG10" s="122"/>
      <c r="AH10" s="124"/>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4"/>
      <c r="B11" s="122"/>
      <c r="C11" s="119"/>
      <c r="D11" s="130"/>
      <c r="E11" s="122"/>
      <c r="F11" s="122"/>
      <c r="G11" s="122"/>
      <c r="H11" s="125" t="s">
        <v>20</v>
      </c>
      <c r="I11" s="176">
        <v>30656</v>
      </c>
      <c r="J11" s="176">
        <v>240341</v>
      </c>
      <c r="K11" s="176">
        <v>53443</v>
      </c>
      <c r="L11" s="126" t="str">
        <f>IF(ISBLANK('Craig''s Report'!L11),"ERROR",IF('Craig''s Report'!L11=67451,"Correct","ERROR"))</f>
        <v>ERROR</v>
      </c>
      <c r="M11" s="128"/>
      <c r="N11" s="127"/>
      <c r="O11" s="122"/>
      <c r="P11" s="122"/>
      <c r="Q11" s="122"/>
      <c r="R11" s="122"/>
      <c r="S11" s="122"/>
      <c r="T11" s="122"/>
      <c r="U11" s="123"/>
      <c r="V11" s="123"/>
      <c r="W11" s="123"/>
      <c r="X11" s="123"/>
      <c r="Y11" s="123"/>
      <c r="Z11" s="123"/>
      <c r="AA11" s="123"/>
      <c r="AB11" s="123"/>
      <c r="AC11" s="123"/>
      <c r="AD11" s="123"/>
      <c r="AE11" s="123"/>
      <c r="AF11" s="123"/>
      <c r="AG11" s="122"/>
      <c r="AH11" s="124"/>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4"/>
      <c r="B12" s="122"/>
      <c r="C12" s="106" t="s">
        <v>59</v>
      </c>
      <c r="D12" s="243" t="str">
        <f>'Craig''s Report'!D12:D14</f>
        <v>Check Craig's numerical summaries for accuracy and compute all remaining numerical summaries in order to produce a graph depicting if there is a relationship between                                                                                                                                                                                                                                                                                                                                                                                                               the average annual sales of each store and the store's distance from the nearest athletic stadium.</v>
      </c>
      <c r="E12" s="122"/>
      <c r="F12" s="241"/>
      <c r="G12" s="122"/>
      <c r="H12" s="122"/>
      <c r="I12" s="246" t="s">
        <v>70</v>
      </c>
      <c r="J12" s="247"/>
      <c r="K12" s="247"/>
      <c r="L12" s="248"/>
      <c r="M12" s="122"/>
      <c r="N12" s="122"/>
      <c r="O12" s="122"/>
      <c r="P12" s="122"/>
      <c r="Q12" s="122"/>
      <c r="R12" s="122"/>
      <c r="S12" s="122"/>
      <c r="T12" s="122"/>
      <c r="U12" s="123"/>
      <c r="V12" s="123"/>
      <c r="W12" s="123"/>
      <c r="X12" s="123"/>
      <c r="Y12" s="123"/>
      <c r="Z12" s="123"/>
      <c r="AA12" s="123"/>
      <c r="AB12" s="123"/>
      <c r="AC12" s="123"/>
      <c r="AD12" s="123"/>
      <c r="AE12" s="123"/>
      <c r="AF12" s="123"/>
      <c r="AG12" s="122"/>
      <c r="AH12" s="124"/>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4"/>
      <c r="B13" s="122"/>
      <c r="C13" s="131"/>
      <c r="D13" s="245"/>
      <c r="E13" s="122"/>
      <c r="F13" s="242"/>
      <c r="G13" s="122"/>
      <c r="H13" s="122"/>
      <c r="I13" s="246"/>
      <c r="J13" s="247"/>
      <c r="K13" s="247"/>
      <c r="L13" s="248"/>
      <c r="M13" s="132"/>
      <c r="N13" s="122"/>
      <c r="O13" s="122"/>
      <c r="P13" s="122"/>
      <c r="Q13" s="122"/>
      <c r="R13" s="122"/>
      <c r="S13" s="122"/>
      <c r="T13" s="122"/>
      <c r="U13" s="123"/>
      <c r="V13" s="123"/>
      <c r="W13" s="123"/>
      <c r="X13" s="123"/>
      <c r="Y13" s="123"/>
      <c r="Z13" s="123"/>
      <c r="AA13" s="123"/>
      <c r="AB13" s="123"/>
      <c r="AC13" s="123"/>
      <c r="AD13" s="123"/>
      <c r="AE13" s="123"/>
      <c r="AF13" s="123"/>
      <c r="AG13" s="122"/>
      <c r="AH13" s="124"/>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4"/>
      <c r="B14" s="122"/>
      <c r="C14" s="131"/>
      <c r="D14" s="244"/>
      <c r="E14" s="122"/>
      <c r="F14" s="122"/>
      <c r="G14" s="122"/>
      <c r="H14" s="122"/>
      <c r="I14" s="246"/>
      <c r="J14" s="247"/>
      <c r="K14" s="247"/>
      <c r="L14" s="248"/>
      <c r="M14" s="122"/>
      <c r="N14" s="122"/>
      <c r="O14" s="122"/>
      <c r="P14" s="122"/>
      <c r="Q14" s="122"/>
      <c r="R14" s="122"/>
      <c r="S14" s="122"/>
      <c r="T14" s="122"/>
      <c r="U14" s="123"/>
      <c r="V14" s="123"/>
      <c r="W14" s="123"/>
      <c r="X14" s="123"/>
      <c r="Y14" s="123"/>
      <c r="Z14" s="123"/>
      <c r="AA14" s="123"/>
      <c r="AB14" s="123"/>
      <c r="AC14" s="123"/>
      <c r="AD14" s="123"/>
      <c r="AE14" s="123"/>
      <c r="AF14" s="123"/>
      <c r="AG14" s="122"/>
      <c r="AH14" s="124"/>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4"/>
      <c r="B15" s="122"/>
      <c r="C15" s="131"/>
      <c r="D15" s="130"/>
      <c r="E15" s="122"/>
      <c r="F15" s="122"/>
      <c r="G15" s="122"/>
      <c r="H15" s="122"/>
      <c r="I15" s="246"/>
      <c r="J15" s="247"/>
      <c r="K15" s="247"/>
      <c r="L15" s="248"/>
      <c r="M15" s="122"/>
      <c r="N15" s="122"/>
      <c r="O15" s="122"/>
      <c r="P15" s="122"/>
      <c r="Q15" s="122"/>
      <c r="R15" s="122"/>
      <c r="S15" s="122"/>
      <c r="T15" s="122"/>
      <c r="U15" s="123"/>
      <c r="V15" s="123"/>
      <c r="W15" s="123"/>
      <c r="X15" s="123"/>
      <c r="Y15" s="123"/>
      <c r="Z15" s="123"/>
      <c r="AA15" s="123"/>
      <c r="AB15" s="123"/>
      <c r="AC15" s="123"/>
      <c r="AD15" s="123"/>
      <c r="AE15" s="123"/>
      <c r="AF15" s="123"/>
      <c r="AG15" s="122"/>
      <c r="AH15" s="124"/>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4"/>
      <c r="B16" s="122"/>
      <c r="C16" s="106" t="s">
        <v>60</v>
      </c>
      <c r="D16" s="243" t="str">
        <f>'Craig''s Report'!D16:D17</f>
        <v xml:space="preserve">Create an appropriate chart or graph (click to review when to use each graph) that summarizes the company's average monthly sales by month of the year. </v>
      </c>
      <c r="E16" s="122"/>
      <c r="F16" s="122"/>
      <c r="G16" s="122"/>
      <c r="H16" s="122"/>
      <c r="I16" s="246"/>
      <c r="J16" s="247"/>
      <c r="K16" s="247"/>
      <c r="L16" s="248"/>
      <c r="M16" s="122"/>
      <c r="N16" s="122"/>
      <c r="O16" s="122"/>
      <c r="P16" s="122"/>
      <c r="Q16" s="122"/>
      <c r="R16" s="122"/>
      <c r="S16" s="122"/>
      <c r="T16" s="122"/>
      <c r="U16" s="123"/>
      <c r="V16" s="123"/>
      <c r="W16" s="123"/>
      <c r="X16" s="123"/>
      <c r="Y16" s="123"/>
      <c r="Z16" s="123"/>
      <c r="AA16" s="123"/>
      <c r="AB16" s="123"/>
      <c r="AC16" s="123"/>
      <c r="AD16" s="123"/>
      <c r="AE16" s="123"/>
      <c r="AF16" s="123"/>
      <c r="AG16" s="122"/>
      <c r="AH16" s="124"/>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4"/>
      <c r="B17" s="122"/>
      <c r="C17" s="129"/>
      <c r="D17" s="244"/>
      <c r="E17" s="122"/>
      <c r="F17" s="122"/>
      <c r="G17" s="122"/>
      <c r="H17" s="122"/>
      <c r="I17" s="246"/>
      <c r="J17" s="247"/>
      <c r="K17" s="247"/>
      <c r="L17" s="248"/>
      <c r="M17" s="122"/>
      <c r="N17" s="122"/>
      <c r="O17" s="122"/>
      <c r="P17" s="122"/>
      <c r="Q17" s="122"/>
      <c r="R17" s="122"/>
      <c r="S17" s="122"/>
      <c r="T17" s="122"/>
      <c r="U17" s="123"/>
      <c r="V17" s="123"/>
      <c r="W17" s="123"/>
      <c r="X17" s="123"/>
      <c r="Y17" s="123"/>
      <c r="Z17" s="123"/>
      <c r="AA17" s="123"/>
      <c r="AB17" s="123"/>
      <c r="AC17" s="123"/>
      <c r="AD17" s="123"/>
      <c r="AE17" s="123"/>
      <c r="AF17" s="123"/>
      <c r="AG17" s="122"/>
      <c r="AH17" s="124"/>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4"/>
      <c r="B18" s="122"/>
      <c r="C18" s="131"/>
      <c r="D18" s="130"/>
      <c r="E18" s="122"/>
      <c r="F18" s="122"/>
      <c r="G18" s="122"/>
      <c r="H18" s="122"/>
      <c r="I18" s="246"/>
      <c r="J18" s="247"/>
      <c r="K18" s="247"/>
      <c r="L18" s="248"/>
      <c r="M18" s="122"/>
      <c r="N18" s="122"/>
      <c r="O18" s="122"/>
      <c r="P18" s="122"/>
      <c r="Q18" s="122"/>
      <c r="R18" s="122"/>
      <c r="S18" s="122"/>
      <c r="T18" s="122"/>
      <c r="U18" s="123"/>
      <c r="V18" s="123"/>
      <c r="W18" s="123"/>
      <c r="X18" s="123"/>
      <c r="Y18" s="123"/>
      <c r="Z18" s="123"/>
      <c r="AA18" s="123"/>
      <c r="AB18" s="123"/>
      <c r="AC18" s="123"/>
      <c r="AD18" s="123"/>
      <c r="AE18" s="123"/>
      <c r="AF18" s="123"/>
      <c r="AG18" s="122"/>
      <c r="AH18" s="124"/>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4"/>
      <c r="B19" s="122"/>
      <c r="C19" s="106" t="s">
        <v>67</v>
      </c>
      <c r="D19" s="243" t="str">
        <f>'Craig''s Report'!D19:D20</f>
        <v>Write a plan or script for what you would say during the next company meeting when presenting these charts and graphs and numerical summaries to Craig's Team. 
Your comments should be of professional presentation quality.Provide conclusions from the data and graphics for each of parts #2 through #5. One paragraph per section.</v>
      </c>
      <c r="E19" s="122"/>
      <c r="F19" s="122"/>
      <c r="G19" s="122"/>
      <c r="H19" s="122"/>
      <c r="I19" s="246"/>
      <c r="J19" s="247"/>
      <c r="K19" s="247"/>
      <c r="L19" s="248"/>
      <c r="M19" s="122"/>
      <c r="N19" s="122"/>
      <c r="O19" s="122"/>
      <c r="P19" s="122"/>
      <c r="Q19" s="122"/>
      <c r="R19" s="122"/>
      <c r="S19" s="122"/>
      <c r="T19" s="122"/>
      <c r="U19" s="123"/>
      <c r="V19" s="123"/>
      <c r="W19" s="123"/>
      <c r="X19" s="123"/>
      <c r="Y19" s="123"/>
      <c r="Z19" s="123"/>
      <c r="AA19" s="123"/>
      <c r="AB19" s="123"/>
      <c r="AC19" s="123"/>
      <c r="AD19" s="123"/>
      <c r="AE19" s="123"/>
      <c r="AF19" s="123"/>
      <c r="AG19" s="122"/>
      <c r="AH19" s="124"/>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4"/>
      <c r="B20" s="122"/>
      <c r="C20" s="122"/>
      <c r="D20" s="244"/>
      <c r="E20" s="122"/>
      <c r="F20" s="122"/>
      <c r="G20" s="122"/>
      <c r="H20" s="122"/>
      <c r="I20" s="249"/>
      <c r="J20" s="250"/>
      <c r="K20" s="250"/>
      <c r="L20" s="251"/>
      <c r="M20" s="122"/>
      <c r="N20" s="122"/>
      <c r="O20" s="122"/>
      <c r="P20" s="122"/>
      <c r="Q20" s="122"/>
      <c r="R20" s="122"/>
      <c r="S20" s="122"/>
      <c r="T20" s="122"/>
      <c r="U20" s="123"/>
      <c r="V20" s="123"/>
      <c r="W20" s="123"/>
      <c r="X20" s="123"/>
      <c r="Y20" s="123"/>
      <c r="Z20" s="123"/>
      <c r="AA20" s="123"/>
      <c r="AB20" s="123"/>
      <c r="AC20" s="123"/>
      <c r="AD20" s="123"/>
      <c r="AE20" s="123"/>
      <c r="AF20" s="123"/>
      <c r="AG20" s="122"/>
      <c r="AH20" s="124"/>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4"/>
      <c r="B21" s="122"/>
      <c r="C21" s="122"/>
      <c r="D21" s="133"/>
      <c r="E21" s="122"/>
      <c r="F21" s="122"/>
      <c r="G21" s="122"/>
      <c r="H21" s="122"/>
      <c r="I21" s="134"/>
      <c r="J21" s="134"/>
      <c r="K21" s="134"/>
      <c r="L21" s="134"/>
      <c r="M21" s="122"/>
      <c r="N21" s="122"/>
      <c r="O21" s="122"/>
      <c r="P21" s="122"/>
      <c r="Q21" s="122"/>
      <c r="R21" s="122"/>
      <c r="S21" s="122"/>
      <c r="T21" s="122"/>
      <c r="U21" s="123"/>
      <c r="V21" s="123"/>
      <c r="W21" s="123"/>
      <c r="X21" s="123"/>
      <c r="Y21" s="123"/>
      <c r="Z21" s="123"/>
      <c r="AA21" s="123"/>
      <c r="AB21" s="123"/>
      <c r="AC21" s="123"/>
      <c r="AD21" s="123"/>
      <c r="AE21" s="123"/>
      <c r="AF21" s="123"/>
      <c r="AG21" s="122"/>
      <c r="AH21" s="124"/>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4"/>
      <c r="B22" s="122"/>
      <c r="C22" s="122"/>
      <c r="D22" s="133"/>
      <c r="E22" s="122"/>
      <c r="F22" s="122"/>
      <c r="G22" s="258" t="s">
        <v>7</v>
      </c>
      <c r="H22" s="122"/>
      <c r="I22" s="122"/>
      <c r="J22" s="122"/>
      <c r="K22" s="122"/>
      <c r="L22" s="122"/>
      <c r="M22" s="122"/>
      <c r="N22" s="122"/>
      <c r="O22" s="122"/>
      <c r="P22" s="122"/>
      <c r="Q22" s="122"/>
      <c r="R22" s="122"/>
      <c r="S22" s="122"/>
      <c r="T22" s="122"/>
      <c r="U22" s="123"/>
      <c r="V22" s="123"/>
      <c r="W22" s="123"/>
      <c r="X22" s="123"/>
      <c r="Y22" s="123"/>
      <c r="Z22" s="123"/>
      <c r="AA22" s="123"/>
      <c r="AB22" s="123"/>
      <c r="AC22" s="123"/>
      <c r="AD22" s="123"/>
      <c r="AE22" s="123"/>
      <c r="AF22" s="123"/>
      <c r="AG22" s="122"/>
      <c r="AH22" s="124"/>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4"/>
      <c r="B23" s="122"/>
      <c r="C23" s="122"/>
      <c r="D23" s="135"/>
      <c r="E23" s="122"/>
      <c r="F23" s="122"/>
      <c r="G23" s="258"/>
      <c r="H23" s="136" t="s">
        <v>55</v>
      </c>
      <c r="I23" s="137" t="s">
        <v>62</v>
      </c>
      <c r="J23" s="264" t="s">
        <v>71</v>
      </c>
      <c r="K23" s="265"/>
      <c r="L23" s="266"/>
      <c r="M23" s="122"/>
      <c r="N23" s="122"/>
      <c r="O23" s="122"/>
      <c r="P23" s="122"/>
      <c r="Q23" s="122"/>
      <c r="R23" s="122"/>
      <c r="S23" s="122"/>
      <c r="T23" s="122"/>
      <c r="U23" s="123"/>
      <c r="V23" s="123"/>
      <c r="W23" s="123"/>
      <c r="X23" s="123"/>
      <c r="Y23" s="123"/>
      <c r="Z23" s="123"/>
      <c r="AA23" s="123"/>
      <c r="AB23" s="123"/>
      <c r="AC23" s="123"/>
      <c r="AD23" s="123"/>
      <c r="AE23" s="123"/>
      <c r="AF23" s="123"/>
      <c r="AG23" s="122"/>
      <c r="AH23" s="124"/>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4"/>
      <c r="B24" s="122"/>
      <c r="C24" s="122"/>
      <c r="D24" s="135"/>
      <c r="E24" s="122"/>
      <c r="F24" s="122"/>
      <c r="G24" s="258"/>
      <c r="H24" s="138" t="s">
        <v>17</v>
      </c>
      <c r="I24" s="83">
        <v>85204</v>
      </c>
      <c r="J24" s="267"/>
      <c r="K24" s="267"/>
      <c r="L24" s="268"/>
      <c r="M24" s="122"/>
      <c r="N24" s="122"/>
      <c r="O24" s="122"/>
      <c r="P24" s="122"/>
      <c r="Q24" s="122"/>
      <c r="R24" s="122"/>
      <c r="S24" s="122"/>
      <c r="T24" s="97"/>
      <c r="U24" s="118"/>
      <c r="V24" s="118"/>
      <c r="W24" s="118"/>
      <c r="X24" s="118"/>
      <c r="Y24" s="118"/>
      <c r="Z24" s="118"/>
      <c r="AA24" s="118"/>
      <c r="AB24" s="118"/>
      <c r="AC24" s="118"/>
      <c r="AD24" s="118"/>
      <c r="AE24" s="118"/>
      <c r="AF24" s="118"/>
      <c r="AG24" s="97"/>
      <c r="AH24" s="9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1"/>
      <c r="B25" s="97"/>
      <c r="C25" s="122"/>
      <c r="D25" s="135"/>
      <c r="E25" s="97"/>
      <c r="F25" s="122"/>
      <c r="G25" s="122"/>
      <c r="H25" s="138" t="s">
        <v>18</v>
      </c>
      <c r="I25" s="84">
        <v>115229</v>
      </c>
      <c r="J25" s="267"/>
      <c r="K25" s="267"/>
      <c r="L25" s="268"/>
      <c r="M25" s="122"/>
      <c r="N25" s="122"/>
      <c r="O25" s="122"/>
      <c r="P25" s="122"/>
      <c r="Q25" s="122"/>
      <c r="R25" s="122"/>
      <c r="S25" s="122"/>
      <c r="T25" s="97"/>
      <c r="U25" s="118"/>
      <c r="V25" s="118"/>
      <c r="W25" s="118"/>
      <c r="X25" s="118"/>
      <c r="Y25" s="118"/>
      <c r="Z25" s="118"/>
      <c r="AA25" s="118"/>
      <c r="AB25" s="118"/>
      <c r="AC25" s="118"/>
      <c r="AD25" s="118"/>
      <c r="AE25" s="118"/>
      <c r="AF25" s="118"/>
      <c r="AG25" s="97"/>
      <c r="AH25" s="91"/>
    </row>
    <row r="26" spans="1:502" ht="21" customHeight="1">
      <c r="A26" s="91"/>
      <c r="B26" s="97"/>
      <c r="C26" s="122"/>
      <c r="D26" s="135"/>
      <c r="E26" s="97"/>
      <c r="F26" s="122"/>
      <c r="G26" s="122"/>
      <c r="H26" s="138" t="s">
        <v>19</v>
      </c>
      <c r="I26" s="84">
        <v>955820</v>
      </c>
      <c r="J26" s="267"/>
      <c r="K26" s="267"/>
      <c r="L26" s="268"/>
      <c r="M26" s="122"/>
      <c r="N26" s="122"/>
      <c r="O26" s="122"/>
      <c r="P26" s="122"/>
      <c r="Q26" s="122"/>
      <c r="R26" s="122"/>
      <c r="S26" s="122"/>
      <c r="T26" s="97"/>
      <c r="U26" s="118"/>
      <c r="V26" s="118"/>
      <c r="W26" s="118"/>
      <c r="X26" s="118"/>
      <c r="Y26" s="118"/>
      <c r="Z26" s="118"/>
      <c r="AA26" s="118"/>
      <c r="AB26" s="118"/>
      <c r="AC26" s="118"/>
      <c r="AD26" s="118"/>
      <c r="AE26" s="118"/>
      <c r="AF26" s="118"/>
      <c r="AG26" s="97"/>
      <c r="AH26" s="91"/>
      <c r="AJ26" s="8"/>
      <c r="AK26" s="8"/>
      <c r="AL26" s="8"/>
      <c r="AM26" s="8"/>
    </row>
    <row r="27" spans="1:502" ht="21" customHeight="1">
      <c r="A27" s="91"/>
      <c r="B27" s="97"/>
      <c r="C27" s="122"/>
      <c r="D27" s="135"/>
      <c r="E27" s="97"/>
      <c r="F27" s="122"/>
      <c r="G27" s="122"/>
      <c r="H27" s="138" t="s">
        <v>20</v>
      </c>
      <c r="I27" s="84">
        <v>402517</v>
      </c>
      <c r="J27" s="267"/>
      <c r="K27" s="267"/>
      <c r="L27" s="268"/>
      <c r="M27" s="122"/>
      <c r="N27" s="122"/>
      <c r="O27" s="122"/>
      <c r="P27" s="122"/>
      <c r="Q27" s="122"/>
      <c r="R27" s="122"/>
      <c r="S27" s="122"/>
      <c r="T27" s="97"/>
      <c r="U27" s="118"/>
      <c r="V27" s="118"/>
      <c r="W27" s="118"/>
      <c r="X27" s="118"/>
      <c r="Y27" s="118"/>
      <c r="Z27" s="118"/>
      <c r="AA27" s="118"/>
      <c r="AB27" s="118"/>
      <c r="AC27" s="118"/>
      <c r="AD27" s="118"/>
      <c r="AE27" s="118"/>
      <c r="AF27" s="118"/>
      <c r="AG27" s="97"/>
      <c r="AH27" s="91"/>
    </row>
    <row r="28" spans="1:502" ht="21" customHeight="1">
      <c r="A28" s="91"/>
      <c r="B28" s="97"/>
      <c r="C28" s="122"/>
      <c r="D28" s="135"/>
      <c r="E28" s="97"/>
      <c r="F28" s="122"/>
      <c r="G28" s="122"/>
      <c r="H28" s="273" t="s">
        <v>63</v>
      </c>
      <c r="I28" s="274"/>
      <c r="J28" s="269"/>
      <c r="K28" s="267"/>
      <c r="L28" s="268"/>
      <c r="M28" s="122"/>
      <c r="N28" s="122"/>
      <c r="O28" s="122"/>
      <c r="P28" s="122"/>
      <c r="Q28" s="122"/>
      <c r="R28" s="122"/>
      <c r="S28" s="122"/>
      <c r="T28" s="122"/>
      <c r="U28" s="123"/>
      <c r="V28" s="123"/>
      <c r="W28" s="123"/>
      <c r="X28" s="123"/>
      <c r="Y28" s="123"/>
      <c r="Z28" s="123"/>
      <c r="AA28" s="123"/>
      <c r="AB28" s="123"/>
      <c r="AC28" s="123"/>
      <c r="AD28" s="123"/>
      <c r="AE28" s="123"/>
      <c r="AF28" s="123"/>
      <c r="AG28" s="122"/>
      <c r="AH28" s="124"/>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4"/>
      <c r="B29" s="122"/>
      <c r="C29" s="97"/>
      <c r="D29" s="135"/>
      <c r="E29" s="122"/>
      <c r="F29" s="122"/>
      <c r="G29" s="122"/>
      <c r="H29" s="273"/>
      <c r="I29" s="274"/>
      <c r="J29" s="269"/>
      <c r="K29" s="267"/>
      <c r="L29" s="268"/>
      <c r="M29" s="122"/>
      <c r="N29" s="122"/>
      <c r="O29" s="122"/>
      <c r="P29" s="122"/>
      <c r="Q29" s="122"/>
      <c r="R29" s="122"/>
      <c r="S29" s="122"/>
      <c r="T29" s="122"/>
      <c r="U29" s="123"/>
      <c r="V29" s="123"/>
      <c r="W29" s="123"/>
      <c r="X29" s="123"/>
      <c r="Y29" s="123"/>
      <c r="Z29" s="123"/>
      <c r="AA29" s="123"/>
      <c r="AB29" s="123"/>
      <c r="AC29" s="123"/>
      <c r="AD29" s="123"/>
      <c r="AE29" s="123"/>
      <c r="AF29" s="123"/>
      <c r="AG29" s="122"/>
      <c r="AH29" s="124"/>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4"/>
      <c r="B30" s="122"/>
      <c r="C30" s="97"/>
      <c r="D30" s="135"/>
      <c r="E30" s="122"/>
      <c r="F30" s="122"/>
      <c r="G30" s="122"/>
      <c r="H30" s="273"/>
      <c r="I30" s="274"/>
      <c r="J30" s="270"/>
      <c r="K30" s="271"/>
      <c r="L30" s="272"/>
      <c r="M30" s="122"/>
      <c r="N30" s="122"/>
      <c r="O30" s="122"/>
      <c r="P30" s="122"/>
      <c r="Q30" s="122"/>
      <c r="R30" s="122"/>
      <c r="S30" s="122"/>
      <c r="T30" s="122"/>
      <c r="U30" s="123"/>
      <c r="V30" s="123"/>
      <c r="W30" s="123"/>
      <c r="X30" s="123"/>
      <c r="Y30" s="123"/>
      <c r="Z30" s="123"/>
      <c r="AA30" s="123"/>
      <c r="AB30" s="123"/>
      <c r="AC30" s="123"/>
      <c r="AD30" s="123"/>
      <c r="AE30" s="123"/>
      <c r="AF30" s="123"/>
      <c r="AG30" s="122"/>
      <c r="AH30" s="124"/>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4"/>
      <c r="B31" s="122"/>
      <c r="C31" s="97"/>
      <c r="D31" s="135"/>
      <c r="E31" s="122"/>
      <c r="F31" s="122"/>
      <c r="G31" s="122"/>
      <c r="H31" s="139"/>
      <c r="I31" s="122"/>
      <c r="J31" s="122"/>
      <c r="K31" s="122"/>
      <c r="L31" s="122"/>
      <c r="M31" s="122"/>
      <c r="N31" s="122"/>
      <c r="O31" s="122"/>
      <c r="P31" s="122"/>
      <c r="Q31" s="122"/>
      <c r="R31" s="122"/>
      <c r="S31" s="122"/>
      <c r="T31" s="122"/>
      <c r="U31" s="123"/>
      <c r="V31" s="123"/>
      <c r="W31" s="123"/>
      <c r="X31" s="123"/>
      <c r="Y31" s="123"/>
      <c r="Z31" s="123"/>
      <c r="AA31" s="123"/>
      <c r="AB31" s="123"/>
      <c r="AC31" s="123"/>
      <c r="AD31" s="123"/>
      <c r="AE31" s="123"/>
      <c r="AF31" s="123"/>
      <c r="AG31" s="122"/>
      <c r="AH31" s="124"/>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4"/>
      <c r="B32" s="122"/>
      <c r="C32" s="97"/>
      <c r="D32" s="135"/>
      <c r="E32" s="122"/>
      <c r="F32" s="122"/>
      <c r="G32" s="226" t="s">
        <v>8</v>
      </c>
      <c r="H32" s="122"/>
      <c r="I32" s="122"/>
      <c r="J32" s="122"/>
      <c r="K32" s="122"/>
      <c r="L32" s="122"/>
      <c r="M32" s="122"/>
      <c r="N32" s="122"/>
      <c r="O32" s="122"/>
      <c r="P32" s="122"/>
      <c r="Q32" s="122"/>
      <c r="R32" s="122"/>
      <c r="S32" s="122"/>
      <c r="T32" s="122"/>
      <c r="U32" s="123"/>
      <c r="V32" s="123"/>
      <c r="W32" s="123"/>
      <c r="X32" s="123"/>
      <c r="Y32" s="123"/>
      <c r="Z32" s="123"/>
      <c r="AA32" s="123"/>
      <c r="AB32" s="123"/>
      <c r="AC32" s="123"/>
      <c r="AD32" s="123"/>
      <c r="AE32" s="123"/>
      <c r="AF32" s="123"/>
      <c r="AG32" s="122"/>
      <c r="AH32" s="124"/>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4"/>
      <c r="B33" s="122"/>
      <c r="C33" s="122"/>
      <c r="D33" s="135"/>
      <c r="E33" s="122"/>
      <c r="F33" s="122"/>
      <c r="G33" s="227"/>
      <c r="H33" s="136"/>
      <c r="I33" s="120" t="s">
        <v>41</v>
      </c>
      <c r="J33" s="120" t="s">
        <v>44</v>
      </c>
      <c r="K33" s="120" t="s">
        <v>45</v>
      </c>
      <c r="L33" s="120" t="s">
        <v>46</v>
      </c>
      <c r="M33" s="120" t="s">
        <v>47</v>
      </c>
      <c r="N33" s="120" t="s">
        <v>42</v>
      </c>
      <c r="O33" s="122"/>
      <c r="P33" s="122"/>
      <c r="Q33" s="122"/>
      <c r="R33" s="122"/>
      <c r="S33" s="122"/>
      <c r="T33" s="122"/>
      <c r="U33" s="123"/>
      <c r="V33" s="123"/>
      <c r="W33" s="123"/>
      <c r="X33" s="123"/>
      <c r="Y33" s="123"/>
      <c r="Z33" s="123"/>
      <c r="AA33" s="123"/>
      <c r="AB33" s="123"/>
      <c r="AC33" s="123"/>
      <c r="AD33" s="123"/>
      <c r="AE33" s="123"/>
      <c r="AF33" s="123"/>
      <c r="AG33" s="122"/>
      <c r="AH33" s="124"/>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4"/>
      <c r="B34" s="122"/>
      <c r="C34" s="122"/>
      <c r="D34" s="135"/>
      <c r="E34" s="122"/>
      <c r="F34" s="122"/>
      <c r="G34" s="228"/>
      <c r="H34" s="140" t="s">
        <v>48</v>
      </c>
      <c r="I34" s="85">
        <v>217129</v>
      </c>
      <c r="J34" s="76"/>
      <c r="K34" s="76"/>
      <c r="L34" s="76"/>
      <c r="M34" s="76"/>
      <c r="N34" s="76"/>
      <c r="O34" s="122"/>
      <c r="P34" s="122"/>
      <c r="Q34" s="122"/>
      <c r="R34" s="122"/>
      <c r="S34" s="122"/>
      <c r="T34" s="122"/>
      <c r="U34" s="123"/>
      <c r="V34" s="123"/>
      <c r="W34" s="123"/>
      <c r="X34" s="123"/>
      <c r="Y34" s="123"/>
      <c r="Z34" s="123"/>
      <c r="AA34" s="123"/>
      <c r="AB34" s="123"/>
      <c r="AC34" s="123"/>
      <c r="AD34" s="123"/>
      <c r="AE34" s="123"/>
      <c r="AF34" s="123"/>
      <c r="AG34" s="122"/>
      <c r="AH34" s="124"/>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4"/>
      <c r="B35" s="122"/>
      <c r="C35" s="122"/>
      <c r="D35" s="135"/>
      <c r="E35" s="122"/>
      <c r="F35" s="122"/>
      <c r="G35" s="122"/>
      <c r="H35" s="140" t="s">
        <v>49</v>
      </c>
      <c r="I35" s="85">
        <v>257281</v>
      </c>
      <c r="J35" s="85">
        <v>312409</v>
      </c>
      <c r="K35" s="85">
        <v>185163</v>
      </c>
      <c r="L35" s="76"/>
      <c r="M35" s="76"/>
      <c r="N35" s="76"/>
      <c r="O35" s="122"/>
      <c r="P35" s="122"/>
      <c r="Q35" s="122"/>
      <c r="R35" s="122"/>
      <c r="S35" s="122"/>
      <c r="T35" s="122"/>
      <c r="U35" s="123"/>
      <c r="V35" s="123"/>
      <c r="W35" s="123"/>
      <c r="X35" s="123"/>
      <c r="Y35" s="123"/>
      <c r="Z35" s="123"/>
      <c r="AA35" s="123"/>
      <c r="AB35" s="123"/>
      <c r="AC35" s="123"/>
      <c r="AD35" s="123"/>
      <c r="AE35" s="123"/>
      <c r="AF35" s="123"/>
      <c r="AG35" s="122"/>
      <c r="AH35" s="124"/>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4"/>
      <c r="B36" s="122"/>
      <c r="C36" s="122"/>
      <c r="D36" s="135"/>
      <c r="E36" s="122"/>
      <c r="F36" s="122"/>
      <c r="G36" s="122"/>
      <c r="H36" s="140" t="s">
        <v>50</v>
      </c>
      <c r="I36" s="85">
        <v>232019</v>
      </c>
      <c r="J36" s="85">
        <v>308782</v>
      </c>
      <c r="K36" s="85">
        <v>192598</v>
      </c>
      <c r="L36" s="85">
        <v>279420</v>
      </c>
      <c r="M36" s="76"/>
      <c r="N36" s="76"/>
      <c r="O36" s="122"/>
      <c r="P36" s="122"/>
      <c r="Q36" s="122"/>
      <c r="R36" s="122"/>
      <c r="S36" s="122"/>
      <c r="T36" s="122"/>
      <c r="U36" s="123"/>
      <c r="V36" s="123"/>
      <c r="W36" s="123"/>
      <c r="X36" s="123"/>
      <c r="Y36" s="123"/>
      <c r="Z36" s="123"/>
      <c r="AA36" s="123"/>
      <c r="AB36" s="123"/>
      <c r="AC36" s="123"/>
      <c r="AD36" s="123"/>
      <c r="AE36" s="123"/>
      <c r="AF36" s="123"/>
      <c r="AG36" s="122"/>
      <c r="AH36" s="124"/>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4"/>
      <c r="B37" s="122"/>
      <c r="C37" s="122"/>
      <c r="D37" s="135"/>
      <c r="E37" s="122"/>
      <c r="F37" s="122"/>
      <c r="G37" s="141"/>
      <c r="H37" s="140" t="s">
        <v>51</v>
      </c>
      <c r="I37" s="85">
        <v>238271</v>
      </c>
      <c r="J37" s="85">
        <v>304242</v>
      </c>
      <c r="K37" s="85">
        <v>240355</v>
      </c>
      <c r="L37" s="85">
        <v>281793</v>
      </c>
      <c r="M37" s="85">
        <v>181091</v>
      </c>
      <c r="N37" s="85">
        <v>241258</v>
      </c>
      <c r="O37" s="122"/>
      <c r="P37" s="122"/>
      <c r="Q37" s="122"/>
      <c r="R37" s="122"/>
      <c r="S37" s="122"/>
      <c r="T37" s="122"/>
      <c r="U37" s="123"/>
      <c r="V37" s="123"/>
      <c r="W37" s="123"/>
      <c r="X37" s="123"/>
      <c r="Y37" s="123"/>
      <c r="Z37" s="123"/>
      <c r="AA37" s="123"/>
      <c r="AB37" s="123"/>
      <c r="AC37" s="123"/>
      <c r="AD37" s="123"/>
      <c r="AE37" s="123"/>
      <c r="AF37" s="123"/>
      <c r="AG37" s="122"/>
      <c r="AH37" s="124"/>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4"/>
      <c r="B38" s="122"/>
      <c r="C38" s="122"/>
      <c r="D38" s="135"/>
      <c r="E38" s="122"/>
      <c r="F38" s="122"/>
      <c r="G38" s="141"/>
      <c r="H38" s="142" t="s">
        <v>52</v>
      </c>
      <c r="I38" s="86">
        <v>221061</v>
      </c>
      <c r="J38" s="86">
        <v>280690</v>
      </c>
      <c r="K38" s="86">
        <v>283143</v>
      </c>
      <c r="L38" s="86">
        <v>279280</v>
      </c>
      <c r="M38" s="86">
        <v>247569</v>
      </c>
      <c r="N38" s="86">
        <v>247027</v>
      </c>
      <c r="O38" s="122"/>
      <c r="P38" s="122"/>
      <c r="Q38" s="122"/>
      <c r="R38" s="122"/>
      <c r="S38" s="122"/>
      <c r="T38" s="122"/>
      <c r="U38" s="123"/>
      <c r="V38" s="123"/>
      <c r="W38" s="123"/>
      <c r="X38" s="123"/>
      <c r="Y38" s="123"/>
      <c r="Z38" s="123"/>
      <c r="AA38" s="123"/>
      <c r="AB38" s="123"/>
      <c r="AC38" s="123"/>
      <c r="AD38" s="123"/>
      <c r="AE38" s="123"/>
      <c r="AF38" s="123"/>
      <c r="AG38" s="122"/>
      <c r="AH38" s="124"/>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4"/>
      <c r="B39" s="122"/>
      <c r="C39" s="122"/>
      <c r="D39" s="135"/>
      <c r="E39" s="122"/>
      <c r="F39" s="122"/>
      <c r="G39" s="122"/>
      <c r="H39" s="143" t="s">
        <v>53</v>
      </c>
      <c r="I39" s="144" t="str">
        <f>IF(ISBLANK('Craig''s Report'!I39),"ERROR",IF(ABS('Craig''s Report'!I39-AVERAGE('Craig''s Report'!I34:I38))&lt;1.1,"Correct","ERROR"))</f>
        <v>Correct</v>
      </c>
      <c r="J39" s="144" t="str">
        <f>IF(ISBLANK('Craig''s Report'!J39),"ERROR",IF(ABS('Craig''s Report'!J39-AVERAGE('Craig''s Report'!J34:J38))&lt;1.1,"Correct","ERROR"))</f>
        <v>ERROR</v>
      </c>
      <c r="K39" s="144" t="str">
        <f>IF(ISBLANK('Craig''s Report'!K39),"ERROR",IF(ABS('Craig''s Report'!K39-AVERAGE('Craig''s Report'!K34:K38))&lt;1.1,"Correct","ERROR"))</f>
        <v>ERROR</v>
      </c>
      <c r="L39" s="144" t="str">
        <f>IF(ISBLANK('Craig''s Report'!L39),"ERROR",IF(ABS('Craig''s Report'!L39-AVERAGE('Craig''s Report'!L34:L38))&lt;1.1,"Correct","ERROR"))</f>
        <v>ERROR</v>
      </c>
      <c r="M39" s="144" t="str">
        <f>IF(ISBLANK('Craig''s Report'!M39),"ERROR",IF(ABS('Craig''s Report'!M39-AVERAGE('Craig''s Report'!M34:M38))&lt;1.1,"Correct","ERROR"))</f>
        <v>ERROR</v>
      </c>
      <c r="N39" s="144" t="str">
        <f>IF(ISBLANK('Craig''s Report'!N39),"ERROR",IF(ABS('Craig''s Report'!N39-AVERAGE('Craig''s Report'!N34:N38))&lt;1.1,"Correct","ERROR"))</f>
        <v>ERROR</v>
      </c>
      <c r="O39" s="122"/>
      <c r="P39" s="122"/>
      <c r="Q39" s="139"/>
      <c r="R39" s="145"/>
      <c r="S39" s="122"/>
      <c r="T39" s="122"/>
      <c r="U39" s="123"/>
      <c r="V39" s="123"/>
      <c r="W39" s="123"/>
      <c r="X39" s="123"/>
      <c r="Y39" s="123"/>
      <c r="Z39" s="123"/>
      <c r="AA39" s="123"/>
      <c r="AB39" s="123"/>
      <c r="AC39" s="123"/>
      <c r="AD39" s="123"/>
      <c r="AE39" s="123"/>
      <c r="AF39" s="123"/>
      <c r="AG39" s="122"/>
      <c r="AH39" s="124"/>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4"/>
      <c r="B40" s="122"/>
      <c r="C40" s="122"/>
      <c r="D40" s="135"/>
      <c r="E40" s="122"/>
      <c r="F40" s="122"/>
      <c r="G40" s="122"/>
      <c r="H40" s="143" t="s">
        <v>65</v>
      </c>
      <c r="I40" s="146" t="str">
        <f>IF(ISBLANK('Craig''s Report'!I40),"ERROR",IF(ABS('Craig''s Report'!I40-STDEV('Craig''s Report'!I34:I38))&lt;1,"Correct","ERROR"))</f>
        <v>Correct</v>
      </c>
      <c r="J40" s="146" t="str">
        <f>IF(ISBLANK('Craig''s Report'!J40),"ERROR",IF(ABS('Craig''s Report'!J40-STDEV('Craig''s Report'!J34:J38))&lt;1,"Correct","ERROR"))</f>
        <v>ERROR</v>
      </c>
      <c r="K40" s="146" t="str">
        <f>IF(ISBLANK('Craig''s Report'!K40),"ERROR",IF(ABS('Craig''s Report'!K40-STDEV('Craig''s Report'!K34:K38))&lt;1,"Correct","ERROR"))</f>
        <v>ERROR</v>
      </c>
      <c r="L40" s="146" t="str">
        <f>IF(ISBLANK('Craig''s Report'!L40),"ERROR",IF(ABS('Craig''s Report'!L40-STDEV('Craig''s Report'!L34:L38))&lt;1,"Correct","ERROR"))</f>
        <v>ERROR</v>
      </c>
      <c r="M40" s="146" t="str">
        <f>IF(ISBLANK('Craig''s Report'!M40),"ERROR",IF(ABS('Craig''s Report'!M40-STDEV('Craig''s Report'!M34:M38))&lt;1,"Correct","ERROR"))</f>
        <v>ERROR</v>
      </c>
      <c r="N40" s="146" t="str">
        <f>IF(ISBLANK('Craig''s Report'!N40),"ERROR",IF(ABS('Craig''s Report'!N40-STDEV('Craig''s Report'!N34:N38))&lt;1,"Correct","ERROR"))</f>
        <v>ERROR</v>
      </c>
      <c r="O40" s="122"/>
      <c r="P40" s="122"/>
      <c r="Q40" s="122"/>
      <c r="R40" s="145"/>
      <c r="S40" s="122"/>
      <c r="T40" s="122"/>
      <c r="U40" s="123"/>
      <c r="V40" s="123"/>
      <c r="W40" s="123"/>
      <c r="X40" s="123"/>
      <c r="Y40" s="123"/>
      <c r="Z40" s="123"/>
      <c r="AA40" s="123"/>
      <c r="AB40" s="123"/>
      <c r="AC40" s="123"/>
      <c r="AD40" s="123"/>
      <c r="AE40" s="123"/>
      <c r="AF40" s="123"/>
      <c r="AG40" s="122"/>
      <c r="AH40" s="124"/>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4"/>
      <c r="B41" s="122"/>
      <c r="C41" s="122"/>
      <c r="D41" s="135"/>
      <c r="E41" s="122"/>
      <c r="F41" s="122"/>
      <c r="G41" s="122"/>
      <c r="H41" s="122"/>
      <c r="I41" s="122"/>
      <c r="J41" s="122"/>
      <c r="K41" s="122"/>
      <c r="L41" s="122"/>
      <c r="M41" s="122"/>
      <c r="N41" s="122"/>
      <c r="O41" s="122"/>
      <c r="P41" s="147"/>
      <c r="Q41" s="148"/>
      <c r="R41" s="149"/>
      <c r="S41" s="150"/>
      <c r="T41" s="97"/>
      <c r="U41" s="118"/>
      <c r="V41" s="118"/>
      <c r="W41" s="118"/>
      <c r="X41" s="118"/>
      <c r="Y41" s="118"/>
      <c r="Z41" s="118"/>
      <c r="AA41" s="118"/>
      <c r="AB41" s="118"/>
      <c r="AC41" s="118"/>
      <c r="AD41" s="118"/>
      <c r="AE41" s="118"/>
      <c r="AF41" s="118"/>
      <c r="AG41" s="97"/>
      <c r="AH41" s="9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4"/>
      <c r="B42" s="122"/>
      <c r="C42" s="122"/>
      <c r="D42" s="135"/>
      <c r="E42" s="122"/>
      <c r="F42" s="122"/>
      <c r="G42" s="122"/>
      <c r="H42" s="151" t="s">
        <v>22</v>
      </c>
      <c r="I42" s="152" t="s">
        <v>54</v>
      </c>
      <c r="J42" s="153" t="s">
        <v>43</v>
      </c>
      <c r="K42" s="275" t="s">
        <v>72</v>
      </c>
      <c r="L42" s="276"/>
      <c r="M42" s="276"/>
      <c r="N42" s="276"/>
      <c r="O42" s="277"/>
      <c r="P42" s="147"/>
      <c r="Q42" s="148"/>
      <c r="R42" s="149"/>
      <c r="S42" s="150"/>
      <c r="T42" s="122"/>
      <c r="U42" s="123"/>
      <c r="V42" s="123"/>
      <c r="W42" s="123"/>
      <c r="X42" s="123"/>
      <c r="Y42" s="123"/>
      <c r="Z42" s="123"/>
      <c r="AA42" s="123"/>
      <c r="AB42" s="123"/>
      <c r="AC42" s="123"/>
      <c r="AD42" s="123"/>
      <c r="AE42" s="123"/>
      <c r="AF42" s="123"/>
      <c r="AG42" s="122"/>
      <c r="AH42" s="124"/>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4"/>
      <c r="B43" s="122"/>
      <c r="C43" s="122"/>
      <c r="D43" s="135"/>
      <c r="E43" s="122"/>
      <c r="F43" s="122"/>
      <c r="G43" s="122"/>
      <c r="H43" s="154" t="s">
        <v>23</v>
      </c>
      <c r="I43" s="87">
        <v>3.8</v>
      </c>
      <c r="J43" s="80" t="str">
        <f>IF(ISBLANK('Craig''s Report'!J43),"ERROR",IF(ABS('Craig''s Report'!J43-'Craig''s Report'!I39)&lt;0.5,"Correct","ERROR"))</f>
        <v>ERROR</v>
      </c>
      <c r="K43" s="278"/>
      <c r="L43" s="279"/>
      <c r="M43" s="279"/>
      <c r="N43" s="279"/>
      <c r="O43" s="280"/>
      <c r="P43" s="155"/>
      <c r="Q43" s="156"/>
      <c r="R43" s="157"/>
      <c r="S43" s="150"/>
      <c r="T43" s="122"/>
      <c r="U43" s="123"/>
      <c r="V43" s="123"/>
      <c r="W43" s="123"/>
      <c r="X43" s="123"/>
      <c r="Y43" s="123"/>
      <c r="Z43" s="123"/>
      <c r="AA43" s="123"/>
      <c r="AB43" s="123"/>
      <c r="AC43" s="123"/>
      <c r="AD43" s="123"/>
      <c r="AE43" s="123"/>
      <c r="AF43" s="123"/>
      <c r="AG43" s="122"/>
      <c r="AH43" s="124"/>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4"/>
      <c r="B44" s="122"/>
      <c r="C44" s="122"/>
      <c r="D44" s="135"/>
      <c r="E44" s="122"/>
      <c r="F44" s="122"/>
      <c r="G44" s="122"/>
      <c r="H44" s="154" t="s">
        <v>24</v>
      </c>
      <c r="I44" s="87">
        <v>1.4</v>
      </c>
      <c r="J44" s="81" t="str">
        <f>IF(ISBLANK('Craig''s Report'!J44),"ERROR",IF(ABS('Craig''s Report'!J44-'Craig''s Report'!J39)&lt;0.5,"Correct","ERROR"))</f>
        <v>ERROR</v>
      </c>
      <c r="K44" s="278"/>
      <c r="L44" s="279"/>
      <c r="M44" s="279"/>
      <c r="N44" s="279"/>
      <c r="O44" s="280"/>
      <c r="P44" s="155"/>
      <c r="Q44" s="156"/>
      <c r="R44" s="157"/>
      <c r="S44" s="150"/>
      <c r="T44" s="122"/>
      <c r="U44" s="123"/>
      <c r="V44" s="123"/>
      <c r="W44" s="123"/>
      <c r="X44" s="123"/>
      <c r="Y44" s="123"/>
      <c r="Z44" s="123"/>
      <c r="AA44" s="123"/>
      <c r="AB44" s="123"/>
      <c r="AC44" s="123"/>
      <c r="AD44" s="123"/>
      <c r="AE44" s="123"/>
      <c r="AF44" s="123"/>
      <c r="AG44" s="122"/>
      <c r="AH44" s="124"/>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4"/>
      <c r="B45" s="122"/>
      <c r="C45" s="122"/>
      <c r="D45" s="135"/>
      <c r="E45" s="122"/>
      <c r="F45" s="122"/>
      <c r="G45" s="122"/>
      <c r="H45" s="154" t="s">
        <v>25</v>
      </c>
      <c r="I45" s="87">
        <v>4.3</v>
      </c>
      <c r="J45" s="81" t="str">
        <f>IF(ISBLANK('Craig''s Report'!J45),"ERROR",IF(ABS('Craig''s Report'!J45-'Craig''s Report'!K39)&lt;0.5,"Correct","ERROR"))</f>
        <v>ERROR</v>
      </c>
      <c r="K45" s="278"/>
      <c r="L45" s="279"/>
      <c r="M45" s="279"/>
      <c r="N45" s="279"/>
      <c r="O45" s="280"/>
      <c r="P45" s="155"/>
      <c r="Q45" s="156"/>
      <c r="R45" s="157"/>
      <c r="S45" s="150"/>
      <c r="T45" s="122"/>
      <c r="U45" s="123"/>
      <c r="V45" s="123"/>
      <c r="W45" s="123"/>
      <c r="X45" s="123"/>
      <c r="Y45" s="123"/>
      <c r="Z45" s="123"/>
      <c r="AA45" s="123"/>
      <c r="AB45" s="123"/>
      <c r="AC45" s="123"/>
      <c r="AD45" s="123"/>
      <c r="AE45" s="123"/>
      <c r="AF45" s="123"/>
      <c r="AG45" s="122"/>
      <c r="AH45" s="124"/>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4"/>
      <c r="B46" s="122"/>
      <c r="C46" s="122"/>
      <c r="D46" s="135"/>
      <c r="E46" s="122"/>
      <c r="F46" s="122"/>
      <c r="G46" s="122"/>
      <c r="H46" s="154" t="s">
        <v>26</v>
      </c>
      <c r="I46" s="87">
        <v>2.2000000000000002</v>
      </c>
      <c r="J46" s="81" t="str">
        <f>IF(ISBLANK('Craig''s Report'!J46),"ERROR",IF(ABS('Craig''s Report'!J46-'Craig''s Report'!L39)&lt;0.5,"Correct","ERROR"))</f>
        <v>ERROR</v>
      </c>
      <c r="K46" s="278"/>
      <c r="L46" s="279"/>
      <c r="M46" s="279"/>
      <c r="N46" s="279"/>
      <c r="O46" s="280"/>
      <c r="P46" s="155"/>
      <c r="Q46" s="156"/>
      <c r="R46" s="157"/>
      <c r="S46" s="150"/>
      <c r="T46" s="122"/>
      <c r="U46" s="123"/>
      <c r="V46" s="123"/>
      <c r="W46" s="123"/>
      <c r="X46" s="123"/>
      <c r="Y46" s="123"/>
      <c r="Z46" s="123"/>
      <c r="AA46" s="123"/>
      <c r="AB46" s="123"/>
      <c r="AC46" s="123"/>
      <c r="AD46" s="123"/>
      <c r="AE46" s="123"/>
      <c r="AF46" s="123"/>
      <c r="AG46" s="122"/>
      <c r="AH46" s="124"/>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4"/>
      <c r="B47" s="122"/>
      <c r="C47" s="122"/>
      <c r="D47" s="135"/>
      <c r="E47" s="122"/>
      <c r="F47" s="122"/>
      <c r="G47" s="122"/>
      <c r="H47" s="154" t="s">
        <v>27</v>
      </c>
      <c r="I47" s="87">
        <v>3.6</v>
      </c>
      <c r="J47" s="81" t="str">
        <f>IF(ISBLANK('Craig''s Report'!J47),"ERROR",IF(ABS('Craig''s Report'!J47-'Craig''s Report'!M39)&lt;0.5,"Correct","ERROR"))</f>
        <v>ERROR</v>
      </c>
      <c r="K47" s="278"/>
      <c r="L47" s="279"/>
      <c r="M47" s="279"/>
      <c r="N47" s="279"/>
      <c r="O47" s="280"/>
      <c r="P47" s="155"/>
      <c r="Q47" s="156"/>
      <c r="R47" s="157"/>
      <c r="S47" s="150"/>
      <c r="T47" s="122"/>
      <c r="U47" s="123"/>
      <c r="V47" s="123"/>
      <c r="W47" s="123"/>
      <c r="X47" s="123"/>
      <c r="Y47" s="123"/>
      <c r="Z47" s="123"/>
      <c r="AA47" s="123"/>
      <c r="AB47" s="123"/>
      <c r="AC47" s="123"/>
      <c r="AD47" s="123"/>
      <c r="AE47" s="123"/>
      <c r="AF47" s="123"/>
      <c r="AG47" s="122"/>
      <c r="AH47" s="124"/>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4"/>
      <c r="B48" s="122"/>
      <c r="C48" s="122"/>
      <c r="D48" s="135"/>
      <c r="E48" s="122"/>
      <c r="F48" s="122"/>
      <c r="G48" s="122"/>
      <c r="H48" s="154" t="s">
        <v>28</v>
      </c>
      <c r="I48" s="87">
        <v>3.5</v>
      </c>
      <c r="J48" s="81" t="str">
        <f>IF(ISBLANK('Craig''s Report'!J48),"ERROR",IF(ABS('Craig''s Report'!J48-'Craig''s Report'!N39)&lt;1,"Correct","ERROR"))</f>
        <v>ERROR</v>
      </c>
      <c r="K48" s="278"/>
      <c r="L48" s="279"/>
      <c r="M48" s="279"/>
      <c r="N48" s="279"/>
      <c r="O48" s="280"/>
      <c r="P48" s="155"/>
      <c r="Q48" s="156"/>
      <c r="R48" s="157"/>
      <c r="S48" s="150"/>
      <c r="T48" s="122"/>
      <c r="U48" s="123"/>
      <c r="V48" s="123"/>
      <c r="W48" s="123"/>
      <c r="X48" s="123"/>
      <c r="Y48" s="123"/>
      <c r="Z48" s="123"/>
      <c r="AA48" s="123"/>
      <c r="AB48" s="123"/>
      <c r="AC48" s="123"/>
      <c r="AD48" s="123"/>
      <c r="AE48" s="123"/>
      <c r="AF48" s="123"/>
      <c r="AG48" s="122"/>
      <c r="AH48" s="124"/>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4"/>
      <c r="B49" s="122"/>
      <c r="C49" s="122"/>
      <c r="D49" s="135"/>
      <c r="E49" s="122"/>
      <c r="F49" s="122"/>
      <c r="G49" s="122"/>
      <c r="H49" s="122"/>
      <c r="I49" s="122"/>
      <c r="J49" s="122"/>
      <c r="K49" s="278"/>
      <c r="L49" s="279"/>
      <c r="M49" s="279"/>
      <c r="N49" s="279"/>
      <c r="O49" s="280"/>
      <c r="P49" s="155"/>
      <c r="Q49" s="156"/>
      <c r="R49" s="157"/>
      <c r="S49" s="150"/>
      <c r="T49" s="122"/>
      <c r="U49" s="123"/>
      <c r="V49" s="123"/>
      <c r="W49" s="123"/>
      <c r="X49" s="123"/>
      <c r="Y49" s="123"/>
      <c r="Z49" s="123"/>
      <c r="AA49" s="123"/>
      <c r="AB49" s="123"/>
      <c r="AC49" s="123"/>
      <c r="AD49" s="123"/>
      <c r="AE49" s="123"/>
      <c r="AF49" s="123"/>
      <c r="AG49" s="122"/>
      <c r="AH49" s="124"/>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4"/>
      <c r="B50" s="122"/>
      <c r="C50" s="122"/>
      <c r="D50" s="135"/>
      <c r="E50" s="122"/>
      <c r="F50" s="122"/>
      <c r="G50" s="122"/>
      <c r="H50" s="122"/>
      <c r="I50" s="122"/>
      <c r="J50" s="158"/>
      <c r="K50" s="278"/>
      <c r="L50" s="279"/>
      <c r="M50" s="279"/>
      <c r="N50" s="279"/>
      <c r="O50" s="280"/>
      <c r="P50" s="155"/>
      <c r="Q50" s="156"/>
      <c r="R50" s="157"/>
      <c r="S50" s="150"/>
      <c r="T50" s="122"/>
      <c r="U50" s="123"/>
      <c r="V50" s="123"/>
      <c r="W50" s="123"/>
      <c r="X50" s="123"/>
      <c r="Y50" s="123"/>
      <c r="Z50" s="123"/>
      <c r="AA50" s="123"/>
      <c r="AB50" s="123"/>
      <c r="AC50" s="123"/>
      <c r="AD50" s="123"/>
      <c r="AE50" s="123"/>
      <c r="AF50" s="123"/>
      <c r="AG50" s="122"/>
      <c r="AH50" s="124"/>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4"/>
      <c r="B51" s="122"/>
      <c r="C51" s="122"/>
      <c r="D51" s="135"/>
      <c r="E51" s="122"/>
      <c r="F51" s="122"/>
      <c r="G51" s="122"/>
      <c r="H51" s="122"/>
      <c r="I51" s="122"/>
      <c r="J51" s="158"/>
      <c r="K51" s="278"/>
      <c r="L51" s="279"/>
      <c r="M51" s="279"/>
      <c r="N51" s="279"/>
      <c r="O51" s="280"/>
      <c r="P51" s="155"/>
      <c r="Q51" s="156"/>
      <c r="R51" s="157"/>
      <c r="S51" s="150"/>
      <c r="T51" s="122"/>
      <c r="U51" s="123"/>
      <c r="V51" s="123"/>
      <c r="W51" s="123"/>
      <c r="X51" s="123"/>
      <c r="Y51" s="123"/>
      <c r="Z51" s="123"/>
      <c r="AA51" s="123"/>
      <c r="AB51" s="123"/>
      <c r="AC51" s="123"/>
      <c r="AD51" s="123"/>
      <c r="AE51" s="123"/>
      <c r="AF51" s="123"/>
      <c r="AG51" s="122"/>
      <c r="AH51" s="124"/>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4"/>
      <c r="B52" s="122"/>
      <c r="C52" s="122"/>
      <c r="D52" s="135"/>
      <c r="E52" s="122"/>
      <c r="F52" s="122"/>
      <c r="G52" s="122"/>
      <c r="H52" s="122"/>
      <c r="I52" s="158"/>
      <c r="J52" s="158"/>
      <c r="K52" s="281"/>
      <c r="L52" s="282"/>
      <c r="M52" s="282"/>
      <c r="N52" s="282"/>
      <c r="O52" s="283"/>
      <c r="P52" s="155"/>
      <c r="Q52" s="156"/>
      <c r="R52" s="157"/>
      <c r="S52" s="150"/>
      <c r="T52" s="122"/>
      <c r="U52" s="123"/>
      <c r="V52" s="123"/>
      <c r="W52" s="123"/>
      <c r="X52" s="123"/>
      <c r="Y52" s="123"/>
      <c r="Z52" s="123"/>
      <c r="AA52" s="123"/>
      <c r="AB52" s="123"/>
      <c r="AC52" s="123"/>
      <c r="AD52" s="123"/>
      <c r="AE52" s="123"/>
      <c r="AF52" s="123"/>
      <c r="AG52" s="122"/>
      <c r="AH52" s="124"/>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4"/>
      <c r="B53" s="122"/>
      <c r="C53" s="122"/>
      <c r="D53" s="135"/>
      <c r="E53" s="122"/>
      <c r="F53" s="122"/>
      <c r="G53" s="122"/>
      <c r="H53" s="122"/>
      <c r="I53" s="122"/>
      <c r="J53" s="159"/>
      <c r="K53" s="122"/>
      <c r="L53" s="160"/>
      <c r="M53" s="160"/>
      <c r="N53" s="122"/>
      <c r="O53" s="122"/>
      <c r="P53" s="155"/>
      <c r="Q53" s="156"/>
      <c r="R53" s="157"/>
      <c r="S53" s="150"/>
      <c r="T53" s="122"/>
      <c r="U53" s="123"/>
      <c r="V53" s="123"/>
      <c r="W53" s="123"/>
      <c r="X53" s="123"/>
      <c r="Y53" s="123"/>
      <c r="Z53" s="123"/>
      <c r="AA53" s="123"/>
      <c r="AB53" s="123"/>
      <c r="AC53" s="123"/>
      <c r="AD53" s="123"/>
      <c r="AE53" s="123"/>
      <c r="AF53" s="123"/>
      <c r="AG53" s="122"/>
      <c r="AH53" s="124"/>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4"/>
      <c r="B54" s="122"/>
      <c r="C54" s="122"/>
      <c r="D54" s="135"/>
      <c r="E54" s="122"/>
      <c r="F54" s="122"/>
      <c r="G54" s="226" t="s">
        <v>66</v>
      </c>
      <c r="H54" s="122"/>
      <c r="I54" s="122"/>
      <c r="J54" s="122"/>
      <c r="K54" s="122"/>
      <c r="L54" s="160"/>
      <c r="M54" s="160"/>
      <c r="N54" s="122"/>
      <c r="O54" s="122"/>
      <c r="P54" s="155"/>
      <c r="Q54" s="156"/>
      <c r="R54" s="157"/>
      <c r="S54" s="150"/>
      <c r="T54" s="122"/>
      <c r="U54" s="123"/>
      <c r="V54" s="123"/>
      <c r="W54" s="123"/>
      <c r="X54" s="123"/>
      <c r="Y54" s="123"/>
      <c r="Z54" s="123"/>
      <c r="AA54" s="123"/>
      <c r="AB54" s="123"/>
      <c r="AC54" s="123"/>
      <c r="AD54" s="123"/>
      <c r="AE54" s="123"/>
      <c r="AF54" s="123"/>
      <c r="AG54" s="122"/>
      <c r="AH54" s="124"/>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4"/>
      <c r="B55" s="122"/>
      <c r="C55" s="122"/>
      <c r="D55" s="135"/>
      <c r="E55" s="122"/>
      <c r="F55" s="122"/>
      <c r="G55" s="227"/>
      <c r="H55" s="151" t="s">
        <v>22</v>
      </c>
      <c r="I55" s="161" t="s">
        <v>40</v>
      </c>
      <c r="J55" s="152" t="s">
        <v>68</v>
      </c>
      <c r="K55" s="275" t="s">
        <v>73</v>
      </c>
      <c r="L55" s="276"/>
      <c r="M55" s="276"/>
      <c r="N55" s="276"/>
      <c r="O55" s="277"/>
      <c r="P55" s="147"/>
      <c r="Q55" s="148"/>
      <c r="R55" s="149"/>
      <c r="S55" s="150"/>
      <c r="T55" s="122"/>
      <c r="U55" s="123"/>
      <c r="V55" s="123"/>
      <c r="W55" s="123"/>
      <c r="X55" s="123"/>
      <c r="Y55" s="123"/>
      <c r="Z55" s="123"/>
      <c r="AA55" s="123"/>
      <c r="AB55" s="123"/>
      <c r="AC55" s="123"/>
      <c r="AD55" s="123"/>
      <c r="AE55" s="123"/>
      <c r="AF55" s="123"/>
      <c r="AG55" s="122"/>
      <c r="AH55" s="124"/>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4"/>
      <c r="B56" s="122"/>
      <c r="C56" s="122"/>
      <c r="D56" s="135"/>
      <c r="E56" s="122"/>
      <c r="F56" s="122"/>
      <c r="G56" s="228"/>
      <c r="H56" s="154" t="s">
        <v>3</v>
      </c>
      <c r="I56" s="88">
        <v>1</v>
      </c>
      <c r="J56" s="89">
        <v>54345</v>
      </c>
      <c r="K56" s="278"/>
      <c r="L56" s="279"/>
      <c r="M56" s="279"/>
      <c r="N56" s="279"/>
      <c r="O56" s="280"/>
      <c r="P56" s="147"/>
      <c r="Q56" s="148"/>
      <c r="R56" s="149"/>
      <c r="S56" s="150"/>
      <c r="T56" s="122"/>
      <c r="U56" s="123"/>
      <c r="V56" s="123"/>
      <c r="W56" s="123"/>
      <c r="X56" s="123"/>
      <c r="Y56" s="123"/>
      <c r="Z56" s="123"/>
      <c r="AA56" s="123"/>
      <c r="AB56" s="123"/>
      <c r="AC56" s="123"/>
      <c r="AD56" s="123"/>
      <c r="AE56" s="123"/>
      <c r="AF56" s="123"/>
      <c r="AG56" s="122"/>
      <c r="AH56" s="124"/>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4"/>
      <c r="B57" s="122"/>
      <c r="C57" s="122"/>
      <c r="D57" s="135"/>
      <c r="E57" s="122"/>
      <c r="F57" s="122"/>
      <c r="G57" s="122"/>
      <c r="H57" s="154" t="s">
        <v>29</v>
      </c>
      <c r="I57" s="88">
        <v>2</v>
      </c>
      <c r="J57" s="90">
        <v>67321</v>
      </c>
      <c r="K57" s="278"/>
      <c r="L57" s="279"/>
      <c r="M57" s="279"/>
      <c r="N57" s="279"/>
      <c r="O57" s="280"/>
      <c r="P57" s="147"/>
      <c r="Q57" s="148"/>
      <c r="R57" s="149"/>
      <c r="S57" s="150"/>
      <c r="T57" s="122"/>
      <c r="U57" s="123"/>
      <c r="V57" s="123"/>
      <c r="W57" s="123"/>
      <c r="X57" s="123"/>
      <c r="Y57" s="123"/>
      <c r="Z57" s="123"/>
      <c r="AA57" s="123"/>
      <c r="AB57" s="123"/>
      <c r="AC57" s="123"/>
      <c r="AD57" s="123"/>
      <c r="AE57" s="123"/>
      <c r="AF57" s="123"/>
      <c r="AG57" s="122"/>
      <c r="AH57" s="124"/>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4"/>
      <c r="B58" s="122"/>
      <c r="C58" s="122"/>
      <c r="D58" s="135"/>
      <c r="E58" s="122"/>
      <c r="F58" s="122"/>
      <c r="G58" s="122"/>
      <c r="H58" s="154" t="s">
        <v>30</v>
      </c>
      <c r="I58" s="88">
        <v>3</v>
      </c>
      <c r="J58" s="90">
        <v>86911</v>
      </c>
      <c r="K58" s="278"/>
      <c r="L58" s="279"/>
      <c r="M58" s="279"/>
      <c r="N58" s="279"/>
      <c r="O58" s="280"/>
      <c r="P58" s="147"/>
      <c r="Q58" s="148"/>
      <c r="R58" s="149"/>
      <c r="S58" s="150"/>
      <c r="T58" s="122"/>
      <c r="U58" s="123"/>
      <c r="V58" s="123"/>
      <c r="W58" s="123"/>
      <c r="X58" s="123"/>
      <c r="Y58" s="123"/>
      <c r="Z58" s="123"/>
      <c r="AA58" s="123"/>
      <c r="AB58" s="123"/>
      <c r="AC58" s="123"/>
      <c r="AD58" s="123"/>
      <c r="AE58" s="123"/>
      <c r="AF58" s="123"/>
      <c r="AG58" s="122"/>
      <c r="AH58" s="124"/>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4"/>
      <c r="B59" s="122"/>
      <c r="C59" s="122"/>
      <c r="D59" s="135"/>
      <c r="E59" s="122"/>
      <c r="F59" s="122"/>
      <c r="G59" s="122"/>
      <c r="H59" s="154" t="s">
        <v>31</v>
      </c>
      <c r="I59" s="88">
        <v>4</v>
      </c>
      <c r="J59" s="90">
        <v>105222</v>
      </c>
      <c r="K59" s="278"/>
      <c r="L59" s="279"/>
      <c r="M59" s="279"/>
      <c r="N59" s="279"/>
      <c r="O59" s="280"/>
      <c r="P59" s="147"/>
      <c r="Q59" s="148"/>
      <c r="R59" s="149"/>
      <c r="S59" s="150"/>
      <c r="T59" s="122"/>
      <c r="U59" s="122"/>
      <c r="V59" s="122"/>
      <c r="W59" s="122"/>
      <c r="X59" s="122"/>
      <c r="Y59" s="122"/>
      <c r="Z59" s="122"/>
      <c r="AA59" s="122"/>
      <c r="AB59" s="122"/>
      <c r="AC59" s="122"/>
      <c r="AD59" s="122"/>
      <c r="AE59" s="122"/>
      <c r="AF59" s="122"/>
      <c r="AG59" s="122"/>
      <c r="AH59" s="91"/>
    </row>
    <row r="60" spans="1:502" s="7" customFormat="1" ht="20.25" customHeight="1">
      <c r="A60" s="124"/>
      <c r="B60" s="122"/>
      <c r="C60" s="122"/>
      <c r="D60" s="135"/>
      <c r="E60" s="122"/>
      <c r="F60" s="122"/>
      <c r="G60" s="122"/>
      <c r="H60" s="154" t="s">
        <v>32</v>
      </c>
      <c r="I60" s="88">
        <v>5</v>
      </c>
      <c r="J60" s="90">
        <v>110315</v>
      </c>
      <c r="K60" s="278"/>
      <c r="L60" s="279"/>
      <c r="M60" s="279"/>
      <c r="N60" s="279"/>
      <c r="O60" s="280"/>
      <c r="P60" s="147"/>
      <c r="Q60" s="148"/>
      <c r="R60" s="149"/>
      <c r="S60" s="150"/>
      <c r="T60" s="122"/>
      <c r="U60" s="122"/>
      <c r="V60" s="122"/>
      <c r="W60" s="122"/>
      <c r="X60" s="122"/>
      <c r="Y60" s="122"/>
      <c r="Z60" s="122"/>
      <c r="AA60" s="122"/>
      <c r="AB60" s="122"/>
      <c r="AC60" s="122"/>
      <c r="AD60" s="122"/>
      <c r="AE60" s="122"/>
      <c r="AF60" s="122"/>
      <c r="AG60" s="122"/>
      <c r="AH60" s="91"/>
    </row>
    <row r="61" spans="1:502" s="7" customFormat="1" ht="15.75">
      <c r="A61" s="124"/>
      <c r="B61" s="122"/>
      <c r="C61" s="122"/>
      <c r="D61" s="135"/>
      <c r="E61" s="122"/>
      <c r="F61" s="122"/>
      <c r="G61" s="122"/>
      <c r="H61" s="154" t="s">
        <v>33</v>
      </c>
      <c r="I61" s="88">
        <v>6</v>
      </c>
      <c r="J61" s="90">
        <v>133153</v>
      </c>
      <c r="K61" s="278"/>
      <c r="L61" s="279"/>
      <c r="M61" s="279"/>
      <c r="N61" s="279"/>
      <c r="O61" s="280"/>
      <c r="P61" s="147"/>
      <c r="Q61" s="148"/>
      <c r="R61" s="149"/>
      <c r="S61" s="150"/>
      <c r="T61" s="122"/>
      <c r="U61" s="122"/>
      <c r="V61" s="122"/>
      <c r="W61" s="122"/>
      <c r="X61" s="122"/>
      <c r="Y61" s="122"/>
      <c r="Z61" s="122"/>
      <c r="AA61" s="122"/>
      <c r="AB61" s="122"/>
      <c r="AC61" s="122"/>
      <c r="AD61" s="122"/>
      <c r="AE61" s="122"/>
      <c r="AF61" s="122"/>
      <c r="AG61" s="122"/>
      <c r="AH61" s="91"/>
    </row>
    <row r="62" spans="1:502" s="7" customFormat="1" ht="15.75">
      <c r="A62" s="124"/>
      <c r="B62" s="122"/>
      <c r="C62" s="122"/>
      <c r="D62" s="135"/>
      <c r="E62" s="122"/>
      <c r="F62" s="122"/>
      <c r="G62" s="122"/>
      <c r="H62" s="154" t="s">
        <v>34</v>
      </c>
      <c r="I62" s="88">
        <v>7</v>
      </c>
      <c r="J62" s="90">
        <v>156213</v>
      </c>
      <c r="K62" s="278"/>
      <c r="L62" s="279"/>
      <c r="M62" s="279"/>
      <c r="N62" s="279"/>
      <c r="O62" s="280"/>
      <c r="P62" s="147"/>
      <c r="Q62" s="148"/>
      <c r="R62" s="149"/>
      <c r="S62" s="150"/>
      <c r="T62" s="122"/>
      <c r="U62" s="122"/>
      <c r="V62" s="122"/>
      <c r="W62" s="122"/>
      <c r="X62" s="122"/>
      <c r="Y62" s="122"/>
      <c r="Z62" s="122"/>
      <c r="AA62" s="122"/>
      <c r="AB62" s="122"/>
      <c r="AC62" s="122"/>
      <c r="AD62" s="122"/>
      <c r="AE62" s="122"/>
      <c r="AF62" s="122"/>
      <c r="AG62" s="122"/>
      <c r="AH62" s="91"/>
    </row>
    <row r="63" spans="1:502" s="7" customFormat="1" ht="15.75">
      <c r="A63" s="124"/>
      <c r="B63" s="122"/>
      <c r="C63" s="122"/>
      <c r="D63" s="135"/>
      <c r="E63" s="122"/>
      <c r="F63" s="122"/>
      <c r="G63" s="122"/>
      <c r="H63" s="154" t="s">
        <v>35</v>
      </c>
      <c r="I63" s="88">
        <v>8</v>
      </c>
      <c r="J63" s="90">
        <v>168158</v>
      </c>
      <c r="K63" s="278"/>
      <c r="L63" s="279"/>
      <c r="M63" s="279"/>
      <c r="N63" s="279"/>
      <c r="O63" s="280"/>
      <c r="P63" s="147"/>
      <c r="Q63" s="148"/>
      <c r="R63" s="149"/>
      <c r="S63" s="150"/>
      <c r="T63" s="122"/>
      <c r="U63" s="122"/>
      <c r="V63" s="122"/>
      <c r="W63" s="122"/>
      <c r="X63" s="122"/>
      <c r="Y63" s="122"/>
      <c r="Z63" s="122"/>
      <c r="AA63" s="122"/>
      <c r="AB63" s="122"/>
      <c r="AC63" s="122"/>
      <c r="AD63" s="122"/>
      <c r="AE63" s="122"/>
      <c r="AF63" s="122"/>
      <c r="AG63" s="122"/>
      <c r="AH63" s="91"/>
    </row>
    <row r="64" spans="1:502" s="7" customFormat="1" ht="15.75">
      <c r="A64" s="124"/>
      <c r="B64" s="122"/>
      <c r="C64" s="122"/>
      <c r="D64" s="135"/>
      <c r="E64" s="122"/>
      <c r="F64" s="122"/>
      <c r="G64" s="122"/>
      <c r="H64" s="154" t="s">
        <v>36</v>
      </c>
      <c r="I64" s="88">
        <v>9</v>
      </c>
      <c r="J64" s="90">
        <v>135859</v>
      </c>
      <c r="K64" s="278"/>
      <c r="L64" s="279"/>
      <c r="M64" s="279"/>
      <c r="N64" s="279"/>
      <c r="O64" s="280"/>
      <c r="P64" s="147"/>
      <c r="Q64" s="148"/>
      <c r="R64" s="149"/>
      <c r="S64" s="150"/>
      <c r="T64" s="122"/>
      <c r="U64" s="122"/>
      <c r="V64" s="122"/>
      <c r="W64" s="122"/>
      <c r="X64" s="122"/>
      <c r="Y64" s="122"/>
      <c r="Z64" s="122"/>
      <c r="AA64" s="122"/>
      <c r="AB64" s="122"/>
      <c r="AC64" s="122"/>
      <c r="AD64" s="122"/>
      <c r="AE64" s="122"/>
      <c r="AF64" s="122"/>
      <c r="AG64" s="122"/>
      <c r="AH64" s="91"/>
    </row>
    <row r="65" spans="1:34" s="7" customFormat="1" ht="15.75">
      <c r="A65" s="124"/>
      <c r="B65" s="122"/>
      <c r="C65" s="122"/>
      <c r="D65" s="135"/>
      <c r="E65" s="122"/>
      <c r="F65" s="122"/>
      <c r="G65" s="122"/>
      <c r="H65" s="154" t="s">
        <v>37</v>
      </c>
      <c r="I65" s="88">
        <v>10</v>
      </c>
      <c r="J65" s="90">
        <v>93628</v>
      </c>
      <c r="K65" s="281"/>
      <c r="L65" s="282"/>
      <c r="M65" s="282"/>
      <c r="N65" s="282"/>
      <c r="O65" s="283"/>
      <c r="P65" s="147"/>
      <c r="Q65" s="148"/>
      <c r="R65" s="149"/>
      <c r="S65" s="150"/>
      <c r="T65" s="122"/>
      <c r="U65" s="122"/>
      <c r="V65" s="122"/>
      <c r="W65" s="122"/>
      <c r="X65" s="122"/>
      <c r="Y65" s="122"/>
      <c r="Z65" s="122"/>
      <c r="AA65" s="122"/>
      <c r="AB65" s="122"/>
      <c r="AC65" s="122"/>
      <c r="AD65" s="122"/>
      <c r="AE65" s="122"/>
      <c r="AF65" s="122"/>
      <c r="AG65" s="122"/>
      <c r="AH65" s="91"/>
    </row>
    <row r="66" spans="1:34" s="7" customFormat="1" ht="15.75">
      <c r="A66" s="124"/>
      <c r="B66" s="122"/>
      <c r="C66" s="122"/>
      <c r="D66" s="135"/>
      <c r="E66" s="122"/>
      <c r="F66" s="122"/>
      <c r="G66" s="122"/>
      <c r="H66" s="154" t="s">
        <v>38</v>
      </c>
      <c r="I66" s="88">
        <v>11</v>
      </c>
      <c r="J66" s="82">
        <v>80636</v>
      </c>
      <c r="K66" s="122"/>
      <c r="L66" s="122"/>
      <c r="M66" s="122"/>
      <c r="N66" s="122"/>
      <c r="O66" s="122"/>
      <c r="P66" s="147"/>
      <c r="Q66" s="148"/>
      <c r="R66" s="149"/>
      <c r="S66" s="150"/>
      <c r="T66" s="122"/>
      <c r="U66" s="122"/>
      <c r="V66" s="122"/>
      <c r="W66" s="122"/>
      <c r="X66" s="122"/>
      <c r="Y66" s="122"/>
      <c r="Z66" s="122"/>
      <c r="AA66" s="122"/>
      <c r="AB66" s="122"/>
      <c r="AC66" s="122"/>
      <c r="AD66" s="122"/>
      <c r="AE66" s="122"/>
      <c r="AF66" s="122"/>
      <c r="AG66" s="122"/>
      <c r="AH66" s="91"/>
    </row>
    <row r="67" spans="1:34" s="7" customFormat="1" ht="15.75">
      <c r="A67" s="124"/>
      <c r="B67" s="122"/>
      <c r="C67" s="122"/>
      <c r="D67" s="135"/>
      <c r="E67" s="122"/>
      <c r="F67" s="122"/>
      <c r="G67" s="122"/>
      <c r="H67" s="154" t="s">
        <v>39</v>
      </c>
      <c r="I67" s="88">
        <v>12</v>
      </c>
      <c r="J67" s="82">
        <v>126231</v>
      </c>
      <c r="K67" s="122"/>
      <c r="L67" s="122"/>
      <c r="M67" s="122"/>
      <c r="N67" s="122"/>
      <c r="O67" s="122"/>
      <c r="P67" s="147"/>
      <c r="Q67" s="148"/>
      <c r="R67" s="149"/>
      <c r="S67" s="150"/>
      <c r="T67" s="122"/>
      <c r="U67" s="122"/>
      <c r="V67" s="122"/>
      <c r="W67" s="122"/>
      <c r="X67" s="122"/>
      <c r="Y67" s="122"/>
      <c r="Z67" s="122"/>
      <c r="AA67" s="122"/>
      <c r="AB67" s="122"/>
      <c r="AC67" s="122"/>
      <c r="AD67" s="122"/>
      <c r="AE67" s="122"/>
      <c r="AF67" s="122"/>
      <c r="AG67" s="122"/>
      <c r="AH67" s="91"/>
    </row>
    <row r="68" spans="1:34" s="7" customFormat="1" ht="15.75">
      <c r="A68" s="124"/>
      <c r="B68" s="122"/>
      <c r="C68" s="122"/>
      <c r="D68" s="135"/>
      <c r="E68" s="122"/>
      <c r="F68" s="122"/>
      <c r="G68" s="122"/>
      <c r="H68" s="122"/>
      <c r="I68" s="122"/>
      <c r="J68" s="122"/>
      <c r="K68" s="122"/>
      <c r="L68" s="122"/>
      <c r="M68" s="122"/>
      <c r="N68" s="122"/>
      <c r="O68" s="122"/>
      <c r="P68" s="147"/>
      <c r="Q68" s="148"/>
      <c r="R68" s="149"/>
      <c r="S68" s="150"/>
      <c r="T68" s="122"/>
      <c r="U68" s="122"/>
      <c r="V68" s="122"/>
      <c r="W68" s="122"/>
      <c r="X68" s="122"/>
      <c r="Y68" s="122"/>
      <c r="Z68" s="122"/>
      <c r="AA68" s="122"/>
      <c r="AB68" s="122"/>
      <c r="AC68" s="122"/>
      <c r="AD68" s="122"/>
      <c r="AE68" s="122"/>
      <c r="AF68" s="122"/>
      <c r="AG68" s="122"/>
      <c r="AH68" s="91"/>
    </row>
    <row r="69" spans="1:34" s="7" customFormat="1" ht="15.75">
      <c r="A69" s="124"/>
      <c r="B69" s="122"/>
      <c r="C69" s="122"/>
      <c r="D69" s="135"/>
      <c r="E69" s="122"/>
      <c r="F69" s="122"/>
      <c r="G69" s="122"/>
      <c r="H69" s="97"/>
      <c r="I69" s="97"/>
      <c r="J69" s="97"/>
      <c r="K69" s="97"/>
      <c r="L69" s="97"/>
      <c r="M69" s="97"/>
      <c r="N69" s="97"/>
      <c r="O69" s="97"/>
      <c r="P69" s="147"/>
      <c r="Q69" s="148"/>
      <c r="R69" s="149"/>
      <c r="S69" s="150"/>
      <c r="T69" s="122"/>
      <c r="U69" s="122"/>
      <c r="V69" s="122"/>
      <c r="W69" s="122"/>
      <c r="X69" s="122"/>
      <c r="Y69" s="122"/>
      <c r="Z69" s="122"/>
      <c r="AA69" s="122"/>
      <c r="AB69" s="122"/>
      <c r="AC69" s="122"/>
      <c r="AD69" s="122"/>
      <c r="AE69" s="122"/>
      <c r="AF69" s="122"/>
      <c r="AG69" s="122"/>
      <c r="AH69" s="91"/>
    </row>
    <row r="70" spans="1:34" s="7" customFormat="1" ht="15.75">
      <c r="A70" s="124"/>
      <c r="B70" s="122"/>
      <c r="C70" s="122"/>
      <c r="D70" s="135"/>
      <c r="E70" s="122"/>
      <c r="F70" s="122"/>
      <c r="G70" s="122"/>
      <c r="H70" s="97"/>
      <c r="I70" s="97"/>
      <c r="J70" s="97"/>
      <c r="K70" s="97"/>
      <c r="L70" s="97"/>
      <c r="M70" s="97"/>
      <c r="N70" s="97"/>
      <c r="O70" s="97"/>
      <c r="P70" s="147"/>
      <c r="Q70" s="148"/>
      <c r="R70" s="149"/>
      <c r="S70" s="150"/>
      <c r="T70" s="122"/>
      <c r="U70" s="122"/>
      <c r="V70" s="122"/>
      <c r="W70" s="122"/>
      <c r="X70" s="122"/>
      <c r="Y70" s="122"/>
      <c r="Z70" s="122"/>
      <c r="AA70" s="122"/>
      <c r="AB70" s="122"/>
      <c r="AC70" s="122"/>
      <c r="AD70" s="122"/>
      <c r="AE70" s="122"/>
      <c r="AF70" s="122"/>
      <c r="AG70" s="122"/>
      <c r="AH70" s="91"/>
    </row>
    <row r="71" spans="1:34" s="7" customFormat="1" ht="15.75">
      <c r="A71" s="124"/>
      <c r="B71" s="122"/>
      <c r="C71" s="122"/>
      <c r="D71" s="135"/>
      <c r="E71" s="122"/>
      <c r="F71" s="122"/>
      <c r="G71" s="122"/>
      <c r="H71" s="97"/>
      <c r="I71" s="97"/>
      <c r="J71" s="97"/>
      <c r="K71" s="97"/>
      <c r="L71" s="97"/>
      <c r="M71" s="97"/>
      <c r="N71" s="97"/>
      <c r="O71" s="97"/>
      <c r="P71" s="147"/>
      <c r="Q71" s="148"/>
      <c r="R71" s="149"/>
      <c r="S71" s="150"/>
      <c r="T71" s="122"/>
      <c r="U71" s="122"/>
      <c r="V71" s="122"/>
      <c r="W71" s="122"/>
      <c r="X71" s="122"/>
      <c r="Y71" s="122"/>
      <c r="Z71" s="122"/>
      <c r="AA71" s="122"/>
      <c r="AB71" s="122"/>
      <c r="AC71" s="122"/>
      <c r="AD71" s="122"/>
      <c r="AE71" s="122"/>
      <c r="AF71" s="122"/>
      <c r="AG71" s="122"/>
      <c r="AH71" s="91"/>
    </row>
    <row r="72" spans="1:34" s="7" customFormat="1" ht="15.75">
      <c r="A72" s="124"/>
      <c r="B72" s="122"/>
      <c r="C72" s="122"/>
      <c r="D72" s="135"/>
      <c r="E72" s="122"/>
      <c r="F72" s="122"/>
      <c r="G72" s="122"/>
      <c r="H72" s="97"/>
      <c r="I72" s="97"/>
      <c r="J72" s="97"/>
      <c r="K72" s="97"/>
      <c r="L72" s="97"/>
      <c r="M72" s="97"/>
      <c r="N72" s="97"/>
      <c r="O72" s="97"/>
      <c r="P72" s="147"/>
      <c r="Q72" s="148"/>
      <c r="R72" s="149"/>
      <c r="S72" s="150"/>
      <c r="T72" s="122"/>
      <c r="U72" s="122"/>
      <c r="V72" s="122"/>
      <c r="W72" s="122"/>
      <c r="X72" s="122"/>
      <c r="Y72" s="122"/>
      <c r="Z72" s="122"/>
      <c r="AA72" s="122"/>
      <c r="AB72" s="122"/>
      <c r="AC72" s="122"/>
      <c r="AD72" s="122"/>
      <c r="AE72" s="122"/>
      <c r="AF72" s="122"/>
      <c r="AG72" s="122"/>
      <c r="AH72" s="91"/>
    </row>
    <row r="73" spans="1:34" s="7" customFormat="1" ht="15">
      <c r="A73" s="91"/>
      <c r="B73" s="91"/>
      <c r="C73" s="91"/>
      <c r="D73" s="91"/>
      <c r="E73" s="91"/>
      <c r="F73" s="91"/>
      <c r="G73" s="91"/>
      <c r="H73" s="91"/>
      <c r="I73" s="91"/>
      <c r="J73" s="91"/>
      <c r="K73" s="91"/>
      <c r="L73" s="91"/>
      <c r="M73" s="91"/>
      <c r="N73" s="91"/>
      <c r="O73" s="91"/>
      <c r="P73" s="91"/>
      <c r="Q73" s="162"/>
      <c r="R73" s="91"/>
      <c r="S73" s="91"/>
      <c r="T73" s="91"/>
      <c r="U73" s="91"/>
      <c r="V73" s="91"/>
      <c r="W73" s="91"/>
      <c r="X73" s="91"/>
      <c r="Y73" s="91"/>
      <c r="Z73" s="91"/>
      <c r="AA73" s="91"/>
      <c r="AB73" s="91"/>
      <c r="AC73" s="91"/>
      <c r="AD73" s="91"/>
      <c r="AE73" s="91"/>
      <c r="AF73" s="91"/>
      <c r="AG73" s="91"/>
      <c r="AH73" s="9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19" s="7" customFormat="1">
      <c r="G97" s="9"/>
      <c r="P97" s="13"/>
      <c r="Q97" s="53"/>
      <c r="R97" s="14"/>
      <c r="S97" s="12"/>
    </row>
    <row r="98" spans="7:19" s="7" customFormat="1">
      <c r="G98" s="9"/>
      <c r="P98" s="13"/>
      <c r="Q98" s="53"/>
      <c r="R98" s="14"/>
      <c r="S98" s="12"/>
    </row>
    <row r="99" spans="7:19" s="7" customFormat="1">
      <c r="G99" s="9"/>
      <c r="P99" s="13"/>
      <c r="Q99" s="53"/>
      <c r="R99" s="14"/>
      <c r="S99" s="12"/>
    </row>
    <row r="100" spans="7:19" s="7" customFormat="1">
      <c r="G100" s="9"/>
      <c r="P100" s="13"/>
      <c r="Q100" s="53"/>
      <c r="R100" s="14"/>
      <c r="S100" s="12"/>
    </row>
    <row r="101" spans="7:19" s="7" customFormat="1">
      <c r="G101" s="9"/>
      <c r="P101" s="13"/>
      <c r="Q101" s="53"/>
      <c r="R101" s="14"/>
      <c r="S101" s="12"/>
    </row>
    <row r="102" spans="7:19" s="7" customFormat="1">
      <c r="G102" s="9"/>
      <c r="P102" s="13"/>
      <c r="Q102" s="53"/>
      <c r="R102" s="14"/>
      <c r="S102" s="12"/>
    </row>
    <row r="103" spans="7:19" s="7" customFormat="1">
      <c r="G103" s="9"/>
      <c r="P103" s="13"/>
      <c r="Q103" s="53"/>
      <c r="R103" s="14"/>
      <c r="S103" s="12"/>
    </row>
    <row r="104" spans="7:19" s="7" customFormat="1">
      <c r="G104" s="9"/>
      <c r="P104" s="13"/>
      <c r="Q104" s="53"/>
      <c r="R104" s="14"/>
      <c r="S104" s="12"/>
    </row>
    <row r="105" spans="7:19" s="7" customFormat="1">
      <c r="G105" s="9"/>
      <c r="P105" s="13"/>
      <c r="Q105" s="53"/>
      <c r="R105" s="14"/>
      <c r="S105" s="12"/>
    </row>
    <row r="106" spans="7:19" s="7" customFormat="1">
      <c r="G106" s="9"/>
      <c r="P106" s="13"/>
      <c r="Q106" s="53"/>
      <c r="R106" s="14"/>
      <c r="S106" s="12"/>
    </row>
    <row r="107" spans="7:19" s="7" customFormat="1">
      <c r="G107" s="9"/>
      <c r="P107" s="13"/>
      <c r="Q107" s="53"/>
      <c r="R107" s="14"/>
      <c r="S107" s="12"/>
    </row>
    <row r="108" spans="7:19" s="7" customFormat="1">
      <c r="G108" s="9"/>
      <c r="P108" s="13"/>
      <c r="Q108" s="53"/>
      <c r="R108" s="14"/>
      <c r="S108" s="12"/>
    </row>
    <row r="109" spans="7:19" s="7" customFormat="1">
      <c r="G109" s="9"/>
      <c r="P109" s="13"/>
      <c r="Q109" s="53"/>
      <c r="R109" s="14"/>
      <c r="S109" s="12"/>
    </row>
    <row r="110" spans="7:19" s="7" customFormat="1">
      <c r="G110" s="9"/>
      <c r="P110" s="13"/>
      <c r="Q110" s="53"/>
      <c r="R110" s="14"/>
      <c r="S110" s="12"/>
    </row>
    <row r="111" spans="7:19" s="7" customFormat="1">
      <c r="G111" s="9"/>
      <c r="P111" s="13"/>
      <c r="Q111" s="53"/>
      <c r="R111" s="14"/>
      <c r="S111" s="12"/>
    </row>
    <row r="112" spans="7:19"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XHAJs8RPgabjEmrLYKw0b5SoWUFRdneoM0TZtOX6gZzrLmxyAjK8f8Zv8CYHuu4KOCiUzlDi0TRQ9ebF646wXQ==" saltValue="MX3lXliAZDpu7CzXyaKa+w==" spinCount="100000" sheet="1" objects="1" scenarios="1" selectLockedCells="1" selectUnlockedCells="1"/>
  <mergeCells count="23">
    <mergeCell ref="J23:L30"/>
    <mergeCell ref="H28:I30"/>
    <mergeCell ref="G32:G34"/>
    <mergeCell ref="K42:O52"/>
    <mergeCell ref="G54:G56"/>
    <mergeCell ref="K55:O65"/>
    <mergeCell ref="G22:G24"/>
    <mergeCell ref="C2:D2"/>
    <mergeCell ref="U3:U4"/>
    <mergeCell ref="V4:AF4"/>
    <mergeCell ref="G5:G7"/>
    <mergeCell ref="D6:D7"/>
    <mergeCell ref="M6:S6"/>
    <mergeCell ref="F2:G2"/>
    <mergeCell ref="F3:G3"/>
    <mergeCell ref="I2:P3"/>
    <mergeCell ref="F8:F10"/>
    <mergeCell ref="D9:D10"/>
    <mergeCell ref="D12:D14"/>
    <mergeCell ref="F12:F13"/>
    <mergeCell ref="I12:L20"/>
    <mergeCell ref="D16:D17"/>
    <mergeCell ref="D19:D20"/>
  </mergeCells>
  <phoneticPr fontId="2" type="noConversion"/>
  <conditionalFormatting sqref="I39:N40">
    <cfRule type="containsText" dxfId="6" priority="3" operator="containsText" text="Correct">
      <formula>NOT(ISERROR(SEARCH("Correct",I39)))</formula>
    </cfRule>
    <cfRule type="containsText" dxfId="5" priority="4" operator="containsText" text="ERROR">
      <formula>NOT(ISERROR(SEARCH("ERROR",I39)))</formula>
    </cfRule>
  </conditionalFormatting>
  <conditionalFormatting sqref="J43:J48">
    <cfRule type="containsText" dxfId="4" priority="1" operator="containsText" text="Correct">
      <formula>NOT(ISERROR(SEARCH("Correct",J43)))</formula>
    </cfRule>
    <cfRule type="containsText" dxfId="3" priority="2" operator="containsText" text="ERROR">
      <formula>NOT(ISERROR(SEARCH("ERROR",J43)))</formula>
    </cfRule>
  </conditionalFormatting>
  <conditionalFormatting sqref="J7:M34 J35:L35 P30:U32">
    <cfRule type="containsText" dxfId="2" priority="8" operator="containsText" text="Correct">
      <formula>NOT(ISERROR(SEARCH("Correct",J7)))</formula>
    </cfRule>
  </conditionalFormatting>
  <conditionalFormatting sqref="J7:M34 P30:U32 J35:L35">
    <cfRule type="containsText" dxfId="1" priority="9" operator="containsText" text="ERROR">
      <formula>NOT(ISERROR(SEARCH("ERROR",J7)))</formula>
    </cfRule>
  </conditionalFormatting>
  <conditionalFormatting sqref="L5:L35">
    <cfRule type="containsText" dxfId="0" priority="5" operator="containsText" text="CAUTION">
      <formula>NOT(ISERROR(SEARCH("CAUTION",L5)))</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EA5AAF-F304-4B7E-9A62-AE7755B4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33D911-D796-4071-AC74-071CC6A2DC30}">
  <ds:schemaRefs>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0acb5147-8577-475e-9c5c-8643af49afee"/>
    <ds:schemaRef ds:uri="http://purl.org/dc/dcmitype/"/>
    <ds:schemaRef ds:uri="http://purl.org/dc/elements/1.1/"/>
  </ds:schemaRefs>
</ds:datastoreItem>
</file>

<file path=customXml/itemProps3.xml><?xml version="1.0" encoding="utf-8"?>
<ds:datastoreItem xmlns:ds="http://schemas.openxmlformats.org/officeDocument/2006/customXml" ds:itemID="{6A593444-2314-462F-A12C-2BFD406120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2023-09-06T19:26:54Z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