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27" documentId="13_ncr:1_{AF91B1B7-9C0E-499A-BC83-A0A932F09CA4}" xr6:coauthVersionLast="47" xr6:coauthVersionMax="47" xr10:uidLastSave="{5447F88C-F113-4EF4-8A25-BFA491B156DF}"/>
  <bookViews>
    <workbookView xWindow="-120" yWindow="-120" windowWidth="29040" windowHeight="15840" tabRatio="500" xr2:uid="{00000000-000D-0000-FFFF-FFFF00000000}"/>
  </bookViews>
  <sheets>
    <sheet name="Student Work" sheetId="1" r:id="rId1"/>
    <sheet name="How Did I Do" sheetId="2"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A26" i="2" l="1"/>
  <c r="AA33" i="2"/>
  <c r="AA32" i="2"/>
  <c r="AA31" i="2"/>
  <c r="AA25" i="2"/>
  <c r="AA24" i="2"/>
  <c r="T21" i="2"/>
  <c r="AE10" i="2"/>
  <c r="AE12" i="2"/>
  <c r="T10" i="2"/>
  <c r="T12" i="2"/>
  <c r="L1" i="2"/>
  <c r="X7" i="2"/>
  <c r="AA7" i="2"/>
  <c r="T8" i="2"/>
  <c r="X8" i="2"/>
  <c r="AA8" i="2"/>
  <c r="AE8" i="2"/>
  <c r="X9" i="2"/>
  <c r="AA9" i="2"/>
  <c r="T11" i="2"/>
  <c r="AE11" i="2"/>
  <c r="T13" i="2"/>
  <c r="AE13" i="2"/>
  <c r="AD31" i="2"/>
  <c r="AH31" i="2"/>
  <c r="T14" i="2"/>
  <c r="AE14" i="2"/>
  <c r="T15" i="2"/>
  <c r="AE15" i="2"/>
  <c r="T16" i="2"/>
  <c r="AE16" i="2"/>
  <c r="S18" i="1"/>
  <c r="S18" i="2"/>
  <c r="AA18" i="2"/>
  <c r="AA21" i="2"/>
  <c r="AG18" i="1"/>
  <c r="AG18" i="2"/>
  <c r="AA19" i="2"/>
  <c r="Q20" i="2"/>
  <c r="R20" i="2"/>
  <c r="S20" i="2"/>
  <c r="T20" i="2"/>
  <c r="AA20" i="2"/>
  <c r="AE20" i="2"/>
  <c r="AF20" i="2"/>
  <c r="AG20" i="2"/>
  <c r="AH20" i="2"/>
  <c r="M21" i="2"/>
  <c r="Q21" i="2"/>
  <c r="R21" i="2"/>
  <c r="S21" i="2"/>
  <c r="AE21" i="2"/>
  <c r="AF21" i="2"/>
  <c r="AG21" i="2"/>
  <c r="AH21" i="2"/>
  <c r="M22" i="2"/>
  <c r="Q22" i="2"/>
  <c r="R22" i="2"/>
  <c r="S22" i="2"/>
  <c r="T22" i="2"/>
  <c r="AE22" i="2"/>
  <c r="AF22" i="2"/>
  <c r="AG22" i="2"/>
  <c r="AH22" i="2"/>
  <c r="M23" i="2"/>
  <c r="Q23" i="2"/>
  <c r="R23" i="2"/>
  <c r="S23" i="2"/>
  <c r="T23" i="2"/>
  <c r="AE23" i="2"/>
  <c r="AF23" i="2"/>
  <c r="AG23" i="2"/>
  <c r="AH23" i="2"/>
  <c r="M24" i="2"/>
  <c r="Q24" i="2"/>
  <c r="R24" i="2"/>
  <c r="S24" i="2"/>
  <c r="T24" i="2"/>
  <c r="AE24" i="2"/>
  <c r="AF24" i="2"/>
  <c r="AG24" i="2"/>
  <c r="AH24" i="2"/>
  <c r="AD25" i="2"/>
  <c r="AF25" i="2"/>
  <c r="AD26" i="2"/>
  <c r="AD27" i="2"/>
  <c r="AH27" i="2"/>
  <c r="AD28" i="2"/>
  <c r="AF28" i="2"/>
  <c r="AE28" i="2"/>
  <c r="AI28" i="2"/>
  <c r="AD29" i="2"/>
  <c r="AH29" i="2"/>
  <c r="M30" i="2"/>
  <c r="AD30" i="2"/>
  <c r="AH30" i="2"/>
  <c r="M31" i="2"/>
  <c r="M32" i="2"/>
  <c r="AA35" i="2"/>
  <c r="AD32" i="2"/>
  <c r="AH32" i="2"/>
  <c r="AG32" i="2"/>
  <c r="M33" i="2"/>
  <c r="AA36" i="2"/>
  <c r="AD33" i="2"/>
  <c r="AA37" i="2"/>
  <c r="AD34" i="2"/>
  <c r="AA38" i="2"/>
  <c r="AD35" i="2"/>
  <c r="AG35" i="2"/>
  <c r="AD36" i="2"/>
  <c r="AE36" i="2"/>
  <c r="AI36" i="2"/>
  <c r="AD39" i="2"/>
  <c r="AH39" i="2"/>
  <c r="AD40" i="2"/>
  <c r="AG40" i="2"/>
  <c r="AE40" i="2"/>
  <c r="AI40" i="2"/>
  <c r="AD41" i="2"/>
  <c r="AH41" i="2"/>
  <c r="AD42" i="2"/>
  <c r="AH42" i="2"/>
  <c r="AD43" i="2"/>
  <c r="AE43" i="2"/>
  <c r="AI43" i="2"/>
  <c r="AG43" i="2"/>
  <c r="AF43" i="2"/>
  <c r="AH43" i="2"/>
  <c r="AD44" i="2"/>
  <c r="AE44" i="2"/>
  <c r="AI44" i="2"/>
  <c r="AG44" i="2"/>
  <c r="AH44" i="2"/>
  <c r="AD46" i="2"/>
  <c r="AF46" i="2"/>
  <c r="AH46" i="2"/>
  <c r="AD47" i="2"/>
  <c r="AF47" i="2"/>
  <c r="AD48" i="2"/>
  <c r="AG48" i="2"/>
  <c r="AD50" i="2"/>
  <c r="AF50" i="2"/>
  <c r="AE50" i="2"/>
  <c r="AI50" i="2"/>
  <c r="AD51" i="2"/>
  <c r="AD52" i="2"/>
  <c r="AF52" i="2"/>
  <c r="AE52" i="2"/>
  <c r="AI52" i="2"/>
  <c r="AD53" i="2"/>
  <c r="AH53" i="2"/>
  <c r="AD54" i="2"/>
  <c r="AH54" i="2"/>
  <c r="AD55" i="2"/>
  <c r="AH55" i="2"/>
  <c r="AG55" i="2"/>
  <c r="AF55" i="2"/>
  <c r="AD56" i="2"/>
  <c r="AG56" i="2"/>
  <c r="AF56" i="2"/>
  <c r="AD57" i="2"/>
  <c r="AD58" i="2"/>
  <c r="AG58" i="2"/>
  <c r="AF58" i="2"/>
  <c r="AE58" i="2"/>
  <c r="AI58" i="2"/>
  <c r="AD60" i="2"/>
  <c r="AH60" i="2"/>
  <c r="AD61" i="2"/>
  <c r="AH61" i="2"/>
  <c r="AD62" i="2"/>
  <c r="AD63" i="2"/>
  <c r="AD64" i="2"/>
  <c r="AE64" i="2"/>
  <c r="AI64" i="2"/>
  <c r="AF64" i="2"/>
  <c r="AG64" i="2"/>
  <c r="AH64" i="2"/>
  <c r="AD65" i="2"/>
  <c r="AE65" i="2"/>
  <c r="AI65" i="2"/>
  <c r="AG65" i="2"/>
  <c r="AH65" i="2"/>
  <c r="AD66" i="2"/>
  <c r="AD67" i="2"/>
  <c r="AE67" i="2"/>
  <c r="AI67" i="2"/>
  <c r="AD68" i="2"/>
  <c r="AF68" i="2"/>
  <c r="AG68" i="2"/>
  <c r="AD69" i="2"/>
  <c r="AH69" i="2"/>
  <c r="AF69" i="2"/>
  <c r="AG69" i="2"/>
  <c r="AD70" i="2"/>
  <c r="AG70" i="2"/>
  <c r="AD71" i="2"/>
  <c r="AH71" i="2"/>
  <c r="AE71" i="2"/>
  <c r="AI71" i="2"/>
  <c r="AD72" i="2"/>
  <c r="AH72" i="2"/>
  <c r="AD73" i="2"/>
  <c r="AG73" i="2"/>
  <c r="AE73" i="2"/>
  <c r="AI73" i="2"/>
  <c r="AD74" i="2"/>
  <c r="AD75" i="2"/>
  <c r="AE75" i="2"/>
  <c r="AI75" i="2"/>
  <c r="AD76" i="2"/>
  <c r="AG76" i="2"/>
  <c r="AE76" i="2"/>
  <c r="AI76" i="2"/>
  <c r="AF76" i="2"/>
  <c r="AH76" i="2"/>
  <c r="AD77" i="2"/>
  <c r="AH77" i="2"/>
  <c r="AD78" i="2"/>
  <c r="AG78" i="2"/>
  <c r="AH78" i="2"/>
  <c r="AD79" i="2"/>
  <c r="AE79" i="2"/>
  <c r="AI79" i="2"/>
  <c r="AD80" i="2"/>
  <c r="AF80" i="2"/>
  <c r="AD81" i="2"/>
  <c r="AH81" i="2"/>
  <c r="AF81" i="2"/>
  <c r="AG81" i="2"/>
  <c r="AD82" i="2"/>
  <c r="AD83" i="2"/>
  <c r="AE83" i="2"/>
  <c r="AI83" i="2"/>
  <c r="AH83" i="2"/>
  <c r="AD84" i="2"/>
  <c r="AD85" i="2"/>
  <c r="AG85" i="2"/>
  <c r="AD86" i="2"/>
  <c r="AG86" i="2"/>
  <c r="AH86" i="2"/>
  <c r="AD87" i="2"/>
  <c r="AE87" i="2"/>
  <c r="AI87" i="2"/>
  <c r="AD88" i="2"/>
  <c r="AG88" i="2"/>
  <c r="AD89" i="2"/>
  <c r="AE89" i="2"/>
  <c r="AI89" i="2"/>
  <c r="AD90" i="2"/>
  <c r="AD91" i="2"/>
  <c r="AE91" i="2"/>
  <c r="AI91" i="2"/>
  <c r="AH91" i="2"/>
  <c r="AD92" i="2"/>
  <c r="AE92" i="2"/>
  <c r="AI92" i="2"/>
  <c r="AF92" i="2"/>
  <c r="AG92" i="2"/>
  <c r="AD93" i="2"/>
  <c r="AD94" i="2"/>
  <c r="AH94" i="2"/>
  <c r="AD95" i="2"/>
  <c r="AF95" i="2"/>
  <c r="AE95" i="2"/>
  <c r="AG95" i="2"/>
  <c r="AH95" i="2"/>
  <c r="AI95" i="2"/>
  <c r="AD96" i="2"/>
  <c r="AE96" i="2"/>
  <c r="AI96" i="2"/>
  <c r="AH96" i="2"/>
  <c r="AD97" i="2"/>
  <c r="AH97" i="2"/>
  <c r="AD98" i="2"/>
  <c r="AF98" i="2"/>
  <c r="AH98" i="2"/>
  <c r="AD99" i="2"/>
  <c r="AF99" i="2"/>
  <c r="AD100" i="2"/>
  <c r="AF100" i="2"/>
  <c r="AE100" i="2"/>
  <c r="AI100" i="2"/>
  <c r="AD101" i="2"/>
  <c r="AH101" i="2"/>
  <c r="AD102" i="2"/>
  <c r="AE102" i="2"/>
  <c r="AI102" i="2"/>
  <c r="AD103" i="2"/>
  <c r="AG103" i="2"/>
  <c r="AH103" i="2"/>
  <c r="AD104" i="2"/>
  <c r="AD105" i="2"/>
  <c r="AH105" i="2"/>
  <c r="AD106" i="2"/>
  <c r="AD107" i="2"/>
  <c r="AF107" i="2"/>
  <c r="AE107" i="2"/>
  <c r="AI107" i="2"/>
  <c r="AG107" i="2"/>
  <c r="AD108" i="2"/>
  <c r="AE108" i="2"/>
  <c r="AI108" i="2"/>
  <c r="AF108" i="2"/>
  <c r="AG108" i="2"/>
  <c r="AH108" i="2"/>
  <c r="AD109" i="2"/>
  <c r="AD110" i="2"/>
  <c r="AF110" i="2"/>
  <c r="AD111" i="2"/>
  <c r="AF111" i="2"/>
  <c r="AG111" i="2"/>
  <c r="AE111" i="2"/>
  <c r="AI111" i="2"/>
  <c r="AD112" i="2"/>
  <c r="AD113" i="2"/>
  <c r="AH113" i="2"/>
  <c r="AD114" i="2"/>
  <c r="AE114" i="2"/>
  <c r="AH114" i="2"/>
  <c r="AI114" i="2"/>
  <c r="AD115" i="2"/>
  <c r="AE115" i="2"/>
  <c r="AI115" i="2"/>
  <c r="AD116" i="2"/>
  <c r="AD117" i="2"/>
  <c r="AD118" i="2"/>
  <c r="AD119" i="2"/>
  <c r="AF119" i="2"/>
  <c r="AE119" i="2"/>
  <c r="AI119" i="2"/>
  <c r="AG119" i="2"/>
  <c r="AD120" i="2"/>
  <c r="AE120" i="2"/>
  <c r="AI120" i="2"/>
  <c r="AF120" i="2"/>
  <c r="AH120" i="2"/>
  <c r="AD121" i="2"/>
  <c r="AD122" i="2"/>
  <c r="AE122" i="2"/>
  <c r="AI122" i="2"/>
  <c r="AD123" i="2"/>
  <c r="AG123" i="2"/>
  <c r="AE123" i="2"/>
  <c r="AI123" i="2"/>
  <c r="AD124" i="2"/>
  <c r="AF124" i="2"/>
  <c r="AE124" i="2"/>
  <c r="AI124" i="2"/>
  <c r="AG124" i="2"/>
  <c r="AD125" i="2"/>
  <c r="AH125" i="2"/>
  <c r="AD126" i="2"/>
  <c r="AD127" i="2"/>
  <c r="AE127" i="2"/>
  <c r="AI127" i="2"/>
  <c r="AF127" i="2"/>
  <c r="AH127" i="2"/>
  <c r="AD128" i="2"/>
  <c r="AD129" i="2"/>
  <c r="AH129" i="2"/>
  <c r="AD130" i="2"/>
  <c r="AD131" i="2"/>
  <c r="AF131" i="2"/>
  <c r="AE131" i="2"/>
  <c r="AI131" i="2"/>
  <c r="AG131" i="2"/>
  <c r="AH131" i="2"/>
  <c r="AD132" i="2"/>
  <c r="AF132" i="2"/>
  <c r="AD133" i="2"/>
  <c r="AE133" i="2"/>
  <c r="AI133" i="2"/>
  <c r="AD134" i="2"/>
  <c r="AD135" i="2"/>
  <c r="AE135" i="2"/>
  <c r="AI135" i="2"/>
  <c r="AG135" i="2"/>
  <c r="AH135" i="2"/>
  <c r="AD136" i="2"/>
  <c r="AD137" i="2"/>
  <c r="AE137" i="2"/>
  <c r="AI137" i="2"/>
  <c r="AG137" i="2"/>
  <c r="AH137" i="2"/>
  <c r="AD138" i="2"/>
  <c r="AD139" i="2"/>
  <c r="AG139" i="2"/>
  <c r="AE139" i="2"/>
  <c r="AI139" i="2"/>
  <c r="AH139" i="2"/>
  <c r="AD140" i="2"/>
  <c r="AH140" i="2"/>
  <c r="AD141" i="2"/>
  <c r="AF141" i="2"/>
  <c r="AD142" i="2"/>
  <c r="AD143" i="2"/>
  <c r="AE143" i="2"/>
  <c r="AI143" i="2"/>
  <c r="AG143" i="2"/>
  <c r="K26" i="1"/>
  <c r="AD144" i="2"/>
  <c r="AH144" i="2"/>
  <c r="AD145" i="2"/>
  <c r="AH145" i="2"/>
  <c r="AD146" i="2"/>
  <c r="AG146" i="2"/>
  <c r="AH146" i="2"/>
  <c r="AD147" i="2"/>
  <c r="AH147" i="2"/>
  <c r="AD148" i="2"/>
  <c r="AH148" i="2"/>
  <c r="AD149" i="2"/>
  <c r="AD150" i="2"/>
  <c r="AH150" i="2"/>
  <c r="AD151" i="2"/>
  <c r="AD152" i="2"/>
  <c r="AH152" i="2"/>
  <c r="AD153" i="2"/>
  <c r="AH153" i="2"/>
  <c r="AD154" i="2"/>
  <c r="AH154" i="2"/>
  <c r="AD155" i="2"/>
  <c r="AD156" i="2"/>
  <c r="AH156" i="2"/>
  <c r="AD157" i="2"/>
  <c r="AE157" i="2"/>
  <c r="AD158" i="2"/>
  <c r="AD159" i="2"/>
  <c r="AH159" i="2"/>
  <c r="AD160" i="2"/>
  <c r="AH160" i="2"/>
  <c r="AD161" i="2"/>
  <c r="AH161" i="2"/>
  <c r="AD162" i="2"/>
  <c r="AE162" i="2"/>
  <c r="AD163" i="2"/>
  <c r="AH163" i="2"/>
  <c r="AD164" i="2"/>
  <c r="AH164" i="2"/>
  <c r="AD165" i="2"/>
  <c r="AD166" i="2"/>
  <c r="AG166" i="2"/>
  <c r="AH166" i="2"/>
  <c r="AD167" i="2"/>
  <c r="AH167" i="2"/>
  <c r="AD168" i="2"/>
  <c r="AH168" i="2"/>
  <c r="AD169" i="2"/>
  <c r="AH169" i="2"/>
  <c r="AD170" i="2"/>
  <c r="AG170" i="2"/>
  <c r="AD171" i="2"/>
  <c r="AH171" i="2"/>
  <c r="AD172" i="2"/>
  <c r="AD173" i="2"/>
  <c r="AF173" i="2"/>
  <c r="AD174" i="2"/>
  <c r="AH174" i="2"/>
  <c r="AD175" i="2"/>
  <c r="AD176" i="2"/>
  <c r="AD177" i="2"/>
  <c r="AH177" i="2"/>
  <c r="AD178" i="2"/>
  <c r="AH178" i="2"/>
  <c r="AD179" i="2"/>
  <c r="AD180" i="2"/>
  <c r="AH180" i="2"/>
  <c r="AD181" i="2"/>
  <c r="AD182" i="2"/>
  <c r="AH182" i="2"/>
  <c r="AD183" i="2"/>
  <c r="AD184" i="2"/>
  <c r="AH184" i="2"/>
  <c r="AD185" i="2"/>
  <c r="AD186" i="2"/>
  <c r="AH186" i="2"/>
  <c r="AD187" i="2"/>
  <c r="AH187" i="2"/>
  <c r="AD188" i="2"/>
  <c r="AH188" i="2"/>
  <c r="AD189" i="2"/>
  <c r="AD190" i="2"/>
  <c r="AH190" i="2"/>
  <c r="AD191" i="2"/>
  <c r="AG191" i="2"/>
  <c r="AD192" i="2"/>
  <c r="AD193" i="2"/>
  <c r="AD194" i="2"/>
  <c r="AH194" i="2"/>
  <c r="AD195" i="2"/>
  <c r="AH195" i="2"/>
  <c r="AD196" i="2"/>
  <c r="AH196" i="2"/>
  <c r="AD197" i="2"/>
  <c r="AD198" i="2"/>
  <c r="AD199" i="2"/>
  <c r="AH199" i="2"/>
  <c r="AD200" i="2"/>
  <c r="AH200" i="2"/>
  <c r="AD201" i="2"/>
  <c r="AH201" i="2"/>
  <c r="AD202" i="2"/>
  <c r="AD203" i="2"/>
  <c r="AH203" i="2"/>
  <c r="AD204" i="2"/>
  <c r="AD205" i="2"/>
  <c r="AD206" i="2"/>
  <c r="AH206" i="2"/>
  <c r="AD207" i="2"/>
  <c r="AH207" i="2"/>
  <c r="AD208" i="2"/>
  <c r="AH208" i="2"/>
  <c r="AD209" i="2"/>
  <c r="AD210" i="2"/>
  <c r="AG210" i="2"/>
  <c r="AH210" i="2"/>
  <c r="AD211" i="2"/>
  <c r="AH211" i="2"/>
  <c r="AD212" i="2"/>
  <c r="AH212" i="2"/>
  <c r="AD213" i="2"/>
  <c r="AD214" i="2"/>
  <c r="AH214" i="2"/>
  <c r="AD215" i="2"/>
  <c r="AH215" i="2"/>
  <c r="AD216" i="2"/>
  <c r="AH216" i="2"/>
  <c r="AD217" i="2"/>
  <c r="AE217" i="2"/>
  <c r="AD218" i="2"/>
  <c r="AH218" i="2"/>
  <c r="AD219" i="2"/>
  <c r="AD220" i="2"/>
  <c r="AH220" i="2"/>
  <c r="AD221" i="2"/>
  <c r="AD222" i="2"/>
  <c r="AH222" i="2"/>
  <c r="AD223" i="2"/>
  <c r="AD224" i="2"/>
  <c r="AH224" i="2"/>
  <c r="AD225" i="2"/>
  <c r="AH225" i="2"/>
  <c r="AD226" i="2"/>
  <c r="AH226" i="2"/>
  <c r="AD227" i="2"/>
  <c r="AH227" i="2"/>
  <c r="AD228" i="2"/>
  <c r="AH228" i="2"/>
  <c r="AD229" i="2"/>
  <c r="AD230" i="2"/>
  <c r="AD231" i="2"/>
  <c r="AH231" i="2"/>
  <c r="AD232" i="2"/>
  <c r="AD233" i="2"/>
  <c r="AH233" i="2"/>
  <c r="AD234" i="2"/>
  <c r="AG234" i="2"/>
  <c r="AH234" i="2"/>
  <c r="AD235" i="2"/>
  <c r="AH235" i="2"/>
  <c r="AD236" i="2"/>
  <c r="AH236" i="2"/>
  <c r="AD237" i="2"/>
  <c r="AD238" i="2"/>
  <c r="AH238" i="2"/>
  <c r="AD239" i="2"/>
  <c r="AD240" i="2"/>
  <c r="AH240" i="2"/>
  <c r="AD241" i="2"/>
  <c r="AH241" i="2"/>
  <c r="AD242" i="2"/>
  <c r="AH242" i="2"/>
  <c r="AD243" i="2"/>
  <c r="AD244" i="2"/>
  <c r="AH244" i="2"/>
  <c r="AD245" i="2"/>
  <c r="AD246" i="2"/>
  <c r="AH246" i="2"/>
  <c r="AD247" i="2"/>
  <c r="AH247" i="2"/>
  <c r="AD248" i="2"/>
  <c r="AH248" i="2"/>
  <c r="AD249" i="2"/>
  <c r="AH249" i="2"/>
  <c r="AD250" i="2"/>
  <c r="AH250" i="2"/>
  <c r="AD251" i="2"/>
  <c r="AH251" i="2"/>
  <c r="AD252" i="2"/>
  <c r="AH252" i="2"/>
  <c r="AD253" i="2"/>
  <c r="AE253" i="2"/>
  <c r="AD254" i="2"/>
  <c r="AH254" i="2"/>
  <c r="AD255" i="2"/>
  <c r="AH255" i="2"/>
  <c r="AD256" i="2"/>
  <c r="AH256" i="2"/>
  <c r="AD257" i="2"/>
  <c r="AH257" i="2"/>
  <c r="AD258" i="2"/>
  <c r="AH258" i="2"/>
  <c r="AD259" i="2"/>
  <c r="AH259" i="2"/>
  <c r="AD260" i="2"/>
  <c r="AH260" i="2"/>
  <c r="AD261" i="2"/>
  <c r="AD262" i="2"/>
  <c r="AH262" i="2"/>
  <c r="AD263" i="2"/>
  <c r="AH263" i="2"/>
  <c r="AD264" i="2"/>
  <c r="AD265" i="2"/>
  <c r="AH265" i="2"/>
  <c r="AD266" i="2"/>
  <c r="AD267" i="2"/>
  <c r="AH267" i="2"/>
  <c r="AD268" i="2"/>
  <c r="AH268" i="2"/>
  <c r="AD269" i="2"/>
  <c r="AD270" i="2"/>
  <c r="AH270" i="2"/>
  <c r="AD271" i="2"/>
  <c r="AH271" i="2"/>
  <c r="AD272" i="2"/>
  <c r="AH272" i="2"/>
  <c r="AD273" i="2"/>
  <c r="AH273" i="2"/>
  <c r="AD274" i="2"/>
  <c r="AD275" i="2"/>
  <c r="AH275" i="2"/>
  <c r="AD276" i="2"/>
  <c r="AH276" i="2"/>
  <c r="AD277" i="2"/>
  <c r="AD278" i="2"/>
  <c r="AH278" i="2"/>
  <c r="AD279" i="2"/>
  <c r="AH279" i="2"/>
  <c r="AD280" i="2"/>
  <c r="AH280" i="2"/>
  <c r="AD281" i="2"/>
  <c r="AH281" i="2"/>
  <c r="AD282" i="2"/>
  <c r="AH282" i="2"/>
  <c r="AD283" i="2"/>
  <c r="AH283" i="2"/>
  <c r="AD284" i="2"/>
  <c r="AH284" i="2"/>
  <c r="AD285" i="2"/>
  <c r="AD286" i="2"/>
  <c r="AH286" i="2"/>
  <c r="AD287" i="2"/>
  <c r="AH287" i="2"/>
  <c r="AD288" i="2"/>
  <c r="AH288" i="2"/>
  <c r="AD289" i="2"/>
  <c r="AH289" i="2"/>
  <c r="AD290" i="2"/>
  <c r="AH290" i="2"/>
  <c r="AD291" i="2"/>
  <c r="AE291" i="2"/>
  <c r="AH291" i="2"/>
  <c r="AD292" i="2"/>
  <c r="AH292" i="2"/>
  <c r="AD293" i="2"/>
  <c r="AD294" i="2"/>
  <c r="AH294" i="2"/>
  <c r="AD295" i="2"/>
  <c r="AH295" i="2"/>
  <c r="AD296" i="2"/>
  <c r="AD297" i="2"/>
  <c r="AH297" i="2"/>
  <c r="AD298" i="2"/>
  <c r="AH298" i="2"/>
  <c r="AD299" i="2"/>
  <c r="AH299" i="2"/>
  <c r="AD300" i="2"/>
  <c r="AH300" i="2"/>
  <c r="AD301" i="2"/>
  <c r="AD302" i="2"/>
  <c r="AH302" i="2"/>
  <c r="AD303" i="2"/>
  <c r="AH303" i="2"/>
  <c r="AD304" i="2"/>
  <c r="AH304" i="2"/>
  <c r="AD305" i="2"/>
  <c r="AH305" i="2"/>
  <c r="AD306" i="2"/>
  <c r="AH306" i="2"/>
  <c r="AD307" i="2"/>
  <c r="AD308" i="2"/>
  <c r="AH308" i="2"/>
  <c r="AD309" i="2"/>
  <c r="AD310" i="2"/>
  <c r="AH310" i="2"/>
  <c r="AD311" i="2"/>
  <c r="AH311" i="2"/>
  <c r="AD312" i="2"/>
  <c r="AH312" i="2"/>
  <c r="AD313" i="2"/>
  <c r="AH313" i="2"/>
  <c r="AD314" i="2"/>
  <c r="AH314" i="2"/>
  <c r="AD315" i="2"/>
  <c r="AH315" i="2"/>
  <c r="AD316" i="2"/>
  <c r="AH316" i="2"/>
  <c r="AD317" i="2"/>
  <c r="AD318" i="2"/>
  <c r="AH318" i="2"/>
  <c r="AD319" i="2"/>
  <c r="AH319" i="2"/>
  <c r="AD320" i="2"/>
  <c r="AD321" i="2"/>
  <c r="AG321" i="2"/>
  <c r="AH321" i="2"/>
  <c r="AD322" i="2"/>
  <c r="AH322" i="2"/>
  <c r="AD323" i="2"/>
  <c r="AH323" i="2"/>
  <c r="AD324" i="2"/>
  <c r="AH324" i="2"/>
  <c r="AD325" i="2"/>
  <c r="AD326" i="2"/>
  <c r="AH326" i="2"/>
  <c r="AD327" i="2"/>
  <c r="AH327" i="2"/>
  <c r="AD328" i="2"/>
  <c r="AD329" i="2"/>
  <c r="AG329" i="2"/>
  <c r="AD330" i="2"/>
  <c r="AH330" i="2"/>
  <c r="AD331" i="2"/>
  <c r="AH331" i="2"/>
  <c r="AD332" i="2"/>
  <c r="AE332" i="2"/>
  <c r="AD333" i="2"/>
  <c r="AH333" i="2"/>
  <c r="AD334" i="2"/>
  <c r="AD335" i="2"/>
  <c r="AH335" i="2"/>
  <c r="AD336" i="2"/>
  <c r="AH336" i="2"/>
  <c r="AD337" i="2"/>
  <c r="AH337" i="2"/>
  <c r="AD338" i="2"/>
  <c r="AG338" i="2"/>
  <c r="AH338" i="2"/>
  <c r="AD339" i="2"/>
  <c r="AH339" i="2"/>
  <c r="AD340" i="2"/>
  <c r="AH340" i="2"/>
  <c r="AD341" i="2"/>
  <c r="AD342" i="2"/>
  <c r="AH342" i="2"/>
  <c r="AD343" i="2"/>
  <c r="AD344" i="2"/>
  <c r="AH344" i="2"/>
  <c r="AD345" i="2"/>
  <c r="AH345" i="2"/>
  <c r="AD346" i="2"/>
  <c r="AH346" i="2"/>
  <c r="AD347" i="2"/>
  <c r="AH347" i="2"/>
  <c r="AD348" i="2"/>
  <c r="AH348" i="2"/>
  <c r="AD349" i="2"/>
  <c r="AG349" i="2"/>
  <c r="AD350" i="2"/>
  <c r="AH350" i="2"/>
  <c r="AD351" i="2"/>
  <c r="AG351" i="2"/>
  <c r="AD352" i="2"/>
  <c r="AH352" i="2"/>
  <c r="AD353" i="2"/>
  <c r="AH353" i="2"/>
  <c r="AD354" i="2"/>
  <c r="AD355" i="2"/>
  <c r="AH355" i="2"/>
  <c r="AD356" i="2"/>
  <c r="AH356" i="2"/>
  <c r="AD357" i="2"/>
  <c r="AD358" i="2"/>
  <c r="AG358" i="2"/>
  <c r="AD359" i="2"/>
  <c r="AH359" i="2"/>
  <c r="AD360" i="2"/>
  <c r="AH360" i="2"/>
  <c r="AD361" i="2"/>
  <c r="AH361" i="2"/>
  <c r="AD362" i="2"/>
  <c r="AD363" i="2"/>
  <c r="AH363" i="2"/>
  <c r="AD364" i="2"/>
  <c r="AD365" i="2"/>
  <c r="AF365" i="2"/>
  <c r="AD366" i="2"/>
  <c r="AH366" i="2"/>
  <c r="AD367" i="2"/>
  <c r="AE367" i="2"/>
  <c r="AD368" i="2"/>
  <c r="AG368" i="2"/>
  <c r="AH368" i="2"/>
  <c r="AD369" i="2"/>
  <c r="AH369" i="2"/>
  <c r="AD370" i="2"/>
  <c r="AH370" i="2"/>
  <c r="AD371" i="2"/>
  <c r="AH371" i="2"/>
  <c r="AD372" i="2"/>
  <c r="AD373" i="2"/>
  <c r="AD374" i="2"/>
  <c r="AH374" i="2"/>
  <c r="AD375" i="2"/>
  <c r="AD376" i="2"/>
  <c r="AH376" i="2"/>
  <c r="AD377" i="2"/>
  <c r="AD378" i="2"/>
  <c r="AH378" i="2"/>
  <c r="AD379" i="2"/>
  <c r="AH379" i="2"/>
  <c r="AD380" i="2"/>
  <c r="AH380" i="2"/>
  <c r="AD381" i="2"/>
  <c r="AD382" i="2"/>
  <c r="AH382" i="2"/>
  <c r="AD383" i="2"/>
  <c r="AH383" i="2"/>
  <c r="AD384" i="2"/>
  <c r="AD385" i="2"/>
  <c r="AD386" i="2"/>
  <c r="AH386" i="2"/>
  <c r="AD387" i="2"/>
  <c r="AH387" i="2"/>
  <c r="AD388" i="2"/>
  <c r="AH388" i="2"/>
  <c r="AD389" i="2"/>
  <c r="AE389" i="2"/>
  <c r="AD390" i="2"/>
  <c r="AH390" i="2"/>
  <c r="AD391" i="2"/>
  <c r="AH391" i="2"/>
  <c r="AD392" i="2"/>
  <c r="AD393" i="2"/>
  <c r="AG393" i="2"/>
  <c r="AH393" i="2"/>
  <c r="AD394" i="2"/>
  <c r="AH394" i="2"/>
  <c r="AD395" i="2"/>
  <c r="AH395" i="2"/>
  <c r="AD396" i="2"/>
  <c r="AH396" i="2"/>
  <c r="AD397" i="2"/>
  <c r="AH397" i="2"/>
  <c r="AD398" i="2"/>
  <c r="AH398" i="2"/>
  <c r="AD399" i="2"/>
  <c r="AH399" i="2"/>
  <c r="AD400" i="2"/>
  <c r="AG144" i="2"/>
  <c r="AG145" i="2"/>
  <c r="AG147" i="2"/>
  <c r="AG148" i="2"/>
  <c r="AG150" i="2"/>
  <c r="AG152" i="2"/>
  <c r="AG154" i="2"/>
  <c r="AG156" i="2"/>
  <c r="AG160" i="2"/>
  <c r="AG161" i="2"/>
  <c r="AG163" i="2"/>
  <c r="AG164" i="2"/>
  <c r="AG167" i="2"/>
  <c r="AG168" i="2"/>
  <c r="AG171" i="2"/>
  <c r="AG174" i="2"/>
  <c r="AG177" i="2"/>
  <c r="AG178" i="2"/>
  <c r="AG180" i="2"/>
  <c r="AG182" i="2"/>
  <c r="AG184" i="2"/>
  <c r="AG187" i="2"/>
  <c r="AG188" i="2"/>
  <c r="AG190" i="2"/>
  <c r="AG194" i="2"/>
  <c r="AG199" i="2"/>
  <c r="AG200" i="2"/>
  <c r="AG203" i="2"/>
  <c r="AG206" i="2"/>
  <c r="AG208" i="2"/>
  <c r="AG209" i="2"/>
  <c r="AG211" i="2"/>
  <c r="AG212" i="2"/>
  <c r="AG214" i="2"/>
  <c r="AG215" i="2"/>
  <c r="AG216" i="2"/>
  <c r="AG218" i="2"/>
  <c r="AG220" i="2"/>
  <c r="AG222" i="2"/>
  <c r="AG226" i="2"/>
  <c r="AG227" i="2"/>
  <c r="AG228" i="2"/>
  <c r="AG231" i="2"/>
  <c r="AG233" i="2"/>
  <c r="AG235" i="2"/>
  <c r="AG236" i="2"/>
  <c r="AG238" i="2"/>
  <c r="AG242" i="2"/>
  <c r="AG244" i="2"/>
  <c r="AG247" i="2"/>
  <c r="AG248" i="2"/>
  <c r="AG251" i="2"/>
  <c r="AG254" i="2"/>
  <c r="AG255" i="2"/>
  <c r="AG256" i="2"/>
  <c r="AG257" i="2"/>
  <c r="AG258" i="2"/>
  <c r="AG259" i="2"/>
  <c r="AG263" i="2"/>
  <c r="AG264" i="2"/>
  <c r="AG265" i="2"/>
  <c r="AG268" i="2"/>
  <c r="AG270" i="2"/>
  <c r="AG271" i="2"/>
  <c r="AG272" i="2"/>
  <c r="AG273" i="2"/>
  <c r="AG275" i="2"/>
  <c r="AG276" i="2"/>
  <c r="AG280" i="2"/>
  <c r="AG282" i="2"/>
  <c r="AG283" i="2"/>
  <c r="AG288" i="2"/>
  <c r="AG289" i="2"/>
  <c r="AG291" i="2"/>
  <c r="AG292" i="2"/>
  <c r="AG294" i="2"/>
  <c r="AG297" i="2"/>
  <c r="AG298" i="2"/>
  <c r="AG299" i="2"/>
  <c r="AG303" i="2"/>
  <c r="AG304" i="2"/>
  <c r="AG305" i="2"/>
  <c r="AG308" i="2"/>
  <c r="AG310" i="2"/>
  <c r="AG311" i="2"/>
  <c r="AG312" i="2"/>
  <c r="AG313" i="2"/>
  <c r="AG314" i="2"/>
  <c r="AG315" i="2"/>
  <c r="AG316" i="2"/>
  <c r="AG318" i="2"/>
  <c r="AG319" i="2"/>
  <c r="AG320" i="2"/>
  <c r="AG322" i="2"/>
  <c r="AG323" i="2"/>
  <c r="AG324" i="2"/>
  <c r="AG326" i="2"/>
  <c r="AG328" i="2"/>
  <c r="AG330" i="2"/>
  <c r="AG331" i="2"/>
  <c r="AG334" i="2"/>
  <c r="AG336" i="2"/>
  <c r="AG337" i="2"/>
  <c r="AG339" i="2"/>
  <c r="AG340" i="2"/>
  <c r="AG342" i="2"/>
  <c r="AG344" i="2"/>
  <c r="AG346" i="2"/>
  <c r="AG347" i="2"/>
  <c r="AG348" i="2"/>
  <c r="AG350" i="2"/>
  <c r="AG352" i="2"/>
  <c r="AG353" i="2"/>
  <c r="AG355" i="2"/>
  <c r="AG356" i="2"/>
  <c r="AG361" i="2"/>
  <c r="AG363" i="2"/>
  <c r="AG366" i="2"/>
  <c r="AG369" i="2"/>
  <c r="AG374" i="2"/>
  <c r="AG375" i="2"/>
  <c r="AG376" i="2"/>
  <c r="AG379" i="2"/>
  <c r="AG380" i="2"/>
  <c r="AG386" i="2"/>
  <c r="AG388" i="2"/>
  <c r="AG390" i="2"/>
  <c r="AG391" i="2"/>
  <c r="AG394" i="2"/>
  <c r="AG395" i="2"/>
  <c r="AG396" i="2"/>
  <c r="AG397" i="2"/>
  <c r="AG398" i="2"/>
  <c r="AG399" i="2"/>
  <c r="AF380" i="2"/>
  <c r="AF399" i="2"/>
  <c r="AF398" i="2"/>
  <c r="AE398" i="2"/>
  <c r="AF397" i="2"/>
  <c r="AE397" i="2"/>
  <c r="AF396" i="2"/>
  <c r="AE396" i="2"/>
  <c r="AF395" i="2"/>
  <c r="AE395" i="2"/>
  <c r="AF394" i="2"/>
  <c r="AE394" i="2"/>
  <c r="AF393" i="2"/>
  <c r="AE393" i="2"/>
  <c r="AF391" i="2"/>
  <c r="AE391" i="2"/>
  <c r="AF390" i="2"/>
  <c r="AE390" i="2"/>
  <c r="AF389" i="2"/>
  <c r="AE387" i="2"/>
  <c r="AF386" i="2"/>
  <c r="AE386" i="2"/>
  <c r="AF385" i="2"/>
  <c r="AE380" i="2"/>
  <c r="AF379" i="2"/>
  <c r="AE379" i="2"/>
  <c r="AF376" i="2"/>
  <c r="AE376" i="2"/>
  <c r="AF374" i="2"/>
  <c r="AE374" i="2"/>
  <c r="AE371" i="2"/>
  <c r="AF369" i="2"/>
  <c r="AE369" i="2"/>
  <c r="AF367" i="2"/>
  <c r="AF366" i="2"/>
  <c r="AE366" i="2"/>
  <c r="AF364" i="2"/>
  <c r="AF363" i="2"/>
  <c r="AE363" i="2"/>
  <c r="AF361" i="2"/>
  <c r="AE361" i="2"/>
  <c r="AE360" i="2"/>
  <c r="AF358" i="2"/>
  <c r="AE358" i="2"/>
  <c r="AF356" i="2"/>
  <c r="AE356" i="2"/>
  <c r="AF355" i="2"/>
  <c r="AE355" i="2"/>
  <c r="AF353" i="2"/>
  <c r="AE353" i="2"/>
  <c r="AF352" i="2"/>
  <c r="AE352" i="2"/>
  <c r="AF350" i="2"/>
  <c r="AE350" i="2"/>
  <c r="AF348" i="2"/>
  <c r="AE348" i="2"/>
  <c r="AF347" i="2"/>
  <c r="AE347" i="2"/>
  <c r="AF346" i="2"/>
  <c r="AE346" i="2"/>
  <c r="AE345" i="2"/>
  <c r="AF344" i="2"/>
  <c r="AE344" i="2"/>
  <c r="AF342" i="2"/>
  <c r="AE342" i="2"/>
  <c r="AF340" i="2"/>
  <c r="AE340" i="2"/>
  <c r="AF339" i="2"/>
  <c r="AE339" i="2"/>
  <c r="AF337" i="2"/>
  <c r="AF336" i="2"/>
  <c r="AE336" i="2"/>
  <c r="AE335" i="2"/>
  <c r="AE334" i="2"/>
  <c r="AF332" i="2"/>
  <c r="AF331" i="2"/>
  <c r="AE331" i="2"/>
  <c r="AF330" i="2"/>
  <c r="AE330" i="2"/>
  <c r="AE329" i="2"/>
  <c r="AF328" i="2"/>
  <c r="AE327" i="2"/>
  <c r="AF326" i="2"/>
  <c r="AE326" i="2"/>
  <c r="AF324" i="2"/>
  <c r="AE324" i="2"/>
  <c r="AF323" i="2"/>
  <c r="AE323" i="2"/>
  <c r="AF322" i="2"/>
  <c r="AE322" i="2"/>
  <c r="AF321" i="2"/>
  <c r="AE321" i="2"/>
  <c r="AE320" i="2"/>
  <c r="AF319" i="2"/>
  <c r="AE319" i="2"/>
  <c r="AF318" i="2"/>
  <c r="AF316" i="2"/>
  <c r="AE316" i="2"/>
  <c r="AF315" i="2"/>
  <c r="AE315" i="2"/>
  <c r="AF314" i="2"/>
  <c r="AE314" i="2"/>
  <c r="AF313" i="2"/>
  <c r="AE313" i="2"/>
  <c r="AF312" i="2"/>
  <c r="AE312" i="2"/>
  <c r="AF311" i="2"/>
  <c r="AE311" i="2"/>
  <c r="AF310" i="2"/>
  <c r="AE310" i="2"/>
  <c r="AF308" i="2"/>
  <c r="AE308" i="2"/>
  <c r="AF307" i="2"/>
  <c r="AE307" i="2"/>
  <c r="AF305" i="2"/>
  <c r="AE305" i="2"/>
  <c r="AF304" i="2"/>
  <c r="AE304" i="2"/>
  <c r="AF303" i="2"/>
  <c r="AE303" i="2"/>
  <c r="AF302" i="2"/>
  <c r="AE302" i="2"/>
  <c r="AF299" i="2"/>
  <c r="AE299" i="2"/>
  <c r="AF298" i="2"/>
  <c r="AE298" i="2"/>
  <c r="AF297" i="2"/>
  <c r="AE297" i="2"/>
  <c r="AF296" i="2"/>
  <c r="AF294" i="2"/>
  <c r="AE294" i="2"/>
  <c r="AF292" i="2"/>
  <c r="AE292" i="2"/>
  <c r="AF291" i="2"/>
  <c r="AF289" i="2"/>
  <c r="AE289" i="2"/>
  <c r="AF288" i="2"/>
  <c r="AE288" i="2"/>
  <c r="AF287" i="2"/>
  <c r="AF286" i="2"/>
  <c r="AF283" i="2"/>
  <c r="AE283" i="2"/>
  <c r="AF282" i="2"/>
  <c r="AE282" i="2"/>
  <c r="AF280" i="2"/>
  <c r="AE280" i="2"/>
  <c r="AF279" i="2"/>
  <c r="AE279" i="2"/>
  <c r="AF276" i="2"/>
  <c r="AE276" i="2"/>
  <c r="AF275" i="2"/>
  <c r="AE275" i="2"/>
  <c r="AE274" i="2"/>
  <c r="AF273" i="2"/>
  <c r="AE273" i="2"/>
  <c r="AF272" i="2"/>
  <c r="AE272" i="2"/>
  <c r="AF271" i="2"/>
  <c r="AE271" i="2"/>
  <c r="AF270" i="2"/>
  <c r="AE270" i="2"/>
  <c r="AF268" i="2"/>
  <c r="AE268" i="2"/>
  <c r="AF266" i="2"/>
  <c r="AF265" i="2"/>
  <c r="AE265" i="2"/>
  <c r="AF263" i="2"/>
  <c r="AE263" i="2"/>
  <c r="AF262" i="2"/>
  <c r="AE262" i="2"/>
  <c r="AE260" i="2"/>
  <c r="AF259" i="2"/>
  <c r="AE259" i="2"/>
  <c r="AF258" i="2"/>
  <c r="AE258" i="2"/>
  <c r="AF257" i="2"/>
  <c r="AE257" i="2"/>
  <c r="AF256" i="2"/>
  <c r="AE256" i="2"/>
  <c r="AF255" i="2"/>
  <c r="AE255" i="2"/>
  <c r="AF254" i="2"/>
  <c r="AE254" i="2"/>
  <c r="AF252" i="2"/>
  <c r="AE252" i="2"/>
  <c r="AF251" i="2"/>
  <c r="AE251" i="2"/>
  <c r="AF249" i="2"/>
  <c r="AE249" i="2"/>
  <c r="AF248" i="2"/>
  <c r="AE248" i="2"/>
  <c r="AF247" i="2"/>
  <c r="AE247" i="2"/>
  <c r="AF246" i="2"/>
  <c r="AE246" i="2"/>
  <c r="AF244" i="2"/>
  <c r="AE244" i="2"/>
  <c r="AF243" i="2"/>
  <c r="AE243" i="2"/>
  <c r="AF242" i="2"/>
  <c r="AE242" i="2"/>
  <c r="AF241" i="2"/>
  <c r="AE241" i="2"/>
  <c r="AF239" i="2"/>
  <c r="AE239" i="2"/>
  <c r="AF238" i="2"/>
  <c r="AE238" i="2"/>
  <c r="AF236" i="2"/>
  <c r="AE236" i="2"/>
  <c r="AF235" i="2"/>
  <c r="AE235" i="2"/>
  <c r="AF234" i="2"/>
  <c r="AE234" i="2"/>
  <c r="AF233" i="2"/>
  <c r="AE233" i="2"/>
  <c r="AF231" i="2"/>
  <c r="AE231" i="2"/>
  <c r="AF228" i="2"/>
  <c r="AE228" i="2"/>
  <c r="AF227" i="2"/>
  <c r="AE227" i="2"/>
  <c r="AF226" i="2"/>
  <c r="AE226" i="2"/>
  <c r="AF225" i="2"/>
  <c r="AE225" i="2"/>
  <c r="AF222" i="2"/>
  <c r="AE222" i="2"/>
  <c r="AF220" i="2"/>
  <c r="AE220" i="2"/>
  <c r="AF218" i="2"/>
  <c r="AE218" i="2"/>
  <c r="AF216" i="2"/>
  <c r="AE216" i="2"/>
  <c r="AF215" i="2"/>
  <c r="AE215" i="2"/>
  <c r="AF214" i="2"/>
  <c r="AE214" i="2"/>
  <c r="AF212" i="2"/>
  <c r="AE212" i="2"/>
  <c r="AF211" i="2"/>
  <c r="AE211" i="2"/>
  <c r="AF210" i="2"/>
  <c r="AE210" i="2"/>
  <c r="AF208" i="2"/>
  <c r="AE208" i="2"/>
  <c r="AF206" i="2"/>
  <c r="AE206" i="2"/>
  <c r="AF203" i="2"/>
  <c r="AE203" i="2"/>
  <c r="AF202" i="2"/>
  <c r="AE202" i="2"/>
  <c r="AF200" i="2"/>
  <c r="AE200" i="2"/>
  <c r="AF199" i="2"/>
  <c r="AE199" i="2"/>
  <c r="AF197" i="2"/>
  <c r="AE197" i="2"/>
  <c r="AF196" i="2"/>
  <c r="AE196" i="2"/>
  <c r="AF194" i="2"/>
  <c r="AE194" i="2"/>
  <c r="AF193" i="2"/>
  <c r="AF192" i="2"/>
  <c r="AE192" i="2"/>
  <c r="AF191" i="2"/>
  <c r="AE191" i="2"/>
  <c r="AF189" i="2"/>
  <c r="AE189" i="2"/>
  <c r="AF188" i="2"/>
  <c r="AE188" i="2"/>
  <c r="AF187" i="2"/>
  <c r="AE187" i="2"/>
  <c r="AF186" i="2"/>
  <c r="AE186" i="2"/>
  <c r="AF185" i="2"/>
  <c r="AE185" i="2"/>
  <c r="AF184" i="2"/>
  <c r="AE184" i="2"/>
  <c r="AF182" i="2"/>
  <c r="AE182" i="2"/>
  <c r="AF181" i="2"/>
  <c r="AE181" i="2"/>
  <c r="AF180" i="2"/>
  <c r="AE180" i="2"/>
  <c r="AF179" i="2"/>
  <c r="AE179" i="2"/>
  <c r="AF178" i="2"/>
  <c r="AE178" i="2"/>
  <c r="AF177" i="2"/>
  <c r="AE177" i="2"/>
  <c r="AF175" i="2"/>
  <c r="AE175" i="2"/>
  <c r="AF174" i="2"/>
  <c r="AE174" i="2"/>
  <c r="AF171" i="2"/>
  <c r="AE171" i="2"/>
  <c r="AF170" i="2"/>
  <c r="AE170" i="2"/>
  <c r="AF169" i="2"/>
  <c r="AE169" i="2"/>
  <c r="AF168" i="2"/>
  <c r="AE168" i="2"/>
  <c r="AF167" i="2"/>
  <c r="AE167" i="2"/>
  <c r="AF166" i="2"/>
  <c r="AE166" i="2"/>
  <c r="AF165" i="2"/>
  <c r="AE165" i="2"/>
  <c r="AF164" i="2"/>
  <c r="AE164" i="2"/>
  <c r="AF163" i="2"/>
  <c r="AE163" i="2"/>
  <c r="AF161" i="2"/>
  <c r="AE161" i="2"/>
  <c r="AF160" i="2"/>
  <c r="AE160" i="2"/>
  <c r="AF159" i="2"/>
  <c r="AE159" i="2"/>
  <c r="AE158" i="2"/>
  <c r="AF157" i="2"/>
  <c r="AF156" i="2"/>
  <c r="AE156" i="2"/>
  <c r="AF155" i="2"/>
  <c r="AE155" i="2"/>
  <c r="AF154" i="2"/>
  <c r="AE154" i="2"/>
  <c r="AF153" i="2"/>
  <c r="AE153" i="2"/>
  <c r="AF152" i="2"/>
  <c r="AE152" i="2"/>
  <c r="AF151" i="2"/>
  <c r="AE151" i="2"/>
  <c r="AF150" i="2"/>
  <c r="AE150" i="2"/>
  <c r="AF148" i="2"/>
  <c r="AE148" i="2"/>
  <c r="AF147" i="2"/>
  <c r="AE147" i="2"/>
  <c r="AF146" i="2"/>
  <c r="AE146" i="2"/>
  <c r="AF145" i="2"/>
  <c r="AE145" i="2"/>
  <c r="AF144" i="2"/>
  <c r="AE144" i="2"/>
  <c r="C2" i="2"/>
  <c r="AH381" i="2"/>
  <c r="AG381" i="2"/>
  <c r="AF381" i="2"/>
  <c r="AE381" i="2"/>
  <c r="AH373" i="2"/>
  <c r="AF373" i="2"/>
  <c r="AG373" i="2"/>
  <c r="AE373" i="2"/>
  <c r="AH365" i="2"/>
  <c r="AH357" i="2"/>
  <c r="AF357" i="2"/>
  <c r="AG357" i="2"/>
  <c r="AE357" i="2"/>
  <c r="AH341" i="2"/>
  <c r="AG341" i="2"/>
  <c r="AF341" i="2"/>
  <c r="AE341" i="2"/>
  <c r="AF325" i="2"/>
  <c r="AE325" i="2"/>
  <c r="AH309" i="2"/>
  <c r="AG309" i="2"/>
  <c r="AF309" i="2"/>
  <c r="AE309" i="2"/>
  <c r="AH301" i="2"/>
  <c r="AG301" i="2"/>
  <c r="AF301" i="2"/>
  <c r="AE301" i="2"/>
  <c r="AH293" i="2"/>
  <c r="AG293" i="2"/>
  <c r="AF293" i="2"/>
  <c r="AE293" i="2"/>
  <c r="AH285" i="2"/>
  <c r="AG285" i="2"/>
  <c r="AF285" i="2"/>
  <c r="AE285" i="2"/>
  <c r="AH277" i="2"/>
  <c r="AG277" i="2"/>
  <c r="AF277" i="2"/>
  <c r="AE277" i="2"/>
  <c r="AH269" i="2"/>
  <c r="AG269" i="2"/>
  <c r="AF269" i="2"/>
  <c r="AE269" i="2"/>
  <c r="AH261" i="2"/>
  <c r="AG261" i="2"/>
  <c r="AF261" i="2"/>
  <c r="AE261" i="2"/>
  <c r="AH253" i="2"/>
  <c r="AG253" i="2"/>
  <c r="AF253" i="2"/>
  <c r="AH245" i="2"/>
  <c r="AG245" i="2"/>
  <c r="AF245" i="2"/>
  <c r="AE245" i="2"/>
  <c r="AH237" i="2"/>
  <c r="AG237" i="2"/>
  <c r="AF237" i="2"/>
  <c r="AE237" i="2"/>
  <c r="AH229" i="2"/>
  <c r="AG229" i="2"/>
  <c r="AF229" i="2"/>
  <c r="AE229" i="2"/>
  <c r="AH221" i="2"/>
  <c r="AG221" i="2"/>
  <c r="AF221" i="2"/>
  <c r="AE221" i="2"/>
  <c r="AH205" i="2"/>
  <c r="AG205" i="2"/>
  <c r="AF205" i="2"/>
  <c r="AE205" i="2"/>
  <c r="AH197" i="2"/>
  <c r="AG197" i="2"/>
  <c r="AH189" i="2"/>
  <c r="AG189" i="2"/>
  <c r="AH181" i="2"/>
  <c r="AG181" i="2"/>
  <c r="AH165" i="2"/>
  <c r="AG165" i="2"/>
  <c r="AH157" i="2"/>
  <c r="AG157" i="2"/>
  <c r="AG149" i="2"/>
  <c r="AE136" i="2"/>
  <c r="AI136" i="2"/>
  <c r="AH136" i="2"/>
  <c r="AE140" i="2"/>
  <c r="AI140" i="2"/>
  <c r="AF140" i="2"/>
  <c r="AG140" i="2"/>
  <c r="AE121" i="2"/>
  <c r="AI121" i="2"/>
  <c r="AF121" i="2"/>
  <c r="AG121" i="2"/>
  <c r="AH121" i="2"/>
  <c r="AE109" i="2"/>
  <c r="AI109" i="2"/>
  <c r="AF109" i="2"/>
  <c r="AE142" i="2"/>
  <c r="AI142" i="2"/>
  <c r="AF139" i="2"/>
  <c r="AE138" i="2"/>
  <c r="AI138" i="2"/>
  <c r="AF135" i="2"/>
  <c r="AE125" i="2"/>
  <c r="AI125" i="2"/>
  <c r="AF125" i="2"/>
  <c r="AG125" i="2"/>
  <c r="AE117" i="2"/>
  <c r="AI117" i="2"/>
  <c r="AE101" i="2"/>
  <c r="AI101" i="2"/>
  <c r="AF101" i="2"/>
  <c r="AG101" i="2"/>
  <c r="AE90" i="2"/>
  <c r="AI90" i="2"/>
  <c r="AF90" i="2"/>
  <c r="AG90" i="2"/>
  <c r="AH90" i="2"/>
  <c r="AE113" i="2"/>
  <c r="AI113" i="2"/>
  <c r="AF113" i="2"/>
  <c r="AG113" i="2"/>
  <c r="AF63" i="2"/>
  <c r="AG63" i="2"/>
  <c r="AE63" i="2"/>
  <c r="AI63" i="2"/>
  <c r="AH63" i="2"/>
  <c r="AF130" i="2"/>
  <c r="AG130" i="2"/>
  <c r="AE129" i="2"/>
  <c r="AI129" i="2"/>
  <c r="AF129" i="2"/>
  <c r="AG129" i="2"/>
  <c r="AE105" i="2"/>
  <c r="AI105" i="2"/>
  <c r="AF105" i="2"/>
  <c r="AG105" i="2"/>
  <c r="AE97" i="2"/>
  <c r="AI97" i="2"/>
  <c r="AF97" i="2"/>
  <c r="AG97" i="2"/>
  <c r="AF87" i="2"/>
  <c r="AG87" i="2"/>
  <c r="AF79" i="2"/>
  <c r="AG79" i="2"/>
  <c r="AF75" i="2"/>
  <c r="AG75" i="2"/>
  <c r="AF67" i="2"/>
  <c r="AG67" i="2"/>
  <c r="AF62" i="2"/>
  <c r="AE53" i="2"/>
  <c r="AI53" i="2"/>
  <c r="AF53" i="2"/>
  <c r="AG53" i="2"/>
  <c r="AG126" i="2"/>
  <c r="AG122" i="2"/>
  <c r="AG118" i="2"/>
  <c r="AG114" i="2"/>
  <c r="AG110" i="2"/>
  <c r="AG102" i="2"/>
  <c r="AG98" i="2"/>
  <c r="AG94" i="2"/>
  <c r="AE86" i="2"/>
  <c r="AI86" i="2"/>
  <c r="AF86" i="2"/>
  <c r="AF83" i="2"/>
  <c r="AG83" i="2"/>
  <c r="AE78" i="2"/>
  <c r="AI78" i="2"/>
  <c r="AF78" i="2"/>
  <c r="AF74" i="2"/>
  <c r="AF71" i="2"/>
  <c r="AG71" i="2"/>
  <c r="AE66" i="2"/>
  <c r="AI66" i="2"/>
  <c r="AF66" i="2"/>
  <c r="AE41" i="2"/>
  <c r="AI41" i="2"/>
  <c r="AF41" i="2"/>
  <c r="AG41" i="2"/>
  <c r="AF91" i="2"/>
  <c r="AG91" i="2"/>
  <c r="AH87" i="2"/>
  <c r="AE82" i="2"/>
  <c r="AI82" i="2"/>
  <c r="AF82" i="2"/>
  <c r="AH79" i="2"/>
  <c r="AH75" i="2"/>
  <c r="AE70" i="2"/>
  <c r="AI70" i="2"/>
  <c r="AF70" i="2"/>
  <c r="AH67" i="2"/>
  <c r="AE33" i="2"/>
  <c r="AI33" i="2"/>
  <c r="AF33" i="2"/>
  <c r="AG33" i="2"/>
  <c r="AH33" i="2"/>
  <c r="AE61" i="2"/>
  <c r="AI61" i="2"/>
  <c r="AF61" i="2"/>
  <c r="AG61" i="2"/>
  <c r="AE31" i="2"/>
  <c r="AI31" i="2"/>
  <c r="AF31" i="2"/>
  <c r="AG31" i="2"/>
  <c r="AE30" i="2"/>
  <c r="AI30" i="2"/>
  <c r="AF30" i="2"/>
  <c r="AG30" i="2"/>
  <c r="AE29" i="2"/>
  <c r="AI29" i="2"/>
  <c r="AF29" i="2"/>
  <c r="AG29" i="2"/>
  <c r="AE55" i="2"/>
  <c r="AI55" i="2"/>
  <c r="AE51" i="2"/>
  <c r="AI51" i="2"/>
  <c r="AE32" i="2"/>
  <c r="AI32" i="2"/>
  <c r="AG50" i="2"/>
  <c r="AG46" i="2"/>
  <c r="AG42" i="2"/>
  <c r="AG25" i="2"/>
  <c r="AE333" i="2"/>
  <c r="AF260" i="2"/>
  <c r="AE267" i="2"/>
  <c r="AE318" i="2"/>
  <c r="AF327" i="2"/>
  <c r="AF345" i="2"/>
  <c r="AF360" i="2"/>
  <c r="AE382" i="2"/>
  <c r="AF387" i="2"/>
  <c r="AG387" i="2"/>
  <c r="AG360" i="2"/>
  <c r="AG327" i="2"/>
  <c r="AG306" i="2"/>
  <c r="AG284" i="2"/>
  <c r="AH358" i="2"/>
  <c r="AH332" i="2"/>
  <c r="AG127" i="2"/>
  <c r="AF123" i="2"/>
  <c r="AG120" i="2"/>
  <c r="AF114" i="2"/>
  <c r="AH110" i="2"/>
  <c r="AF103" i="2"/>
  <c r="AH100" i="2"/>
  <c r="AH92" i="2"/>
  <c r="AE81" i="2"/>
  <c r="AI81" i="2"/>
  <c r="AE69" i="2"/>
  <c r="AI69" i="2"/>
  <c r="AD59" i="2"/>
  <c r="AE59" i="2"/>
  <c r="AI59" i="2"/>
  <c r="AG52" i="2"/>
  <c r="AD49" i="2"/>
  <c r="AD45" i="2"/>
  <c r="AF40" i="2"/>
  <c r="AD38" i="2"/>
  <c r="AF333" i="2"/>
  <c r="AF267" i="2"/>
  <c r="AE278" i="2"/>
  <c r="AE351" i="2"/>
  <c r="AF382" i="2"/>
  <c r="AE388" i="2"/>
  <c r="AG359" i="2"/>
  <c r="AG295" i="2"/>
  <c r="AG262" i="2"/>
  <c r="AG252" i="2"/>
  <c r="AG241" i="2"/>
  <c r="AG201" i="2"/>
  <c r="AG159" i="2"/>
  <c r="AH141" i="2"/>
  <c r="AG333" i="2"/>
  <c r="AE190" i="2"/>
  <c r="AF278" i="2"/>
  <c r="AE295" i="2"/>
  <c r="AF351" i="2"/>
  <c r="AE383" i="2"/>
  <c r="AF388" i="2"/>
  <c r="AG383" i="2"/>
  <c r="AG371" i="2"/>
  <c r="AG335" i="2"/>
  <c r="AG260" i="2"/>
  <c r="AG225" i="2"/>
  <c r="AG186" i="2"/>
  <c r="AG169" i="2"/>
  <c r="AG141" i="2"/>
  <c r="AH132" i="2"/>
  <c r="AH102" i="2"/>
  <c r="AH80" i="2"/>
  <c r="AG173" i="2"/>
  <c r="AF190" i="2"/>
  <c r="AE195" i="2"/>
  <c r="AE284" i="2"/>
  <c r="AE290" i="2"/>
  <c r="AF295" i="2"/>
  <c r="AF300" i="2"/>
  <c r="AF329" i="2"/>
  <c r="AF335" i="2"/>
  <c r="AE370" i="2"/>
  <c r="AE378" i="2"/>
  <c r="AF383" i="2"/>
  <c r="AG382" i="2"/>
  <c r="AG370" i="2"/>
  <c r="AG345" i="2"/>
  <c r="AG250" i="2"/>
  <c r="AG224" i="2"/>
  <c r="AH389" i="2"/>
  <c r="AH170" i="2"/>
  <c r="AG132" i="2"/>
  <c r="AH122" i="2"/>
  <c r="AH115" i="2"/>
  <c r="AE99" i="2"/>
  <c r="AI99" i="2"/>
  <c r="AG96" i="2"/>
  <c r="AE94" i="2"/>
  <c r="AI94" i="2"/>
  <c r="AH88" i="2"/>
  <c r="AG80" i="2"/>
  <c r="AF65" i="2"/>
  <c r="AE47" i="2"/>
  <c r="AI47" i="2"/>
  <c r="AF44" i="2"/>
  <c r="AE42" i="2"/>
  <c r="AI42" i="2"/>
  <c r="AF35" i="2"/>
  <c r="AH173" i="2"/>
  <c r="AE365" i="2"/>
  <c r="AE173" i="2"/>
  <c r="AF195" i="2"/>
  <c r="AE224" i="2"/>
  <c r="AE240" i="2"/>
  <c r="AF284" i="2"/>
  <c r="AF290" i="2"/>
  <c r="AE306" i="2"/>
  <c r="AF370" i="2"/>
  <c r="AF378" i="2"/>
  <c r="AE399" i="2"/>
  <c r="AG302" i="2"/>
  <c r="AG279" i="2"/>
  <c r="AG195" i="2"/>
  <c r="AG153" i="2"/>
  <c r="AH351" i="2"/>
  <c r="AH329" i="2"/>
  <c r="AH191" i="2"/>
  <c r="AE141" i="2"/>
  <c r="AI141" i="2"/>
  <c r="AE132" i="2"/>
  <c r="AI132" i="2"/>
  <c r="AH124" i="2"/>
  <c r="AF122" i="2"/>
  <c r="AH119" i="2"/>
  <c r="AG115" i="2"/>
  <c r="AF102" i="2"/>
  <c r="AG99" i="2"/>
  <c r="AF94" i="2"/>
  <c r="AF88" i="2"/>
  <c r="AF85" i="2"/>
  <c r="AE80" i="2"/>
  <c r="AI80" i="2"/>
  <c r="AF73" i="2"/>
  <c r="AH50" i="2"/>
  <c r="AG47" i="2"/>
  <c r="AF42" i="2"/>
  <c r="AE35" i="2"/>
  <c r="AI35" i="2"/>
  <c r="AF32" i="2"/>
  <c r="AE201" i="2"/>
  <c r="AE207" i="2"/>
  <c r="AF224" i="2"/>
  <c r="AE250" i="2"/>
  <c r="AF306" i="2"/>
  <c r="AE359" i="2"/>
  <c r="AG300" i="2"/>
  <c r="AG290" i="2"/>
  <c r="AG278" i="2"/>
  <c r="AG267" i="2"/>
  <c r="AG365" i="2"/>
  <c r="AF201" i="2"/>
  <c r="AF207" i="2"/>
  <c r="AF250" i="2"/>
  <c r="AF359" i="2"/>
  <c r="AF371" i="2"/>
  <c r="AG378" i="2"/>
  <c r="AG246" i="2"/>
  <c r="AG207" i="2"/>
  <c r="AF143" i="2"/>
  <c r="AE56" i="2"/>
  <c r="AI56" i="2"/>
  <c r="P33" i="2"/>
  <c r="P38" i="2"/>
  <c r="P31" i="2"/>
  <c r="P57" i="2"/>
  <c r="P76" i="2"/>
  <c r="P63" i="2"/>
  <c r="P27" i="2"/>
  <c r="P111" i="2"/>
  <c r="P77" i="2"/>
  <c r="P110" i="2"/>
  <c r="P66" i="2"/>
  <c r="P105" i="2"/>
  <c r="P112" i="2"/>
  <c r="P124" i="2"/>
  <c r="P104" i="2"/>
  <c r="P164" i="2"/>
  <c r="P196" i="2"/>
  <c r="P228" i="2"/>
  <c r="P260" i="2"/>
  <c r="P292" i="2"/>
  <c r="P324" i="2"/>
  <c r="P356" i="2"/>
  <c r="P388" i="2"/>
  <c r="P157" i="2"/>
  <c r="P189" i="2"/>
  <c r="P221" i="2"/>
  <c r="P253" i="2"/>
  <c r="P285" i="2"/>
  <c r="P317" i="2"/>
  <c r="P349" i="2"/>
  <c r="P381" i="2"/>
  <c r="P150" i="2"/>
  <c r="P182" i="2"/>
  <c r="P214" i="2"/>
  <c r="P246" i="2"/>
  <c r="P278" i="2"/>
  <c r="P310" i="2"/>
  <c r="P342" i="2"/>
  <c r="P374" i="2"/>
  <c r="P171" i="2"/>
  <c r="P299" i="2"/>
  <c r="P175" i="2"/>
  <c r="P303" i="2"/>
  <c r="P163" i="2"/>
  <c r="P291" i="2"/>
  <c r="P391" i="2"/>
  <c r="P183" i="2"/>
  <c r="P39" i="2"/>
  <c r="P42" i="2"/>
  <c r="P32" i="2"/>
  <c r="P61" i="2"/>
  <c r="P80" i="2"/>
  <c r="P67" i="2"/>
  <c r="P62" i="2"/>
  <c r="P115" i="2"/>
  <c r="P82" i="2"/>
  <c r="P114" i="2"/>
  <c r="P69" i="2"/>
  <c r="P109" i="2"/>
  <c r="P120" i="2"/>
  <c r="P133" i="2"/>
  <c r="P116" i="2"/>
  <c r="P168" i="2"/>
  <c r="P200" i="2"/>
  <c r="P232" i="2"/>
  <c r="P264" i="2"/>
  <c r="P296" i="2"/>
  <c r="P328" i="2"/>
  <c r="P360" i="2"/>
  <c r="P392" i="2"/>
  <c r="P161" i="2"/>
  <c r="P193" i="2"/>
  <c r="P225" i="2"/>
  <c r="P257" i="2"/>
  <c r="P289" i="2"/>
  <c r="P321" i="2"/>
  <c r="P353" i="2"/>
  <c r="P385" i="2"/>
  <c r="P154" i="2"/>
  <c r="P186" i="2"/>
  <c r="P218" i="2"/>
  <c r="P250" i="2"/>
  <c r="P282" i="2"/>
  <c r="P314" i="2"/>
  <c r="P346" i="2"/>
  <c r="P378" i="2"/>
  <c r="P187" i="2"/>
  <c r="P315" i="2"/>
  <c r="P191" i="2"/>
  <c r="P319" i="2"/>
  <c r="P179" i="2"/>
  <c r="P307" i="2"/>
  <c r="P327" i="2"/>
  <c r="P359" i="2"/>
  <c r="P43" i="2"/>
  <c r="P46" i="2"/>
  <c r="P35" i="2"/>
  <c r="P26" i="2"/>
  <c r="P84" i="2"/>
  <c r="P71" i="2"/>
  <c r="P90" i="2"/>
  <c r="P119" i="2"/>
  <c r="P85" i="2"/>
  <c r="P118" i="2"/>
  <c r="P74" i="2"/>
  <c r="P113" i="2"/>
  <c r="P132" i="2"/>
  <c r="P137" i="2"/>
  <c r="P139" i="2"/>
  <c r="P172" i="2"/>
  <c r="P204" i="2"/>
  <c r="P236" i="2"/>
  <c r="P268" i="2"/>
  <c r="P300" i="2"/>
  <c r="P332" i="2"/>
  <c r="P364" i="2"/>
  <c r="P396" i="2"/>
  <c r="P165" i="2"/>
  <c r="P197" i="2"/>
  <c r="P229" i="2"/>
  <c r="P261" i="2"/>
  <c r="P293" i="2"/>
  <c r="P325" i="2"/>
  <c r="P357" i="2"/>
  <c r="P389" i="2"/>
  <c r="P158" i="2"/>
  <c r="P190" i="2"/>
  <c r="P222" i="2"/>
  <c r="P254" i="2"/>
  <c r="P286" i="2"/>
  <c r="P318" i="2"/>
  <c r="P350" i="2"/>
  <c r="P382" i="2"/>
  <c r="P203" i="2"/>
  <c r="P331" i="2"/>
  <c r="P207" i="2"/>
  <c r="P335" i="2"/>
  <c r="P195" i="2"/>
  <c r="P323" i="2"/>
  <c r="P263" i="2"/>
  <c r="P295" i="2"/>
  <c r="P215" i="2"/>
  <c r="P55" i="2"/>
  <c r="P58" i="2"/>
  <c r="P45" i="2"/>
  <c r="P64" i="2"/>
  <c r="P343" i="2"/>
  <c r="P51" i="2"/>
  <c r="P41" i="2"/>
  <c r="P92" i="2"/>
  <c r="P91" i="2"/>
  <c r="P131" i="2"/>
  <c r="P122" i="2"/>
  <c r="P97" i="2"/>
  <c r="P138" i="2"/>
  <c r="P96" i="2"/>
  <c r="P184" i="2"/>
  <c r="P240" i="2"/>
  <c r="P284" i="2"/>
  <c r="P340" i="2"/>
  <c r="P384" i="2"/>
  <c r="P177" i="2"/>
  <c r="P233" i="2"/>
  <c r="P277" i="2"/>
  <c r="P333" i="2"/>
  <c r="P377" i="2"/>
  <c r="P170" i="2"/>
  <c r="P226" i="2"/>
  <c r="P270" i="2"/>
  <c r="P326" i="2"/>
  <c r="P370" i="2"/>
  <c r="P251" i="2"/>
  <c r="P223" i="2"/>
  <c r="P399" i="2"/>
  <c r="P355" i="2"/>
  <c r="P247" i="2"/>
  <c r="P59" i="2"/>
  <c r="P49" i="2"/>
  <c r="P28" i="2"/>
  <c r="P93" i="2"/>
  <c r="P70" i="2"/>
  <c r="P126" i="2"/>
  <c r="P101" i="2"/>
  <c r="P142" i="2"/>
  <c r="P144" i="2"/>
  <c r="P188" i="2"/>
  <c r="P244" i="2"/>
  <c r="P288" i="2"/>
  <c r="P344" i="2"/>
  <c r="P400" i="2"/>
  <c r="P181" i="2"/>
  <c r="P237" i="2"/>
  <c r="P281" i="2"/>
  <c r="P337" i="2"/>
  <c r="P393" i="2"/>
  <c r="P174" i="2"/>
  <c r="P230" i="2"/>
  <c r="P274" i="2"/>
  <c r="P330" i="2"/>
  <c r="P386" i="2"/>
  <c r="P267" i="2"/>
  <c r="P239" i="2"/>
  <c r="P147" i="2"/>
  <c r="P371" i="2"/>
  <c r="P231" i="2"/>
  <c r="P34" i="2"/>
  <c r="P53" i="2"/>
  <c r="P40" i="2"/>
  <c r="P95" i="2"/>
  <c r="P73" i="2"/>
  <c r="P130" i="2"/>
  <c r="P117" i="2"/>
  <c r="P65" i="2"/>
  <c r="P148" i="2"/>
  <c r="P192" i="2"/>
  <c r="P248" i="2"/>
  <c r="P304" i="2"/>
  <c r="P348" i="2"/>
  <c r="P135" i="2"/>
  <c r="P185" i="2"/>
  <c r="P241" i="2"/>
  <c r="P297" i="2"/>
  <c r="P341" i="2"/>
  <c r="P397" i="2"/>
  <c r="P178" i="2"/>
  <c r="P234" i="2"/>
  <c r="P290" i="2"/>
  <c r="P334" i="2"/>
  <c r="P390" i="2"/>
  <c r="P283" i="2"/>
  <c r="P255" i="2"/>
  <c r="P211" i="2"/>
  <c r="P387" i="2"/>
  <c r="P167" i="2"/>
  <c r="P54" i="2"/>
  <c r="P60" i="2"/>
  <c r="P75" i="2"/>
  <c r="P103" i="2"/>
  <c r="P94" i="2"/>
  <c r="P56" i="2"/>
  <c r="P125" i="2"/>
  <c r="P141" i="2"/>
  <c r="P156" i="2"/>
  <c r="P212" i="2"/>
  <c r="P256" i="2"/>
  <c r="P312" i="2"/>
  <c r="P368" i="2"/>
  <c r="P149" i="2"/>
  <c r="P205" i="2"/>
  <c r="P249" i="2"/>
  <c r="P305" i="2"/>
  <c r="P361" i="2"/>
  <c r="P143" i="2"/>
  <c r="P198" i="2"/>
  <c r="P242" i="2"/>
  <c r="P298" i="2"/>
  <c r="P354" i="2"/>
  <c r="P398" i="2"/>
  <c r="P363" i="2"/>
  <c r="P287" i="2"/>
  <c r="P243" i="2"/>
  <c r="P199" i="2"/>
  <c r="P151" i="2"/>
  <c r="P29" i="2"/>
  <c r="P68" i="2"/>
  <c r="P79" i="2"/>
  <c r="P107" i="2"/>
  <c r="P98" i="2"/>
  <c r="P78" i="2"/>
  <c r="P129" i="2"/>
  <c r="P108" i="2"/>
  <c r="P160" i="2"/>
  <c r="P216" i="2"/>
  <c r="P272" i="2"/>
  <c r="P316" i="2"/>
  <c r="P372" i="2"/>
  <c r="P153" i="2"/>
  <c r="P209" i="2"/>
  <c r="P265" i="2"/>
  <c r="P309" i="2"/>
  <c r="P365" i="2"/>
  <c r="P146" i="2"/>
  <c r="P202" i="2"/>
  <c r="P47" i="2"/>
  <c r="P83" i="2"/>
  <c r="P48" i="2"/>
  <c r="P140" i="2"/>
  <c r="P276" i="2"/>
  <c r="P145" i="2"/>
  <c r="P273" i="2"/>
  <c r="P162" i="2"/>
  <c r="P266" i="2"/>
  <c r="P366" i="2"/>
  <c r="P159" i="2"/>
  <c r="P339" i="2"/>
  <c r="P50" i="2"/>
  <c r="P87" i="2"/>
  <c r="P81" i="2"/>
  <c r="P152" i="2"/>
  <c r="P280" i="2"/>
  <c r="P169" i="2"/>
  <c r="P301" i="2"/>
  <c r="P166" i="2"/>
  <c r="P294" i="2"/>
  <c r="P394" i="2"/>
  <c r="P271" i="2"/>
  <c r="P30" i="2"/>
  <c r="P99" i="2"/>
  <c r="P86" i="2"/>
  <c r="P176" i="2"/>
  <c r="P308" i="2"/>
  <c r="P173" i="2"/>
  <c r="P313" i="2"/>
  <c r="P194" i="2"/>
  <c r="P302" i="2"/>
  <c r="P155" i="2"/>
  <c r="P351" i="2"/>
  <c r="P36" i="2"/>
  <c r="P127" i="2"/>
  <c r="P44" i="2"/>
  <c r="P208" i="2"/>
  <c r="P336" i="2"/>
  <c r="P213" i="2"/>
  <c r="P345" i="2"/>
  <c r="P210" i="2"/>
  <c r="P322" i="2"/>
  <c r="P235" i="2"/>
  <c r="P383" i="2"/>
  <c r="P311" i="2"/>
  <c r="P72" i="2"/>
  <c r="P89" i="2"/>
  <c r="P134" i="2"/>
  <c r="P220" i="2"/>
  <c r="P352" i="2"/>
  <c r="P217" i="2"/>
  <c r="P369" i="2"/>
  <c r="P238" i="2"/>
  <c r="P338" i="2"/>
  <c r="P347" i="2"/>
  <c r="P227" i="2"/>
  <c r="P25" i="2"/>
  <c r="P100" i="2"/>
  <c r="P201" i="2"/>
  <c r="P262" i="2"/>
  <c r="P259" i="2"/>
  <c r="P37" i="2"/>
  <c r="P136" i="2"/>
  <c r="P245" i="2"/>
  <c r="P306" i="2"/>
  <c r="P275" i="2"/>
  <c r="P88" i="2"/>
  <c r="P180" i="2"/>
  <c r="P269" i="2"/>
  <c r="P358" i="2"/>
  <c r="P375" i="2"/>
  <c r="P123" i="2"/>
  <c r="P252" i="2"/>
  <c r="P373" i="2"/>
  <c r="P219" i="2"/>
  <c r="P102" i="2"/>
  <c r="P320" i="2"/>
  <c r="P128" i="2"/>
  <c r="P379" i="2"/>
  <c r="P52" i="2"/>
  <c r="AH213" i="2"/>
  <c r="AG213" i="2"/>
  <c r="AF213" i="2"/>
  <c r="AE213" i="2"/>
  <c r="AE106" i="2"/>
  <c r="AI106" i="2"/>
  <c r="AH106" i="2"/>
  <c r="AF106" i="2"/>
  <c r="AG106" i="2"/>
  <c r="P206" i="2"/>
  <c r="P258" i="2"/>
  <c r="P279" i="2"/>
  <c r="AH219" i="2"/>
  <c r="AG219" i="2"/>
  <c r="AF219" i="2"/>
  <c r="AE219" i="2"/>
  <c r="AF112" i="2"/>
  <c r="AG112" i="2"/>
  <c r="AH112" i="2"/>
  <c r="AE112" i="2"/>
  <c r="AI112" i="2"/>
  <c r="P329" i="2"/>
  <c r="P362" i="2"/>
  <c r="AH400" i="2"/>
  <c r="AF400" i="2"/>
  <c r="AE400" i="2"/>
  <c r="AG400" i="2"/>
  <c r="AH198" i="2"/>
  <c r="AG198" i="2"/>
  <c r="AF198" i="2"/>
  <c r="AE198" i="2"/>
  <c r="AF26" i="2"/>
  <c r="AG26" i="2"/>
  <c r="AH26" i="2"/>
  <c r="AE26" i="2"/>
  <c r="AI26" i="2"/>
  <c r="P376" i="2"/>
  <c r="P106" i="2"/>
  <c r="AH384" i="2"/>
  <c r="AG384" i="2"/>
  <c r="AF384" i="2"/>
  <c r="AE384" i="2"/>
  <c r="AH362" i="2"/>
  <c r="AF362" i="2"/>
  <c r="AE362" i="2"/>
  <c r="AG362" i="2"/>
  <c r="AF204" i="2"/>
  <c r="AE204" i="2"/>
  <c r="AH204" i="2"/>
  <c r="AG204" i="2"/>
  <c r="AH354" i="2"/>
  <c r="AF354" i="2"/>
  <c r="AE354" i="2"/>
  <c r="AG354" i="2"/>
  <c r="AE349" i="2"/>
  <c r="AF349" i="2"/>
  <c r="AH349" i="2"/>
  <c r="P367" i="2"/>
  <c r="P224" i="2"/>
  <c r="P380" i="2"/>
  <c r="AH392" i="2"/>
  <c r="AE392" i="2"/>
  <c r="AG392" i="2"/>
  <c r="AF392" i="2"/>
  <c r="AH343" i="2"/>
  <c r="AF343" i="2"/>
  <c r="AE343" i="2"/>
  <c r="AG343" i="2"/>
  <c r="P395" i="2"/>
  <c r="P121" i="2"/>
  <c r="AH274" i="2"/>
  <c r="AG274" i="2"/>
  <c r="AF274" i="2"/>
  <c r="AG230" i="2"/>
  <c r="AH230" i="2"/>
  <c r="AE230" i="2"/>
  <c r="AF230" i="2"/>
  <c r="AG134" i="2"/>
  <c r="AH134" i="2"/>
  <c r="AE134" i="2"/>
  <c r="AI134" i="2"/>
  <c r="AF134" i="2"/>
  <c r="AF128" i="2"/>
  <c r="AG128" i="2"/>
  <c r="AH128" i="2"/>
  <c r="AE128" i="2"/>
  <c r="AI128" i="2"/>
  <c r="AE57" i="2"/>
  <c r="AI57" i="2"/>
  <c r="AF57" i="2"/>
  <c r="AH57" i="2"/>
  <c r="AG57" i="2"/>
  <c r="AE39" i="2"/>
  <c r="AI39" i="2"/>
  <c r="AF39" i="2"/>
  <c r="AG39" i="2"/>
  <c r="AE328" i="2"/>
  <c r="AH328" i="2"/>
  <c r="AE317" i="2"/>
  <c r="AH317" i="2"/>
  <c r="AG317" i="2"/>
  <c r="AF317" i="2"/>
  <c r="AF54" i="2"/>
  <c r="AE54" i="2"/>
  <c r="AI54" i="2"/>
  <c r="AG54" i="2"/>
  <c r="AH364" i="2"/>
  <c r="AE364" i="2"/>
  <c r="AG364" i="2"/>
  <c r="AF338" i="2"/>
  <c r="AE338" i="2"/>
  <c r="AH266" i="2"/>
  <c r="AG266" i="2"/>
  <c r="AE266" i="2"/>
  <c r="AF223" i="2"/>
  <c r="AE223" i="2"/>
  <c r="AH223" i="2"/>
  <c r="AG223" i="2"/>
  <c r="AF34" i="2"/>
  <c r="AG34" i="2"/>
  <c r="AE34" i="2"/>
  <c r="AI34" i="2"/>
  <c r="AH34" i="2"/>
  <c r="AG183" i="2"/>
  <c r="AH183" i="2"/>
  <c r="AF183" i="2"/>
  <c r="AE183" i="2"/>
  <c r="AH117" i="2"/>
  <c r="AF117" i="2"/>
  <c r="AG117" i="2"/>
  <c r="AG193" i="2"/>
  <c r="AE193" i="2"/>
  <c r="AH193" i="2"/>
  <c r="AF149" i="2"/>
  <c r="AE149" i="2"/>
  <c r="AH149" i="2"/>
  <c r="AE126" i="2"/>
  <c r="AI126" i="2"/>
  <c r="AF126" i="2"/>
  <c r="AH126" i="2"/>
  <c r="AF116" i="2"/>
  <c r="AG116" i="2"/>
  <c r="AE116" i="2"/>
  <c r="AI116" i="2"/>
  <c r="AH116" i="2"/>
  <c r="AH375" i="2"/>
  <c r="AF375" i="2"/>
  <c r="AG176" i="2"/>
  <c r="AF176" i="2"/>
  <c r="AE176" i="2"/>
  <c r="AH176" i="2"/>
  <c r="AH130" i="2"/>
  <c r="AE130" i="2"/>
  <c r="AI130" i="2"/>
  <c r="AG109" i="2"/>
  <c r="AH109" i="2"/>
  <c r="AE60" i="2"/>
  <c r="AI60" i="2"/>
  <c r="AF60" i="2"/>
  <c r="AG60" i="2"/>
  <c r="AH385" i="2"/>
  <c r="AG385" i="2"/>
  <c r="AE385" i="2"/>
  <c r="AH325" i="2"/>
  <c r="AG325" i="2"/>
  <c r="AH320" i="2"/>
  <c r="AF320" i="2"/>
  <c r="AG240" i="2"/>
  <c r="AF240" i="2"/>
  <c r="AG217" i="2"/>
  <c r="AF217" i="2"/>
  <c r="AH217" i="2"/>
  <c r="AF138" i="2"/>
  <c r="AH138" i="2"/>
  <c r="AG138" i="2"/>
  <c r="AF89" i="2"/>
  <c r="AG89" i="2"/>
  <c r="AH89" i="2"/>
  <c r="AH66" i="2"/>
  <c r="AG66" i="2"/>
  <c r="AF59" i="2"/>
  <c r="AG59" i="2"/>
  <c r="AH59" i="2"/>
  <c r="AE375" i="2"/>
  <c r="AF372" i="2"/>
  <c r="AE372" i="2"/>
  <c r="AH372" i="2"/>
  <c r="AG372" i="2"/>
  <c r="AH367" i="2"/>
  <c r="AG367" i="2"/>
  <c r="AG158" i="2"/>
  <c r="AH158" i="2"/>
  <c r="AF158" i="2"/>
  <c r="AH74" i="2"/>
  <c r="AG74" i="2"/>
  <c r="AE74" i="2"/>
  <c r="AI74" i="2"/>
  <c r="AG389" i="2"/>
  <c r="AH232" i="2"/>
  <c r="AF232" i="2"/>
  <c r="AE232" i="2"/>
  <c r="AG232" i="2"/>
  <c r="AH162" i="2"/>
  <c r="AG162" i="2"/>
  <c r="AF162" i="2"/>
  <c r="AH151" i="2"/>
  <c r="AG151" i="2"/>
  <c r="AF104" i="2"/>
  <c r="AG104" i="2"/>
  <c r="AH104" i="2"/>
  <c r="AE104" i="2"/>
  <c r="AI104" i="2"/>
  <c r="AG62" i="2"/>
  <c r="AE62" i="2"/>
  <c r="AI62" i="2"/>
  <c r="AH62" i="2"/>
  <c r="AH48" i="2"/>
  <c r="AE48" i="2"/>
  <c r="AI48" i="2"/>
  <c r="AF48" i="2"/>
  <c r="AH377" i="2"/>
  <c r="AG377" i="2"/>
  <c r="AF377" i="2"/>
  <c r="AE377" i="2"/>
  <c r="AH334" i="2"/>
  <c r="AF334" i="2"/>
  <c r="AH307" i="2"/>
  <c r="AG307" i="2"/>
  <c r="AH296" i="2"/>
  <c r="AE296" i="2"/>
  <c r="AG296" i="2"/>
  <c r="AE287" i="2"/>
  <c r="AG287" i="2"/>
  <c r="AF281" i="2"/>
  <c r="AE281" i="2"/>
  <c r="AG281" i="2"/>
  <c r="AF264" i="2"/>
  <c r="AE264" i="2"/>
  <c r="AH264" i="2"/>
  <c r="AH209" i="2"/>
  <c r="AF209" i="2"/>
  <c r="AE209" i="2"/>
  <c r="AH172" i="2"/>
  <c r="AF172" i="2"/>
  <c r="AE172" i="2"/>
  <c r="AG172" i="2"/>
  <c r="AF136" i="2"/>
  <c r="AG136" i="2"/>
  <c r="AE118" i="2"/>
  <c r="AI118" i="2"/>
  <c r="AH118" i="2"/>
  <c r="AF118" i="2"/>
  <c r="AE93" i="2"/>
  <c r="AI93" i="2"/>
  <c r="AF93" i="2"/>
  <c r="AG93" i="2"/>
  <c r="AH93" i="2"/>
  <c r="AF84" i="2"/>
  <c r="AG84" i="2"/>
  <c r="AH84" i="2"/>
  <c r="AE84" i="2"/>
  <c r="AI84" i="2"/>
  <c r="AH36" i="2"/>
  <c r="AF36" i="2"/>
  <c r="AG36" i="2"/>
  <c r="AG239" i="2"/>
  <c r="AH239" i="2"/>
  <c r="AG192" i="2"/>
  <c r="AH192" i="2"/>
  <c r="AH243" i="2"/>
  <c r="AG243" i="2"/>
  <c r="AH202" i="2"/>
  <c r="AG202" i="2"/>
  <c r="AH155" i="2"/>
  <c r="AG155" i="2"/>
  <c r="AG142" i="2"/>
  <c r="AF142" i="2"/>
  <c r="AH142" i="2"/>
  <c r="AG100" i="2"/>
  <c r="AH68" i="2"/>
  <c r="AE68" i="2"/>
  <c r="AI68" i="2"/>
  <c r="AG51" i="2"/>
  <c r="AF51" i="2"/>
  <c r="AH51" i="2"/>
  <c r="AE25" i="2"/>
  <c r="AH25" i="2"/>
  <c r="AE286" i="2"/>
  <c r="AE368" i="2"/>
  <c r="AG332" i="2"/>
  <c r="AG196" i="2"/>
  <c r="AH185" i="2"/>
  <c r="AG185" i="2"/>
  <c r="AG175" i="2"/>
  <c r="AH175" i="2"/>
  <c r="AH85" i="2"/>
  <c r="AE85" i="2"/>
  <c r="AI85" i="2"/>
  <c r="AG82" i="2"/>
  <c r="AH82" i="2"/>
  <c r="AG27" i="2"/>
  <c r="AE27" i="2"/>
  <c r="AI27" i="2"/>
  <c r="AF27" i="2"/>
  <c r="AF368" i="2"/>
  <c r="AG286" i="2"/>
  <c r="AG249" i="2"/>
  <c r="AH179" i="2"/>
  <c r="AG179" i="2"/>
  <c r="AE77" i="2"/>
  <c r="AI77" i="2"/>
  <c r="AF77" i="2"/>
  <c r="AG77" i="2"/>
  <c r="AE72" i="2"/>
  <c r="AI72" i="2"/>
  <c r="AF72" i="2"/>
  <c r="AG72" i="2"/>
  <c r="AE300" i="2"/>
  <c r="AE337" i="2"/>
  <c r="AH143" i="2"/>
  <c r="AF133" i="2"/>
  <c r="AG133" i="2"/>
  <c r="AH133" i="2"/>
  <c r="AH107" i="2"/>
  <c r="AH52" i="2"/>
  <c r="AF137" i="2"/>
  <c r="AF115" i="2"/>
  <c r="AE110" i="2"/>
  <c r="AI110" i="2"/>
  <c r="AE103" i="2"/>
  <c r="AI103" i="2"/>
  <c r="AE98" i="2"/>
  <c r="AI98" i="2"/>
  <c r="AF96" i="2"/>
  <c r="AE88" i="2"/>
  <c r="AI88" i="2"/>
  <c r="AH70" i="2"/>
  <c r="AE46" i="2"/>
  <c r="AI46" i="2"/>
  <c r="AH28" i="2"/>
  <c r="AH123" i="2"/>
  <c r="AH111" i="2"/>
  <c r="AH99" i="2"/>
  <c r="AH73" i="2"/>
  <c r="AH58" i="2"/>
  <c r="AH56" i="2"/>
  <c r="AH47" i="2"/>
  <c r="AH40" i="2"/>
  <c r="AD37" i="2"/>
  <c r="AH35" i="2"/>
  <c r="AG28" i="2"/>
  <c r="AE38" i="2"/>
  <c r="AI38" i="2"/>
  <c r="AH38" i="2"/>
  <c r="AG38" i="2"/>
  <c r="AF38" i="2"/>
  <c r="AH45" i="2"/>
  <c r="AF45" i="2"/>
  <c r="AG45" i="2"/>
  <c r="AE45" i="2"/>
  <c r="AI45" i="2"/>
  <c r="AE49" i="2"/>
  <c r="AI49" i="2"/>
  <c r="AF49" i="2"/>
  <c r="AH49" i="2"/>
  <c r="AG49" i="2"/>
  <c r="T369" i="2"/>
  <c r="Q369" i="2"/>
  <c r="S369" i="2"/>
  <c r="R369" i="2"/>
  <c r="R276" i="2"/>
  <c r="T276" i="2"/>
  <c r="S276" i="2"/>
  <c r="Q276" i="2"/>
  <c r="Q149" i="2"/>
  <c r="S149" i="2"/>
  <c r="R149" i="2"/>
  <c r="T149" i="2"/>
  <c r="R248" i="2"/>
  <c r="Q248" i="2"/>
  <c r="T248" i="2"/>
  <c r="S248" i="2"/>
  <c r="T226" i="2"/>
  <c r="S226" i="2"/>
  <c r="Q226" i="2"/>
  <c r="R226" i="2"/>
  <c r="Q207" i="2"/>
  <c r="T207" i="2"/>
  <c r="S207" i="2"/>
  <c r="R207" i="2"/>
  <c r="T46" i="2"/>
  <c r="Q46" i="2"/>
  <c r="R46" i="2"/>
  <c r="S46" i="2"/>
  <c r="T200" i="2"/>
  <c r="S200" i="2"/>
  <c r="R200" i="2"/>
  <c r="Q200" i="2"/>
  <c r="R157" i="2"/>
  <c r="Q157" i="2"/>
  <c r="S157" i="2"/>
  <c r="T157" i="2"/>
  <c r="R217" i="2"/>
  <c r="Q217" i="2"/>
  <c r="T217" i="2"/>
  <c r="S217" i="2"/>
  <c r="Q339" i="2"/>
  <c r="S339" i="2"/>
  <c r="T339" i="2"/>
  <c r="R339" i="2"/>
  <c r="R108" i="2"/>
  <c r="Q108" i="2"/>
  <c r="S108" i="2"/>
  <c r="T108" i="2"/>
  <c r="Q94" i="2"/>
  <c r="T94" i="2"/>
  <c r="R94" i="2"/>
  <c r="S94" i="2"/>
  <c r="S181" i="2"/>
  <c r="Q181" i="2"/>
  <c r="T181" i="2"/>
  <c r="R181" i="2"/>
  <c r="R55" i="2"/>
  <c r="T55" i="2"/>
  <c r="S55" i="2"/>
  <c r="Q55" i="2"/>
  <c r="Q43" i="2"/>
  <c r="R43" i="2"/>
  <c r="T43" i="2"/>
  <c r="S43" i="2"/>
  <c r="T168" i="2"/>
  <c r="S168" i="2"/>
  <c r="R168" i="2"/>
  <c r="Q168" i="2"/>
  <c r="S374" i="2"/>
  <c r="R374" i="2"/>
  <c r="T374" i="2"/>
  <c r="Q374" i="2"/>
  <c r="Q373" i="2"/>
  <c r="T373" i="2"/>
  <c r="R373" i="2"/>
  <c r="S373" i="2"/>
  <c r="R275" i="2"/>
  <c r="Q275" i="2"/>
  <c r="T275" i="2"/>
  <c r="S275" i="2"/>
  <c r="R100" i="2"/>
  <c r="S100" i="2"/>
  <c r="Q100" i="2"/>
  <c r="T100" i="2"/>
  <c r="T352" i="2"/>
  <c r="S352" i="2"/>
  <c r="R352" i="2"/>
  <c r="Q352" i="2"/>
  <c r="S322" i="2"/>
  <c r="Q322" i="2"/>
  <c r="T322" i="2"/>
  <c r="R322" i="2"/>
  <c r="R36" i="2"/>
  <c r="S36" i="2"/>
  <c r="Q36" i="2"/>
  <c r="T36" i="2"/>
  <c r="S176" i="2"/>
  <c r="R176" i="2"/>
  <c r="T176" i="2"/>
  <c r="Q176" i="2"/>
  <c r="T301" i="2"/>
  <c r="S301" i="2"/>
  <c r="Q301" i="2"/>
  <c r="R301" i="2"/>
  <c r="R159" i="2"/>
  <c r="S159" i="2"/>
  <c r="T159" i="2"/>
  <c r="Q159" i="2"/>
  <c r="R48" i="2"/>
  <c r="S48" i="2"/>
  <c r="T48" i="2"/>
  <c r="Q48" i="2"/>
  <c r="T209" i="2"/>
  <c r="S209" i="2"/>
  <c r="R209" i="2"/>
  <c r="Q209" i="2"/>
  <c r="S129" i="2"/>
  <c r="T129" i="2"/>
  <c r="R129" i="2"/>
  <c r="Q129" i="2"/>
  <c r="Q199" i="2"/>
  <c r="R199" i="2"/>
  <c r="S199" i="2"/>
  <c r="T199" i="2"/>
  <c r="R198" i="2"/>
  <c r="Q198" i="2"/>
  <c r="T198" i="2"/>
  <c r="S198" i="2"/>
  <c r="R312" i="2"/>
  <c r="Q312" i="2"/>
  <c r="T312" i="2"/>
  <c r="S312" i="2"/>
  <c r="Q103" i="2"/>
  <c r="R103" i="2"/>
  <c r="T103" i="2"/>
  <c r="S103" i="2"/>
  <c r="R283" i="2"/>
  <c r="Q283" i="2"/>
  <c r="T283" i="2"/>
  <c r="S283" i="2"/>
  <c r="T297" i="2"/>
  <c r="S297" i="2"/>
  <c r="Q297" i="2"/>
  <c r="R297" i="2"/>
  <c r="S148" i="2"/>
  <c r="T148" i="2"/>
  <c r="R148" i="2"/>
  <c r="Q148" i="2"/>
  <c r="T34" i="2"/>
  <c r="Q34" i="2"/>
  <c r="S34" i="2"/>
  <c r="R34" i="2"/>
  <c r="T274" i="2"/>
  <c r="R274" i="2"/>
  <c r="Q274" i="2"/>
  <c r="S274" i="2"/>
  <c r="R400" i="2"/>
  <c r="Q400" i="2"/>
  <c r="T400" i="2"/>
  <c r="S400" i="2"/>
  <c r="Q126" i="2"/>
  <c r="T126" i="2"/>
  <c r="S126" i="2"/>
  <c r="R126" i="2"/>
  <c r="R399" i="2"/>
  <c r="Q399" i="2"/>
  <c r="S399" i="2"/>
  <c r="T399" i="2"/>
  <c r="R377" i="2"/>
  <c r="Q377" i="2"/>
  <c r="S377" i="2"/>
  <c r="T377" i="2"/>
  <c r="S240" i="2"/>
  <c r="R240" i="2"/>
  <c r="T240" i="2"/>
  <c r="Q240" i="2"/>
  <c r="Q92" i="2"/>
  <c r="T92" i="2"/>
  <c r="R92" i="2"/>
  <c r="S92" i="2"/>
  <c r="S215" i="2"/>
  <c r="Q215" i="2"/>
  <c r="R215" i="2"/>
  <c r="T215" i="2"/>
  <c r="Q203" i="2"/>
  <c r="S203" i="2"/>
  <c r="T203" i="2"/>
  <c r="R203" i="2"/>
  <c r="S158" i="2"/>
  <c r="R158" i="2"/>
  <c r="Q158" i="2"/>
  <c r="T158" i="2"/>
  <c r="S165" i="2"/>
  <c r="Q165" i="2"/>
  <c r="T165" i="2"/>
  <c r="R165" i="2"/>
  <c r="S172" i="2"/>
  <c r="R172" i="2"/>
  <c r="Q172" i="2"/>
  <c r="T172" i="2"/>
  <c r="Q119" i="2"/>
  <c r="R119" i="2"/>
  <c r="S119" i="2"/>
  <c r="T119" i="2"/>
  <c r="T359" i="2"/>
  <c r="Q359" i="2"/>
  <c r="S359" i="2"/>
  <c r="R359" i="2"/>
  <c r="S378" i="2"/>
  <c r="T378" i="2"/>
  <c r="R378" i="2"/>
  <c r="Q378" i="2"/>
  <c r="R385" i="2"/>
  <c r="S385" i="2"/>
  <c r="Q385" i="2"/>
  <c r="T385" i="2"/>
  <c r="T392" i="2"/>
  <c r="Q392" i="2"/>
  <c r="S392" i="2"/>
  <c r="R392" i="2"/>
  <c r="R116" i="2"/>
  <c r="Q116" i="2"/>
  <c r="S116" i="2"/>
  <c r="T116" i="2"/>
  <c r="Q62" i="2"/>
  <c r="R62" i="2"/>
  <c r="S62" i="2"/>
  <c r="T62" i="2"/>
  <c r="R391" i="2"/>
  <c r="S391" i="2"/>
  <c r="Q391" i="2"/>
  <c r="T391" i="2"/>
  <c r="S342" i="2"/>
  <c r="T342" i="2"/>
  <c r="Q342" i="2"/>
  <c r="R342" i="2"/>
  <c r="Q349" i="2"/>
  <c r="R349" i="2"/>
  <c r="T349" i="2"/>
  <c r="S349" i="2"/>
  <c r="S356" i="2"/>
  <c r="R356" i="2"/>
  <c r="T356" i="2"/>
  <c r="Q356" i="2"/>
  <c r="S124" i="2"/>
  <c r="T124" i="2"/>
  <c r="R124" i="2"/>
  <c r="Q124" i="2"/>
  <c r="T63" i="2"/>
  <c r="Q63" i="2"/>
  <c r="S63" i="2"/>
  <c r="R63" i="2"/>
  <c r="R262" i="2"/>
  <c r="S262" i="2"/>
  <c r="Q262" i="2"/>
  <c r="T262" i="2"/>
  <c r="Q383" i="2"/>
  <c r="T383" i="2"/>
  <c r="R383" i="2"/>
  <c r="S383" i="2"/>
  <c r="S294" i="2"/>
  <c r="R294" i="2"/>
  <c r="T294" i="2"/>
  <c r="Q294" i="2"/>
  <c r="R298" i="2"/>
  <c r="S298" i="2"/>
  <c r="Q298" i="2"/>
  <c r="T298" i="2"/>
  <c r="R397" i="2"/>
  <c r="Q397" i="2"/>
  <c r="S397" i="2"/>
  <c r="T397" i="2"/>
  <c r="T247" i="2"/>
  <c r="S247" i="2"/>
  <c r="Q247" i="2"/>
  <c r="R247" i="2"/>
  <c r="Q58" i="2"/>
  <c r="R58" i="2"/>
  <c r="S58" i="2"/>
  <c r="T58" i="2"/>
  <c r="T118" i="2"/>
  <c r="Q118" i="2"/>
  <c r="R118" i="2"/>
  <c r="S118" i="2"/>
  <c r="S193" i="2"/>
  <c r="R193" i="2"/>
  <c r="Q193" i="2"/>
  <c r="T193" i="2"/>
  <c r="Q164" i="2"/>
  <c r="T164" i="2"/>
  <c r="S164" i="2"/>
  <c r="R164" i="2"/>
  <c r="Q88" i="2"/>
  <c r="R88" i="2"/>
  <c r="T88" i="2"/>
  <c r="S88" i="2"/>
  <c r="S308" i="2"/>
  <c r="R308" i="2"/>
  <c r="T308" i="2"/>
  <c r="Q308" i="2"/>
  <c r="S151" i="2"/>
  <c r="T151" i="2"/>
  <c r="R151" i="2"/>
  <c r="Q151" i="2"/>
  <c r="Q341" i="2"/>
  <c r="T341" i="2"/>
  <c r="S341" i="2"/>
  <c r="R341" i="2"/>
  <c r="R330" i="2"/>
  <c r="Q330" i="2"/>
  <c r="S330" i="2"/>
  <c r="T330" i="2"/>
  <c r="S284" i="2"/>
  <c r="R284" i="2"/>
  <c r="T284" i="2"/>
  <c r="Q284" i="2"/>
  <c r="Q204" i="2"/>
  <c r="S204" i="2"/>
  <c r="R204" i="2"/>
  <c r="T204" i="2"/>
  <c r="S161" i="2"/>
  <c r="R161" i="2"/>
  <c r="Q161" i="2"/>
  <c r="T161" i="2"/>
  <c r="Q381" i="2"/>
  <c r="T381" i="2"/>
  <c r="R381" i="2"/>
  <c r="S381" i="2"/>
  <c r="S224" i="2"/>
  <c r="R224" i="2"/>
  <c r="T224" i="2"/>
  <c r="Q224" i="2"/>
  <c r="S206" i="2"/>
  <c r="R206" i="2"/>
  <c r="Q206" i="2"/>
  <c r="T206" i="2"/>
  <c r="S252" i="2"/>
  <c r="R252" i="2"/>
  <c r="Q252" i="2"/>
  <c r="T252" i="2"/>
  <c r="T306" i="2"/>
  <c r="S306" i="2"/>
  <c r="Q306" i="2"/>
  <c r="R306" i="2"/>
  <c r="Q25" i="2"/>
  <c r="R25" i="2"/>
  <c r="T25" i="2"/>
  <c r="S25" i="2"/>
  <c r="S220" i="2"/>
  <c r="R220" i="2"/>
  <c r="Q220" i="2"/>
  <c r="T220" i="2"/>
  <c r="T210" i="2"/>
  <c r="S210" i="2"/>
  <c r="R210" i="2"/>
  <c r="Q210" i="2"/>
  <c r="Q351" i="2"/>
  <c r="R351" i="2"/>
  <c r="S351" i="2"/>
  <c r="T351" i="2"/>
  <c r="T86" i="2"/>
  <c r="Q86" i="2"/>
  <c r="R86" i="2"/>
  <c r="S86" i="2"/>
  <c r="Q169" i="2"/>
  <c r="T169" i="2"/>
  <c r="R169" i="2"/>
  <c r="S169" i="2"/>
  <c r="S366" i="2"/>
  <c r="R366" i="2"/>
  <c r="T366" i="2"/>
  <c r="Q366" i="2"/>
  <c r="R83" i="2"/>
  <c r="Q83" i="2"/>
  <c r="S83" i="2"/>
  <c r="T83" i="2"/>
  <c r="R153" i="2"/>
  <c r="T153" i="2"/>
  <c r="S153" i="2"/>
  <c r="Q153" i="2"/>
  <c r="S78" i="2"/>
  <c r="T78" i="2"/>
  <c r="R78" i="2"/>
  <c r="Q78" i="2"/>
  <c r="T243" i="2"/>
  <c r="Q243" i="2"/>
  <c r="S243" i="2"/>
  <c r="R243" i="2"/>
  <c r="R143" i="2"/>
  <c r="S143" i="2"/>
  <c r="Q143" i="2"/>
  <c r="T143" i="2"/>
  <c r="S256" i="2"/>
  <c r="R256" i="2"/>
  <c r="T256" i="2"/>
  <c r="Q256" i="2"/>
  <c r="T75" i="2"/>
  <c r="Q75" i="2"/>
  <c r="S75" i="2"/>
  <c r="R75" i="2"/>
  <c r="T390" i="2"/>
  <c r="S390" i="2"/>
  <c r="R390" i="2"/>
  <c r="Q390" i="2"/>
  <c r="T241" i="2"/>
  <c r="S241" i="2"/>
  <c r="Q241" i="2"/>
  <c r="R241" i="2"/>
  <c r="R65" i="2"/>
  <c r="S65" i="2"/>
  <c r="T65" i="2"/>
  <c r="Q65" i="2"/>
  <c r="Q231" i="2"/>
  <c r="R231" i="2"/>
  <c r="T231" i="2"/>
  <c r="S231" i="2"/>
  <c r="S230" i="2"/>
  <c r="T230" i="2"/>
  <c r="R230" i="2"/>
  <c r="Q230" i="2"/>
  <c r="R344" i="2"/>
  <c r="Q344" i="2"/>
  <c r="T344" i="2"/>
  <c r="S344" i="2"/>
  <c r="S70" i="2"/>
  <c r="Q70" i="2"/>
  <c r="R70" i="2"/>
  <c r="T70" i="2"/>
  <c r="Q223" i="2"/>
  <c r="R223" i="2"/>
  <c r="T223" i="2"/>
  <c r="S223" i="2"/>
  <c r="Q333" i="2"/>
  <c r="T333" i="2"/>
  <c r="R333" i="2"/>
  <c r="S333" i="2"/>
  <c r="S184" i="2"/>
  <c r="R184" i="2"/>
  <c r="T184" i="2"/>
  <c r="Q184" i="2"/>
  <c r="S41" i="2"/>
  <c r="R41" i="2"/>
  <c r="T41" i="2"/>
  <c r="Q41" i="2"/>
  <c r="R295" i="2"/>
  <c r="Q295" i="2"/>
  <c r="S295" i="2"/>
  <c r="T295" i="2"/>
  <c r="T382" i="2"/>
  <c r="S382" i="2"/>
  <c r="R382" i="2"/>
  <c r="Q382" i="2"/>
  <c r="R389" i="2"/>
  <c r="Q389" i="2"/>
  <c r="T389" i="2"/>
  <c r="S389" i="2"/>
  <c r="T396" i="2"/>
  <c r="S396" i="2"/>
  <c r="R396" i="2"/>
  <c r="Q396" i="2"/>
  <c r="R139" i="2"/>
  <c r="S139" i="2"/>
  <c r="T139" i="2"/>
  <c r="Q139" i="2"/>
  <c r="S90" i="2"/>
  <c r="Q90" i="2"/>
  <c r="R90" i="2"/>
  <c r="T90" i="2"/>
  <c r="R327" i="2"/>
  <c r="T327" i="2"/>
  <c r="S327" i="2"/>
  <c r="Q327" i="2"/>
  <c r="S346" i="2"/>
  <c r="T346" i="2"/>
  <c r="R346" i="2"/>
  <c r="Q346" i="2"/>
  <c r="Q353" i="2"/>
  <c r="R353" i="2"/>
  <c r="T353" i="2"/>
  <c r="S353" i="2"/>
  <c r="T360" i="2"/>
  <c r="S360" i="2"/>
  <c r="R360" i="2"/>
  <c r="Q360" i="2"/>
  <c r="S133" i="2"/>
  <c r="T133" i="2"/>
  <c r="Q133" i="2"/>
  <c r="R133" i="2"/>
  <c r="T67" i="2"/>
  <c r="S67" i="2"/>
  <c r="Q67" i="2"/>
  <c r="R67" i="2"/>
  <c r="T291" i="2"/>
  <c r="Q291" i="2"/>
  <c r="S291" i="2"/>
  <c r="R291" i="2"/>
  <c r="R310" i="2"/>
  <c r="T310" i="2"/>
  <c r="S310" i="2"/>
  <c r="Q310" i="2"/>
  <c r="R317" i="2"/>
  <c r="Q317" i="2"/>
  <c r="S317" i="2"/>
  <c r="T317" i="2"/>
  <c r="R324" i="2"/>
  <c r="Q324" i="2"/>
  <c r="S324" i="2"/>
  <c r="T324" i="2"/>
  <c r="S112" i="2"/>
  <c r="Q112" i="2"/>
  <c r="T112" i="2"/>
  <c r="R112" i="2"/>
  <c r="R76" i="2"/>
  <c r="T76" i="2"/>
  <c r="S76" i="2"/>
  <c r="Q76" i="2"/>
  <c r="R121" i="2"/>
  <c r="S121" i="2"/>
  <c r="T121" i="2"/>
  <c r="Q121" i="2"/>
  <c r="T102" i="2"/>
  <c r="Q102" i="2"/>
  <c r="R102" i="2"/>
  <c r="S102" i="2"/>
  <c r="R44" i="2"/>
  <c r="S44" i="2"/>
  <c r="T44" i="2"/>
  <c r="Q44" i="2"/>
  <c r="Q309" i="2"/>
  <c r="T309" i="2"/>
  <c r="R309" i="2"/>
  <c r="S309" i="2"/>
  <c r="Q211" i="2"/>
  <c r="R211" i="2"/>
  <c r="T211" i="2"/>
  <c r="S211" i="2"/>
  <c r="Q237" i="2"/>
  <c r="T237" i="2"/>
  <c r="R237" i="2"/>
  <c r="S237" i="2"/>
  <c r="R131" i="2"/>
  <c r="S131" i="2"/>
  <c r="T131" i="2"/>
  <c r="Q131" i="2"/>
  <c r="Q229" i="2"/>
  <c r="T229" i="2"/>
  <c r="S229" i="2"/>
  <c r="R229" i="2"/>
  <c r="R315" i="2"/>
  <c r="Q315" i="2"/>
  <c r="T315" i="2"/>
  <c r="S315" i="2"/>
  <c r="S82" i="2"/>
  <c r="R82" i="2"/>
  <c r="Q82" i="2"/>
  <c r="T82" i="2"/>
  <c r="Q150" i="2"/>
  <c r="T150" i="2"/>
  <c r="S150" i="2"/>
  <c r="R150" i="2"/>
  <c r="Q219" i="2"/>
  <c r="R219" i="2"/>
  <c r="T219" i="2"/>
  <c r="S219" i="2"/>
  <c r="T235" i="2"/>
  <c r="Q235" i="2"/>
  <c r="S235" i="2"/>
  <c r="R235" i="2"/>
  <c r="S140" i="2"/>
  <c r="T140" i="2"/>
  <c r="R140" i="2"/>
  <c r="Q140" i="2"/>
  <c r="T242" i="2"/>
  <c r="S242" i="2"/>
  <c r="R242" i="2"/>
  <c r="Q242" i="2"/>
  <c r="S192" i="2"/>
  <c r="R192" i="2"/>
  <c r="T192" i="2"/>
  <c r="Q192" i="2"/>
  <c r="S101" i="2"/>
  <c r="T101" i="2"/>
  <c r="R101" i="2"/>
  <c r="Q101" i="2"/>
  <c r="T91" i="2"/>
  <c r="Q91" i="2"/>
  <c r="S91" i="2"/>
  <c r="R91" i="2"/>
  <c r="Q197" i="2"/>
  <c r="S197" i="2"/>
  <c r="T197" i="2"/>
  <c r="R197" i="2"/>
  <c r="Q187" i="2"/>
  <c r="R187" i="2"/>
  <c r="T187" i="2"/>
  <c r="S187" i="2"/>
  <c r="T183" i="2"/>
  <c r="R183" i="2"/>
  <c r="Q183" i="2"/>
  <c r="S183" i="2"/>
  <c r="T388" i="2"/>
  <c r="Q388" i="2"/>
  <c r="S388" i="2"/>
  <c r="R388" i="2"/>
  <c r="AG37" i="2"/>
  <c r="AE37" i="2"/>
  <c r="AI37" i="2"/>
  <c r="AF37" i="2"/>
  <c r="AH37" i="2"/>
  <c r="T367" i="2"/>
  <c r="R367" i="2"/>
  <c r="S367" i="2"/>
  <c r="Q367" i="2"/>
  <c r="R52" i="2"/>
  <c r="S52" i="2"/>
  <c r="Q52" i="2"/>
  <c r="T52" i="2"/>
  <c r="Q123" i="2"/>
  <c r="R123" i="2"/>
  <c r="T123" i="2"/>
  <c r="S123" i="2"/>
  <c r="Q245" i="2"/>
  <c r="T245" i="2"/>
  <c r="S245" i="2"/>
  <c r="R245" i="2"/>
  <c r="Q227" i="2"/>
  <c r="T227" i="2"/>
  <c r="R227" i="2"/>
  <c r="S227" i="2"/>
  <c r="Q134" i="2"/>
  <c r="R134" i="2"/>
  <c r="T134" i="2"/>
  <c r="S134" i="2"/>
  <c r="R345" i="2"/>
  <c r="Q345" i="2"/>
  <c r="T345" i="2"/>
  <c r="S345" i="2"/>
  <c r="R155" i="2"/>
  <c r="Q155" i="2"/>
  <c r="T155" i="2"/>
  <c r="S155" i="2"/>
  <c r="R99" i="2"/>
  <c r="S99" i="2"/>
  <c r="T99" i="2"/>
  <c r="Q99" i="2"/>
  <c r="R280" i="2"/>
  <c r="Q280" i="2"/>
  <c r="T280" i="2"/>
  <c r="S280" i="2"/>
  <c r="R266" i="2"/>
  <c r="Q266" i="2"/>
  <c r="S266" i="2"/>
  <c r="T266" i="2"/>
  <c r="Q47" i="2"/>
  <c r="R47" i="2"/>
  <c r="T47" i="2"/>
  <c r="S47" i="2"/>
  <c r="R372" i="2"/>
  <c r="Q372" i="2"/>
  <c r="S372" i="2"/>
  <c r="T372" i="2"/>
  <c r="Q98" i="2"/>
  <c r="R98" i="2"/>
  <c r="S98" i="2"/>
  <c r="T98" i="2"/>
  <c r="R287" i="2"/>
  <c r="Q287" i="2"/>
  <c r="T287" i="2"/>
  <c r="S287" i="2"/>
  <c r="R361" i="2"/>
  <c r="Q361" i="2"/>
  <c r="T361" i="2"/>
  <c r="S361" i="2"/>
  <c r="S212" i="2"/>
  <c r="R212" i="2"/>
  <c r="T212" i="2"/>
  <c r="Q212" i="2"/>
  <c r="S60" i="2"/>
  <c r="T60" i="2"/>
  <c r="R60" i="2"/>
  <c r="Q60" i="2"/>
  <c r="S334" i="2"/>
  <c r="R334" i="2"/>
  <c r="Q334" i="2"/>
  <c r="T334" i="2"/>
  <c r="R185" i="2"/>
  <c r="S185" i="2"/>
  <c r="T185" i="2"/>
  <c r="Q185" i="2"/>
  <c r="S117" i="2"/>
  <c r="T117" i="2"/>
  <c r="R117" i="2"/>
  <c r="Q117" i="2"/>
  <c r="T371" i="2"/>
  <c r="S371" i="2"/>
  <c r="Q371" i="2"/>
  <c r="R371" i="2"/>
  <c r="S174" i="2"/>
  <c r="R174" i="2"/>
  <c r="T174" i="2"/>
  <c r="Q174" i="2"/>
  <c r="S288" i="2"/>
  <c r="R288" i="2"/>
  <c r="T288" i="2"/>
  <c r="Q288" i="2"/>
  <c r="R93" i="2"/>
  <c r="S93" i="2"/>
  <c r="Q93" i="2"/>
  <c r="T93" i="2"/>
  <c r="T251" i="2"/>
  <c r="S251" i="2"/>
  <c r="R251" i="2"/>
  <c r="Q251" i="2"/>
  <c r="Q277" i="2"/>
  <c r="T277" i="2"/>
  <c r="R277" i="2"/>
  <c r="S277" i="2"/>
  <c r="R96" i="2"/>
  <c r="S96" i="2"/>
  <c r="T96" i="2"/>
  <c r="Q96" i="2"/>
  <c r="Q51" i="2"/>
  <c r="T51" i="2"/>
  <c r="R51" i="2"/>
  <c r="S51" i="2"/>
  <c r="T263" i="2"/>
  <c r="S263" i="2"/>
  <c r="R263" i="2"/>
  <c r="Q263" i="2"/>
  <c r="S350" i="2"/>
  <c r="R350" i="2"/>
  <c r="Q350" i="2"/>
  <c r="T350" i="2"/>
  <c r="Q357" i="2"/>
  <c r="T357" i="2"/>
  <c r="S357" i="2"/>
  <c r="R357" i="2"/>
  <c r="S364" i="2"/>
  <c r="R364" i="2"/>
  <c r="Q364" i="2"/>
  <c r="T364" i="2"/>
  <c r="T137" i="2"/>
  <c r="Q137" i="2"/>
  <c r="R137" i="2"/>
  <c r="S137" i="2"/>
  <c r="T71" i="2"/>
  <c r="R71" i="2"/>
  <c r="Q71" i="2"/>
  <c r="S71" i="2"/>
  <c r="Q307" i="2"/>
  <c r="R307" i="2"/>
  <c r="T307" i="2"/>
  <c r="S307" i="2"/>
  <c r="S314" i="2"/>
  <c r="T314" i="2"/>
  <c r="R314" i="2"/>
  <c r="Q314" i="2"/>
  <c r="R321" i="2"/>
  <c r="Q321" i="2"/>
  <c r="T321" i="2"/>
  <c r="S321" i="2"/>
  <c r="S328" i="2"/>
  <c r="T328" i="2"/>
  <c r="R328" i="2"/>
  <c r="Q328" i="2"/>
  <c r="Q120" i="2"/>
  <c r="R120" i="2"/>
  <c r="S120" i="2"/>
  <c r="T120" i="2"/>
  <c r="T80" i="2"/>
  <c r="Q80" i="2"/>
  <c r="R80" i="2"/>
  <c r="S80" i="2"/>
  <c r="S163" i="2"/>
  <c r="Q163" i="2"/>
  <c r="R163" i="2"/>
  <c r="T163" i="2"/>
  <c r="R278" i="2"/>
  <c r="Q278" i="2"/>
  <c r="S278" i="2"/>
  <c r="T278" i="2"/>
  <c r="T285" i="2"/>
  <c r="R285" i="2"/>
  <c r="Q285" i="2"/>
  <c r="S285" i="2"/>
  <c r="R292" i="2"/>
  <c r="S292" i="2"/>
  <c r="Q292" i="2"/>
  <c r="T292" i="2"/>
  <c r="T105" i="2"/>
  <c r="R105" i="2"/>
  <c r="S105" i="2"/>
  <c r="Q105" i="2"/>
  <c r="R57" i="2"/>
  <c r="S57" i="2"/>
  <c r="T57" i="2"/>
  <c r="Q57" i="2"/>
  <c r="T106" i="2"/>
  <c r="Q106" i="2"/>
  <c r="S106" i="2"/>
  <c r="R106" i="2"/>
  <c r="Q180" i="2"/>
  <c r="R180" i="2"/>
  <c r="S180" i="2"/>
  <c r="T180" i="2"/>
  <c r="S173" i="2"/>
  <c r="Q173" i="2"/>
  <c r="R173" i="2"/>
  <c r="T173" i="2"/>
  <c r="S29" i="2"/>
  <c r="T29" i="2"/>
  <c r="Q29" i="2"/>
  <c r="R29" i="2"/>
  <c r="R56" i="2"/>
  <c r="S56" i="2"/>
  <c r="Q56" i="2"/>
  <c r="T56" i="2"/>
  <c r="R40" i="2"/>
  <c r="S40" i="2"/>
  <c r="Q40" i="2"/>
  <c r="T40" i="2"/>
  <c r="S340" i="2"/>
  <c r="T340" i="2"/>
  <c r="R340" i="2"/>
  <c r="Q340" i="2"/>
  <c r="S222" i="2"/>
  <c r="R222" i="2"/>
  <c r="Q222" i="2"/>
  <c r="T222" i="2"/>
  <c r="S186" i="2"/>
  <c r="T186" i="2"/>
  <c r="R186" i="2"/>
  <c r="Q186" i="2"/>
  <c r="Q111" i="2"/>
  <c r="T111" i="2"/>
  <c r="S111" i="2"/>
  <c r="R111" i="2"/>
  <c r="R395" i="2"/>
  <c r="Q395" i="2"/>
  <c r="T395" i="2"/>
  <c r="S395" i="2"/>
  <c r="S258" i="2"/>
  <c r="Q258" i="2"/>
  <c r="R258" i="2"/>
  <c r="T258" i="2"/>
  <c r="Q201" i="2"/>
  <c r="S201" i="2"/>
  <c r="R201" i="2"/>
  <c r="T201" i="2"/>
  <c r="S166" i="2"/>
  <c r="T166" i="2"/>
  <c r="Q166" i="2"/>
  <c r="R166" i="2"/>
  <c r="R265" i="2"/>
  <c r="S265" i="2"/>
  <c r="T265" i="2"/>
  <c r="Q265" i="2"/>
  <c r="T368" i="2"/>
  <c r="S368" i="2"/>
  <c r="R368" i="2"/>
  <c r="Q368" i="2"/>
  <c r="S53" i="2"/>
  <c r="T53" i="2"/>
  <c r="R53" i="2"/>
  <c r="Q53" i="2"/>
  <c r="Q355" i="2"/>
  <c r="T355" i="2"/>
  <c r="S355" i="2"/>
  <c r="R355" i="2"/>
  <c r="Q331" i="2"/>
  <c r="T331" i="2"/>
  <c r="S331" i="2"/>
  <c r="R331" i="2"/>
  <c r="R85" i="2"/>
  <c r="S85" i="2"/>
  <c r="T85" i="2"/>
  <c r="Q85" i="2"/>
  <c r="T154" i="2"/>
  <c r="S154" i="2"/>
  <c r="Q154" i="2"/>
  <c r="R154" i="2"/>
  <c r="T115" i="2"/>
  <c r="Q115" i="2"/>
  <c r="R115" i="2"/>
  <c r="S115" i="2"/>
  <c r="R104" i="2"/>
  <c r="T104" i="2"/>
  <c r="Q104" i="2"/>
  <c r="S104" i="2"/>
  <c r="S380" i="2"/>
  <c r="R380" i="2"/>
  <c r="T380" i="2"/>
  <c r="Q380" i="2"/>
  <c r="T379" i="2"/>
  <c r="S379" i="2"/>
  <c r="R379" i="2"/>
  <c r="Q379" i="2"/>
  <c r="T375" i="2"/>
  <c r="S375" i="2"/>
  <c r="Q375" i="2"/>
  <c r="R375" i="2"/>
  <c r="T136" i="2"/>
  <c r="Q136" i="2"/>
  <c r="R136" i="2"/>
  <c r="S136" i="2"/>
  <c r="Q347" i="2"/>
  <c r="S347" i="2"/>
  <c r="R347" i="2"/>
  <c r="T347" i="2"/>
  <c r="R89" i="2"/>
  <c r="S89" i="2"/>
  <c r="Q89" i="2"/>
  <c r="T89" i="2"/>
  <c r="Q213" i="2"/>
  <c r="T213" i="2"/>
  <c r="R213" i="2"/>
  <c r="S213" i="2"/>
  <c r="S302" i="2"/>
  <c r="R302" i="2"/>
  <c r="T302" i="2"/>
  <c r="Q302" i="2"/>
  <c r="S30" i="2"/>
  <c r="T30" i="2"/>
  <c r="R30" i="2"/>
  <c r="Q30" i="2"/>
  <c r="R152" i="2"/>
  <c r="Q152" i="2"/>
  <c r="T152" i="2"/>
  <c r="S152" i="2"/>
  <c r="R162" i="2"/>
  <c r="Q162" i="2"/>
  <c r="T162" i="2"/>
  <c r="S162" i="2"/>
  <c r="R202" i="2"/>
  <c r="Q202" i="2"/>
  <c r="S202" i="2"/>
  <c r="T202" i="2"/>
  <c r="S316" i="2"/>
  <c r="R316" i="2"/>
  <c r="T316" i="2"/>
  <c r="Q316" i="2"/>
  <c r="Q107" i="2"/>
  <c r="R107" i="2"/>
  <c r="T107" i="2"/>
  <c r="S107" i="2"/>
  <c r="Q363" i="2"/>
  <c r="T363" i="2"/>
  <c r="S363" i="2"/>
  <c r="R363" i="2"/>
  <c r="T305" i="2"/>
  <c r="S305" i="2"/>
  <c r="Q305" i="2"/>
  <c r="R305" i="2"/>
  <c r="S156" i="2"/>
  <c r="R156" i="2"/>
  <c r="T156" i="2"/>
  <c r="Q156" i="2"/>
  <c r="T54" i="2"/>
  <c r="S54" i="2"/>
  <c r="R54" i="2"/>
  <c r="Q54" i="2"/>
  <c r="S290" i="2"/>
  <c r="T290" i="2"/>
  <c r="R290" i="2"/>
  <c r="Q290" i="2"/>
  <c r="R135" i="2"/>
  <c r="S135" i="2"/>
  <c r="Q135" i="2"/>
  <c r="T135" i="2"/>
  <c r="Q130" i="2"/>
  <c r="R130" i="2"/>
  <c r="S130" i="2"/>
  <c r="T130" i="2"/>
  <c r="R147" i="2"/>
  <c r="Q147" i="2"/>
  <c r="T147" i="2"/>
  <c r="S147" i="2"/>
  <c r="T393" i="2"/>
  <c r="S393" i="2"/>
  <c r="R393" i="2"/>
  <c r="Q393" i="2"/>
  <c r="R244" i="2"/>
  <c r="T244" i="2"/>
  <c r="S244" i="2"/>
  <c r="Q244" i="2"/>
  <c r="S28" i="2"/>
  <c r="T28" i="2"/>
  <c r="Q28" i="2"/>
  <c r="R28" i="2"/>
  <c r="T370" i="2"/>
  <c r="S370" i="2"/>
  <c r="R370" i="2"/>
  <c r="Q370" i="2"/>
  <c r="R233" i="2"/>
  <c r="Q233" i="2"/>
  <c r="S233" i="2"/>
  <c r="T233" i="2"/>
  <c r="R138" i="2"/>
  <c r="T138" i="2"/>
  <c r="Q138" i="2"/>
  <c r="S138" i="2"/>
  <c r="S343" i="2"/>
  <c r="R343" i="2"/>
  <c r="Q343" i="2"/>
  <c r="T343" i="2"/>
  <c r="Q323" i="2"/>
  <c r="R323" i="2"/>
  <c r="S323" i="2"/>
  <c r="T323" i="2"/>
  <c r="S318" i="2"/>
  <c r="R318" i="2"/>
  <c r="Q318" i="2"/>
  <c r="T318" i="2"/>
  <c r="Q325" i="2"/>
  <c r="T325" i="2"/>
  <c r="S325" i="2"/>
  <c r="R325" i="2"/>
  <c r="S332" i="2"/>
  <c r="R332" i="2"/>
  <c r="Q332" i="2"/>
  <c r="T332" i="2"/>
  <c r="R132" i="2"/>
  <c r="S132" i="2"/>
  <c r="T132" i="2"/>
  <c r="Q132" i="2"/>
  <c r="Q84" i="2"/>
  <c r="R84" i="2"/>
  <c r="T84" i="2"/>
  <c r="S84" i="2"/>
  <c r="R179" i="2"/>
  <c r="S179" i="2"/>
  <c r="Q179" i="2"/>
  <c r="T179" i="2"/>
  <c r="T282" i="2"/>
  <c r="S282" i="2"/>
  <c r="R282" i="2"/>
  <c r="Q282" i="2"/>
  <c r="Q289" i="2"/>
  <c r="R289" i="2"/>
  <c r="T289" i="2"/>
  <c r="S289" i="2"/>
  <c r="S296" i="2"/>
  <c r="T296" i="2"/>
  <c r="R296" i="2"/>
  <c r="Q296" i="2"/>
  <c r="S109" i="2"/>
  <c r="R109" i="2"/>
  <c r="T109" i="2"/>
  <c r="Q109" i="2"/>
  <c r="R61" i="2"/>
  <c r="S61" i="2"/>
  <c r="T61" i="2"/>
  <c r="Q61" i="2"/>
  <c r="Q303" i="2"/>
  <c r="T303" i="2"/>
  <c r="R303" i="2"/>
  <c r="S303" i="2"/>
  <c r="S246" i="2"/>
  <c r="R246" i="2"/>
  <c r="Q246" i="2"/>
  <c r="T246" i="2"/>
  <c r="Q253" i="2"/>
  <c r="R253" i="2"/>
  <c r="T253" i="2"/>
  <c r="S253" i="2"/>
  <c r="S260" i="2"/>
  <c r="R260" i="2"/>
  <c r="T260" i="2"/>
  <c r="Q260" i="2"/>
  <c r="T66" i="2"/>
  <c r="Q66" i="2"/>
  <c r="S66" i="2"/>
  <c r="R66" i="2"/>
  <c r="R31" i="2"/>
  <c r="T31" i="2"/>
  <c r="Q31" i="2"/>
  <c r="S31" i="2"/>
  <c r="R279" i="2"/>
  <c r="Q279" i="2"/>
  <c r="S279" i="2"/>
  <c r="T279" i="2"/>
  <c r="T50" i="2"/>
  <c r="Q50" i="2"/>
  <c r="S50" i="2"/>
  <c r="R50" i="2"/>
  <c r="T386" i="2"/>
  <c r="Q386" i="2"/>
  <c r="R386" i="2"/>
  <c r="S386" i="2"/>
  <c r="S236" i="2"/>
  <c r="R236" i="2"/>
  <c r="Q236" i="2"/>
  <c r="T236" i="2"/>
  <c r="Q171" i="2"/>
  <c r="S171" i="2"/>
  <c r="T171" i="2"/>
  <c r="R171" i="2"/>
  <c r="R376" i="2"/>
  <c r="Q376" i="2"/>
  <c r="T376" i="2"/>
  <c r="S376" i="2"/>
  <c r="R127" i="2"/>
  <c r="S127" i="2"/>
  <c r="T127" i="2"/>
  <c r="Q127" i="2"/>
  <c r="T255" i="2"/>
  <c r="S255" i="2"/>
  <c r="Q255" i="2"/>
  <c r="R255" i="2"/>
  <c r="S190" i="2"/>
  <c r="Q190" i="2"/>
  <c r="R190" i="2"/>
  <c r="T190" i="2"/>
  <c r="S27" i="2"/>
  <c r="Q27" i="2"/>
  <c r="R27" i="2"/>
  <c r="T27" i="2"/>
  <c r="R362" i="2"/>
  <c r="Q362" i="2"/>
  <c r="S362" i="2"/>
  <c r="T362" i="2"/>
  <c r="S128" i="2"/>
  <c r="T128" i="2"/>
  <c r="R128" i="2"/>
  <c r="Q128" i="2"/>
  <c r="T358" i="2"/>
  <c r="S358" i="2"/>
  <c r="R358" i="2"/>
  <c r="Q358" i="2"/>
  <c r="S37" i="2"/>
  <c r="T37" i="2"/>
  <c r="R37" i="2"/>
  <c r="Q37" i="2"/>
  <c r="T338" i="2"/>
  <c r="R338" i="2"/>
  <c r="Q338" i="2"/>
  <c r="S338" i="2"/>
  <c r="Q72" i="2"/>
  <c r="R72" i="2"/>
  <c r="S72" i="2"/>
  <c r="T72" i="2"/>
  <c r="S336" i="2"/>
  <c r="R336" i="2"/>
  <c r="T336" i="2"/>
  <c r="Q336" i="2"/>
  <c r="S194" i="2"/>
  <c r="Q194" i="2"/>
  <c r="T194" i="2"/>
  <c r="R194" i="2"/>
  <c r="Q271" i="2"/>
  <c r="T271" i="2"/>
  <c r="S271" i="2"/>
  <c r="R271" i="2"/>
  <c r="R81" i="2"/>
  <c r="Q81" i="2"/>
  <c r="T81" i="2"/>
  <c r="S81" i="2"/>
  <c r="T273" i="2"/>
  <c r="S273" i="2"/>
  <c r="Q273" i="2"/>
  <c r="R273" i="2"/>
  <c r="T146" i="2"/>
  <c r="R146" i="2"/>
  <c r="S146" i="2"/>
  <c r="Q146" i="2"/>
  <c r="S272" i="2"/>
  <c r="R272" i="2"/>
  <c r="T272" i="2"/>
  <c r="Q272" i="2"/>
  <c r="T79" i="2"/>
  <c r="S79" i="2"/>
  <c r="Q79" i="2"/>
  <c r="R79" i="2"/>
  <c r="T398" i="2"/>
  <c r="S398" i="2"/>
  <c r="Q398" i="2"/>
  <c r="R398" i="2"/>
  <c r="R249" i="2"/>
  <c r="Q249" i="2"/>
  <c r="T249" i="2"/>
  <c r="S249" i="2"/>
  <c r="T141" i="2"/>
  <c r="Q141" i="2"/>
  <c r="S141" i="2"/>
  <c r="R141" i="2"/>
  <c r="S167" i="2"/>
  <c r="T167" i="2"/>
  <c r="R167" i="2"/>
  <c r="Q167" i="2"/>
  <c r="R234" i="2"/>
  <c r="Q234" i="2"/>
  <c r="T234" i="2"/>
  <c r="S234" i="2"/>
  <c r="S348" i="2"/>
  <c r="R348" i="2"/>
  <c r="Q348" i="2"/>
  <c r="T348" i="2"/>
  <c r="R73" i="2"/>
  <c r="S73" i="2"/>
  <c r="Q73" i="2"/>
  <c r="T73" i="2"/>
  <c r="Q239" i="2"/>
  <c r="T239" i="2"/>
  <c r="R239" i="2"/>
  <c r="S239" i="2"/>
  <c r="T337" i="2"/>
  <c r="S337" i="2"/>
  <c r="Q337" i="2"/>
  <c r="R337" i="2"/>
  <c r="S188" i="2"/>
  <c r="Q188" i="2"/>
  <c r="R188" i="2"/>
  <c r="T188" i="2"/>
  <c r="S49" i="2"/>
  <c r="T49" i="2"/>
  <c r="R49" i="2"/>
  <c r="Q49" i="2"/>
  <c r="S326" i="2"/>
  <c r="R326" i="2"/>
  <c r="T326" i="2"/>
  <c r="Q326" i="2"/>
  <c r="T177" i="2"/>
  <c r="Q177" i="2"/>
  <c r="S177" i="2"/>
  <c r="R177" i="2"/>
  <c r="S97" i="2"/>
  <c r="T97" i="2"/>
  <c r="R97" i="2"/>
  <c r="Q97" i="2"/>
  <c r="S64" i="2"/>
  <c r="R64" i="2"/>
  <c r="T64" i="2"/>
  <c r="Q64" i="2"/>
  <c r="S195" i="2"/>
  <c r="R195" i="2"/>
  <c r="Q195" i="2"/>
  <c r="T195" i="2"/>
  <c r="S286" i="2"/>
  <c r="R286" i="2"/>
  <c r="Q286" i="2"/>
  <c r="T286" i="2"/>
  <c r="Q293" i="2"/>
  <c r="T293" i="2"/>
  <c r="S293" i="2"/>
  <c r="R293" i="2"/>
  <c r="S300" i="2"/>
  <c r="R300" i="2"/>
  <c r="Q300" i="2"/>
  <c r="T300" i="2"/>
  <c r="S113" i="2"/>
  <c r="T113" i="2"/>
  <c r="Q113" i="2"/>
  <c r="R113" i="2"/>
  <c r="R26" i="2"/>
  <c r="S26" i="2"/>
  <c r="T26" i="2"/>
  <c r="Q26" i="2"/>
  <c r="Q32" i="2"/>
  <c r="R32" i="2"/>
  <c r="S32" i="2"/>
  <c r="T32" i="2"/>
  <c r="Q33" i="2"/>
  <c r="R33" i="2"/>
  <c r="S33" i="2"/>
  <c r="T33" i="2"/>
  <c r="Q35" i="2"/>
  <c r="R35" i="2"/>
  <c r="S35" i="2"/>
  <c r="T35" i="2"/>
  <c r="Q38" i="2"/>
  <c r="R38" i="2"/>
  <c r="S38" i="2"/>
  <c r="T38" i="2"/>
  <c r="Q39" i="2"/>
  <c r="R39" i="2"/>
  <c r="S39" i="2"/>
  <c r="T39" i="2"/>
  <c r="Q42" i="2"/>
  <c r="R42" i="2"/>
  <c r="S42" i="2"/>
  <c r="T42" i="2"/>
  <c r="Q45" i="2"/>
  <c r="R45" i="2"/>
  <c r="S45" i="2"/>
  <c r="T45" i="2"/>
  <c r="Q59" i="2"/>
  <c r="R59" i="2"/>
  <c r="S59" i="2"/>
  <c r="T59" i="2"/>
  <c r="Q68" i="2"/>
  <c r="R68" i="2"/>
  <c r="S68" i="2"/>
  <c r="T68" i="2"/>
  <c r="Q69" i="2"/>
  <c r="R69" i="2"/>
  <c r="S69" i="2"/>
  <c r="T69" i="2"/>
  <c r="Q74" i="2"/>
  <c r="R74" i="2"/>
  <c r="S74" i="2"/>
  <c r="T74" i="2"/>
  <c r="Q77" i="2"/>
  <c r="R77" i="2"/>
  <c r="S77" i="2"/>
  <c r="T77" i="2"/>
  <c r="Q87" i="2"/>
  <c r="R87" i="2"/>
  <c r="S87" i="2"/>
  <c r="T87" i="2"/>
  <c r="Q95" i="2"/>
  <c r="R95" i="2"/>
  <c r="S95" i="2"/>
  <c r="T95" i="2"/>
  <c r="Q110" i="2"/>
  <c r="R110" i="2"/>
  <c r="S110" i="2"/>
  <c r="T110" i="2"/>
  <c r="Q114" i="2"/>
  <c r="R114" i="2"/>
  <c r="S114" i="2"/>
  <c r="T114" i="2"/>
  <c r="Q122" i="2"/>
  <c r="R122" i="2"/>
  <c r="S122" i="2"/>
  <c r="T122" i="2"/>
  <c r="Q125" i="2"/>
  <c r="R125" i="2"/>
  <c r="S125" i="2"/>
  <c r="T125" i="2"/>
  <c r="Q142" i="2"/>
  <c r="R142" i="2"/>
  <c r="S142" i="2"/>
  <c r="T142" i="2"/>
  <c r="Q319" i="2"/>
  <c r="R319" i="2"/>
  <c r="T319" i="2"/>
  <c r="S319" i="2"/>
  <c r="S250" i="2"/>
  <c r="T250" i="2"/>
  <c r="R250" i="2"/>
  <c r="Q250" i="2"/>
  <c r="Q257" i="2"/>
  <c r="R257" i="2"/>
  <c r="T257" i="2"/>
  <c r="S257" i="2"/>
  <c r="T264" i="2"/>
  <c r="S264" i="2"/>
  <c r="R264" i="2"/>
  <c r="Q264" i="2"/>
  <c r="R175" i="2"/>
  <c r="T175" i="2"/>
  <c r="Q175" i="2"/>
  <c r="S175" i="2"/>
  <c r="R214" i="2"/>
  <c r="S214" i="2"/>
  <c r="T214" i="2"/>
  <c r="Q214" i="2"/>
  <c r="R221" i="2"/>
  <c r="T221" i="2"/>
  <c r="S221" i="2"/>
  <c r="Q221" i="2"/>
  <c r="S228" i="2"/>
  <c r="T228" i="2"/>
  <c r="R228" i="2"/>
  <c r="Q228" i="2"/>
  <c r="Q160" i="2"/>
  <c r="S160" i="2"/>
  <c r="T160" i="2"/>
  <c r="R160" i="2"/>
  <c r="S170" i="2"/>
  <c r="R170" i="2"/>
  <c r="Q170" i="2"/>
  <c r="T170" i="2"/>
  <c r="Q329" i="2"/>
  <c r="T329" i="2"/>
  <c r="R329" i="2"/>
  <c r="S329" i="2"/>
  <c r="S320" i="2"/>
  <c r="R320" i="2"/>
  <c r="Q320" i="2"/>
  <c r="T320" i="2"/>
  <c r="Q269" i="2"/>
  <c r="T269" i="2"/>
  <c r="S269" i="2"/>
  <c r="R269" i="2"/>
  <c r="T259" i="2"/>
  <c r="R259" i="2"/>
  <c r="Q259" i="2"/>
  <c r="S259" i="2"/>
  <c r="S238" i="2"/>
  <c r="R238" i="2"/>
  <c r="Q238" i="2"/>
  <c r="T238" i="2"/>
  <c r="Q311" i="2"/>
  <c r="T311" i="2"/>
  <c r="R311" i="2"/>
  <c r="S311" i="2"/>
  <c r="S208" i="2"/>
  <c r="R208" i="2"/>
  <c r="T208" i="2"/>
  <c r="Q208" i="2"/>
  <c r="R313" i="2"/>
  <c r="T313" i="2"/>
  <c r="S313" i="2"/>
  <c r="Q313" i="2"/>
  <c r="S394" i="2"/>
  <c r="R394" i="2"/>
  <c r="T394" i="2"/>
  <c r="Q394" i="2"/>
  <c r="T145" i="2"/>
  <c r="S145" i="2"/>
  <c r="Q145" i="2"/>
  <c r="R145" i="2"/>
  <c r="T365" i="2"/>
  <c r="S365" i="2"/>
  <c r="Q365" i="2"/>
  <c r="R365" i="2"/>
  <c r="R216" i="2"/>
  <c r="Q216" i="2"/>
  <c r="T216" i="2"/>
  <c r="S216" i="2"/>
  <c r="S354" i="2"/>
  <c r="T354" i="2"/>
  <c r="R354" i="2"/>
  <c r="Q354" i="2"/>
  <c r="T205" i="2"/>
  <c r="S205" i="2"/>
  <c r="Q205" i="2"/>
  <c r="R205" i="2"/>
  <c r="Q387" i="2"/>
  <c r="R387" i="2"/>
  <c r="T387" i="2"/>
  <c r="S387" i="2"/>
  <c r="T178" i="2"/>
  <c r="Q178" i="2"/>
  <c r="R178" i="2"/>
  <c r="S178" i="2"/>
  <c r="S304" i="2"/>
  <c r="R304" i="2"/>
  <c r="T304" i="2"/>
  <c r="Q304" i="2"/>
  <c r="Q267" i="2"/>
  <c r="T267" i="2"/>
  <c r="S267" i="2"/>
  <c r="R267" i="2"/>
  <c r="R281" i="2"/>
  <c r="S281" i="2"/>
  <c r="Q281" i="2"/>
  <c r="T281" i="2"/>
  <c r="S144" i="2"/>
  <c r="Q144" i="2"/>
  <c r="T144" i="2"/>
  <c r="R144" i="2"/>
  <c r="S270" i="2"/>
  <c r="R270" i="2"/>
  <c r="T270" i="2"/>
  <c r="Q270" i="2"/>
  <c r="Q384" i="2"/>
  <c r="T384" i="2"/>
  <c r="R384" i="2"/>
  <c r="S384" i="2"/>
  <c r="Q335" i="2"/>
  <c r="T335" i="2"/>
  <c r="S335" i="2"/>
  <c r="R335" i="2"/>
  <c r="S254" i="2"/>
  <c r="R254" i="2"/>
  <c r="Q254" i="2"/>
  <c r="T254" i="2"/>
  <c r="Q261" i="2"/>
  <c r="T261" i="2"/>
  <c r="S261" i="2"/>
  <c r="R261" i="2"/>
  <c r="S268" i="2"/>
  <c r="R268" i="2"/>
  <c r="Q268" i="2"/>
  <c r="T268" i="2"/>
  <c r="S191" i="2"/>
  <c r="R191" i="2"/>
  <c r="Q191" i="2"/>
  <c r="T191" i="2"/>
  <c r="S218" i="2"/>
  <c r="T218" i="2"/>
  <c r="R218" i="2"/>
  <c r="Q218" i="2"/>
  <c r="R225" i="2"/>
  <c r="Q225" i="2"/>
  <c r="T225" i="2"/>
  <c r="S225" i="2"/>
  <c r="S232" i="2"/>
  <c r="T232" i="2"/>
  <c r="R232" i="2"/>
  <c r="Q232" i="2"/>
  <c r="Q299" i="2"/>
  <c r="T299" i="2"/>
  <c r="R299" i="2"/>
  <c r="S299" i="2"/>
  <c r="S182" i="2"/>
  <c r="R182" i="2"/>
  <c r="T182" i="2"/>
  <c r="Q182" i="2"/>
  <c r="Q189" i="2"/>
  <c r="S189" i="2"/>
  <c r="R189" i="2"/>
  <c r="T189" i="2"/>
  <c r="T196" i="2"/>
  <c r="R196" i="2"/>
  <c r="Q196" i="2"/>
  <c r="S196" i="2"/>
  <c r="N4" i="2"/>
  <c r="N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BYU Idaho</author>
    <author>Garrett Hawkins Saunders</author>
  </authors>
  <commentList>
    <comment ref="X7" authorId="0" shapeId="0" xr:uid="{00000000-0006-0000-0000-000001000000}">
      <text>
        <r>
          <rPr>
            <b/>
            <sz val="10"/>
            <color indexed="81"/>
            <rFont val="Calibri"/>
            <family val="2"/>
          </rPr>
          <t xml:space="preserve">Enter the "Style" of the house here. This might be "3 story," "split level," "single level" or a variety of other options. </t>
        </r>
      </text>
    </comment>
    <comment ref="AA7" authorId="1" shapeId="0" xr:uid="{00000000-0006-0000-0000-000002000000}">
      <text>
        <r>
          <rPr>
            <b/>
            <sz val="9"/>
            <color indexed="81"/>
            <rFont val="Tahoma"/>
            <family val="2"/>
          </rPr>
          <t xml:space="preserve">Enter the number of bedrooms the house has here.
</t>
        </r>
      </text>
    </comment>
    <comment ref="T8" authorId="2" shapeId="0" xr:uid="{00000000-0006-0000-0000-000003000000}">
      <text>
        <r>
          <rPr>
            <b/>
            <sz val="8"/>
            <color indexed="81"/>
            <rFont val="Tahoma"/>
            <family val="2"/>
          </rPr>
          <t>Enter the listing price of the house here.</t>
        </r>
      </text>
    </comment>
    <comment ref="X8" authorId="0" shapeId="0" xr:uid="{00000000-0006-0000-0000-000004000000}">
      <text>
        <r>
          <rPr>
            <b/>
            <sz val="10"/>
            <color indexed="81"/>
            <rFont val="Calibri"/>
            <family val="2"/>
          </rPr>
          <t>Enter the County (and State if not Idaho) of where the house is located.</t>
        </r>
      </text>
    </comment>
    <comment ref="AA8" authorId="1" shapeId="0" xr:uid="{00000000-0006-0000-0000-000005000000}">
      <text>
        <r>
          <rPr>
            <b/>
            <sz val="9"/>
            <color indexed="81"/>
            <rFont val="Tahoma"/>
            <family val="2"/>
          </rPr>
          <t xml:space="preserve">Enter the number of bathrooms the house has here.
</t>
        </r>
      </text>
    </comment>
    <comment ref="AE8" authorId="2" shapeId="0" xr:uid="{00000000-0006-0000-0000-000006000000}">
      <text>
        <r>
          <rPr>
            <b/>
            <sz val="8"/>
            <color indexed="81"/>
            <rFont val="Tahoma"/>
            <family val="2"/>
          </rPr>
          <t>Enter the listing price of the house here.</t>
        </r>
      </text>
    </comment>
    <comment ref="T9" authorId="2" shapeId="0" xr:uid="{00000000-0006-0000-0000-000007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X9" authorId="0" shapeId="0" xr:uid="{00000000-0006-0000-0000-000008000000}">
      <text>
        <r>
          <rPr>
            <b/>
            <sz val="10"/>
            <color indexed="81"/>
            <rFont val="Calibri"/>
            <family val="2"/>
          </rPr>
          <t>Enter the "Approximate Total Square Footage" of the house here.</t>
        </r>
      </text>
    </comment>
    <comment ref="AA9" authorId="0" shapeId="0" xr:uid="{00000000-0006-0000-0000-000009000000}">
      <text>
        <r>
          <rPr>
            <b/>
            <sz val="10"/>
            <color indexed="81"/>
            <rFont val="Calibri"/>
            <family val="2"/>
          </rPr>
          <t>Enter the "Approximate Acres" of the lot size for the house here.</t>
        </r>
      </text>
    </comment>
    <comment ref="AE9" authorId="2" shapeId="0" xr:uid="{00000000-0006-0000-0000-00000A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T10" authorId="2" shapeId="0" xr:uid="{00000000-0006-0000-0000-00000B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AE10" authorId="2" shapeId="0" xr:uid="{00000000-0006-0000-0000-00000C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T11" authorId="2" shapeId="0" xr:uid="{00000000-0006-0000-0000-00000D000000}">
      <text>
        <r>
          <rPr>
            <b/>
            <sz val="8"/>
            <color indexed="81"/>
            <rFont val="Tahoma"/>
            <family val="2"/>
          </rPr>
          <t>You will need to calculate the Loan Amount.  Use the formula:
=House Listing Price + Closing Costs - Down Payment</t>
        </r>
      </text>
    </comment>
    <comment ref="AE11" authorId="2" shapeId="0" xr:uid="{00000000-0006-0000-0000-00000E000000}">
      <text>
        <r>
          <rPr>
            <b/>
            <sz val="8"/>
            <color indexed="81"/>
            <rFont val="Tahoma"/>
            <family val="2"/>
          </rPr>
          <t>You will need to calculate the Loan Amount.  Use the formula:
=House Listing Price + Closing Costs - Down Payment</t>
        </r>
      </text>
    </comment>
    <comment ref="T12" authorId="2" shapeId="0" xr:uid="{00000000-0006-0000-0000-00000F000000}">
      <text>
        <r>
          <rPr>
            <b/>
            <sz val="8"/>
            <color indexed="81"/>
            <rFont val="Tahoma"/>
            <family val="2"/>
          </rPr>
          <t>Use your Loan Interest Rate from Step #2 for this value. 
Be sure to use the 15-year Loan Details table.</t>
        </r>
      </text>
    </comment>
    <comment ref="AE12" authorId="2" shapeId="0" xr:uid="{00000000-0006-0000-0000-000010000000}">
      <text>
        <r>
          <rPr>
            <b/>
            <sz val="8"/>
            <color indexed="81"/>
            <rFont val="Tahoma"/>
            <family val="2"/>
          </rPr>
          <t>Use your Loan Interest Rate from Step #2 for this value. 
Be sure to use the 30-year Loan Details table.</t>
        </r>
      </text>
    </comment>
    <comment ref="T13" authorId="2" shapeId="0" xr:uid="{00000000-0006-0000-0000-000011000000}">
      <text>
        <r>
          <rPr>
            <b/>
            <sz val="8"/>
            <color indexed="81"/>
            <rFont val="Tahoma"/>
            <family val="2"/>
          </rPr>
          <t xml:space="preserve">Put the loan term (in months not years) here.
</t>
        </r>
      </text>
    </comment>
    <comment ref="AE13" authorId="2" shapeId="0" xr:uid="{00000000-0006-0000-0000-000012000000}">
      <text>
        <r>
          <rPr>
            <b/>
            <sz val="8"/>
            <color indexed="81"/>
            <rFont val="Tahoma"/>
            <family val="2"/>
          </rPr>
          <t xml:space="preserve">Put the loan term (in months not years) here.
</t>
        </r>
      </text>
    </comment>
    <comment ref="T14" authorId="2" shapeId="0" xr:uid="{00000000-0006-0000-0000-000013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AE14" authorId="2" shapeId="0" xr:uid="{00000000-0006-0000-0000-000014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T15" authorId="2" shapeId="0" xr:uid="{00000000-0006-0000-0000-000015000000}">
      <text>
        <r>
          <rPr>
            <b/>
            <sz val="8"/>
            <color indexed="81"/>
            <rFont val="Tahoma"/>
            <family val="2"/>
          </rPr>
          <t xml:space="preserve">= (Payment) x (number of months you made the Payment)
</t>
        </r>
      </text>
    </comment>
    <comment ref="AE15" authorId="2" shapeId="0" xr:uid="{00000000-0006-0000-0000-000016000000}">
      <text>
        <r>
          <rPr>
            <b/>
            <sz val="8"/>
            <color indexed="81"/>
            <rFont val="Tahoma"/>
            <family val="2"/>
          </rPr>
          <t xml:space="preserve">= (Payment) x (number of months you made the Payment)
</t>
        </r>
      </text>
    </comment>
    <comment ref="T16" authorId="2" shapeId="0" xr:uid="{00000000-0006-0000-0000-000017000000}">
      <text>
        <r>
          <rPr>
            <b/>
            <sz val="8"/>
            <color indexed="81"/>
            <rFont val="Tahoma"/>
            <family val="2"/>
          </rPr>
          <t xml:space="preserve">Total Interest is what you paid over the loan amount.  It is the Total Payments minus the original Loan Amount.
</t>
        </r>
      </text>
    </comment>
    <comment ref="AE16" authorId="2" shapeId="0" xr:uid="{00000000-0006-0000-0000-000018000000}">
      <text>
        <r>
          <rPr>
            <b/>
            <sz val="8"/>
            <color indexed="81"/>
            <rFont val="Tahoma"/>
            <family val="2"/>
          </rPr>
          <t xml:space="preserve">Total Interest is what you paid over the loan amount.  It is the Total Payments minus the original Loan Amount.
</t>
        </r>
      </text>
    </comment>
    <comment ref="Q19" authorId="0" shapeId="0" xr:uid="{00000000-0006-0000-0000-000019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R19" authorId="0" shapeId="0" xr:uid="{00000000-0006-0000-0000-00001A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S19" authorId="0" shapeId="0" xr:uid="{00000000-0006-0000-0000-00001B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T19" authorId="1" shapeId="0" xr:uid="{00000000-0006-0000-0000-00001C000000}">
      <text>
        <r>
          <rPr>
            <b/>
            <sz val="9"/>
            <color indexed="81"/>
            <rFont val="Tahoma"/>
            <family val="2"/>
          </rPr>
          <t>This is the Beginning Balance minus whatever was paid "To Principal."</t>
        </r>
      </text>
    </comment>
    <comment ref="AE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AF19" authorId="0" shapeId="0" xr:uid="{00000000-0006-0000-0000-00001E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AG19" authorId="0" shapeId="0" xr:uid="{00000000-0006-0000-0000-00001F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AH19" authorId="1" shapeId="0" xr:uid="{00000000-0006-0000-0000-000020000000}">
      <text>
        <r>
          <rPr>
            <b/>
            <sz val="9"/>
            <color indexed="81"/>
            <rFont val="Tahoma"/>
            <family val="2"/>
          </rPr>
          <t>This is the Beginning Balance minus whatever was paid "To Principal."</t>
        </r>
      </text>
    </comment>
    <comment ref="M21" authorId="1" shapeId="0" xr:uid="{00000000-0006-0000-0000-000021000000}">
      <text>
        <r>
          <rPr>
            <b/>
            <sz val="9"/>
            <color indexed="81"/>
            <rFont val="Tahoma"/>
            <family val="2"/>
          </rPr>
          <t>Use your answers to Step #3 and Step #4 to determine whether the 15-year loan or 30-year loan has the higher monthly payment.</t>
        </r>
      </text>
    </comment>
    <comment ref="M22" authorId="1" shapeId="0" xr:uid="{00000000-0006-0000-0000-000022000000}">
      <text>
        <r>
          <rPr>
            <b/>
            <sz val="9"/>
            <color indexed="81"/>
            <rFont val="Tahoma"/>
            <family val="2"/>
          </rPr>
          <t>Compute the difference in the monthly payment amount between the 15-year and 30-year loans.</t>
        </r>
      </text>
    </comment>
    <comment ref="M23" authorId="1" shapeId="0" xr:uid="{00000000-0006-0000-0000-000023000000}">
      <text>
        <r>
          <rPr>
            <b/>
            <sz val="9"/>
            <color indexed="81"/>
            <rFont val="Tahoma"/>
            <family val="2"/>
          </rPr>
          <t>Use your answers to Step #3 and Step #4 to determine whether the 15-year loan or 30-year loan has more total interest paid.</t>
        </r>
      </text>
    </comment>
    <comment ref="M24" authorId="1" shapeId="0" xr:uid="{00000000-0006-0000-0000-000024000000}">
      <text>
        <r>
          <rPr>
            <b/>
            <sz val="9"/>
            <color indexed="81"/>
            <rFont val="Tahoma"/>
            <family val="2"/>
          </rPr>
          <t>Compute the difference in the total interest between the 15-year and 30-year loans.</t>
        </r>
      </text>
    </comment>
    <comment ref="O25" authorId="0" shapeId="0" xr:uid="{00000000-0006-0000-0000-000025000000}">
      <text>
        <r>
          <rPr>
            <b/>
            <sz val="10"/>
            <color indexed="81"/>
            <rFont val="Calibri"/>
            <family val="2"/>
          </rPr>
          <t>You will need to extend this Amortization Schedule Table to match the number of Months of your "Loan Term" as shown in cell T13.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P23 to Cell T24.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A25" authorId="0" shapeId="0" xr:uid="{00000000-0006-0000-0000-000026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there is a fixed </t>
        </r>
        <r>
          <rPr>
            <sz val="10"/>
            <color indexed="81"/>
            <rFont val="Calibri"/>
            <family val="2"/>
          </rPr>
          <t xml:space="preserve">$1,400 fee.
If you chose </t>
        </r>
        <r>
          <rPr>
            <u/>
            <sz val="10"/>
            <color indexed="81"/>
            <rFont val="Calibri"/>
            <family val="2"/>
          </rPr>
          <t>Bank 2</t>
        </r>
        <r>
          <rPr>
            <sz val="10"/>
            <color indexed="81"/>
            <rFont val="Calibri"/>
            <family val="2"/>
          </rPr>
          <t>, then there is a</t>
        </r>
        <r>
          <rPr>
            <sz val="10"/>
            <color indexed="81"/>
            <rFont val="Calibri"/>
            <family val="2"/>
          </rPr>
          <t xml:space="preserve"> fixed $300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I25" authorId="0" shapeId="0" xr:uid="{00000000-0006-0000-0000-000027000000}">
      <text>
        <r>
          <rPr>
            <b/>
            <sz val="10"/>
            <color indexed="81"/>
            <rFont val="Calibri"/>
            <family val="2"/>
          </rPr>
          <t>You will need to extend this Amortization Schedule Table to match the number of Months of your "Loan Term" as shown in cell AE13.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AD23 to Cell AH24.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P25" authorId="0" shapeId="0" xr:uid="{00000000-0006-0000-0000-000028000000}">
      <text>
        <r>
          <rPr>
            <sz val="10"/>
            <color indexed="81"/>
            <rFont val="Calibri"/>
            <family val="2"/>
          </rPr>
          <t xml:space="preserve">Select any of the following options for your "Loan Details". Or, use any "Loan Details" your bank offers.
Typical Loan Rates and Terms for a </t>
        </r>
        <r>
          <rPr>
            <b/>
            <sz val="10"/>
            <color indexed="81"/>
            <rFont val="Calibri"/>
            <family val="2"/>
          </rPr>
          <t>15-year Mortgage</t>
        </r>
        <r>
          <rPr>
            <sz val="10"/>
            <color indexed="81"/>
            <rFont val="Calibri"/>
            <family val="2"/>
          </rPr>
          <t xml:space="preserve">.
</t>
        </r>
        <r>
          <rPr>
            <u/>
            <sz val="10"/>
            <color indexed="81"/>
            <rFont val="Calibri"/>
            <family val="2"/>
          </rPr>
          <t>Bank 1</t>
        </r>
        <r>
          <rPr>
            <sz val="10"/>
            <color indexed="81"/>
            <rFont val="Calibri"/>
            <family val="2"/>
          </rPr>
          <t xml:space="preserve">
Closing Costs                         Interest Rate  
$1,400 fee + 1 point              3.89%
</t>
        </r>
        <r>
          <rPr>
            <u/>
            <sz val="10"/>
            <color indexed="81"/>
            <rFont val="Calibri"/>
            <family val="2"/>
          </rPr>
          <t>Bank 2</t>
        </r>
        <r>
          <rPr>
            <sz val="10"/>
            <color indexed="81"/>
            <rFont val="Calibri"/>
            <family val="2"/>
          </rPr>
          <t xml:space="preserve">
Closing Costs                         Interest Rate
$300 fee + 3 points               3.55%
Notice that mortgage loans involve two important pieces: (1) the loan interest rate, and (2) the costs and fees of taking out the loan. Each "point" is "1% of the loan amount". So, 2 points would be 2% of the loan amount.
</t>
        </r>
      </text>
    </comment>
    <comment ref="AA26" authorId="0" shapeId="0" xr:uid="{00000000-0006-0000-0000-00002A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3.89%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3.55%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 ref="M30" authorId="1" shapeId="0" xr:uid="{00000000-0006-0000-0000-00002B000000}">
      <text>
        <r>
          <rPr>
            <b/>
            <sz val="9"/>
            <color indexed="81"/>
            <rFont val="Tahoma"/>
            <family val="2"/>
          </rPr>
          <t>Use the Loan Amortization Schedule for the 15-year loan to look up this amount.</t>
        </r>
      </text>
    </comment>
    <comment ref="M31" authorId="1" shapeId="0" xr:uid="{00000000-0006-0000-0000-00002C000000}">
      <text>
        <r>
          <rPr>
            <b/>
            <sz val="9"/>
            <color indexed="81"/>
            <rFont val="Tahoma"/>
            <family val="2"/>
          </rPr>
          <t>Use the Loan Amortization Schedule for the 30-year loan to look up this amount.</t>
        </r>
      </text>
    </comment>
    <comment ref="M32" authorId="1" shapeId="0" xr:uid="{00000000-0006-0000-0000-00002D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 This happens because homes usually gain value over time, so you benefit from the sale quite nicely.</t>
        </r>
      </text>
    </comment>
    <comment ref="AA32" authorId="0" shapeId="0" xr:uid="{00000000-0006-0000-0000-00002F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this is a </t>
        </r>
        <r>
          <rPr>
            <sz val="10"/>
            <color indexed="81"/>
            <rFont val="Calibri"/>
            <family val="2"/>
          </rPr>
          <t xml:space="preserve">$1,700 fee.
If you chose </t>
        </r>
        <r>
          <rPr>
            <u/>
            <sz val="10"/>
            <color indexed="81"/>
            <rFont val="Calibri"/>
            <family val="2"/>
          </rPr>
          <t>Bank 2</t>
        </r>
        <r>
          <rPr>
            <sz val="10"/>
            <color indexed="81"/>
            <rFont val="Calibri"/>
            <family val="2"/>
          </rPr>
          <t>, then this is a</t>
        </r>
        <r>
          <rPr>
            <sz val="10"/>
            <color indexed="81"/>
            <rFont val="Calibri"/>
            <family val="2"/>
          </rPr>
          <t xml:space="preserve"> $500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M33" authorId="1" shapeId="0" xr:uid="{00000000-0006-0000-0000-00002E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t>
        </r>
      </text>
    </comment>
    <comment ref="AA33" authorId="0" shapeId="0" xr:uid="{00000000-0006-0000-0000-000031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4.59%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4.35%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List>
</comments>
</file>

<file path=xl/sharedStrings.xml><?xml version="1.0" encoding="utf-8"?>
<sst xmlns="http://schemas.openxmlformats.org/spreadsheetml/2006/main" count="174" uniqueCount="76">
  <si>
    <t>If you don't have a house in mind already, 
you can use one of these links to find one:</t>
  </si>
  <si>
    <r>
      <rPr>
        <b/>
        <sz val="11"/>
        <color rgb="FF009CD0"/>
        <rFont val="Seravek"/>
      </rPr>
      <t>Project Goal</t>
    </r>
    <r>
      <rPr>
        <sz val="11"/>
        <color rgb="FF009CD0"/>
        <rFont val="Seravek"/>
      </rPr>
      <t>: To see how the</t>
    </r>
    <r>
      <rPr>
        <b/>
        <sz val="11"/>
        <color rgb="FF009CD0"/>
        <rFont val="Seravek"/>
      </rPr>
      <t xml:space="preserve"> interest rate</t>
    </r>
    <r>
      <rPr>
        <sz val="11"/>
        <color rgb="FF009CD0"/>
        <rFont val="Seravek"/>
      </rPr>
      <t xml:space="preserve"> and</t>
    </r>
    <r>
      <rPr>
        <b/>
        <sz val="11"/>
        <color rgb="FF009CD0"/>
        <rFont val="Seravek"/>
      </rPr>
      <t xml:space="preserve"> length of the loan</t>
    </r>
    <r>
      <rPr>
        <sz val="11"/>
        <color rgb="FF009CD0"/>
        <rFont val="Seravek"/>
      </rPr>
      <t xml:space="preserve"> affect the</t>
    </r>
    <r>
      <rPr>
        <b/>
        <sz val="11"/>
        <color rgb="FF009CD0"/>
        <rFont val="Seravek"/>
      </rPr>
      <t xml:space="preserve"> total interest you pay</t>
    </r>
    <r>
      <rPr>
        <sz val="11"/>
        <color rgb="FF009CD0"/>
        <rFont val="Seravek"/>
      </rPr>
      <t xml:space="preserve"> over the life of the loan. </t>
    </r>
  </si>
  <si>
    <t>#1</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</si>
  <si>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M).
     </t>
    </r>
  </si>
  <si>
    <t>Enter your House Information here.</t>
  </si>
  <si>
    <t>#2</t>
  </si>
  <si>
    <t>Use your own bank, or a typical value of what banks usually offer for loan terms and rates, to enter the requested information about the bank rates (see Column M).</t>
  </si>
  <si>
    <t>15-Year Mortgage</t>
  </si>
  <si>
    <t>Style</t>
  </si>
  <si>
    <t>BD</t>
  </si>
  <si>
    <t>30-Year Mortgage</t>
  </si>
  <si>
    <t>#3</t>
  </si>
  <si>
    <t>House Listing Price</t>
  </si>
  <si>
    <t>County</t>
  </si>
  <si>
    <t>TB</t>
  </si>
  <si>
    <t>#4</t>
  </si>
  <si>
    <t>Closing Costs</t>
  </si>
  <si>
    <t>Sq. Feet</t>
  </si>
  <si>
    <t>Acrq</t>
  </si>
  <si>
    <t>On this side you will compute the cost of taking out a 15-year mortgage (loan). It has a higher monthly payment, but lower overall cost.</t>
  </si>
  <si>
    <t>Down Payment</t>
  </si>
  <si>
    <t>On this side you will compute the cost of taking out a 30-year mortgage (loan). It has a lower monthly payment, but higher overall cost.</t>
  </si>
  <si>
    <t>Complete the "15-Year Mortgage Side" of this worksheet.</t>
  </si>
  <si>
    <t>Loan Amount</t>
  </si>
  <si>
    <t>APR</t>
  </si>
  <si>
    <t>Loan Term (months)</t>
  </si>
  <si>
    <t>Complete the "30-Year Mortgage Side" of this worksheet.</t>
  </si>
  <si>
    <t>Monthly Payment</t>
  </si>
  <si>
    <t>Total Payments</t>
  </si>
  <si>
    <t>Total Interest</t>
  </si>
  <si>
    <t>#5</t>
  </si>
  <si>
    <t>Answer the questions about the 15-year and 30-year mortgages.</t>
  </si>
  <si>
    <r>
      <t xml:space="preserve">Hover the mouse over the </t>
    </r>
    <r>
      <rPr>
        <sz val="8"/>
        <color theme="5"/>
        <rFont val="Calibri"/>
        <family val="2"/>
        <scheme val="minor"/>
      </rPr>
      <t>triangles</t>
    </r>
    <r>
      <rPr>
        <sz val="8"/>
        <color theme="1"/>
        <rFont val="Calibri"/>
        <family val="2"/>
        <scheme val="minor"/>
      </rPr>
      <t xml:space="preserve"> for help.</t>
    </r>
  </si>
  <si>
    <t>Loan Amortization Schedule</t>
  </si>
  <si>
    <t>Payment =</t>
  </si>
  <si>
    <t>15-year vs. 30-year Mortgage Comparison</t>
  </si>
  <si>
    <t>Month</t>
  </si>
  <si>
    <t>Beginning Balance</t>
  </si>
  <si>
    <t>To Interest</t>
  </si>
  <si>
    <t>To Principal</t>
  </si>
  <si>
    <t>Ending Balance</t>
  </si>
  <si>
    <t>#6</t>
  </si>
  <si>
    <t xml:space="preserve">Which loan has the higher monthly payment? </t>
  </si>
  <si>
    <t xml:space="preserve">How much higher per month is the payment? </t>
  </si>
  <si>
    <t>15-Year Mortgage Loan Details</t>
  </si>
  <si>
    <t xml:space="preserve">Which loan has more total interest paid? </t>
  </si>
  <si>
    <t xml:space="preserve">How much more total interest is paid? </t>
  </si>
  <si>
    <t xml:space="preserve">Select a Bank Option: </t>
  </si>
  <si>
    <t>Bank 2</t>
  </si>
  <si>
    <t>Hint</t>
  </si>
  <si>
    <t xml:space="preserve">Closing Costs Fees: </t>
  </si>
  <si>
    <t>Loan Options</t>
  </si>
  <si>
    <t>Suppose you sell your home at year 10 for $X. After you repay the remaining balance of your home, any money you have left over is called "equity." The following questions help you compare the equity after 10 years.</t>
  </si>
  <si>
    <t>15-year Mortgage</t>
  </si>
  <si>
    <t xml:space="preserve">Loan Interest Rate: </t>
  </si>
  <si>
    <t>Bank Options</t>
  </si>
  <si>
    <t>30-year Mortgage</t>
  </si>
  <si>
    <t>Bank 1</t>
  </si>
  <si>
    <t xml:space="preserve">15-year loan ending balance at year 10? </t>
  </si>
  <si>
    <t>30-Year Mortage Loan Details</t>
  </si>
  <si>
    <t>Use my own bank.</t>
  </si>
  <si>
    <t xml:space="preserve">30-year loan ending balance at year 10? </t>
  </si>
  <si>
    <t xml:space="preserve">15-year loan equity at year 10? </t>
  </si>
  <si>
    <t xml:space="preserve">30-year loan equity at year 10? </t>
  </si>
  <si>
    <r>
      <rPr>
        <b/>
        <sz val="11"/>
        <color theme="8" tint="-0.499984740745262"/>
        <rFont val="Seravek"/>
      </rPr>
      <t>Project Goal</t>
    </r>
    <r>
      <rPr>
        <sz val="11"/>
        <color theme="8" tint="-0.499984740745262"/>
        <rFont val="Seravek"/>
      </rPr>
      <t>: To see how the</t>
    </r>
    <r>
      <rPr>
        <b/>
        <sz val="11"/>
        <color theme="8" tint="-0.499984740745262"/>
        <rFont val="Seravek"/>
      </rPr>
      <t xml:space="preserve"> interest rate</t>
    </r>
    <r>
      <rPr>
        <sz val="11"/>
        <color theme="8" tint="-0.499984740745262"/>
        <rFont val="Seravek"/>
      </rPr>
      <t xml:space="preserve"> and</t>
    </r>
    <r>
      <rPr>
        <b/>
        <sz val="11"/>
        <color theme="8" tint="-0.499984740745262"/>
        <rFont val="Seravek"/>
      </rPr>
      <t xml:space="preserve"> length of the loan</t>
    </r>
    <r>
      <rPr>
        <sz val="11"/>
        <color theme="8" tint="-0.499984740745262"/>
        <rFont val="Seravek"/>
      </rPr>
      <t xml:space="preserve"> affect the</t>
    </r>
    <r>
      <rPr>
        <b/>
        <sz val="11"/>
        <color theme="8" tint="-0.499984740745262"/>
        <rFont val="Seravek"/>
      </rPr>
      <t xml:space="preserve"> total interest you pay</t>
    </r>
    <r>
      <rPr>
        <sz val="11"/>
        <color theme="8" tint="-0.499984740745262"/>
        <rFont val="Seravek"/>
      </rPr>
      <t xml:space="preserve"> over the life of the loan. </t>
    </r>
  </si>
  <si>
    <t>Errors Remaining:</t>
  </si>
  <si>
    <t>Number Correct:</t>
  </si>
  <si>
    <t>Total Loan Amount</t>
  </si>
  <si>
    <t>Amount is up to you.</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</si>
  <si>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W).
     </t>
    </r>
  </si>
  <si>
    <t>Use your own bank, or a typical value of what banks usually offer for loan terms and rates, to enter the requested information about the bank rates (see Column W).</t>
  </si>
  <si>
    <t>Discuss this project with a friend or family member…</t>
  </si>
  <si>
    <t>MATH 108X - Home Loan Project</t>
  </si>
  <si>
    <t>Winter 2022</t>
  </si>
  <si>
    <t xml:space="preserve">Discuss this project with a friend or family member. Show them the house you are considering for purchase. Discuss your answer to Step #5 with them.  Summarize your discussion with your friend below.  Be sure to write about ALL four points below.                                                                                                        
</t>
  </si>
  <si>
    <t>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</si>
</sst>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0.000%"/>
  </numFmts>
  <fonts count="68">
    <font>
      <sz val="12"/>
      <color theme="1"/>
      <name val="Calibri"/>
      <family val="2"/>
      <scheme val="minor"/>
    </font>
    <font>
      <sz val="12"/>
      <color theme="1"/>
      <name val="Calibri"/>
      <family val="2"/>
      <scheme val="minor"/>
    </font>
    <font>
      <b/>
      <sz val="12"/>
      <color theme="1"/>
      <name val="Calibri"/>
      <family val="2"/>
      <scheme val="minor"/>
    </font>
    <font>
      <sz val="12"/>
      <color rgb="FF009CD0"/>
      <name val="Calibri"/>
      <family val="2"/>
      <scheme val="minor"/>
    </font>
    <font>
      <b/>
      <sz val="10"/>
      <color indexed="81"/>
      <name val="Calibri"/>
      <family val="2"/>
    </font>
    <font>
      <sz val="12"/>
      <color indexed="8"/>
      <name val="Geneva"/>
    </font>
    <font>
      <sz val="11"/>
      <color theme="2"/>
      <name val="Calibri"/>
      <family val="2"/>
      <scheme val="minor"/>
    </font>
    <font>
      <u/>
      <sz val="18"/>
      <color rgb="FF009CD0"/>
      <name val="Seravek"/>
    </font>
    <font>
      <u/>
      <sz val="24"/>
      <color rgb="FF009CD0"/>
      <name val="Seravek"/>
    </font>
    <font>
      <sz val="14"/>
      <color theme="4"/>
      <name val="Calibri"/>
      <family val="2"/>
      <scheme val="minor"/>
    </font>
    <font>
      <sz val="14"/>
      <color theme="0"/>
      <name val="Calibri"/>
      <family val="2"/>
      <scheme val="minor"/>
    </font>
    <font>
      <sz val="11"/>
      <color rgb="FF009CD0"/>
      <name val="Seravek"/>
    </font>
    <font>
      <b/>
      <sz val="11"/>
      <color rgb="FF009CD0"/>
      <name val="Seravek"/>
    </font>
    <font>
      <b/>
      <sz val="14"/>
      <color theme="0"/>
      <name val="Calibri"/>
      <family val="2"/>
      <scheme val="minor"/>
    </font>
    <font>
      <sz val="12"/>
      <color theme="1"/>
      <name val="Helvetica"/>
    </font>
    <font>
      <sz val="16"/>
      <color theme="0"/>
      <name val="Geneva"/>
    </font>
    <font>
      <sz val="12"/>
      <color theme="0" tint="-0.499984740745262"/>
      <name val="Geneva"/>
    </font>
    <font>
      <sz val="16"/>
      <color theme="0" tint="-0.499984740745262"/>
      <name val="Geneva"/>
    </font>
    <font>
      <b/>
      <sz val="24"/>
      <color rgb="FFFFFFFF"/>
      <name val="Geneva"/>
    </font>
    <font>
      <sz val="11"/>
      <color rgb="FF000000"/>
      <name val="Calibri"/>
      <family val="2"/>
      <scheme val="minor"/>
    </font>
    <font>
      <sz val="16"/>
      <color indexed="8"/>
      <name val="Geneva"/>
    </font>
    <font>
      <sz val="11"/>
      <color indexed="8"/>
      <name val="Geneva"/>
    </font>
    <font>
      <i/>
      <sz val="12"/>
      <color rgb="FFFFFFFF"/>
      <name val="Calibri"/>
      <family val="2"/>
      <scheme val="minor"/>
    </font>
    <font>
      <b/>
      <sz val="16"/>
      <color theme="0"/>
      <name val="Geneva"/>
    </font>
    <font>
      <b/>
      <sz val="20"/>
      <color theme="1"/>
      <name val="Calibri"/>
      <family val="2"/>
      <scheme val="minor"/>
    </font>
    <font>
      <i/>
      <sz val="10"/>
      <name val="Verdana"/>
      <family val="2"/>
    </font>
    <font>
      <sz val="11"/>
      <color rgb="FFFFFFFF"/>
      <name val="Calibri"/>
      <family val="2"/>
      <scheme val="minor"/>
    </font>
    <font>
      <sz val="24"/>
      <color theme="0"/>
      <name val="Seravek"/>
    </font>
    <font>
      <sz val="10"/>
      <color theme="0"/>
      <name val="Calibri"/>
      <family val="2"/>
      <scheme val="minor"/>
    </font>
    <font>
      <sz val="14"/>
      <color rgb="FF009CD0"/>
      <name val="Calibri"/>
      <family val="2"/>
      <scheme val="minor"/>
    </font>
    <font>
      <sz val="12"/>
      <name val="Geneva"/>
    </font>
    <font>
      <sz val="11"/>
      <color rgb="FF009CD0"/>
      <name val="Calibri"/>
      <family val="2"/>
      <scheme val="minor"/>
    </font>
    <font>
      <sz val="8"/>
      <color rgb="FF009CD0"/>
      <name val="Calibri"/>
      <family val="2"/>
      <scheme val="minor"/>
    </font>
    <font>
      <sz val="16"/>
      <name val="Geneva"/>
    </font>
    <font>
      <sz val="8"/>
      <color theme="1"/>
      <name val="Calibri"/>
      <family val="2"/>
      <scheme val="minor"/>
    </font>
    <font>
      <sz val="8"/>
      <color theme="5"/>
      <name val="Calibri"/>
      <family val="2"/>
      <scheme val="minor"/>
    </font>
    <font>
      <b/>
      <sz val="10"/>
      <color theme="1"/>
      <name val="Calibri"/>
      <family val="2"/>
      <scheme val="minor"/>
    </font>
    <font>
      <b/>
      <sz val="10"/>
      <color theme="0"/>
      <name val="Verdana"/>
      <family val="2"/>
    </font>
    <font>
      <sz val="10"/>
      <color theme="0"/>
      <name val="Verdana"/>
      <family val="2"/>
    </font>
    <font>
      <sz val="11"/>
      <color theme="0"/>
      <name val="Calibri"/>
      <family val="2"/>
      <scheme val="minor"/>
    </font>
    <font>
      <b/>
      <sz val="12"/>
      <color rgb="FFFFFFFF"/>
      <name val="Calibri"/>
      <family val="2"/>
      <scheme val="minor"/>
    </font>
    <font>
      <sz val="11"/>
      <color rgb="FFC00000"/>
      <name val="Calibri"/>
      <family val="2"/>
      <scheme val="minor"/>
    </font>
    <font>
      <b/>
      <sz val="9"/>
      <color indexed="81"/>
      <name val="Tahoma"/>
      <family val="2"/>
    </font>
    <font>
      <b/>
      <sz val="8"/>
      <color indexed="81"/>
      <name val="Tahoma"/>
      <family val="2"/>
    </font>
    <font>
      <sz val="10"/>
      <color indexed="81"/>
      <name val="Calibri"/>
      <family val="2"/>
    </font>
    <font>
      <u/>
      <sz val="10"/>
      <color indexed="81"/>
      <name val="Calibri"/>
      <family val="2"/>
    </font>
    <font>
      <u/>
      <sz val="24"/>
      <color theme="8" tint="-0.499984740745262"/>
      <name val="Seravek"/>
    </font>
    <font>
      <sz val="11"/>
      <color theme="8" tint="-0.499984740745262"/>
      <name val="Seravek"/>
    </font>
    <font>
      <b/>
      <sz val="11"/>
      <color theme="8" tint="-0.499984740745262"/>
      <name val="Seravek"/>
    </font>
    <font>
      <sz val="24"/>
      <color theme="5"/>
      <name val="Calibri"/>
      <family val="2"/>
      <scheme val="minor"/>
    </font>
    <font>
      <sz val="24"/>
      <color theme="6" tint="-0.499984740745262"/>
      <name val="Calibri"/>
      <family val="2"/>
      <scheme val="minor"/>
    </font>
    <font>
      <b/>
      <sz val="24"/>
      <color theme="0" tint="-0.14999847407452621"/>
      <name val="Geneva"/>
    </font>
    <font>
      <i/>
      <sz val="12"/>
      <color theme="0" tint="-0.14999847407452621"/>
      <name val="Calibri"/>
      <family val="2"/>
      <scheme val="minor"/>
    </font>
    <font>
      <sz val="11"/>
      <color theme="0" tint="-0.14999847407452621"/>
      <name val="Calibri"/>
      <family val="2"/>
      <scheme val="minor"/>
    </font>
    <font>
      <sz val="24"/>
      <color theme="0" tint="-0.14999847407452621"/>
      <name val="Seravek"/>
    </font>
    <font>
      <sz val="10"/>
      <color theme="0" tint="-0.14999847407452621"/>
      <name val="Calibri"/>
      <family val="2"/>
      <scheme val="minor"/>
    </font>
    <font>
      <sz val="8"/>
      <color theme="8" tint="-0.499984740745262"/>
      <name val="Calibri"/>
      <family val="2"/>
      <scheme val="minor"/>
    </font>
    <font>
      <sz val="11"/>
      <color theme="4"/>
      <name val="Calibri"/>
      <family val="2"/>
      <scheme val="minor"/>
    </font>
    <font>
      <b/>
      <sz val="12"/>
      <color theme="1" tint="0.249977111117893"/>
      <name val="Calibri"/>
      <family val="2"/>
      <scheme val="minor"/>
    </font>
    <font>
      <b/>
      <sz val="10"/>
      <color theme="0" tint="-0.14999847407452621"/>
      <name val="Verdana"/>
      <family val="2"/>
    </font>
    <font>
      <sz val="11"/>
      <color theme="0" tint="-0.34998626667073579"/>
      <name val="Calibri"/>
      <family val="2"/>
      <scheme val="minor"/>
    </font>
    <font>
      <sz val="10"/>
      <color theme="0" tint="-0.14999847407452621"/>
      <name val="Verdana"/>
      <family val="2"/>
    </font>
    <font>
      <b/>
      <sz val="12"/>
      <color theme="0" tint="-0.14999847407452621"/>
      <name val="Calibri"/>
      <family val="2"/>
      <scheme val="minor"/>
    </font>
    <font>
      <sz val="11"/>
      <color theme="7" tint="-0.249977111117893"/>
      <name val="Calibri"/>
      <family val="2"/>
      <scheme val="minor"/>
    </font>
    <font>
      <sz val="12"/>
      <color theme="0" tint="-0.34998626667073579"/>
      <name val="Calibri"/>
      <family val="2"/>
      <scheme val="minor"/>
    </font>
    <font>
      <sz val="16"/>
      <color theme="6" tint="-0.499984740745262"/>
      <name val="Calibri"/>
      <family val="2"/>
      <scheme val="minor"/>
    </font>
    <font>
      <sz val="12"/>
      <color theme="0"/>
      <name val="Calibri"/>
      <family val="2"/>
      <scheme val="minor"/>
    </font>
    <font>
      <sz val="12"/>
      <color theme="0" tint="-0.34998626667073579"/>
      <name val="Geneva"/>
    </font>
  </fonts>
  <fills count="21">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7B8A49"/>
        <bgColor indexed="64"/>
      </patternFill>
    </fill>
    <fill>
      <patternFill patternType="solid">
        <fgColor rgb="FFE26B0A"/>
        <bgColor indexed="64"/>
      </patternFill>
    </fill>
    <fill>
      <patternFill patternType="solid">
        <fgColor rgb="FFE26B0A"/>
        <bgColor rgb="FF000000"/>
      </patternFill>
    </fill>
    <fill>
      <patternFill patternType="solid">
        <fgColor rgb="FF009CD0"/>
        <bgColor rgb="FF000000"/>
      </patternFill>
    </fill>
    <fill>
      <patternFill patternType="solid">
        <fgColor rgb="FF009CD0"/>
        <bgColor indexed="64"/>
      </patternFill>
    </fill>
    <fill>
      <patternFill patternType="solid">
        <fgColor theme="5" tint="0.79998168889431442"/>
        <bgColor indexed="64"/>
      </patternFill>
    </fill>
    <fill>
      <patternFill patternType="solid">
        <fgColor theme="6"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34998626667073579"/>
        <bgColor rgb="FF000000"/>
      </patternFill>
    </fill>
    <fill>
      <patternFill patternType="solid">
        <fgColor theme="8" tint="-0.499984740745262"/>
        <bgColor rgb="FF000000"/>
      </patternFill>
    </fill>
    <fill>
      <patternFill patternType="solid">
        <fgColor theme="8" tint="-0.499984740745262"/>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tint="-0.499984740745262"/>
        <bgColor rgb="FF000000"/>
      </patternFill>
    </fill>
    <fill>
      <patternFill patternType="solid">
        <fgColor theme="7" tint="0.79998168889431442"/>
        <bgColor indexed="64"/>
      </patternFill>
    </fill>
    <fill>
      <patternFill patternType="solid">
        <fgColor theme="0"/>
        <bgColor rgb="FF000000"/>
      </patternFill>
    </fill>
  </fills>
  <borders count="70">
    <border>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right/>
      <top style="thin">
        <color theme="0"/>
      </top>
      <bottom style="thin">
        <color theme="0"/>
      </bottom>
      <diagonal/>
    </border>
    <border>
      <left style="thin">
        <color rgb="FF7B8A49"/>
      </left>
      <right/>
      <top style="thin">
        <color rgb="FF7B8A49"/>
      </top>
      <bottom/>
      <diagonal/>
    </border>
    <border>
      <left/>
      <right/>
      <top style="thin">
        <color rgb="FF7B8A49"/>
      </top>
      <bottom/>
      <diagonal/>
    </border>
    <border>
      <left/>
      <right style="thin">
        <color rgb="FF7B8A49"/>
      </right>
      <top style="thin">
        <color rgb="FF7B8A49"/>
      </top>
      <bottom/>
      <diagonal/>
    </border>
    <border>
      <left/>
      <right style="thin">
        <color rgb="FFFFFFFF"/>
      </right>
      <top/>
      <bottom/>
      <diagonal/>
    </border>
    <border>
      <left style="thin">
        <color rgb="FF7B8A49"/>
      </left>
      <right/>
      <top/>
      <bottom style="thin">
        <color rgb="FF7B8A49"/>
      </bottom>
      <diagonal/>
    </border>
    <border>
      <left/>
      <right/>
      <top/>
      <bottom style="thin">
        <color rgb="FF7B8A49"/>
      </bottom>
      <diagonal/>
    </border>
    <border>
      <left/>
      <right style="thin">
        <color rgb="FF7B8A49"/>
      </right>
      <top/>
      <bottom style="thin">
        <color rgb="FF7B8A49"/>
      </bottom>
      <diagonal/>
    </border>
    <border>
      <left style="thin">
        <color rgb="FFC5D9F1"/>
      </left>
      <right/>
      <top/>
      <bottom/>
      <diagonal/>
    </border>
    <border>
      <left style="thin">
        <color rgb="FF7B8A49"/>
      </left>
      <right/>
      <top/>
      <bottom/>
      <diagonal/>
    </border>
    <border>
      <left/>
      <right style="thin">
        <color rgb="FF7B8A49"/>
      </right>
      <top/>
      <bottom/>
      <diagonal/>
    </border>
    <border>
      <left style="medium">
        <color rgb="FF009CD0"/>
      </left>
      <right style="thick">
        <color rgb="FF009CD0"/>
      </right>
      <top style="medium">
        <color rgb="FF009CD0"/>
      </top>
      <bottom/>
      <diagonal/>
    </border>
    <border>
      <left style="thick">
        <color rgb="FF009CD0"/>
      </left>
      <right style="thick">
        <color rgb="FF009CD0"/>
      </right>
      <top style="thick">
        <color rgb="FF009CD0"/>
      </top>
      <bottom style="thin">
        <color rgb="FF009CD0"/>
      </bottom>
      <diagonal/>
    </border>
    <border>
      <left style="medium">
        <color rgb="FF009CD0"/>
      </left>
      <right style="thick">
        <color rgb="FF009CD0"/>
      </right>
      <top/>
      <bottom/>
      <diagonal/>
    </border>
    <border>
      <left style="thick">
        <color rgb="FF009CD0"/>
      </left>
      <right style="thick">
        <color rgb="FF009CD0"/>
      </right>
      <top style="thin">
        <color rgb="FF009CD0"/>
      </top>
      <bottom style="thin">
        <color rgb="FF009CD0"/>
      </bottom>
      <diagonal/>
    </border>
    <border>
      <left/>
      <right style="medium">
        <color rgb="FF009CD0"/>
      </right>
      <top/>
      <bottom/>
      <diagonal/>
    </border>
    <border>
      <left style="medium">
        <color rgb="FF009CD0"/>
      </left>
      <right style="thick">
        <color rgb="FF009CD0"/>
      </right>
      <top/>
      <bottom style="thick">
        <color rgb="FF009CD0"/>
      </bottom>
      <diagonal/>
    </border>
    <border>
      <left style="thick">
        <color rgb="FF009CD0"/>
      </left>
      <right style="thick">
        <color rgb="FF009CD0"/>
      </right>
      <top style="thin">
        <color rgb="FF009CD0"/>
      </top>
      <bottom style="thick">
        <color rgb="FF009CD0"/>
      </bottom>
      <diagonal/>
    </border>
    <border>
      <left/>
      <right/>
      <top style="thick">
        <color rgb="FF009CD0"/>
      </top>
      <bottom/>
      <diagonal/>
    </border>
    <border>
      <left/>
      <right/>
      <top/>
      <bottom style="thin">
        <color rgb="FF009CD0"/>
      </bottom>
      <diagonal/>
    </border>
    <border>
      <left style="thin">
        <color rgb="FF009CD0"/>
      </left>
      <right/>
      <top style="thin">
        <color rgb="FF009CD0"/>
      </top>
      <bottom style="thin">
        <color rgb="FF009CD0"/>
      </bottom>
      <diagonal/>
    </border>
    <border>
      <left/>
      <right/>
      <top style="thin">
        <color rgb="FF009CD0"/>
      </top>
      <bottom style="thin">
        <color rgb="FF009CD0"/>
      </bottom>
      <diagonal/>
    </border>
    <border>
      <left/>
      <right style="thin">
        <color rgb="FF009CD0"/>
      </right>
      <top style="thin">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top/>
      <bottom style="thin">
        <color rgb="FFC5D9F1"/>
      </bottom>
      <diagonal/>
    </border>
    <border>
      <left/>
      <right style="thin">
        <color rgb="FFC5D9F1"/>
      </right>
      <top/>
      <bottom/>
      <diagonal/>
    </border>
    <border>
      <left style="thin">
        <color rgb="FF009CD0"/>
      </left>
      <right/>
      <top style="thin">
        <color rgb="FF009CD0"/>
      </top>
      <bottom/>
      <diagonal/>
    </border>
    <border>
      <left/>
      <right style="thin">
        <color rgb="FF009CD0"/>
      </right>
      <top style="thin">
        <color rgb="FF009CD0"/>
      </top>
      <bottom/>
      <diagonal/>
    </border>
    <border>
      <left/>
      <right/>
      <top style="thin">
        <color rgb="FF009CD0"/>
      </top>
      <bottom/>
      <diagonal/>
    </border>
    <border>
      <left style="thin">
        <color rgb="FF009CD0"/>
      </left>
      <right/>
      <top/>
      <bottom/>
      <diagonal/>
    </border>
    <border>
      <left/>
      <right style="thin">
        <color rgb="FF009CD0"/>
      </right>
      <top/>
      <bottom/>
      <diagonal/>
    </border>
    <border>
      <left style="thin">
        <color rgb="FFC5D9F1"/>
      </left>
      <right/>
      <top/>
      <bottom style="thin">
        <color theme="3" tint="0.79998168889431442"/>
      </bottom>
      <diagonal/>
    </border>
    <border>
      <left/>
      <right/>
      <top/>
      <bottom style="thin">
        <color theme="3" tint="0.79998168889431442"/>
      </bottom>
      <diagonal/>
    </border>
    <border>
      <left/>
      <right style="thin">
        <color rgb="FFC5D9F1"/>
      </right>
      <top/>
      <bottom style="thin">
        <color theme="3" tint="0.79998168889431442"/>
      </bottom>
      <diagonal/>
    </border>
    <border>
      <left style="thin">
        <color rgb="FF009CD0"/>
      </left>
      <right/>
      <top/>
      <bottom style="thin">
        <color rgb="FF009CD0"/>
      </bottom>
      <diagonal/>
    </border>
    <border>
      <left/>
      <right style="thin">
        <color rgb="FF009CD0"/>
      </right>
      <top/>
      <bottom style="thin">
        <color rgb="FF009CD0"/>
      </bottom>
      <diagonal/>
    </border>
    <border>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4" tint="0.59996337778862885"/>
      </left>
      <right/>
      <top style="thin">
        <color theme="4" tint="0.59996337778862885"/>
      </top>
      <bottom/>
      <diagonal/>
    </border>
    <border>
      <left/>
      <right/>
      <top style="thin">
        <color theme="4" tint="0.59996337778862885"/>
      </top>
      <bottom/>
      <diagonal/>
    </border>
    <border>
      <left/>
      <right style="thin">
        <color theme="4" tint="0.59996337778862885"/>
      </right>
      <top style="thin">
        <color theme="4" tint="0.59996337778862885"/>
      </top>
      <bottom/>
      <diagonal/>
    </border>
    <border>
      <left style="thin">
        <color theme="4" tint="0.59996337778862885"/>
      </left>
      <right/>
      <top/>
      <bottom/>
      <diagonal/>
    </border>
    <border>
      <left/>
      <right style="thin">
        <color theme="4" tint="0.59996337778862885"/>
      </right>
      <top/>
      <bottom/>
      <diagonal/>
    </border>
    <border>
      <left style="thin">
        <color theme="4" tint="0.59996337778862885"/>
      </left>
      <right/>
      <top/>
      <bottom style="thin">
        <color theme="4" tint="0.59996337778862885"/>
      </bottom>
      <diagonal/>
    </border>
    <border>
      <left style="thin">
        <color rgb="FFC5D9F1"/>
      </left>
      <right/>
      <top style="thin">
        <color rgb="FFC5D9F1"/>
      </top>
      <bottom style="thin">
        <color theme="4" tint="0.59996337778862885"/>
      </bottom>
      <diagonal/>
    </border>
    <border>
      <left/>
      <right style="thin">
        <color rgb="FFC5D9F1"/>
      </right>
      <top style="thin">
        <color rgb="FFC5D9F1"/>
      </top>
      <bottom style="thin">
        <color theme="4" tint="0.59996337778862885"/>
      </bottom>
      <diagonal/>
    </border>
    <border>
      <left/>
      <right/>
      <top/>
      <bottom style="thin">
        <color theme="4" tint="0.59996337778862885"/>
      </bottom>
      <diagonal/>
    </border>
    <border>
      <left/>
      <right style="thin">
        <color theme="4" tint="0.59996337778862885"/>
      </right>
      <top/>
      <bottom style="thin">
        <color theme="4" tint="0.59996337778862885"/>
      </bottom>
      <diagonal/>
    </border>
    <border>
      <left style="thin">
        <color theme="9" tint="-0.24994659260841701"/>
      </left>
      <right/>
      <top style="thin">
        <color theme="9" tint="-0.24994659260841701"/>
      </top>
      <bottom/>
      <diagonal/>
    </border>
    <border>
      <left/>
      <right/>
      <top style="thin">
        <color theme="9" tint="-0.24994659260841701"/>
      </top>
      <bottom/>
      <diagonal/>
    </border>
    <border>
      <left/>
      <right style="thin">
        <color theme="9" tint="-0.24994659260841701"/>
      </right>
      <top style="thin">
        <color theme="9" tint="-0.24994659260841701"/>
      </top>
      <bottom/>
      <diagonal/>
    </border>
    <border>
      <left style="thin">
        <color theme="9" tint="-0.24994659260841701"/>
      </left>
      <right/>
      <top/>
      <bottom/>
      <diagonal/>
    </border>
    <border>
      <left/>
      <right style="thin">
        <color theme="9" tint="-0.24994659260841701"/>
      </right>
      <top/>
      <bottom/>
      <diagonal/>
    </border>
    <border>
      <left style="thin">
        <color theme="9" tint="-0.24994659260841701"/>
      </left>
      <right/>
      <top/>
      <bottom style="thin">
        <color theme="9" tint="-0.24994659260841701"/>
      </bottom>
      <diagonal/>
    </border>
    <border>
      <left/>
      <right/>
      <top/>
      <bottom style="thin">
        <color theme="9" tint="-0.24994659260841701"/>
      </bottom>
      <diagonal/>
    </border>
    <border>
      <left/>
      <right style="thin">
        <color theme="9" tint="-0.24994659260841701"/>
      </right>
      <top/>
      <bottom style="thin">
        <color theme="9" tint="-0.2499465926084170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71">
    <xf numFmtId="0" fontId="0" fillId="0" borderId="0" xfId="0"/>
    <xf numFmtId="0" fontId="0" fillId="3" borderId="0" xfId="0" applyFill="1"/>
    <xf numFmtId="0" fontId="0" fillId="4" borderId="0" xfId="0" applyFill="1"/>
    <xf numFmtId="0" fontId="5" fillId="4" borderId="0" xfId="0" applyFont="1" applyFill="1" applyProtection="1">
      <protection locked="0"/>
    </xf>
    <xf numFmtId="0" fontId="6" fillId="4" borderId="0" xfId="0" applyFont="1" applyFill="1" applyAlignment="1">
      <alignment vertical="top"/>
    </xf>
    <xf numFmtId="0" fontId="5" fillId="3" borderId="0" xfId="0" applyFont="1" applyFill="1" applyProtection="1">
      <protection locked="0"/>
    </xf>
    <xf numFmtId="0" fontId="8" fillId="3" borderId="0" xfId="0" applyFont="1" applyFill="1" applyAlignment="1">
      <alignment vertical="center"/>
    </xf>
    <xf numFmtId="0" fontId="9" fillId="3" borderId="0" xfId="0" applyFont="1" applyFill="1"/>
    <xf numFmtId="0" fontId="10" fillId="3" borderId="3" xfId="0" applyFont="1" applyFill="1" applyBorder="1"/>
    <xf numFmtId="0" fontId="8" fillId="3" borderId="0" xfId="0" applyFont="1" applyFill="1" applyAlignment="1">
      <alignment horizontal="center" vertical="center"/>
    </xf>
    <xf numFmtId="0" fontId="9" fillId="3" borderId="0" xfId="0" applyFont="1" applyFill="1" applyAlignment="1">
      <alignment horizontal="center"/>
    </xf>
    <xf numFmtId="0" fontId="13" fillId="3" borderId="0" xfId="0" applyFont="1" applyFill="1" applyAlignment="1">
      <alignment horizontal="center"/>
    </xf>
    <xf numFmtId="0" fontId="10" fillId="3" borderId="0" xfId="0" applyFont="1" applyFill="1" applyAlignment="1">
      <alignment horizontal="center"/>
    </xf>
    <xf numFmtId="0" fontId="14" fillId="0" borderId="0" xfId="0" applyFont="1"/>
    <xf numFmtId="0" fontId="15" fillId="5" borderId="0" xfId="0" applyFont="1" applyFill="1" applyAlignment="1">
      <alignment vertical="center" wrapText="1"/>
    </xf>
    <xf numFmtId="0" fontId="6" fillId="3" borderId="0" xfId="0" applyFont="1" applyFill="1" applyAlignment="1">
      <alignment horizontal="center"/>
    </xf>
    <xf numFmtId="0" fontId="19" fillId="2" borderId="0" xfId="0" applyFont="1" applyFill="1"/>
    <xf numFmtId="0" fontId="20" fillId="3" borderId="0" xfId="0" applyFont="1" applyFill="1"/>
    <xf numFmtId="0" fontId="0" fillId="3" borderId="0" xfId="0" applyFill="1" applyAlignment="1">
      <alignment horizontal="center"/>
    </xf>
    <xf numFmtId="0" fontId="21" fillId="3" borderId="0" xfId="0" applyFont="1" applyFill="1" applyAlignment="1">
      <alignment horizontal="left" vertical="top"/>
    </xf>
    <xf numFmtId="0" fontId="23" fillId="5" borderId="0" xfId="0" applyFont="1" applyFill="1" applyAlignment="1">
      <alignment vertical="center" wrapText="1"/>
    </xf>
    <xf numFmtId="0" fontId="25" fillId="3" borderId="0" xfId="0" applyFont="1" applyFill="1"/>
    <xf numFmtId="0" fontId="24" fillId="3" borderId="0" xfId="0" applyFont="1" applyFill="1" applyAlignment="1">
      <alignment horizontal="center" vertical="center"/>
    </xf>
    <xf numFmtId="0" fontId="15" fillId="3" borderId="0" xfId="0" applyFont="1" applyFill="1"/>
    <xf numFmtId="0" fontId="28" fillId="8" borderId="14" xfId="0" applyFont="1" applyFill="1" applyBorder="1" applyAlignment="1">
      <alignment horizontal="right"/>
    </xf>
    <xf numFmtId="44" fontId="29" fillId="3" borderId="15" xfId="1" applyFont="1" applyFill="1" applyBorder="1" applyAlignment="1" applyProtection="1">
      <alignment horizontal="center"/>
      <protection locked="0"/>
    </xf>
    <xf numFmtId="0" fontId="0" fillId="3" borderId="0" xfId="0" applyFill="1" applyAlignment="1">
      <alignment vertical="center" wrapText="1"/>
    </xf>
    <xf numFmtId="0" fontId="30" fillId="3" borderId="0" xfId="0" applyFont="1" applyFill="1" applyProtection="1">
      <protection locked="0"/>
    </xf>
    <xf numFmtId="0" fontId="28" fillId="8" borderId="16" xfId="0" applyFont="1" applyFill="1" applyBorder="1" applyAlignment="1">
      <alignment horizontal="right"/>
    </xf>
    <xf numFmtId="44" fontId="29" fillId="3" borderId="17" xfId="1" applyFont="1" applyFill="1" applyBorder="1" applyAlignment="1" applyProtection="1">
      <alignment horizontal="center"/>
      <protection locked="0"/>
    </xf>
    <xf numFmtId="0" fontId="5" fillId="3" borderId="0" xfId="0" applyFont="1" applyFill="1"/>
    <xf numFmtId="0" fontId="31" fillId="3" borderId="0" xfId="0" applyFont="1" applyFill="1" applyAlignment="1">
      <alignment horizontal="center" vertical="center"/>
    </xf>
    <xf numFmtId="0" fontId="0" fillId="3" borderId="0" xfId="0" applyFill="1" applyAlignment="1">
      <alignment horizontal="left" vertical="top" wrapText="1" indent="1"/>
    </xf>
    <xf numFmtId="0" fontId="0" fillId="3" borderId="0" xfId="0" applyFill="1" applyAlignment="1">
      <alignment vertical="top" wrapText="1"/>
    </xf>
    <xf numFmtId="0" fontId="23" fillId="3" borderId="0" xfId="0" applyFont="1" applyFill="1" applyAlignment="1">
      <alignment vertical="center" wrapText="1"/>
    </xf>
    <xf numFmtId="10" fontId="29" fillId="3" borderId="17" xfId="2" applyNumberFormat="1" applyFont="1" applyFill="1" applyBorder="1" applyAlignment="1" applyProtection="1">
      <alignment horizontal="center"/>
      <protection locked="0"/>
    </xf>
    <xf numFmtId="0" fontId="30" fillId="3" borderId="0" xfId="0" applyFont="1" applyFill="1"/>
    <xf numFmtId="0" fontId="29" fillId="3" borderId="17" xfId="1" applyNumberFormat="1" applyFont="1" applyFill="1" applyBorder="1" applyAlignment="1" applyProtection="1">
      <alignment horizontal="center"/>
      <protection locked="0"/>
    </xf>
    <xf numFmtId="8" fontId="29" fillId="3" borderId="17" xfId="1" applyNumberFormat="1" applyFont="1" applyFill="1" applyBorder="1" applyAlignment="1" applyProtection="1">
      <alignment horizontal="center"/>
      <protection locked="0"/>
    </xf>
    <xf numFmtId="10" fontId="0" fillId="3" borderId="0" xfId="0" applyNumberFormat="1" applyFill="1"/>
    <xf numFmtId="0" fontId="33" fillId="3" borderId="0" xfId="0" applyFont="1" applyFill="1"/>
    <xf numFmtId="0" fontId="0" fillId="3" borderId="18" xfId="0" applyFill="1" applyBorder="1"/>
    <xf numFmtId="0" fontId="28" fillId="8" borderId="19" xfId="0" applyFont="1" applyFill="1" applyBorder="1" applyAlignment="1">
      <alignment horizontal="right"/>
    </xf>
    <xf numFmtId="44" fontId="29" fillId="3" borderId="20" xfId="1" applyFont="1" applyFill="1" applyBorder="1" applyAlignment="1" applyProtection="1">
      <alignment horizontal="center"/>
      <protection locked="0"/>
    </xf>
    <xf numFmtId="0" fontId="2" fillId="3" borderId="0" xfId="0" applyFont="1" applyFill="1"/>
    <xf numFmtId="0" fontId="34" fillId="3" borderId="0" xfId="0" applyFont="1" applyFill="1" applyAlignment="1">
      <alignment vertical="center"/>
    </xf>
    <xf numFmtId="0" fontId="34" fillId="3" borderId="0" xfId="0" applyFont="1" applyFill="1"/>
    <xf numFmtId="0" fontId="37" fillId="8" borderId="0" xfId="0" applyFont="1" applyFill="1" applyAlignment="1">
      <alignment horizontal="right"/>
    </xf>
    <xf numFmtId="8" fontId="37" fillId="8" borderId="0" xfId="0" applyNumberFormat="1" applyFont="1" applyFill="1" applyAlignment="1">
      <alignment horizontal="left"/>
    </xf>
    <xf numFmtId="0" fontId="31" fillId="3" borderId="0" xfId="0" applyFont="1" applyFill="1" applyAlignment="1">
      <alignment vertical="top" wrapText="1"/>
    </xf>
    <xf numFmtId="0" fontId="16" fillId="3" borderId="0" xfId="0" applyFont="1" applyFill="1" applyAlignment="1">
      <alignment horizontal="left" vertical="top" wrapText="1" indent="1"/>
    </xf>
    <xf numFmtId="0" fontId="37" fillId="8" borderId="26" xfId="0" applyFont="1" applyFill="1" applyBorder="1" applyAlignment="1">
      <alignment horizontal="center"/>
    </xf>
    <xf numFmtId="0" fontId="37" fillId="8" borderId="23" xfId="0" applyFont="1" applyFill="1" applyBorder="1" applyAlignment="1">
      <alignment horizontal="center"/>
    </xf>
    <xf numFmtId="0" fontId="38" fillId="8" borderId="27" xfId="0" applyFont="1" applyFill="1" applyBorder="1" applyAlignment="1">
      <alignment horizontal="center"/>
    </xf>
    <xf numFmtId="0" fontId="38" fillId="8" borderId="28" xfId="0" applyFont="1" applyFill="1" applyBorder="1" applyAlignment="1">
      <alignment horizontal="center"/>
    </xf>
    <xf numFmtId="0" fontId="37" fillId="8" borderId="25" xfId="0" applyFont="1" applyFill="1" applyBorder="1" applyAlignment="1">
      <alignment horizontal="center"/>
    </xf>
    <xf numFmtId="0" fontId="37" fillId="8" borderId="23" xfId="0" applyFont="1" applyFill="1" applyBorder="1" applyAlignment="1">
      <alignment horizontal="center" vertical="center"/>
    </xf>
    <xf numFmtId="0" fontId="37" fillId="8" borderId="24" xfId="0" applyFont="1" applyFill="1" applyBorder="1" applyAlignment="1">
      <alignment horizontal="center" vertical="center"/>
    </xf>
    <xf numFmtId="0" fontId="37" fillId="8" borderId="25" xfId="0" applyFont="1" applyFill="1" applyBorder="1" applyAlignment="1">
      <alignment horizontal="center" vertical="center"/>
    </xf>
    <xf numFmtId="44" fontId="3" fillId="3" borderId="26" xfId="0" applyNumberFormat="1" applyFont="1" applyFill="1" applyBorder="1" applyAlignment="1" applyProtection="1">
      <alignment horizontal="center"/>
      <protection locked="0"/>
    </xf>
    <xf numFmtId="8" fontId="3" fillId="3" borderId="26" xfId="0" applyNumberFormat="1" applyFont="1" applyFill="1" applyBorder="1" applyAlignment="1" applyProtection="1">
      <alignment horizontal="center"/>
      <protection locked="0"/>
    </xf>
    <xf numFmtId="8" fontId="0" fillId="3" borderId="0" xfId="0" applyNumberFormat="1" applyFill="1" applyAlignment="1" applyProtection="1">
      <alignment horizontal="center"/>
      <protection locked="0"/>
    </xf>
    <xf numFmtId="0" fontId="34" fillId="3" borderId="0" xfId="0" applyFont="1" applyFill="1" applyAlignment="1">
      <alignment vertical="center" wrapText="1"/>
    </xf>
    <xf numFmtId="0" fontId="39" fillId="8" borderId="31" xfId="0" applyFont="1" applyFill="1" applyBorder="1"/>
    <xf numFmtId="0" fontId="41" fillId="9" borderId="0" xfId="0" applyFont="1" applyFill="1" applyAlignment="1">
      <alignment horizontal="center" vertical="center"/>
    </xf>
    <xf numFmtId="0" fontId="30" fillId="3" borderId="0" xfId="0" applyFont="1" applyFill="1" applyAlignment="1" applyProtection="1">
      <alignment vertical="top"/>
      <protection locked="0"/>
    </xf>
    <xf numFmtId="0" fontId="34" fillId="3" borderId="0" xfId="0" applyFont="1" applyFill="1" applyAlignment="1" applyProtection="1">
      <alignment vertical="top" wrapText="1"/>
      <protection locked="0"/>
    </xf>
    <xf numFmtId="0" fontId="0" fillId="3" borderId="0" xfId="0" applyFill="1" applyAlignment="1">
      <alignment vertical="top"/>
    </xf>
    <xf numFmtId="2" fontId="0" fillId="3" borderId="0" xfId="0" applyNumberFormat="1" applyFill="1" applyAlignment="1">
      <alignment horizontal="center"/>
    </xf>
    <xf numFmtId="0" fontId="5" fillId="10" borderId="0" xfId="0" applyFont="1" applyFill="1" applyProtection="1">
      <protection locked="0"/>
    </xf>
    <xf numFmtId="0" fontId="0" fillId="10" borderId="0" xfId="0" applyFill="1"/>
    <xf numFmtId="0" fontId="6" fillId="10" borderId="0" xfId="0" applyFont="1" applyFill="1" applyAlignment="1">
      <alignment vertical="top"/>
    </xf>
    <xf numFmtId="0" fontId="5" fillId="11" borderId="0" xfId="0" applyFont="1" applyFill="1" applyProtection="1">
      <protection locked="0"/>
    </xf>
    <xf numFmtId="0" fontId="9" fillId="11" borderId="0" xfId="0" applyFont="1" applyFill="1"/>
    <xf numFmtId="0" fontId="3" fillId="11" borderId="0" xfId="0" applyFont="1" applyFill="1" applyAlignment="1">
      <alignment wrapText="1"/>
    </xf>
    <xf numFmtId="0" fontId="10" fillId="11" borderId="0" xfId="0" applyFont="1" applyFill="1"/>
    <xf numFmtId="44" fontId="10" fillId="11" borderId="0" xfId="0" applyNumberFormat="1" applyFont="1" applyFill="1"/>
    <xf numFmtId="44" fontId="9" fillId="11" borderId="0" xfId="0" applyNumberFormat="1" applyFont="1" applyFill="1"/>
    <xf numFmtId="0" fontId="8" fillId="11" borderId="0" xfId="0" applyFont="1" applyFill="1" applyAlignment="1">
      <alignment horizontal="center" vertical="center"/>
    </xf>
    <xf numFmtId="0" fontId="49" fillId="9" borderId="0" xfId="0" applyFont="1" applyFill="1" applyAlignment="1">
      <alignment horizontal="center" vertical="center"/>
    </xf>
    <xf numFmtId="0" fontId="13" fillId="11" borderId="0" xfId="0" applyFont="1" applyFill="1" applyAlignment="1">
      <alignment horizontal="center"/>
    </xf>
    <xf numFmtId="0" fontId="10" fillId="11" borderId="0" xfId="0" applyFont="1" applyFill="1" applyAlignment="1">
      <alignment horizontal="center"/>
    </xf>
    <xf numFmtId="0" fontId="14" fillId="11" borderId="0" xfId="0" applyFont="1" applyFill="1"/>
    <xf numFmtId="8" fontId="9" fillId="11" borderId="0" xfId="0" applyNumberFormat="1" applyFont="1" applyFill="1"/>
    <xf numFmtId="0" fontId="6" fillId="11" borderId="0" xfId="0" applyFont="1" applyFill="1" applyAlignment="1">
      <alignment horizontal="center"/>
    </xf>
    <xf numFmtId="0" fontId="19" fillId="13" borderId="0" xfId="0" applyFont="1" applyFill="1"/>
    <xf numFmtId="8" fontId="14" fillId="11" borderId="0" xfId="0" applyNumberFormat="1" applyFont="1" applyFill="1"/>
    <xf numFmtId="0" fontId="0" fillId="11" borderId="0" xfId="0" applyFill="1"/>
    <xf numFmtId="0" fontId="20" fillId="11" borderId="0" xfId="0" applyFont="1" applyFill="1"/>
    <xf numFmtId="0" fontId="21" fillId="11" borderId="0" xfId="0" applyFont="1" applyFill="1" applyAlignment="1">
      <alignment horizontal="left" vertical="top"/>
    </xf>
    <xf numFmtId="0" fontId="0" fillId="11" borderId="0" xfId="0" applyFill="1" applyAlignment="1">
      <alignment horizontal="center"/>
    </xf>
    <xf numFmtId="0" fontId="25" fillId="11" borderId="0" xfId="0" applyFont="1" applyFill="1"/>
    <xf numFmtId="0" fontId="53" fillId="14" borderId="0" xfId="0" applyFont="1" applyFill="1" applyAlignment="1">
      <alignment horizontal="right"/>
    </xf>
    <xf numFmtId="0" fontId="0" fillId="15" borderId="0" xfId="0" applyFill="1"/>
    <xf numFmtId="0" fontId="15" fillId="11" borderId="0" xfId="0" applyFont="1" applyFill="1"/>
    <xf numFmtId="0" fontId="55" fillId="15" borderId="41" xfId="0" applyFont="1" applyFill="1" applyBorder="1" applyAlignment="1">
      <alignment horizontal="left"/>
    </xf>
    <xf numFmtId="44" fontId="0" fillId="3" borderId="42" xfId="1" applyFont="1" applyFill="1" applyBorder="1" applyAlignment="1" applyProtection="1">
      <alignment horizontal="center"/>
      <protection locked="0"/>
    </xf>
    <xf numFmtId="0" fontId="0" fillId="15" borderId="0" xfId="0" applyFill="1" applyAlignment="1">
      <alignment vertical="center" wrapText="1"/>
    </xf>
    <xf numFmtId="0" fontId="0" fillId="11" borderId="0" xfId="0" applyFill="1" applyAlignment="1">
      <alignment vertical="center" wrapText="1"/>
    </xf>
    <xf numFmtId="44" fontId="0" fillId="3" borderId="43" xfId="1" applyFont="1" applyFill="1" applyBorder="1" applyAlignment="1" applyProtection="1">
      <alignment horizontal="center"/>
      <protection locked="0"/>
    </xf>
    <xf numFmtId="0" fontId="30" fillId="10" borderId="0" xfId="0" applyFont="1" applyFill="1" applyProtection="1">
      <protection locked="0"/>
    </xf>
    <xf numFmtId="0" fontId="30" fillId="11" borderId="0" xfId="0" applyFont="1" applyFill="1" applyProtection="1">
      <protection locked="0"/>
    </xf>
    <xf numFmtId="44" fontId="0" fillId="3" borderId="44" xfId="1" applyFont="1" applyFill="1" applyBorder="1" applyAlignment="1" applyProtection="1">
      <alignment horizontal="center"/>
      <protection locked="0"/>
    </xf>
    <xf numFmtId="44" fontId="0" fillId="3" borderId="45" xfId="1" applyFont="1" applyFill="1" applyBorder="1" applyAlignment="1" applyProtection="1">
      <alignment horizontal="center"/>
      <protection locked="0"/>
    </xf>
    <xf numFmtId="0" fontId="5" fillId="11" borderId="0" xfId="0" applyFont="1" applyFill="1"/>
    <xf numFmtId="0" fontId="31" fillId="11" borderId="0" xfId="0" applyFont="1" applyFill="1" applyAlignment="1">
      <alignment horizontal="center" vertical="center"/>
    </xf>
    <xf numFmtId="0" fontId="0" fillId="11" borderId="0" xfId="0" applyFill="1" applyAlignment="1">
      <alignment vertical="top" wrapText="1"/>
    </xf>
    <xf numFmtId="0" fontId="23" fillId="11" borderId="0" xfId="0" applyFont="1" applyFill="1" applyAlignment="1">
      <alignment vertical="center" wrapText="1"/>
    </xf>
    <xf numFmtId="10" fontId="0" fillId="3" borderId="44" xfId="2" applyNumberFormat="1" applyFont="1" applyFill="1" applyBorder="1" applyAlignment="1" applyProtection="1">
      <alignment horizontal="center"/>
      <protection locked="0"/>
    </xf>
    <xf numFmtId="0" fontId="30" fillId="11" borderId="0" xfId="0" applyFont="1" applyFill="1"/>
    <xf numFmtId="0" fontId="0" fillId="3" borderId="45" xfId="1" applyNumberFormat="1" applyFont="1" applyFill="1" applyBorder="1" applyAlignment="1" applyProtection="1">
      <alignment horizontal="center"/>
    </xf>
    <xf numFmtId="8" fontId="0" fillId="3" borderId="44" xfId="1" applyNumberFormat="1" applyFont="1" applyFill="1" applyBorder="1" applyAlignment="1" applyProtection="1">
      <alignment horizontal="center"/>
      <protection locked="0"/>
    </xf>
    <xf numFmtId="10" fontId="0" fillId="11" borderId="0" xfId="0" applyNumberFormat="1" applyFill="1"/>
    <xf numFmtId="0" fontId="33" fillId="11" borderId="0" xfId="0" applyFont="1" applyFill="1"/>
    <xf numFmtId="44" fontId="0" fillId="3" borderId="46" xfId="1" applyFont="1" applyFill="1" applyBorder="1" applyAlignment="1" applyProtection="1">
      <alignment horizontal="center"/>
      <protection locked="0"/>
    </xf>
    <xf numFmtId="8" fontId="0" fillId="11" borderId="0" xfId="0" applyNumberFormat="1" applyFill="1" applyAlignment="1">
      <alignment horizontal="center"/>
    </xf>
    <xf numFmtId="8" fontId="57" fillId="11" borderId="0" xfId="0" applyNumberFormat="1" applyFont="1" applyFill="1" applyAlignment="1">
      <alignment horizontal="left"/>
    </xf>
    <xf numFmtId="0" fontId="59" fillId="15" borderId="0" xfId="0" applyFont="1" applyFill="1" applyAlignment="1">
      <alignment horizontal="right"/>
    </xf>
    <xf numFmtId="8" fontId="59" fillId="15" borderId="0" xfId="0" applyNumberFormat="1" applyFont="1" applyFill="1" applyAlignment="1">
      <alignment horizontal="left"/>
    </xf>
    <xf numFmtId="44" fontId="0" fillId="11" borderId="0" xfId="0" applyNumberFormat="1" applyFill="1"/>
    <xf numFmtId="0" fontId="16" fillId="11" borderId="0" xfId="0" applyFont="1" applyFill="1" applyAlignment="1">
      <alignment horizontal="left" vertical="top" wrapText="1" indent="1"/>
    </xf>
    <xf numFmtId="0" fontId="59" fillId="15" borderId="0" xfId="0" applyFont="1" applyFill="1" applyAlignment="1">
      <alignment horizontal="center"/>
    </xf>
    <xf numFmtId="0" fontId="61" fillId="15" borderId="0" xfId="0" applyFont="1" applyFill="1" applyAlignment="1">
      <alignment horizontal="center"/>
    </xf>
    <xf numFmtId="10" fontId="34" fillId="11" borderId="0" xfId="2" applyNumberFormat="1" applyFont="1" applyFill="1" applyBorder="1" applyProtection="1"/>
    <xf numFmtId="0" fontId="37" fillId="15" borderId="47" xfId="0" applyFont="1" applyFill="1" applyBorder="1" applyAlignment="1">
      <alignment horizontal="center" vertical="center"/>
    </xf>
    <xf numFmtId="0" fontId="39" fillId="15" borderId="48" xfId="0" applyFont="1" applyFill="1" applyBorder="1" applyAlignment="1">
      <alignment horizontal="center"/>
    </xf>
    <xf numFmtId="44" fontId="0" fillId="3" borderId="49" xfId="0" applyNumberFormat="1" applyFill="1" applyBorder="1" applyAlignment="1">
      <alignment horizontal="center"/>
    </xf>
    <xf numFmtId="44" fontId="0" fillId="3" borderId="49" xfId="0" applyNumberFormat="1" applyFill="1" applyBorder="1" applyAlignment="1" applyProtection="1">
      <alignment horizontal="center"/>
      <protection locked="0"/>
    </xf>
    <xf numFmtId="8" fontId="0" fillId="3" borderId="49" xfId="0" applyNumberFormat="1" applyFill="1" applyBorder="1" applyAlignment="1" applyProtection="1">
      <alignment horizontal="center"/>
      <protection locked="0"/>
    </xf>
    <xf numFmtId="0" fontId="53" fillId="15" borderId="50" xfId="0" applyFont="1" applyFill="1" applyBorder="1" applyAlignment="1">
      <alignment horizontal="center"/>
    </xf>
    <xf numFmtId="44" fontId="0" fillId="3" borderId="51" xfId="0" applyNumberFormat="1" applyFill="1" applyBorder="1" applyAlignment="1" applyProtection="1">
      <alignment horizontal="center"/>
      <protection locked="0"/>
    </xf>
    <xf numFmtId="44" fontId="3" fillId="3" borderId="47" xfId="0" applyNumberFormat="1" applyFont="1" applyFill="1" applyBorder="1" applyAlignment="1">
      <alignment horizontal="center"/>
    </xf>
    <xf numFmtId="0" fontId="39" fillId="15" borderId="50" xfId="0" applyFont="1" applyFill="1" applyBorder="1" applyAlignment="1">
      <alignment horizontal="center"/>
    </xf>
    <xf numFmtId="44" fontId="0" fillId="3" borderId="51" xfId="0" applyNumberFormat="1" applyFill="1" applyBorder="1" applyAlignment="1">
      <alignment horizontal="center"/>
    </xf>
    <xf numFmtId="0" fontId="34" fillId="11" borderId="0" xfId="0" applyFont="1" applyFill="1" applyAlignment="1">
      <alignment vertical="center" wrapText="1"/>
    </xf>
    <xf numFmtId="0" fontId="39" fillId="15" borderId="47" xfId="0" applyFont="1" applyFill="1" applyBorder="1"/>
    <xf numFmtId="0" fontId="63" fillId="16" borderId="0" xfId="0" applyFont="1" applyFill="1"/>
    <xf numFmtId="0" fontId="60" fillId="11" borderId="0" xfId="0" applyFont="1" applyFill="1" applyAlignment="1">
      <alignment horizontal="center" vertical="center"/>
    </xf>
    <xf numFmtId="1" fontId="60" fillId="11" borderId="51" xfId="0" applyNumberFormat="1" applyFont="1" applyFill="1" applyBorder="1" applyAlignment="1">
      <alignment horizontal="center"/>
    </xf>
    <xf numFmtId="1" fontId="60" fillId="11" borderId="51" xfId="0" applyNumberFormat="1" applyFont="1" applyFill="1" applyBorder="1" applyAlignment="1" applyProtection="1">
      <alignment horizontal="center"/>
      <protection locked="0"/>
    </xf>
    <xf numFmtId="0" fontId="30" fillId="11" borderId="0" xfId="0" applyFont="1" applyFill="1" applyAlignment="1" applyProtection="1">
      <alignment vertical="top"/>
      <protection locked="0"/>
    </xf>
    <xf numFmtId="44" fontId="60" fillId="11" borderId="0" xfId="0" applyNumberFormat="1" applyFont="1" applyFill="1"/>
    <xf numFmtId="0" fontId="0" fillId="11" borderId="0" xfId="0" applyFill="1" applyAlignment="1">
      <alignment vertical="top"/>
    </xf>
    <xf numFmtId="2" fontId="0" fillId="11" borderId="0" xfId="0" applyNumberFormat="1" applyFill="1" applyAlignment="1">
      <alignment horizontal="center"/>
    </xf>
    <xf numFmtId="1" fontId="60" fillId="11" borderId="0" xfId="0" applyNumberFormat="1" applyFont="1" applyFill="1" applyAlignment="1" applyProtection="1">
      <alignment horizontal="center"/>
      <protection locked="0"/>
    </xf>
    <xf numFmtId="10" fontId="60" fillId="11" borderId="0" xfId="0" applyNumberFormat="1" applyFont="1" applyFill="1"/>
    <xf numFmtId="0" fontId="64" fillId="11" borderId="0" xfId="0" applyFont="1" applyFill="1"/>
    <xf numFmtId="0" fontId="15" fillId="17" borderId="0" xfId="0" applyFont="1" applyFill="1" applyAlignment="1">
      <alignment vertical="center" wrapText="1"/>
    </xf>
    <xf numFmtId="0" fontId="23" fillId="17" borderId="0" xfId="0" applyFont="1" applyFill="1" applyAlignment="1">
      <alignment vertical="center" wrapText="1"/>
    </xf>
    <xf numFmtId="0" fontId="28" fillId="8" borderId="14" xfId="0" applyFont="1" applyFill="1" applyBorder="1" applyAlignment="1">
      <alignment horizontal="left"/>
    </xf>
    <xf numFmtId="0" fontId="28" fillId="8" borderId="16" xfId="0" applyFont="1" applyFill="1" applyBorder="1" applyAlignment="1">
      <alignment horizontal="left"/>
    </xf>
    <xf numFmtId="0" fontId="28" fillId="8" borderId="19" xfId="0" applyFont="1" applyFill="1" applyBorder="1" applyAlignment="1">
      <alignment horizontal="left"/>
    </xf>
    <xf numFmtId="44" fontId="0" fillId="19" borderId="44" xfId="1" applyFont="1" applyFill="1" applyBorder="1" applyAlignment="1" applyProtection="1">
      <alignment horizontal="center"/>
      <protection locked="0"/>
    </xf>
    <xf numFmtId="44" fontId="0" fillId="19" borderId="45" xfId="1" applyFont="1" applyFill="1" applyBorder="1" applyAlignment="1" applyProtection="1">
      <alignment horizontal="center"/>
      <protection locked="0"/>
    </xf>
    <xf numFmtId="8" fontId="64" fillId="11" borderId="49" xfId="0" applyNumberFormat="1" applyFont="1" applyFill="1" applyBorder="1" applyAlignment="1" applyProtection="1">
      <alignment horizontal="center"/>
      <protection locked="0"/>
    </xf>
    <xf numFmtId="44" fontId="64" fillId="11" borderId="51" xfId="0" applyNumberFormat="1" applyFont="1" applyFill="1" applyBorder="1" applyAlignment="1" applyProtection="1">
      <alignment horizontal="center"/>
      <protection locked="0"/>
    </xf>
    <xf numFmtId="0" fontId="66" fillId="3" borderId="0" xfId="0" applyFont="1" applyFill="1"/>
    <xf numFmtId="0" fontId="67" fillId="10" borderId="0" xfId="0" applyFont="1" applyFill="1" applyProtection="1">
      <protection locked="0"/>
    </xf>
    <xf numFmtId="164" fontId="3" fillId="3" borderId="26" xfId="0" applyNumberFormat="1" applyFont="1" applyFill="1" applyBorder="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2" fontId="0" fillId="3" borderId="0" xfId="0" applyNumberFormat="1" applyFill="1" applyAlignment="1" applyProtection="1">
      <alignment horizontal="center"/>
      <protection locked="0"/>
    </xf>
    <xf numFmtId="0" fontId="39" fillId="8" borderId="26" xfId="0" applyFont="1" applyFill="1" applyBorder="1" applyAlignment="1" applyProtection="1">
      <alignment horizontal="center"/>
      <protection locked="0"/>
    </xf>
    <xf numFmtId="0" fontId="26" fillId="7" borderId="0" xfId="0" applyFont="1" applyFill="1" applyAlignment="1">
      <alignment horizontal="right"/>
    </xf>
    <xf numFmtId="0" fontId="26" fillId="7" borderId="55" xfId="0" applyFont="1" applyFill="1" applyBorder="1" applyAlignment="1">
      <alignment horizontal="right"/>
    </xf>
    <xf numFmtId="0" fontId="0" fillId="8" borderId="56" xfId="0" applyFill="1" applyBorder="1"/>
    <xf numFmtId="0" fontId="0" fillId="8" borderId="56" xfId="0" applyFill="1" applyBorder="1" applyAlignment="1">
      <alignment vertical="center" wrapText="1"/>
    </xf>
    <xf numFmtId="0" fontId="26" fillId="7" borderId="57" xfId="0" applyFont="1" applyFill="1" applyBorder="1" applyAlignment="1">
      <alignment horizontal="right"/>
    </xf>
    <xf numFmtId="0" fontId="26" fillId="7" borderId="60" xfId="0" applyFont="1" applyFill="1" applyBorder="1" applyAlignment="1">
      <alignment horizontal="right"/>
    </xf>
    <xf numFmtId="0" fontId="0" fillId="8" borderId="61" xfId="0" applyFill="1" applyBorder="1" applyAlignment="1">
      <alignment vertical="center" wrapText="1"/>
    </xf>
    <xf numFmtId="0" fontId="16" fillId="3" borderId="0" xfId="0" applyFont="1" applyFill="1" applyAlignment="1">
      <alignment horizontal="center" vertical="center" wrapText="1"/>
    </xf>
    <xf numFmtId="0" fontId="26" fillId="7" borderId="11" xfId="0" applyFont="1" applyFill="1" applyBorder="1" applyAlignment="1">
      <alignment horizontal="right"/>
    </xf>
    <xf numFmtId="0" fontId="26" fillId="7" borderId="0" xfId="0" applyFont="1" applyFill="1" applyAlignment="1">
      <alignment horizontal="right"/>
    </xf>
    <xf numFmtId="0" fontId="26" fillId="7" borderId="30" xfId="0" applyFont="1" applyFill="1" applyBorder="1" applyAlignment="1">
      <alignment horizontal="right"/>
    </xf>
    <xf numFmtId="44" fontId="3" fillId="2" borderId="1" xfId="1" applyFont="1" applyFill="1" applyBorder="1" applyAlignment="1" applyProtection="1">
      <alignment horizontal="center"/>
      <protection locked="0"/>
    </xf>
    <xf numFmtId="44" fontId="3" fillId="2" borderId="2" xfId="1" applyFont="1" applyFill="1" applyBorder="1" applyAlignment="1" applyProtection="1">
      <alignment horizontal="center"/>
      <protection locked="0"/>
    </xf>
    <xf numFmtId="165" fontId="3" fillId="2" borderId="1" xfId="1" applyNumberFormat="1" applyFont="1" applyFill="1" applyBorder="1" applyAlignment="1" applyProtection="1">
      <alignment horizontal="center"/>
      <protection locked="0"/>
    </xf>
    <xf numFmtId="165" fontId="3" fillId="2" borderId="2" xfId="1" applyNumberFormat="1" applyFont="1" applyFill="1" applyBorder="1" applyAlignment="1" applyProtection="1">
      <alignment horizontal="center"/>
      <protection locked="0"/>
    </xf>
    <xf numFmtId="0" fontId="19" fillId="7" borderId="36" xfId="0" applyFont="1" applyFill="1" applyBorder="1" applyAlignment="1">
      <alignment horizontal="center"/>
    </xf>
    <xf numFmtId="0" fontId="19" fillId="7" borderId="37" xfId="0" applyFont="1" applyFill="1" applyBorder="1" applyAlignment="1">
      <alignment horizontal="center"/>
    </xf>
    <xf numFmtId="0" fontId="19" fillId="7" borderId="38" xfId="0" applyFont="1" applyFill="1" applyBorder="1" applyAlignment="1">
      <alignment horizontal="center"/>
    </xf>
    <xf numFmtId="164" fontId="3" fillId="2" borderId="1" xfId="1" applyNumberFormat="1" applyFont="1" applyFill="1" applyBorder="1" applyAlignment="1" applyProtection="1">
      <alignment horizontal="center"/>
      <protection locked="0"/>
    </xf>
    <xf numFmtId="164" fontId="3" fillId="2" borderId="2" xfId="1" applyNumberFormat="1" applyFont="1" applyFill="1" applyBorder="1" applyAlignment="1" applyProtection="1">
      <alignment horizontal="center"/>
      <protection locked="0"/>
    </xf>
    <xf numFmtId="0" fontId="0" fillId="3" borderId="31" xfId="0" applyFill="1" applyBorder="1" applyAlignment="1">
      <alignment horizontal="left" vertical="top" wrapText="1" indent="1"/>
    </xf>
    <xf numFmtId="0" fontId="0" fillId="3" borderId="33" xfId="0" applyFill="1" applyBorder="1" applyAlignment="1">
      <alignment horizontal="left" vertical="top" wrapText="1" indent="1"/>
    </xf>
    <xf numFmtId="0" fontId="0" fillId="3" borderId="32" xfId="0" applyFill="1" applyBorder="1" applyAlignment="1">
      <alignment horizontal="left" vertical="top" wrapText="1" indent="1"/>
    </xf>
    <xf numFmtId="0" fontId="0" fillId="3" borderId="34" xfId="0" applyFill="1" applyBorder="1" applyAlignment="1">
      <alignment horizontal="left" vertical="top" wrapText="1" indent="1"/>
    </xf>
    <xf numFmtId="0" fontId="0" fillId="3" borderId="0" xfId="0" applyFill="1" applyAlignment="1">
      <alignment horizontal="left" vertical="top" wrapText="1" indent="1"/>
    </xf>
    <xf numFmtId="0" fontId="0" fillId="3" borderId="35" xfId="0" applyFill="1" applyBorder="1" applyAlignment="1">
      <alignment horizontal="left" vertical="top" wrapText="1" indent="1"/>
    </xf>
    <xf numFmtId="0" fontId="0" fillId="3" borderId="39" xfId="0" applyFill="1" applyBorder="1" applyAlignment="1">
      <alignment horizontal="left" vertical="top" wrapText="1" indent="1"/>
    </xf>
    <xf numFmtId="0" fontId="0" fillId="3" borderId="22" xfId="0" applyFill="1" applyBorder="1" applyAlignment="1">
      <alignment horizontal="left" vertical="top" wrapText="1" indent="1"/>
    </xf>
    <xf numFmtId="0" fontId="0" fillId="3" borderId="40" xfId="0" applyFill="1" applyBorder="1" applyAlignment="1">
      <alignment horizontal="left" vertical="top" wrapText="1" indent="1"/>
    </xf>
    <xf numFmtId="165" fontId="3" fillId="2" borderId="1" xfId="2" applyNumberFormat="1" applyFont="1" applyFill="1" applyBorder="1" applyAlignment="1" applyProtection="1">
      <alignment horizontal="center"/>
      <protection locked="0"/>
    </xf>
    <xf numFmtId="165" fontId="3" fillId="2" borderId="2" xfId="2" applyNumberFormat="1" applyFont="1" applyFill="1" applyBorder="1" applyAlignment="1" applyProtection="1">
      <alignment horizontal="center"/>
      <protection locked="0"/>
    </xf>
    <xf numFmtId="0" fontId="40" fillId="7" borderId="29" xfId="0" applyFont="1" applyFill="1" applyBorder="1" applyAlignment="1">
      <alignment horizontal="center" vertical="center"/>
    </xf>
    <xf numFmtId="0" fontId="39" fillId="8" borderId="39" xfId="0" applyFont="1" applyFill="1" applyBorder="1" applyAlignment="1">
      <alignment horizontal="right"/>
    </xf>
    <xf numFmtId="0" fontId="39" fillId="8" borderId="40" xfId="0" applyFont="1" applyFill="1" applyBorder="1" applyAlignment="1">
      <alignment horizontal="right"/>
    </xf>
    <xf numFmtId="0" fontId="18" fillId="6" borderId="7" xfId="0" applyFont="1" applyFill="1" applyBorder="1" applyAlignment="1">
      <alignment horizontal="center" vertical="center"/>
    </xf>
    <xf numFmtId="0" fontId="39" fillId="8" borderId="23" xfId="0" applyFont="1" applyFill="1" applyBorder="1" applyAlignment="1">
      <alignment horizontal="right"/>
    </xf>
    <xf numFmtId="0" fontId="39" fillId="8" borderId="25" xfId="0" applyFont="1" applyFill="1" applyBorder="1" applyAlignment="1">
      <alignment horizontal="right"/>
    </xf>
    <xf numFmtId="0" fontId="39" fillId="8" borderId="31" xfId="0" applyFont="1" applyFill="1" applyBorder="1" applyAlignment="1">
      <alignment horizontal="right"/>
    </xf>
    <xf numFmtId="0" fontId="39" fillId="8" borderId="32" xfId="0" applyFont="1" applyFill="1" applyBorder="1" applyAlignment="1">
      <alignment horizontal="right"/>
    </xf>
    <xf numFmtId="0" fontId="16" fillId="3" borderId="4" xfId="0" applyFont="1" applyFill="1" applyBorder="1" applyAlignment="1">
      <alignment horizontal="left" vertical="top" wrapText="1" indent="1"/>
    </xf>
    <xf numFmtId="0" fontId="16" fillId="3" borderId="5" xfId="0" applyFont="1" applyFill="1" applyBorder="1" applyAlignment="1">
      <alignment horizontal="left" vertical="top" wrapText="1" indent="1"/>
    </xf>
    <xf numFmtId="0" fontId="16" fillId="3" borderId="6" xfId="0" applyFont="1" applyFill="1" applyBorder="1" applyAlignment="1">
      <alignment horizontal="left" vertical="top" wrapText="1" indent="1"/>
    </xf>
    <xf numFmtId="0" fontId="16" fillId="3" borderId="8" xfId="0" applyFont="1" applyFill="1" applyBorder="1" applyAlignment="1">
      <alignment horizontal="left" vertical="top" wrapText="1" indent="1"/>
    </xf>
    <xf numFmtId="0" fontId="16" fillId="3" borderId="9" xfId="0" applyFont="1" applyFill="1" applyBorder="1" applyAlignment="1">
      <alignment horizontal="left" vertical="top" wrapText="1" indent="1"/>
    </xf>
    <xf numFmtId="0" fontId="16" fillId="3" borderId="10" xfId="0" applyFont="1" applyFill="1" applyBorder="1" applyAlignment="1">
      <alignment horizontal="left" vertical="top" wrapText="1" indent="1"/>
    </xf>
    <xf numFmtId="0" fontId="27" fillId="5" borderId="0" xfId="0" applyFont="1" applyFill="1" applyAlignment="1">
      <alignment horizontal="center" vertical="center"/>
    </xf>
    <xf numFmtId="0" fontId="37" fillId="8" borderId="23" xfId="0" applyFont="1" applyFill="1" applyBorder="1" applyAlignment="1">
      <alignment horizontal="center" vertical="center"/>
    </xf>
    <xf numFmtId="0" fontId="37" fillId="8" borderId="24" xfId="0" applyFont="1" applyFill="1" applyBorder="1" applyAlignment="1">
      <alignment horizontal="center" vertical="center"/>
    </xf>
    <xf numFmtId="0" fontId="37" fillId="8" borderId="25" xfId="0" applyFont="1" applyFill="1" applyBorder="1" applyAlignment="1">
      <alignment horizontal="center" vertical="center"/>
    </xf>
    <xf numFmtId="0" fontId="16" fillId="3" borderId="62" xfId="0" applyFont="1" applyFill="1" applyBorder="1" applyAlignment="1">
      <alignment horizontal="center" vertical="center" wrapText="1"/>
    </xf>
    <xf numFmtId="0" fontId="16" fillId="3" borderId="63" xfId="0" applyFont="1" applyFill="1" applyBorder="1" applyAlignment="1">
      <alignment horizontal="center" vertical="center" wrapText="1"/>
    </xf>
    <xf numFmtId="0" fontId="16" fillId="3" borderId="64" xfId="0" applyFont="1" applyFill="1" applyBorder="1" applyAlignment="1">
      <alignment horizontal="center" vertical="center" wrapText="1"/>
    </xf>
    <xf numFmtId="0" fontId="16" fillId="3" borderId="65" xfId="0" applyFont="1" applyFill="1" applyBorder="1" applyAlignment="1">
      <alignment horizontal="center" vertical="center" wrapText="1"/>
    </xf>
    <xf numFmtId="0" fontId="16" fillId="3" borderId="0" xfId="0" applyFont="1" applyFill="1" applyAlignment="1">
      <alignment horizontal="center" vertical="center" wrapText="1"/>
    </xf>
    <xf numFmtId="0" fontId="16" fillId="3" borderId="66" xfId="0" applyFont="1" applyFill="1" applyBorder="1" applyAlignment="1">
      <alignment horizontal="center" vertical="center" wrapText="1"/>
    </xf>
    <xf numFmtId="0" fontId="16" fillId="3" borderId="67" xfId="0" applyFont="1" applyFill="1" applyBorder="1" applyAlignment="1">
      <alignment horizontal="center" vertical="center" wrapText="1"/>
    </xf>
    <xf numFmtId="0" fontId="16" fillId="3" borderId="68" xfId="0" applyFont="1" applyFill="1" applyBorder="1" applyAlignment="1">
      <alignment horizontal="center" vertical="center" wrapText="1"/>
    </xf>
    <xf numFmtId="0" fontId="16" fillId="3" borderId="69" xfId="0" applyFont="1" applyFill="1" applyBorder="1" applyAlignment="1">
      <alignment horizontal="center" vertical="center" wrapText="1"/>
    </xf>
    <xf numFmtId="0" fontId="34" fillId="3" borderId="21" xfId="0" applyFont="1" applyFill="1" applyBorder="1" applyAlignment="1">
      <alignment horizontal="center" vertical="center"/>
    </xf>
    <xf numFmtId="0" fontId="36" fillId="3" borderId="22" xfId="0" applyFont="1" applyFill="1" applyBorder="1" applyAlignment="1">
      <alignment horizontal="center" vertical="top"/>
    </xf>
    <xf numFmtId="0" fontId="3" fillId="2" borderId="58" xfId="0" applyFont="1" applyFill="1" applyBorder="1" applyAlignment="1" applyProtection="1">
      <alignment horizontal="center"/>
      <protection locked="0"/>
    </xf>
    <xf numFmtId="0" fontId="3" fillId="2" borderId="59" xfId="0" applyFont="1" applyFill="1" applyBorder="1" applyAlignment="1" applyProtection="1">
      <alignment horizontal="center"/>
      <protection locked="0"/>
    </xf>
    <xf numFmtId="0" fontId="0" fillId="3" borderId="0" xfId="0" applyFill="1" applyAlignment="1">
      <alignment vertical="top" wrapText="1"/>
    </xf>
    <xf numFmtId="0" fontId="32" fillId="3" borderId="0" xfId="0" applyFont="1" applyFill="1" applyAlignment="1" applyProtection="1">
      <alignment horizontal="center" vertical="center" wrapText="1"/>
      <protection locked="0"/>
    </xf>
    <xf numFmtId="0" fontId="24" fillId="3" borderId="0" xfId="0" applyFont="1" applyFill="1" applyAlignment="1">
      <alignment horizontal="center" vertical="center"/>
    </xf>
    <xf numFmtId="0" fontId="3" fillId="2" borderId="1"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7" fillId="3" borderId="0" xfId="0" applyFont="1" applyFill="1" applyAlignment="1">
      <alignment horizontal="center" vertical="center"/>
    </xf>
    <xf numFmtId="0" fontId="3" fillId="3" borderId="0" xfId="0" applyFont="1" applyFill="1" applyAlignment="1">
      <alignment horizontal="right" wrapText="1"/>
    </xf>
    <xf numFmtId="0" fontId="11" fillId="3" borderId="0" xfId="0" applyFont="1" applyFill="1" applyAlignment="1">
      <alignment horizontal="left" vertical="top" wrapText="1"/>
    </xf>
    <xf numFmtId="0" fontId="22" fillId="7" borderId="52" xfId="0" applyFont="1" applyFill="1" applyBorder="1" applyAlignment="1">
      <alignment horizontal="center" vertical="center"/>
    </xf>
    <xf numFmtId="0" fontId="22" fillId="7" borderId="53" xfId="0" applyFont="1" applyFill="1" applyBorder="1" applyAlignment="1">
      <alignment horizontal="center" vertical="center"/>
    </xf>
    <xf numFmtId="0" fontId="22" fillId="7" borderId="54" xfId="0" applyFont="1" applyFill="1" applyBorder="1" applyAlignment="1">
      <alignment horizontal="center" vertical="center"/>
    </xf>
    <xf numFmtId="0" fontId="16" fillId="3" borderId="12" xfId="0" applyFont="1" applyFill="1" applyBorder="1" applyAlignment="1">
      <alignment horizontal="left" vertical="top" wrapText="1" indent="1"/>
    </xf>
    <xf numFmtId="0" fontId="16" fillId="3" borderId="0" xfId="0" applyFont="1" applyFill="1" applyAlignment="1">
      <alignment horizontal="left" vertical="top" wrapText="1" indent="1"/>
    </xf>
    <xf numFmtId="0" fontId="16" fillId="3" borderId="13" xfId="0" applyFont="1" applyFill="1" applyBorder="1" applyAlignment="1">
      <alignment horizontal="left" vertical="top" wrapText="1" indent="1"/>
    </xf>
    <xf numFmtId="0" fontId="58" fillId="11" borderId="0" xfId="0" applyFont="1" applyFill="1" applyAlignment="1">
      <alignment horizontal="center" vertical="top"/>
    </xf>
    <xf numFmtId="0" fontId="37" fillId="15" borderId="47" xfId="0" applyFont="1" applyFill="1" applyBorder="1" applyAlignment="1">
      <alignment horizontal="center" vertical="center"/>
    </xf>
    <xf numFmtId="0" fontId="34" fillId="11" borderId="0" xfId="0" applyFont="1" applyFill="1" applyAlignment="1">
      <alignment horizontal="center"/>
    </xf>
    <xf numFmtId="0" fontId="53" fillId="14" borderId="0" xfId="0" applyFont="1" applyFill="1" applyAlignment="1">
      <alignment horizontal="right"/>
    </xf>
    <xf numFmtId="44" fontId="3" fillId="2" borderId="0" xfId="1" applyFont="1" applyFill="1" applyBorder="1" applyAlignment="1" applyProtection="1">
      <alignment horizontal="center"/>
      <protection locked="0"/>
    </xf>
    <xf numFmtId="0" fontId="39" fillId="15" borderId="47" xfId="0" applyFont="1" applyFill="1" applyBorder="1" applyAlignment="1">
      <alignment horizontal="right"/>
    </xf>
    <xf numFmtId="0" fontId="62" fillId="14" borderId="29" xfId="0" applyFont="1" applyFill="1" applyBorder="1" applyAlignment="1">
      <alignment horizontal="center" vertical="center"/>
    </xf>
    <xf numFmtId="0" fontId="62" fillId="14" borderId="0" xfId="0" applyFont="1" applyFill="1" applyAlignment="1">
      <alignment horizontal="center" vertical="center"/>
    </xf>
    <xf numFmtId="0" fontId="19" fillId="14" borderId="0" xfId="0" applyFont="1" applyFill="1" applyAlignment="1">
      <alignment horizontal="center"/>
    </xf>
    <xf numFmtId="44" fontId="3" fillId="20" borderId="0" xfId="1" applyFont="1" applyFill="1" applyBorder="1" applyAlignment="1" applyProtection="1">
      <alignment horizontal="center"/>
      <protection locked="0"/>
    </xf>
    <xf numFmtId="0" fontId="0" fillId="11" borderId="47" xfId="0" applyFill="1" applyBorder="1" applyAlignment="1">
      <alignment horizontal="left" vertical="top" wrapText="1" indent="1"/>
    </xf>
    <xf numFmtId="0" fontId="16" fillId="11" borderId="4" xfId="0" applyFont="1" applyFill="1" applyBorder="1" applyAlignment="1">
      <alignment horizontal="left" vertical="top" wrapText="1" indent="1"/>
    </xf>
    <xf numFmtId="0" fontId="16" fillId="11" borderId="5" xfId="0" applyFont="1" applyFill="1" applyBorder="1" applyAlignment="1">
      <alignment horizontal="left" vertical="top" wrapText="1" indent="1"/>
    </xf>
    <xf numFmtId="0" fontId="16" fillId="11" borderId="6" xfId="0" applyFont="1" applyFill="1" applyBorder="1" applyAlignment="1">
      <alignment horizontal="left" vertical="top" wrapText="1" indent="1"/>
    </xf>
    <xf numFmtId="0" fontId="16" fillId="11" borderId="12" xfId="0" applyFont="1" applyFill="1" applyBorder="1" applyAlignment="1">
      <alignment horizontal="left" vertical="top" wrapText="1" indent="1"/>
    </xf>
    <xf numFmtId="0" fontId="16" fillId="11" borderId="0" xfId="0" applyFont="1" applyFill="1" applyAlignment="1">
      <alignment horizontal="left" vertical="top" wrapText="1" indent="1"/>
    </xf>
    <xf numFmtId="0" fontId="16" fillId="11" borderId="13" xfId="0" applyFont="1" applyFill="1" applyBorder="1" applyAlignment="1">
      <alignment horizontal="left" vertical="top" wrapText="1" indent="1"/>
    </xf>
    <xf numFmtId="0" fontId="16" fillId="11" borderId="8" xfId="0" applyFont="1" applyFill="1" applyBorder="1" applyAlignment="1">
      <alignment horizontal="left" vertical="top" wrapText="1" indent="1"/>
    </xf>
    <xf numFmtId="0" fontId="16" fillId="11" borderId="9" xfId="0" applyFont="1" applyFill="1" applyBorder="1" applyAlignment="1">
      <alignment horizontal="left" vertical="top" wrapText="1" indent="1"/>
    </xf>
    <xf numFmtId="0" fontId="16" fillId="11" borderId="10" xfId="0" applyFont="1" applyFill="1" applyBorder="1" applyAlignment="1">
      <alignment horizontal="left" vertical="top" wrapText="1" indent="1"/>
    </xf>
    <xf numFmtId="0" fontId="51" fillId="18" borderId="0" xfId="0" applyFont="1" applyFill="1" applyAlignment="1">
      <alignment horizontal="center" vertical="center"/>
    </xf>
    <xf numFmtId="0" fontId="54" fillId="17" borderId="0" xfId="0" applyFont="1" applyFill="1" applyAlignment="1">
      <alignment horizontal="center" vertical="center"/>
    </xf>
    <xf numFmtId="0" fontId="0" fillId="11" borderId="0" xfId="0" applyFill="1" applyAlignment="1">
      <alignment vertical="top" wrapText="1"/>
    </xf>
    <xf numFmtId="0" fontId="56" fillId="11" borderId="0" xfId="0" applyFont="1" applyFill="1" applyAlignment="1" applyProtection="1">
      <alignment horizontal="center" vertical="center" wrapText="1"/>
      <protection locked="0"/>
    </xf>
    <xf numFmtId="0" fontId="0" fillId="11" borderId="0" xfId="0" applyFill="1" applyAlignment="1">
      <alignment horizontal="left" vertical="top" wrapText="1" indent="1"/>
    </xf>
    <xf numFmtId="0" fontId="24" fillId="11" borderId="0" xfId="0" applyFont="1" applyFill="1" applyAlignment="1">
      <alignment horizontal="center" vertical="center"/>
    </xf>
    <xf numFmtId="0" fontId="46" fillId="11" borderId="0" xfId="0" applyFont="1" applyFill="1" applyAlignment="1">
      <alignment horizontal="center" vertical="center"/>
    </xf>
    <xf numFmtId="0" fontId="47" fillId="11" borderId="0" xfId="0" applyFont="1" applyFill="1" applyAlignment="1">
      <alignment horizontal="left" vertical="top" wrapText="1"/>
    </xf>
    <xf numFmtId="0" fontId="52" fillId="14" borderId="0" xfId="0" applyFont="1" applyFill="1" applyAlignment="1">
      <alignment horizontal="center" vertical="center"/>
    </xf>
    <xf numFmtId="0" fontId="49" fillId="9" borderId="0" xfId="0" applyFont="1" applyFill="1" applyAlignment="1">
      <alignment horizontal="center" vertical="center"/>
    </xf>
    <xf numFmtId="0" fontId="50" fillId="12" borderId="0" xfId="0" applyFont="1" applyFill="1" applyAlignment="1">
      <alignment horizontal="center" vertical="center"/>
    </xf>
    <xf numFmtId="0" fontId="65" fillId="12" borderId="0" xfId="0" applyFont="1" applyFill="1" applyAlignment="1">
      <alignment horizontal="center" vertical="center"/>
    </xf>
  </cellXfs>
  <cellStyles count="3">
    <cellStyle name="Currency" xfId="1" builtinId="4"/>
    <cellStyle name="Normal" xfId="0" builtinId="0"/>
    <cellStyle name="Percent" xfId="2" builtinId="5"/>
  </cellStyles>
  <dxfs count="2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0"/>
      </font>
      <fill>
        <patternFill>
          <bgColor theme="8" tint="-0.49998474074526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497415</xdr:colOff>
      <xdr:row>25</xdr:row>
      <xdr:rowOff>150284</xdr:rowOff>
    </xdr:from>
    <xdr:to>
      <xdr:col>8</xdr:col>
      <xdr:colOff>863599</xdr:colOff>
      <xdr:row>75</xdr:row>
      <xdr:rowOff>0</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772582" y="6733117"/>
          <a:ext cx="5255684" cy="9903883"/>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loan term (15-year or 30-year) you think is better for you and why. </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ED7D31"/>
              </a:solidFill>
              <a:effectLst/>
              <a:uLnTx/>
              <a:uFillTx/>
              <a:latin typeface="+mn-lt"/>
              <a:ea typeface="+mn-ea"/>
              <a:cs typeface="+mn-cs"/>
            </a:rPr>
            <a:t>Type your answer here...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endParaRPr lang="en-US" sz="1400" baseline="0">
            <a:solidFill>
              <a:schemeClr val="bg1">
                <a:lumMod val="65000"/>
              </a:schemeClr>
            </a:solidFill>
          </a:endParaRPr>
        </a:p>
        <a:p>
          <a:r>
            <a:rPr lang="en-US" sz="1400" baseline="0">
              <a:solidFill>
                <a:schemeClr val="bg1">
                  <a:lumMod val="65000"/>
                </a:schemeClr>
              </a:solidFill>
            </a:rPr>
            <a:t>3. Describe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19075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30</xdr:col>
      <xdr:colOff>0</xdr:colOff>
      <xdr:row>3</xdr:row>
      <xdr:rowOff>0</xdr:rowOff>
    </xdr:from>
    <xdr:to>
      <xdr:col>30</xdr:col>
      <xdr:colOff>304800</xdr:colOff>
      <xdr:row>4</xdr:row>
      <xdr:rowOff>38100</xdr:rowOff>
    </xdr:to>
    <xdr:sp macro="" textlink="">
      <xdr:nvSpPr>
        <xdr:cNvPr id="4" name="AutoShape 62" descr="mgres.jp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239903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201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4"/>
        <a:srcRect l="23930" r="1057"/>
        <a:stretch/>
      </xdr:blipFill>
      <xdr:spPr>
        <a:xfrm>
          <a:off x="20334733" y="421628"/>
          <a:ext cx="661543" cy="576645"/>
        </a:xfrm>
        <a:prstGeom prst="rect">
          <a:avLst/>
        </a:prstGeom>
        <a:ln w="25400">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22224</xdr:colOff>
      <xdr:row>25</xdr:row>
      <xdr:rowOff>19050</xdr:rowOff>
    </xdr:from>
    <xdr:to>
      <xdr:col>8</xdr:col>
      <xdr:colOff>771524</xdr:colOff>
      <xdr:row>52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96924" y="6838950"/>
          <a:ext cx="5130800" cy="565785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Summarize your discussion with your friend</a:t>
          </a:r>
          <a:r>
            <a:rPr lang="en-US" sz="2000" baseline="0">
              <a:solidFill>
                <a:schemeClr val="accent2"/>
              </a:solidFill>
            </a:rPr>
            <a:t> here...</a:t>
          </a:r>
          <a:endParaRPr lang="en-US" sz="2000">
            <a:solidFill>
              <a:schemeClr val="accent2"/>
            </a:solidFill>
          </a:endParaRPr>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1920200" y="622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328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100-000006000000}"/>
            </a:ext>
          </a:extLst>
        </xdr:cNvPr>
        <xdr:cNvPicPr>
          <a:picLocks noChangeAspect="1"/>
        </xdr:cNvPicPr>
      </xdr:nvPicPr>
      <xdr:blipFill rotWithShape="1">
        <a:blip xmlns:r="http://schemas.openxmlformats.org/officeDocument/2006/relationships" r:embed="rId4"/>
        <a:srcRect l="23930" r="1057"/>
        <a:stretch/>
      </xdr:blipFill>
      <xdr:spPr>
        <a:xfrm>
          <a:off x="20347433" y="421628"/>
          <a:ext cx="661543" cy="576645"/>
        </a:xfrm>
        <a:prstGeom prst="rect">
          <a:avLst/>
        </a:prstGeom>
        <a:ln w="25400">
          <a:solidFill>
            <a:schemeClr val="accent1"/>
          </a:solidFill>
        </a:ln>
      </xdr:spPr>
    </xdr:pic>
    <xdr:clientData/>
  </xdr:twoCellAnchor>
  <xdr:twoCellAnchor editAs="oneCell">
    <xdr:from>
      <xdr:col>25</xdr:col>
      <xdr:colOff>0</xdr:colOff>
      <xdr:row>3</xdr:row>
      <xdr:rowOff>0</xdr:rowOff>
    </xdr:from>
    <xdr:to>
      <xdr:col>25</xdr:col>
      <xdr:colOff>304800</xdr:colOff>
      <xdr:row>4</xdr:row>
      <xdr:rowOff>38100</xdr:rowOff>
    </xdr:to>
    <xdr:sp macro="" textlink="">
      <xdr:nvSpPr>
        <xdr:cNvPr id="11" name="AutoShape 60" descr="ww.autotrader.com.png">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212217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12" name="AutoShape 61" descr="mgres.jpg">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219964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xdr:from>
      <xdr:col>3</xdr:col>
      <xdr:colOff>22224</xdr:colOff>
      <xdr:row>25</xdr:row>
      <xdr:rowOff>19050</xdr:rowOff>
    </xdr:from>
    <xdr:to>
      <xdr:col>8</xdr:col>
      <xdr:colOff>771524</xdr:colOff>
      <xdr:row>52</xdr:row>
      <xdr:rowOff>190500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84224" y="7016750"/>
          <a:ext cx="5130800" cy="5645150"/>
        </a:xfrm>
        <a:prstGeom prst="rect">
          <a:avLst/>
        </a:prstGeom>
        <a:solidFill>
          <a:schemeClr val="accent4">
            <a:lumMod val="20000"/>
            <a:lumOff val="80000"/>
          </a:schemeClr>
        </a:solidFill>
        <a:ln w="38100"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Did you summarize your discussion with your friend, making</a:t>
          </a:r>
          <a:r>
            <a:rPr lang="en-US" sz="2000" baseline="0">
              <a:solidFill>
                <a:schemeClr val="accent2"/>
              </a:solidFill>
            </a:rPr>
            <a:t> sure to respond to all three points ... ?</a:t>
          </a:r>
          <a:endParaRPr lang="en-US" sz="2000">
            <a:solidFill>
              <a:schemeClr val="accent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437"/>
  <sheetViews>
    <sheetView tabSelected="1" zoomScale="90" zoomScaleNormal="90" zoomScalePageLayoutView="5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109">
      <c r="A1" s="2"/>
      <c r="B1" s="3"/>
      <c r="C1" s="3"/>
      <c r="D1" s="3"/>
      <c r="E1" s="3"/>
      <c r="F1" s="3"/>
      <c r="G1" s="3"/>
      <c r="H1" s="3"/>
      <c r="I1" s="3"/>
      <c r="J1" s="3"/>
      <c r="K1" s="3"/>
      <c r="L1" s="3"/>
      <c r="M1" s="3"/>
      <c r="N1" s="3"/>
      <c r="O1" s="2"/>
      <c r="P1" s="4"/>
      <c r="Q1" s="4"/>
      <c r="R1" s="4"/>
      <c r="S1" s="4"/>
      <c r="T1" s="4"/>
      <c r="U1" s="4"/>
      <c r="V1" s="4"/>
      <c r="W1" s="4"/>
      <c r="X1" s="4"/>
      <c r="Y1" s="4"/>
      <c r="Z1" s="4"/>
      <c r="AA1" s="4"/>
      <c r="AB1" s="4"/>
      <c r="AC1" s="4"/>
      <c r="AD1" s="4"/>
      <c r="AE1" s="4"/>
      <c r="AF1" s="4"/>
      <c r="AG1" s="4"/>
      <c r="AH1" s="4"/>
      <c r="AI1" s="4"/>
      <c r="AJ1" s="2"/>
      <c r="AK1" s="2"/>
      <c r="AL1" s="2"/>
      <c r="DE1" s="156">
        <v>1</v>
      </c>
    </row>
    <row r="2" spans="1:109" ht="30.75">
      <c r="A2" s="2"/>
      <c r="B2" s="5"/>
      <c r="C2" s="230" t="s">
        <v>72</v>
      </c>
      <c r="D2" s="230"/>
      <c r="E2" s="230"/>
      <c r="F2" s="230"/>
      <c r="G2" s="230"/>
      <c r="H2" s="230"/>
      <c r="I2" s="230"/>
      <c r="J2" s="230"/>
      <c r="K2" s="230"/>
      <c r="L2" s="230"/>
      <c r="M2" s="230"/>
      <c r="N2" s="230"/>
      <c r="O2" s="230"/>
      <c r="P2" s="6"/>
      <c r="Q2" s="7"/>
      <c r="R2" s="231" t="s">
        <v>0</v>
      </c>
      <c r="S2" s="231"/>
      <c r="T2" s="231"/>
      <c r="U2" s="231"/>
      <c r="V2" s="231"/>
      <c r="W2" s="231"/>
      <c r="X2" s="8"/>
      <c r="Y2" s="7"/>
      <c r="Z2" s="7"/>
      <c r="AA2" s="7"/>
      <c r="AB2" s="7"/>
      <c r="AC2" s="7"/>
      <c r="AD2" s="7"/>
      <c r="AE2" s="7"/>
      <c r="AF2" s="7"/>
      <c r="AG2" s="7"/>
      <c r="AH2" s="7"/>
      <c r="AI2" s="7"/>
      <c r="AJ2" s="7"/>
      <c r="AK2" s="7"/>
      <c r="AL2" s="2"/>
      <c r="AM2" s="7"/>
      <c r="AN2" s="7"/>
      <c r="AO2" s="7"/>
      <c r="AP2" s="7"/>
      <c r="AQ2" s="7"/>
      <c r="AR2" s="7"/>
      <c r="AS2" s="7"/>
      <c r="AT2" s="7"/>
    </row>
    <row r="3" spans="1:109" ht="30">
      <c r="A3" s="2"/>
      <c r="B3" s="5"/>
      <c r="C3" s="9"/>
      <c r="D3" s="232" t="s">
        <v>1</v>
      </c>
      <c r="E3" s="232"/>
      <c r="F3" s="232"/>
      <c r="G3" s="232"/>
      <c r="H3" s="232"/>
      <c r="I3" s="232"/>
      <c r="J3" s="9"/>
      <c r="K3" s="9"/>
      <c r="L3" s="9"/>
      <c r="M3" s="9"/>
      <c r="N3" s="9"/>
      <c r="O3" s="7"/>
      <c r="P3" s="7"/>
      <c r="Q3" s="7"/>
      <c r="R3" s="10"/>
      <c r="S3" s="7"/>
      <c r="T3" s="7"/>
      <c r="U3" s="7"/>
      <c r="V3" s="7"/>
      <c r="W3" s="11"/>
      <c r="X3" s="12"/>
      <c r="Y3" s="12"/>
      <c r="Z3" s="12"/>
      <c r="AA3" s="13"/>
      <c r="AB3" s="7"/>
      <c r="AC3" s="7"/>
      <c r="AD3" s="7"/>
      <c r="AE3" s="7"/>
      <c r="AF3" s="7"/>
      <c r="AG3" s="7"/>
      <c r="AH3" s="7"/>
      <c r="AI3" s="7"/>
      <c r="AJ3" s="7"/>
      <c r="AK3" s="7"/>
      <c r="AL3" s="2"/>
      <c r="AM3" s="7"/>
      <c r="AN3" s="7"/>
      <c r="AO3" s="7"/>
      <c r="AP3" s="7"/>
      <c r="AQ3" s="7"/>
      <c r="AR3" s="7"/>
      <c r="AS3" s="7"/>
      <c r="AT3" s="7"/>
    </row>
    <row r="4" spans="1:109" ht="20.25">
      <c r="A4" s="2"/>
      <c r="B4" s="5"/>
      <c r="C4" s="14" t="s">
        <v>2</v>
      </c>
      <c r="D4" s="202" t="s">
        <v>69</v>
      </c>
      <c r="E4" s="203"/>
      <c r="F4" s="203"/>
      <c r="G4" s="203"/>
      <c r="H4" s="203"/>
      <c r="I4" s="204"/>
      <c r="J4" s="5"/>
      <c r="K4" s="5"/>
      <c r="L4" s="5"/>
      <c r="M4" s="5"/>
      <c r="N4" s="5"/>
      <c r="O4" s="7"/>
      <c r="P4" s="15"/>
      <c r="Q4" s="15"/>
      <c r="R4" s="15"/>
      <c r="S4" s="15"/>
      <c r="T4" s="15"/>
      <c r="U4" s="15"/>
      <c r="V4" s="15"/>
      <c r="W4" s="197" t="s">
        <v>2</v>
      </c>
      <c r="X4" s="16"/>
      <c r="Y4" s="16"/>
      <c r="Z4" s="13"/>
      <c r="AA4" s="16"/>
      <c r="AB4" s="16"/>
      <c r="AC4" s="15"/>
      <c r="AD4" s="15"/>
      <c r="AE4" s="13"/>
      <c r="AF4" s="15"/>
      <c r="AG4" s="15"/>
      <c r="AH4" s="15"/>
      <c r="AI4" s="15"/>
      <c r="AL4" s="2"/>
    </row>
    <row r="5" spans="1:109" ht="20.25">
      <c r="A5" s="2"/>
      <c r="B5" s="5"/>
      <c r="C5" s="17"/>
      <c r="D5" s="205"/>
      <c r="E5" s="206"/>
      <c r="F5" s="206"/>
      <c r="G5" s="206"/>
      <c r="H5" s="206"/>
      <c r="I5" s="207"/>
      <c r="J5" s="5"/>
      <c r="K5" s="5"/>
      <c r="L5" s="5"/>
      <c r="M5" s="5"/>
      <c r="N5" s="5"/>
      <c r="O5" s="7"/>
      <c r="R5" s="18"/>
      <c r="W5" s="197"/>
      <c r="X5" s="16"/>
      <c r="Y5" s="16"/>
      <c r="Z5" s="16"/>
      <c r="AA5" s="16"/>
      <c r="AB5" s="16"/>
      <c r="AL5" s="2"/>
    </row>
    <row r="6" spans="1:109" ht="20.25">
      <c r="A6" s="2"/>
      <c r="B6" s="5"/>
      <c r="C6" s="17"/>
      <c r="D6" s="19"/>
      <c r="E6" s="19"/>
      <c r="F6" s="19"/>
      <c r="G6" s="19"/>
      <c r="H6" s="19"/>
      <c r="I6" s="19"/>
      <c r="J6" s="5"/>
      <c r="K6" s="5"/>
      <c r="L6" s="5"/>
      <c r="M6" s="5"/>
      <c r="N6" s="5"/>
      <c r="O6" s="7"/>
      <c r="R6" s="18"/>
      <c r="W6" s="233" t="s">
        <v>4</v>
      </c>
      <c r="X6" s="234"/>
      <c r="Y6" s="234"/>
      <c r="Z6" s="234"/>
      <c r="AA6" s="234"/>
      <c r="AB6" s="234"/>
      <c r="AC6" s="235"/>
      <c r="AL6" s="2"/>
    </row>
    <row r="7" spans="1:109" ht="27" thickBot="1">
      <c r="A7" s="2"/>
      <c r="B7" s="5"/>
      <c r="C7" s="20" t="s">
        <v>5</v>
      </c>
      <c r="D7" s="202" t="s">
        <v>70</v>
      </c>
      <c r="E7" s="203"/>
      <c r="F7" s="203"/>
      <c r="G7" s="203"/>
      <c r="H7" s="203"/>
      <c r="I7" s="204"/>
      <c r="J7" s="5"/>
      <c r="K7" s="5"/>
      <c r="L7" s="5"/>
      <c r="M7" s="5"/>
      <c r="N7" s="5"/>
      <c r="O7" s="7"/>
      <c r="Q7" s="227" t="s">
        <v>7</v>
      </c>
      <c r="R7" s="227"/>
      <c r="S7" s="21"/>
      <c r="W7" s="164" t="s">
        <v>8</v>
      </c>
      <c r="X7" s="228"/>
      <c r="Y7" s="229"/>
      <c r="Z7" s="163" t="s">
        <v>9</v>
      </c>
      <c r="AA7" s="228"/>
      <c r="AB7" s="229"/>
      <c r="AC7" s="165"/>
      <c r="AG7" s="227" t="s">
        <v>10</v>
      </c>
      <c r="AH7" s="227"/>
      <c r="AI7" s="22"/>
      <c r="AL7" s="2"/>
    </row>
    <row r="8" spans="1:109" ht="27" thickTop="1">
      <c r="A8" s="2"/>
      <c r="B8" s="5"/>
      <c r="C8" s="23"/>
      <c r="D8" s="236"/>
      <c r="E8" s="237"/>
      <c r="F8" s="237"/>
      <c r="G8" s="237"/>
      <c r="H8" s="237"/>
      <c r="I8" s="238"/>
      <c r="J8" s="5"/>
      <c r="K8" s="5"/>
      <c r="L8" s="5"/>
      <c r="M8" s="5"/>
      <c r="N8" s="5"/>
      <c r="O8" s="208" t="s">
        <v>11</v>
      </c>
      <c r="Q8" s="227"/>
      <c r="R8" s="227"/>
      <c r="S8" s="24" t="s">
        <v>12</v>
      </c>
      <c r="T8" s="25"/>
      <c r="W8" s="164" t="s">
        <v>13</v>
      </c>
      <c r="X8" s="228"/>
      <c r="Y8" s="229"/>
      <c r="Z8" s="163" t="s">
        <v>14</v>
      </c>
      <c r="AA8" s="228"/>
      <c r="AB8" s="229"/>
      <c r="AC8" s="166"/>
      <c r="AD8" s="26"/>
      <c r="AE8" s="25"/>
      <c r="AF8" s="149" t="s">
        <v>12</v>
      </c>
      <c r="AG8" s="227"/>
      <c r="AH8" s="227"/>
      <c r="AI8" s="22"/>
      <c r="AJ8" s="208" t="s">
        <v>15</v>
      </c>
      <c r="AL8" s="2"/>
    </row>
    <row r="9" spans="1:109" ht="26.25">
      <c r="A9" s="2"/>
      <c r="B9" s="27"/>
      <c r="C9" s="23"/>
      <c r="D9" s="205"/>
      <c r="E9" s="206"/>
      <c r="F9" s="206"/>
      <c r="G9" s="206"/>
      <c r="H9" s="206"/>
      <c r="I9" s="207"/>
      <c r="J9" s="27"/>
      <c r="K9" s="27"/>
      <c r="L9" s="27"/>
      <c r="M9" s="27"/>
      <c r="N9" s="27"/>
      <c r="O9" s="208"/>
      <c r="Q9" s="227"/>
      <c r="R9" s="227"/>
      <c r="S9" s="28" t="s">
        <v>20</v>
      </c>
      <c r="T9" s="29"/>
      <c r="W9" s="167" t="s">
        <v>17</v>
      </c>
      <c r="X9" s="223"/>
      <c r="Y9" s="224"/>
      <c r="Z9" s="168" t="s">
        <v>18</v>
      </c>
      <c r="AA9" s="223"/>
      <c r="AB9" s="224"/>
      <c r="AC9" s="169"/>
      <c r="AD9" s="26"/>
      <c r="AE9" s="29"/>
      <c r="AF9" s="150" t="s">
        <v>20</v>
      </c>
      <c r="AG9" s="227"/>
      <c r="AH9" s="227"/>
      <c r="AI9" s="22"/>
      <c r="AJ9" s="208"/>
      <c r="AL9" s="2"/>
    </row>
    <row r="10" spans="1:109" ht="20.25">
      <c r="A10" s="2"/>
      <c r="B10" s="27"/>
      <c r="C10" s="23"/>
      <c r="D10" s="30"/>
      <c r="E10" s="30"/>
      <c r="F10" s="30"/>
      <c r="G10" s="30"/>
      <c r="H10" s="30"/>
      <c r="I10" s="30"/>
      <c r="J10" s="27"/>
      <c r="K10" s="27"/>
      <c r="L10" s="27"/>
      <c r="M10" s="27"/>
      <c r="N10" s="27"/>
      <c r="O10" s="31"/>
      <c r="Q10" s="225" t="s">
        <v>19</v>
      </c>
      <c r="R10" s="225"/>
      <c r="S10" s="28" t="s">
        <v>16</v>
      </c>
      <c r="T10" s="29"/>
      <c r="W10" s="226"/>
      <c r="X10" s="226"/>
      <c r="Y10" s="226"/>
      <c r="Z10" s="226"/>
      <c r="AA10" s="226"/>
      <c r="AB10" s="226"/>
      <c r="AC10" s="226"/>
      <c r="AD10" s="26"/>
      <c r="AE10" s="29"/>
      <c r="AF10" s="150" t="s">
        <v>16</v>
      </c>
      <c r="AG10" s="187" t="s">
        <v>21</v>
      </c>
      <c r="AH10" s="187"/>
      <c r="AI10" s="32"/>
      <c r="AL10" s="2"/>
    </row>
    <row r="11" spans="1:109" ht="20.25">
      <c r="A11" s="2"/>
      <c r="B11" s="27"/>
      <c r="C11" s="20" t="s">
        <v>11</v>
      </c>
      <c r="D11" s="202" t="s">
        <v>22</v>
      </c>
      <c r="E11" s="203"/>
      <c r="F11" s="203"/>
      <c r="G11" s="203"/>
      <c r="H11" s="203"/>
      <c r="I11" s="204"/>
      <c r="J11" s="27"/>
      <c r="K11" s="27"/>
      <c r="L11" s="27"/>
      <c r="M11" s="27"/>
      <c r="N11" s="27"/>
      <c r="O11" s="31"/>
      <c r="P11" s="33"/>
      <c r="Q11" s="225"/>
      <c r="R11" s="225"/>
      <c r="S11" s="28" t="s">
        <v>67</v>
      </c>
      <c r="T11" s="29"/>
      <c r="W11" s="226"/>
      <c r="X11" s="226"/>
      <c r="Y11" s="226"/>
      <c r="Z11" s="226"/>
      <c r="AA11" s="226"/>
      <c r="AB11" s="226"/>
      <c r="AC11" s="226"/>
      <c r="AD11" s="26"/>
      <c r="AE11" s="29"/>
      <c r="AF11" s="150" t="s">
        <v>67</v>
      </c>
      <c r="AG11" s="187"/>
      <c r="AH11" s="187"/>
      <c r="AI11" s="32"/>
      <c r="AL11" s="2"/>
    </row>
    <row r="12" spans="1:109" ht="20.25">
      <c r="A12" s="2"/>
      <c r="B12" s="27"/>
      <c r="C12" s="34"/>
      <c r="D12" s="205"/>
      <c r="E12" s="206"/>
      <c r="F12" s="206"/>
      <c r="G12" s="206"/>
      <c r="H12" s="206"/>
      <c r="I12" s="207"/>
      <c r="J12" s="27"/>
      <c r="K12" s="27"/>
      <c r="L12" s="27"/>
      <c r="M12" s="27"/>
      <c r="N12" s="27"/>
      <c r="O12" s="31"/>
      <c r="P12" s="33"/>
      <c r="Q12" s="225"/>
      <c r="R12" s="225"/>
      <c r="S12" s="28" t="s">
        <v>24</v>
      </c>
      <c r="T12" s="35"/>
      <c r="W12" s="226"/>
      <c r="X12" s="226"/>
      <c r="Y12" s="226"/>
      <c r="Z12" s="226"/>
      <c r="AA12" s="226"/>
      <c r="AB12" s="226"/>
      <c r="AC12" s="226"/>
      <c r="AD12" s="26"/>
      <c r="AE12" s="35"/>
      <c r="AF12" s="150" t="s">
        <v>24</v>
      </c>
      <c r="AG12" s="187"/>
      <c r="AH12" s="187"/>
      <c r="AI12" s="32"/>
      <c r="AL12" s="2"/>
    </row>
    <row r="13" spans="1:109" ht="20.25">
      <c r="A13" s="2"/>
      <c r="B13" s="27"/>
      <c r="C13" s="23"/>
      <c r="D13" s="36"/>
      <c r="E13" s="36"/>
      <c r="F13" s="36"/>
      <c r="G13" s="36"/>
      <c r="H13" s="36"/>
      <c r="I13" s="36"/>
      <c r="J13" s="27"/>
      <c r="K13" s="27"/>
      <c r="L13" s="27"/>
      <c r="M13" s="27"/>
      <c r="N13" s="27"/>
      <c r="O13" s="31"/>
      <c r="P13" s="33"/>
      <c r="S13" s="28" t="s">
        <v>25</v>
      </c>
      <c r="T13" s="37"/>
      <c r="W13" s="226"/>
      <c r="X13" s="226"/>
      <c r="Y13" s="226"/>
      <c r="Z13" s="226"/>
      <c r="AA13" s="226"/>
      <c r="AB13" s="226"/>
      <c r="AC13" s="226"/>
      <c r="AD13" s="26"/>
      <c r="AE13" s="37"/>
      <c r="AF13" s="150" t="s">
        <v>25</v>
      </c>
      <c r="AG13" s="33"/>
      <c r="AH13" s="33"/>
      <c r="AI13" s="33"/>
      <c r="AL13" s="2"/>
    </row>
    <row r="14" spans="1:109" ht="20.25">
      <c r="A14" s="2"/>
      <c r="B14" s="27"/>
      <c r="C14" s="20" t="s">
        <v>15</v>
      </c>
      <c r="D14" s="202" t="s">
        <v>26</v>
      </c>
      <c r="E14" s="203"/>
      <c r="F14" s="203"/>
      <c r="G14" s="203"/>
      <c r="H14" s="203"/>
      <c r="I14" s="204"/>
      <c r="J14" s="27"/>
      <c r="K14" s="27"/>
      <c r="L14" s="27"/>
      <c r="M14" s="27"/>
      <c r="N14" s="27"/>
      <c r="O14" s="31"/>
      <c r="P14" s="33"/>
      <c r="S14" s="28" t="s">
        <v>27</v>
      </c>
      <c r="T14" s="38"/>
      <c r="U14" s="39"/>
      <c r="V14" s="39"/>
      <c r="W14" s="226"/>
      <c r="X14" s="226"/>
      <c r="Y14" s="226"/>
      <c r="Z14" s="226"/>
      <c r="AA14" s="226"/>
      <c r="AB14" s="226"/>
      <c r="AC14" s="226"/>
      <c r="AD14" s="26"/>
      <c r="AE14" s="38"/>
      <c r="AF14" s="150" t="s">
        <v>27</v>
      </c>
      <c r="AG14" s="33"/>
      <c r="AH14" s="33"/>
      <c r="AI14" s="33"/>
      <c r="AL14" s="2"/>
    </row>
    <row r="15" spans="1:109" ht="20.25">
      <c r="A15" s="2"/>
      <c r="B15" s="27"/>
      <c r="C15" s="40"/>
      <c r="D15" s="205"/>
      <c r="E15" s="206"/>
      <c r="F15" s="206"/>
      <c r="G15" s="206"/>
      <c r="H15" s="206"/>
      <c r="I15" s="207"/>
      <c r="J15" s="27"/>
      <c r="K15" s="27"/>
      <c r="L15" s="27"/>
      <c r="M15" s="27"/>
      <c r="N15" s="27"/>
      <c r="P15" s="33"/>
      <c r="S15" s="28" t="s">
        <v>28</v>
      </c>
      <c r="T15" s="29"/>
      <c r="U15" s="39"/>
      <c r="V15" s="39"/>
      <c r="W15" s="226"/>
      <c r="X15" s="226"/>
      <c r="Y15" s="226"/>
      <c r="Z15" s="226"/>
      <c r="AA15" s="226"/>
      <c r="AB15" s="226"/>
      <c r="AC15" s="226"/>
      <c r="AD15" s="26"/>
      <c r="AE15" s="29"/>
      <c r="AF15" s="150" t="s">
        <v>28</v>
      </c>
      <c r="AG15" s="33"/>
      <c r="AH15" s="33"/>
      <c r="AI15" s="33"/>
      <c r="AL15" s="2"/>
    </row>
    <row r="16" spans="1:109" ht="21" thickBot="1">
      <c r="A16" s="2"/>
      <c r="B16" s="27"/>
      <c r="C16" s="40"/>
      <c r="D16" s="36"/>
      <c r="E16" s="36"/>
      <c r="F16" s="36"/>
      <c r="G16" s="36"/>
      <c r="H16" s="36"/>
      <c r="I16" s="36"/>
      <c r="J16" s="27"/>
      <c r="K16" s="27"/>
      <c r="L16" s="27"/>
      <c r="M16" s="27"/>
      <c r="N16" s="27"/>
      <c r="P16" s="33"/>
      <c r="R16" s="41"/>
      <c r="S16" s="42" t="s">
        <v>29</v>
      </c>
      <c r="T16" s="43"/>
      <c r="W16" s="226"/>
      <c r="X16" s="226"/>
      <c r="Y16" s="226"/>
      <c r="Z16" s="226"/>
      <c r="AA16" s="226"/>
      <c r="AB16" s="226"/>
      <c r="AC16" s="226"/>
      <c r="AD16" s="26"/>
      <c r="AE16" s="43"/>
      <c r="AF16" s="151" t="s">
        <v>29</v>
      </c>
      <c r="AG16" s="33"/>
      <c r="AH16" s="33"/>
      <c r="AI16" s="33"/>
      <c r="AL16" s="2"/>
    </row>
    <row r="17" spans="1:44" ht="21" thickTop="1">
      <c r="A17" s="2"/>
      <c r="B17" s="27"/>
      <c r="C17" s="20" t="s">
        <v>30</v>
      </c>
      <c r="D17" s="202" t="s">
        <v>31</v>
      </c>
      <c r="E17" s="203"/>
      <c r="F17" s="203"/>
      <c r="G17" s="203"/>
      <c r="H17" s="203"/>
      <c r="I17" s="204"/>
      <c r="J17" s="27"/>
      <c r="K17" s="208" t="s">
        <v>30</v>
      </c>
      <c r="L17" s="27"/>
      <c r="M17" s="27"/>
      <c r="N17" s="27"/>
      <c r="P17" s="44"/>
      <c r="Q17" s="44"/>
      <c r="R17" s="45"/>
      <c r="S17" s="221" t="s">
        <v>32</v>
      </c>
      <c r="T17" s="221"/>
      <c r="AC17" s="26"/>
      <c r="AD17" s="26"/>
      <c r="AE17" s="221" t="s">
        <v>32</v>
      </c>
      <c r="AF17" s="221"/>
      <c r="AG17" s="46"/>
      <c r="AH17" s="46"/>
      <c r="AI17" s="33"/>
      <c r="AL17" s="2"/>
    </row>
    <row r="18" spans="1:44" ht="20.25">
      <c r="A18" s="2"/>
      <c r="B18" s="27"/>
      <c r="C18" s="40"/>
      <c r="D18" s="205"/>
      <c r="E18" s="206"/>
      <c r="F18" s="206"/>
      <c r="G18" s="206"/>
      <c r="H18" s="206"/>
      <c r="I18" s="207"/>
      <c r="J18" s="27"/>
      <c r="K18" s="208"/>
      <c r="L18" s="27"/>
      <c r="M18" s="27"/>
      <c r="N18" s="27"/>
      <c r="P18" s="222" t="s">
        <v>33</v>
      </c>
      <c r="Q18" s="222"/>
      <c r="R18" s="47" t="s">
        <v>34</v>
      </c>
      <c r="S18" s="48">
        <f>T14</f>
        <v>0</v>
      </c>
      <c r="X18" s="49"/>
      <c r="Y18" s="49"/>
      <c r="Z18" s="49"/>
      <c r="AA18" s="49"/>
      <c r="AB18" s="49"/>
      <c r="AD18" s="222" t="s">
        <v>33</v>
      </c>
      <c r="AE18" s="222"/>
      <c r="AF18" s="47" t="s">
        <v>34</v>
      </c>
      <c r="AG18" s="48">
        <f>AE14</f>
        <v>0</v>
      </c>
      <c r="AI18" s="33"/>
      <c r="AL18" s="2"/>
    </row>
    <row r="19" spans="1:44" ht="20.25">
      <c r="A19" s="2"/>
      <c r="B19" s="27"/>
      <c r="C19" s="40"/>
      <c r="D19" s="50"/>
      <c r="E19" s="50"/>
      <c r="F19" s="50"/>
      <c r="G19" s="50"/>
      <c r="H19" s="50"/>
      <c r="I19" s="50"/>
      <c r="J19" s="27"/>
      <c r="K19" s="209" t="s">
        <v>35</v>
      </c>
      <c r="L19" s="210"/>
      <c r="M19" s="211"/>
      <c r="N19" s="27"/>
      <c r="P19" s="51" t="s">
        <v>36</v>
      </c>
      <c r="Q19" s="52" t="s">
        <v>37</v>
      </c>
      <c r="R19" s="53" t="s">
        <v>38</v>
      </c>
      <c r="S19" s="54" t="s">
        <v>39</v>
      </c>
      <c r="T19" s="55" t="s">
        <v>40</v>
      </c>
      <c r="X19" s="49"/>
      <c r="Y19" s="49"/>
      <c r="Z19" s="49"/>
      <c r="AA19" s="49"/>
      <c r="AB19" s="49"/>
      <c r="AD19" s="51" t="s">
        <v>36</v>
      </c>
      <c r="AE19" s="52" t="s">
        <v>37</v>
      </c>
      <c r="AF19" s="53" t="s">
        <v>38</v>
      </c>
      <c r="AG19" s="54" t="s">
        <v>39</v>
      </c>
      <c r="AH19" s="55" t="s">
        <v>40</v>
      </c>
      <c r="AI19" s="33"/>
      <c r="AL19" s="2"/>
    </row>
    <row r="20" spans="1:44" ht="21" customHeight="1">
      <c r="A20" s="2"/>
      <c r="B20" s="27"/>
      <c r="C20" s="20" t="s">
        <v>41</v>
      </c>
      <c r="D20" s="212" t="s">
        <v>74</v>
      </c>
      <c r="E20" s="213"/>
      <c r="F20" s="213"/>
      <c r="G20" s="213"/>
      <c r="H20" s="213"/>
      <c r="I20" s="214"/>
      <c r="J20" s="27"/>
      <c r="K20" s="56"/>
      <c r="L20" s="57"/>
      <c r="M20" s="58"/>
      <c r="N20" s="27"/>
      <c r="P20" s="162">
        <v>1</v>
      </c>
      <c r="Q20" s="59"/>
      <c r="R20" s="59"/>
      <c r="S20" s="60"/>
      <c r="T20" s="59"/>
      <c r="W20" s="197" t="s">
        <v>5</v>
      </c>
      <c r="X20" s="49"/>
      <c r="Y20" s="49"/>
      <c r="Z20" s="49"/>
      <c r="AA20" s="49"/>
      <c r="AB20" s="49"/>
      <c r="AD20" s="162">
        <v>1</v>
      </c>
      <c r="AE20" s="59"/>
      <c r="AF20" s="59"/>
      <c r="AG20" s="60"/>
      <c r="AH20" s="59"/>
      <c r="AI20" s="61"/>
      <c r="AL20" s="2"/>
    </row>
    <row r="21" spans="1:44">
      <c r="A21" s="2"/>
      <c r="B21" s="27"/>
      <c r="C21" s="36"/>
      <c r="D21" s="215"/>
      <c r="E21" s="216"/>
      <c r="F21" s="216"/>
      <c r="G21" s="216"/>
      <c r="H21" s="216"/>
      <c r="I21" s="217"/>
      <c r="J21" s="27"/>
      <c r="K21" s="198" t="s">
        <v>42</v>
      </c>
      <c r="L21" s="199"/>
      <c r="M21" s="59"/>
      <c r="N21" s="27"/>
      <c r="P21" s="162">
        <v>2</v>
      </c>
      <c r="Q21" s="59"/>
      <c r="R21" s="59"/>
      <c r="S21" s="60"/>
      <c r="T21" s="59"/>
      <c r="W21" s="197"/>
      <c r="X21" s="49"/>
      <c r="Y21" s="49"/>
      <c r="Z21" s="49"/>
      <c r="AA21" s="49"/>
      <c r="AB21" s="49"/>
      <c r="AD21" s="162">
        <v>2</v>
      </c>
      <c r="AE21" s="59"/>
      <c r="AF21" s="59"/>
      <c r="AG21" s="60"/>
      <c r="AH21" s="59"/>
      <c r="AI21" s="61"/>
      <c r="AL21" s="2"/>
    </row>
    <row r="22" spans="1:44">
      <c r="A22" s="2"/>
      <c r="B22" s="27"/>
      <c r="C22" s="27"/>
      <c r="D22" s="215"/>
      <c r="E22" s="216"/>
      <c r="F22" s="216"/>
      <c r="G22" s="216"/>
      <c r="H22" s="216"/>
      <c r="I22" s="217"/>
      <c r="J22" s="27"/>
      <c r="K22" s="198" t="s">
        <v>43</v>
      </c>
      <c r="L22" s="199"/>
      <c r="M22" s="60"/>
      <c r="N22" s="27"/>
      <c r="P22" s="162">
        <v>3</v>
      </c>
      <c r="Q22" s="59"/>
      <c r="R22" s="59"/>
      <c r="S22" s="60"/>
      <c r="T22" s="59"/>
      <c r="W22" s="194" t="s">
        <v>44</v>
      </c>
      <c r="X22" s="194"/>
      <c r="Y22" s="194"/>
      <c r="Z22" s="194"/>
      <c r="AA22" s="194"/>
      <c r="AB22" s="194"/>
      <c r="AD22" s="162">
        <v>3</v>
      </c>
      <c r="AE22" s="59"/>
      <c r="AF22" s="59"/>
      <c r="AG22" s="60"/>
      <c r="AH22" s="59"/>
      <c r="AI22" s="61"/>
      <c r="AL22" s="2"/>
    </row>
    <row r="23" spans="1:44">
      <c r="A23" s="2"/>
      <c r="B23" s="27"/>
      <c r="C23" s="27"/>
      <c r="D23" s="215"/>
      <c r="E23" s="216"/>
      <c r="F23" s="216"/>
      <c r="G23" s="216"/>
      <c r="H23" s="216"/>
      <c r="I23" s="217"/>
      <c r="J23" s="27"/>
      <c r="K23" s="198" t="s">
        <v>45</v>
      </c>
      <c r="L23" s="199"/>
      <c r="M23" s="59"/>
      <c r="N23" s="27"/>
      <c r="P23" s="162">
        <v>4</v>
      </c>
      <c r="Q23" s="59"/>
      <c r="R23" s="59"/>
      <c r="S23" s="60"/>
      <c r="T23" s="59"/>
      <c r="W23" s="194"/>
      <c r="X23" s="194"/>
      <c r="Y23" s="194"/>
      <c r="Z23" s="194"/>
      <c r="AA23" s="194"/>
      <c r="AB23" s="194"/>
      <c r="AD23" s="162">
        <v>4</v>
      </c>
      <c r="AE23" s="59"/>
      <c r="AF23" s="59"/>
      <c r="AG23" s="60"/>
      <c r="AH23" s="59"/>
      <c r="AI23" s="61"/>
      <c r="AL23" s="2"/>
    </row>
    <row r="24" spans="1:44">
      <c r="A24" s="2"/>
      <c r="B24" s="27"/>
      <c r="C24" s="27"/>
      <c r="D24" s="215"/>
      <c r="E24" s="216"/>
      <c r="F24" s="216"/>
      <c r="G24" s="216"/>
      <c r="H24" s="216"/>
      <c r="I24" s="217"/>
      <c r="J24" s="27"/>
      <c r="K24" s="198" t="s">
        <v>46</v>
      </c>
      <c r="L24" s="199"/>
      <c r="M24" s="158"/>
      <c r="N24" s="27"/>
      <c r="P24" s="162">
        <v>5</v>
      </c>
      <c r="Q24" s="59"/>
      <c r="R24" s="59"/>
      <c r="S24" s="60"/>
      <c r="T24" s="59"/>
      <c r="W24" s="171" t="s">
        <v>47</v>
      </c>
      <c r="X24" s="172"/>
      <c r="Y24" s="172"/>
      <c r="Z24" s="173"/>
      <c r="AA24" s="174"/>
      <c r="AB24" s="175"/>
      <c r="AD24" s="162">
        <v>5</v>
      </c>
      <c r="AE24" s="59"/>
      <c r="AF24" s="59"/>
      <c r="AG24" s="60"/>
      <c r="AH24" s="59"/>
      <c r="AI24" s="61"/>
      <c r="AJ24" s="62"/>
      <c r="AK24" s="62"/>
      <c r="AL24" s="2"/>
    </row>
    <row r="25" spans="1:44">
      <c r="A25" s="2"/>
      <c r="B25" s="27"/>
      <c r="C25" s="27"/>
      <c r="D25" s="218"/>
      <c r="E25" s="219"/>
      <c r="F25" s="219"/>
      <c r="G25" s="219"/>
      <c r="H25" s="219"/>
      <c r="I25" s="220"/>
      <c r="J25" s="27"/>
      <c r="K25" s="200"/>
      <c r="L25" s="201"/>
      <c r="M25" s="63"/>
      <c r="N25" s="27"/>
      <c r="O25" s="64" t="s">
        <v>49</v>
      </c>
      <c r="P25" s="159"/>
      <c r="Q25" s="159"/>
      <c r="R25" s="160"/>
      <c r="S25" s="161"/>
      <c r="T25" s="161"/>
      <c r="W25" s="171" t="s">
        <v>50</v>
      </c>
      <c r="X25" s="172"/>
      <c r="Y25" s="172"/>
      <c r="Z25" s="173"/>
      <c r="AA25" s="181"/>
      <c r="AB25" s="182"/>
      <c r="AD25" s="159"/>
      <c r="AE25" s="159"/>
      <c r="AF25" s="159"/>
      <c r="AG25" s="159"/>
      <c r="AH25" s="159"/>
      <c r="AI25" s="64" t="s">
        <v>49</v>
      </c>
      <c r="AK25" s="62"/>
      <c r="AL25" s="2"/>
      <c r="AP25" s="174"/>
      <c r="AQ25" s="175"/>
      <c r="AR25" s="1" t="s">
        <v>51</v>
      </c>
    </row>
    <row r="26" spans="1:44">
      <c r="A26" s="2"/>
      <c r="B26" s="5"/>
      <c r="C26" s="27"/>
      <c r="D26" s="170"/>
      <c r="E26" s="170"/>
      <c r="F26" s="170"/>
      <c r="G26" s="170"/>
      <c r="H26" s="170"/>
      <c r="I26" s="170"/>
      <c r="J26" s="5"/>
      <c r="K26" s="183" t="str">
        <f>IF(T8&gt;0,CONCATENATE("Suppose you sell your home at year 10 for $",ROUND(1.2*T8,0),". After you repay the remaining balance of your home, any money you have left over is called equity. The following questions help you compare the equity in your home after 10 years."),"Suppose you sell your home at year 10 for... (complete parts #3 and #4 before the remainder of this question will show up.)")</f>
        <v>Suppose you sell your home at year 10 for... (complete parts #3 and #4 before the remainder of this question will show up.)</v>
      </c>
      <c r="L26" s="184"/>
      <c r="M26" s="185"/>
      <c r="N26" s="27"/>
      <c r="P26" s="159"/>
      <c r="Q26" s="159"/>
      <c r="R26" s="160"/>
      <c r="S26" s="161"/>
      <c r="T26" s="161"/>
      <c r="W26" s="171" t="s">
        <v>54</v>
      </c>
      <c r="X26" s="172"/>
      <c r="Y26" s="172"/>
      <c r="Z26" s="173"/>
      <c r="AA26" s="192"/>
      <c r="AB26" s="193"/>
      <c r="AD26" s="159"/>
      <c r="AE26" s="159"/>
      <c r="AF26" s="159"/>
      <c r="AG26" s="159"/>
      <c r="AH26" s="159"/>
      <c r="AI26" s="66"/>
      <c r="AJ26" s="62"/>
      <c r="AK26" s="62"/>
      <c r="AL26" s="2"/>
      <c r="AR26" s="1" t="s">
        <v>53</v>
      </c>
    </row>
    <row r="27" spans="1:44">
      <c r="A27" s="2"/>
      <c r="B27" s="5"/>
      <c r="C27" s="27"/>
      <c r="D27" s="170"/>
      <c r="E27" s="170"/>
      <c r="F27" s="170"/>
      <c r="G27" s="170"/>
      <c r="H27" s="170"/>
      <c r="I27" s="170"/>
      <c r="J27" s="5"/>
      <c r="K27" s="186"/>
      <c r="L27" s="187"/>
      <c r="M27" s="188"/>
      <c r="N27" s="27"/>
      <c r="P27" s="159"/>
      <c r="Q27" s="159"/>
      <c r="R27" s="160"/>
      <c r="S27" s="161"/>
      <c r="T27" s="161"/>
      <c r="W27" s="178"/>
      <c r="X27" s="179"/>
      <c r="Y27" s="179"/>
      <c r="Z27" s="179"/>
      <c r="AA27" s="179"/>
      <c r="AB27" s="180"/>
      <c r="AD27" s="159"/>
      <c r="AE27" s="159"/>
      <c r="AF27" s="159"/>
      <c r="AG27" s="159"/>
      <c r="AH27" s="159"/>
      <c r="AI27" s="66"/>
      <c r="AL27" s="2"/>
      <c r="AP27" s="1" t="s">
        <v>55</v>
      </c>
      <c r="AR27" s="1" t="s">
        <v>56</v>
      </c>
    </row>
    <row r="28" spans="1:44">
      <c r="A28" s="2"/>
      <c r="B28" s="5"/>
      <c r="C28" s="27"/>
      <c r="D28" s="170"/>
      <c r="E28" s="170"/>
      <c r="F28" s="170"/>
      <c r="G28" s="170"/>
      <c r="H28" s="170"/>
      <c r="I28" s="170"/>
      <c r="J28" s="5"/>
      <c r="K28" s="186"/>
      <c r="L28" s="187"/>
      <c r="M28" s="188"/>
      <c r="N28" s="27"/>
      <c r="P28" s="159"/>
      <c r="Q28" s="159"/>
      <c r="R28" s="160"/>
      <c r="S28" s="161"/>
      <c r="T28" s="161"/>
      <c r="AD28" s="159"/>
      <c r="AE28" s="159"/>
      <c r="AF28" s="159"/>
      <c r="AG28" s="159"/>
      <c r="AH28" s="159"/>
      <c r="AI28" s="66"/>
      <c r="AL28" s="2"/>
      <c r="AP28" s="1" t="s">
        <v>57</v>
      </c>
    </row>
    <row r="29" spans="1:44">
      <c r="A29" s="2"/>
      <c r="B29" s="5"/>
      <c r="C29" s="27"/>
      <c r="D29" s="170"/>
      <c r="E29" s="170"/>
      <c r="F29" s="170"/>
      <c r="G29" s="170"/>
      <c r="H29" s="170"/>
      <c r="I29" s="170"/>
      <c r="J29" s="5"/>
      <c r="K29" s="189"/>
      <c r="L29" s="190"/>
      <c r="M29" s="191"/>
      <c r="N29" s="5"/>
      <c r="P29" s="159"/>
      <c r="Q29" s="159"/>
      <c r="R29" s="160"/>
      <c r="S29" s="161"/>
      <c r="T29" s="161"/>
      <c r="W29" s="194" t="s">
        <v>59</v>
      </c>
      <c r="X29" s="194"/>
      <c r="Y29" s="194"/>
      <c r="Z29" s="194"/>
      <c r="AA29" s="194"/>
      <c r="AB29" s="194"/>
      <c r="AD29" s="159"/>
      <c r="AE29" s="159"/>
      <c r="AF29" s="159"/>
      <c r="AG29" s="159"/>
      <c r="AH29" s="159"/>
      <c r="AI29" s="66"/>
      <c r="AL29" s="2"/>
      <c r="AP29" s="1" t="s">
        <v>48</v>
      </c>
    </row>
    <row r="30" spans="1:44">
      <c r="A30" s="2"/>
      <c r="B30" s="27"/>
      <c r="C30" s="5"/>
      <c r="D30" s="170"/>
      <c r="E30" s="170"/>
      <c r="F30" s="170"/>
      <c r="G30" s="170"/>
      <c r="H30" s="170"/>
      <c r="I30" s="170"/>
      <c r="J30" s="27"/>
      <c r="K30" s="195" t="s">
        <v>58</v>
      </c>
      <c r="L30" s="196"/>
      <c r="M30" s="59"/>
      <c r="N30" s="27"/>
      <c r="P30" s="159"/>
      <c r="Q30" s="159"/>
      <c r="R30" s="160"/>
      <c r="S30" s="161"/>
      <c r="T30" s="161"/>
      <c r="W30" s="194"/>
      <c r="X30" s="194"/>
      <c r="Y30" s="194"/>
      <c r="Z30" s="194"/>
      <c r="AA30" s="194"/>
      <c r="AB30" s="194"/>
      <c r="AD30" s="159"/>
      <c r="AE30" s="159"/>
      <c r="AF30" s="159"/>
      <c r="AG30" s="159"/>
      <c r="AH30" s="159"/>
      <c r="AI30" s="66"/>
      <c r="AL30" s="2"/>
      <c r="AP30" s="1" t="s">
        <v>60</v>
      </c>
    </row>
    <row r="31" spans="1:44">
      <c r="A31" s="2"/>
      <c r="B31" s="27"/>
      <c r="C31" s="5"/>
      <c r="D31" s="170"/>
      <c r="E31" s="170"/>
      <c r="F31" s="170"/>
      <c r="G31" s="170"/>
      <c r="H31" s="170"/>
      <c r="I31" s="170"/>
      <c r="J31" s="27"/>
      <c r="K31" s="198" t="s">
        <v>61</v>
      </c>
      <c r="L31" s="199"/>
      <c r="M31" s="59"/>
      <c r="N31" s="27"/>
      <c r="P31" s="159"/>
      <c r="Q31" s="159"/>
      <c r="R31" s="160"/>
      <c r="S31" s="161"/>
      <c r="T31" s="161"/>
      <c r="W31" s="171" t="s">
        <v>47</v>
      </c>
      <c r="X31" s="172"/>
      <c r="Y31" s="172"/>
      <c r="Z31" s="173"/>
      <c r="AA31" s="174"/>
      <c r="AB31" s="175"/>
      <c r="AD31" s="159"/>
      <c r="AE31" s="159"/>
      <c r="AF31" s="159"/>
      <c r="AG31" s="159"/>
      <c r="AH31" s="159"/>
      <c r="AI31" s="66"/>
      <c r="AL31" s="2"/>
    </row>
    <row r="32" spans="1:44">
      <c r="A32" s="2"/>
      <c r="B32" s="27"/>
      <c r="C32" s="5"/>
      <c r="D32" s="170"/>
      <c r="E32" s="170"/>
      <c r="F32" s="170"/>
      <c r="G32" s="170"/>
      <c r="H32" s="170"/>
      <c r="I32" s="170"/>
      <c r="J32" s="27"/>
      <c r="K32" s="198" t="s">
        <v>62</v>
      </c>
      <c r="L32" s="199"/>
      <c r="M32" s="59"/>
      <c r="N32" s="27"/>
      <c r="P32" s="159"/>
      <c r="Q32" s="159"/>
      <c r="R32" s="160"/>
      <c r="S32" s="161"/>
      <c r="T32" s="161"/>
      <c r="W32" s="171" t="s">
        <v>50</v>
      </c>
      <c r="X32" s="172"/>
      <c r="Y32" s="172"/>
      <c r="Z32" s="173"/>
      <c r="AA32" s="181"/>
      <c r="AB32" s="182"/>
      <c r="AD32" s="159"/>
      <c r="AE32" s="159"/>
      <c r="AF32" s="159"/>
      <c r="AG32" s="159"/>
      <c r="AH32" s="159"/>
      <c r="AI32" s="66"/>
      <c r="AL32" s="2"/>
    </row>
    <row r="33" spans="1:38">
      <c r="A33" s="2"/>
      <c r="B33" s="27"/>
      <c r="C33" s="5"/>
      <c r="D33" s="170"/>
      <c r="E33" s="170"/>
      <c r="F33" s="170"/>
      <c r="G33" s="170"/>
      <c r="H33" s="170"/>
      <c r="I33" s="170"/>
      <c r="J33" s="27"/>
      <c r="K33" s="198" t="s">
        <v>63</v>
      </c>
      <c r="L33" s="199"/>
      <c r="M33" s="59"/>
      <c r="N33" s="27"/>
      <c r="P33" s="159"/>
      <c r="Q33" s="159"/>
      <c r="R33" s="160"/>
      <c r="S33" s="161"/>
      <c r="T33" s="161"/>
      <c r="W33" s="171" t="s">
        <v>54</v>
      </c>
      <c r="X33" s="172"/>
      <c r="Y33" s="172"/>
      <c r="Z33" s="173"/>
      <c r="AA33" s="176"/>
      <c r="AB33" s="177"/>
      <c r="AD33" s="159"/>
      <c r="AE33" s="159"/>
      <c r="AF33" s="159"/>
      <c r="AG33" s="159"/>
      <c r="AH33" s="159"/>
      <c r="AI33" s="66"/>
      <c r="AL33" s="2"/>
    </row>
    <row r="34" spans="1:38">
      <c r="A34" s="2"/>
      <c r="B34" s="27"/>
      <c r="C34" s="27"/>
      <c r="D34" s="170"/>
      <c r="E34" s="170"/>
      <c r="F34" s="170"/>
      <c r="G34" s="170"/>
      <c r="H34" s="170"/>
      <c r="I34" s="170"/>
      <c r="J34" s="27"/>
      <c r="K34" s="200"/>
      <c r="L34" s="201"/>
      <c r="M34" s="63"/>
      <c r="N34" s="27"/>
      <c r="P34" s="159"/>
      <c r="Q34" s="159"/>
      <c r="R34" s="160"/>
      <c r="S34" s="161"/>
      <c r="T34" s="161"/>
      <c r="W34" s="178"/>
      <c r="X34" s="179"/>
      <c r="Y34" s="179"/>
      <c r="Z34" s="179"/>
      <c r="AA34" s="179"/>
      <c r="AB34" s="180"/>
      <c r="AD34" s="159"/>
      <c r="AE34" s="159"/>
      <c r="AF34" s="159"/>
      <c r="AG34" s="159"/>
      <c r="AH34" s="159"/>
      <c r="AI34" s="66"/>
      <c r="AL34" s="2"/>
    </row>
    <row r="35" spans="1:38">
      <c r="A35" s="2"/>
      <c r="B35" s="27"/>
      <c r="C35" s="27"/>
      <c r="D35" s="65"/>
      <c r="E35" s="65"/>
      <c r="F35" s="65"/>
      <c r="G35" s="65"/>
      <c r="H35" s="65"/>
      <c r="I35" s="65"/>
      <c r="J35" s="27"/>
      <c r="K35" s="27"/>
      <c r="L35" s="27"/>
      <c r="M35" s="27"/>
      <c r="N35" s="27"/>
      <c r="P35" s="159"/>
      <c r="Q35" s="159"/>
      <c r="R35" s="160"/>
      <c r="S35" s="161"/>
      <c r="T35" s="161"/>
      <c r="W35" s="67"/>
      <c r="X35" s="67"/>
      <c r="Y35" s="67"/>
      <c r="Z35" s="67"/>
      <c r="AA35" s="67"/>
      <c r="AB35" s="67"/>
      <c r="AD35" s="159"/>
      <c r="AE35" s="159"/>
      <c r="AF35" s="159"/>
      <c r="AG35" s="159"/>
      <c r="AH35" s="159"/>
      <c r="AI35" s="66"/>
      <c r="AL35" s="2"/>
    </row>
    <row r="36" spans="1:38">
      <c r="A36" s="2"/>
      <c r="B36" s="27"/>
      <c r="C36" s="27"/>
      <c r="D36" s="65"/>
      <c r="E36" s="65"/>
      <c r="F36" s="65"/>
      <c r="G36" s="65"/>
      <c r="H36" s="65"/>
      <c r="I36" s="65"/>
      <c r="J36" s="27"/>
      <c r="K36" s="27"/>
      <c r="L36" s="27"/>
      <c r="M36" s="27"/>
      <c r="N36" s="27"/>
      <c r="P36" s="159"/>
      <c r="Q36" s="159"/>
      <c r="R36" s="160"/>
      <c r="S36" s="161"/>
      <c r="T36" s="161"/>
      <c r="W36" s="67"/>
      <c r="X36" s="67"/>
      <c r="Y36" s="67"/>
      <c r="Z36" s="67"/>
      <c r="AA36" s="67"/>
      <c r="AB36" s="67"/>
      <c r="AD36" s="159"/>
      <c r="AE36" s="159"/>
      <c r="AF36" s="159"/>
      <c r="AG36" s="159"/>
      <c r="AH36" s="159"/>
      <c r="AI36" s="66"/>
      <c r="AL36" s="2"/>
    </row>
    <row r="37" spans="1:38">
      <c r="A37" s="2"/>
      <c r="B37" s="27"/>
      <c r="C37" s="27"/>
      <c r="D37" s="65"/>
      <c r="E37" s="65"/>
      <c r="F37" s="65"/>
      <c r="G37" s="65"/>
      <c r="H37" s="65"/>
      <c r="I37" s="65"/>
      <c r="J37" s="27"/>
      <c r="K37" s="27"/>
      <c r="L37" s="27"/>
      <c r="M37" s="27"/>
      <c r="N37" s="27"/>
      <c r="P37" s="159"/>
      <c r="Q37" s="159"/>
      <c r="R37" s="160"/>
      <c r="S37" s="161"/>
      <c r="T37" s="161"/>
      <c r="W37" s="67"/>
      <c r="X37" s="67"/>
      <c r="Y37" s="67"/>
      <c r="Z37" s="67"/>
      <c r="AA37" s="67"/>
      <c r="AB37" s="67"/>
      <c r="AD37" s="159"/>
      <c r="AE37" s="159"/>
      <c r="AF37" s="159"/>
      <c r="AG37" s="159"/>
      <c r="AH37" s="159"/>
      <c r="AI37" s="66"/>
      <c r="AL37" s="2"/>
    </row>
    <row r="38" spans="1:38">
      <c r="A38" s="2"/>
      <c r="B38" s="27"/>
      <c r="C38" s="27"/>
      <c r="D38" s="65"/>
      <c r="E38" s="65"/>
      <c r="F38" s="65"/>
      <c r="G38" s="65"/>
      <c r="H38" s="65"/>
      <c r="I38" s="65"/>
      <c r="J38" s="27"/>
      <c r="K38" s="27"/>
      <c r="L38" s="27"/>
      <c r="M38" s="27"/>
      <c r="N38" s="27"/>
      <c r="P38" s="159"/>
      <c r="Q38" s="159"/>
      <c r="R38" s="160"/>
      <c r="S38" s="161"/>
      <c r="T38" s="161"/>
      <c r="W38" s="67"/>
      <c r="X38" s="67"/>
      <c r="Y38" s="67"/>
      <c r="Z38" s="67"/>
      <c r="AA38" s="67"/>
      <c r="AB38" s="67"/>
      <c r="AD38" s="159"/>
      <c r="AE38" s="159"/>
      <c r="AF38" s="159"/>
      <c r="AG38" s="159"/>
      <c r="AH38" s="159"/>
      <c r="AI38" s="66"/>
      <c r="AL38" s="2"/>
    </row>
    <row r="39" spans="1:38">
      <c r="A39" s="2"/>
      <c r="B39" s="27"/>
      <c r="C39" s="27"/>
      <c r="D39" s="65"/>
      <c r="E39" s="65"/>
      <c r="F39" s="65"/>
      <c r="G39" s="65"/>
      <c r="H39" s="65"/>
      <c r="I39" s="65"/>
      <c r="J39" s="27"/>
      <c r="K39" s="27"/>
      <c r="L39" s="27"/>
      <c r="M39" s="27"/>
      <c r="N39" s="27"/>
      <c r="P39" s="159"/>
      <c r="Q39" s="159"/>
      <c r="R39" s="160"/>
      <c r="S39" s="161"/>
      <c r="T39" s="161"/>
      <c r="W39" s="67"/>
      <c r="X39" s="67"/>
      <c r="Y39" s="67"/>
      <c r="Z39" s="67"/>
      <c r="AA39" s="67"/>
      <c r="AB39" s="67"/>
      <c r="AD39" s="159"/>
      <c r="AE39" s="159"/>
      <c r="AF39" s="159"/>
      <c r="AG39" s="159"/>
      <c r="AH39" s="159"/>
      <c r="AI39" s="66"/>
      <c r="AL39" s="2"/>
    </row>
    <row r="40" spans="1:38">
      <c r="A40" s="2"/>
      <c r="B40" s="27"/>
      <c r="C40" s="27"/>
      <c r="D40" s="65"/>
      <c r="E40" s="65"/>
      <c r="F40" s="65"/>
      <c r="G40" s="65"/>
      <c r="H40" s="65"/>
      <c r="I40" s="65"/>
      <c r="J40" s="27"/>
      <c r="K40" s="27"/>
      <c r="L40" s="27"/>
      <c r="M40" s="27"/>
      <c r="N40" s="27"/>
      <c r="P40" s="159"/>
      <c r="Q40" s="159"/>
      <c r="R40" s="160"/>
      <c r="S40" s="161"/>
      <c r="T40" s="161"/>
      <c r="W40" s="67"/>
      <c r="X40" s="67"/>
      <c r="Y40" s="67"/>
      <c r="Z40" s="67"/>
      <c r="AA40" s="67"/>
      <c r="AB40" s="67"/>
      <c r="AD40" s="159"/>
      <c r="AE40" s="159"/>
      <c r="AF40" s="159"/>
      <c r="AG40" s="159"/>
      <c r="AH40" s="159"/>
      <c r="AI40" s="66"/>
      <c r="AL40" s="2"/>
    </row>
    <row r="41" spans="1:38">
      <c r="A41" s="2"/>
      <c r="B41" s="27"/>
      <c r="C41" s="27"/>
      <c r="D41" s="65"/>
      <c r="E41" s="65"/>
      <c r="F41" s="65"/>
      <c r="G41" s="65"/>
      <c r="H41" s="65"/>
      <c r="I41" s="65"/>
      <c r="J41" s="27"/>
      <c r="K41" s="27"/>
      <c r="L41" s="27"/>
      <c r="M41" s="27"/>
      <c r="N41" s="27"/>
      <c r="P41" s="159"/>
      <c r="Q41" s="159"/>
      <c r="R41" s="160"/>
      <c r="S41" s="161"/>
      <c r="T41" s="161"/>
      <c r="W41" s="67"/>
      <c r="X41" s="67"/>
      <c r="Y41" s="67"/>
      <c r="Z41" s="67"/>
      <c r="AA41" s="67"/>
      <c r="AB41" s="67"/>
      <c r="AD41" s="159"/>
      <c r="AE41" s="159"/>
      <c r="AF41" s="159"/>
      <c r="AG41" s="159"/>
      <c r="AH41" s="159"/>
      <c r="AI41" s="66"/>
      <c r="AL41" s="2"/>
    </row>
    <row r="42" spans="1:38">
      <c r="A42" s="2"/>
      <c r="B42" s="27"/>
      <c r="C42" s="27"/>
      <c r="D42" s="65"/>
      <c r="E42" s="65"/>
      <c r="F42" s="65"/>
      <c r="G42" s="65"/>
      <c r="H42" s="65"/>
      <c r="I42" s="65"/>
      <c r="J42" s="27"/>
      <c r="K42" s="27"/>
      <c r="L42" s="27"/>
      <c r="M42" s="27"/>
      <c r="N42" s="27"/>
      <c r="P42" s="159"/>
      <c r="Q42" s="159"/>
      <c r="R42" s="160"/>
      <c r="S42" s="161"/>
      <c r="T42" s="161"/>
      <c r="W42" s="67"/>
      <c r="X42" s="67"/>
      <c r="Y42" s="67"/>
      <c r="Z42" s="67"/>
      <c r="AA42" s="67"/>
      <c r="AB42" s="67"/>
      <c r="AD42" s="159"/>
      <c r="AE42" s="159"/>
      <c r="AF42" s="159"/>
      <c r="AG42" s="159"/>
      <c r="AH42" s="159"/>
      <c r="AI42" s="66"/>
      <c r="AL42" s="2"/>
    </row>
    <row r="43" spans="1:38">
      <c r="A43" s="2"/>
      <c r="B43" s="27"/>
      <c r="C43" s="27"/>
      <c r="D43" s="65"/>
      <c r="E43" s="65"/>
      <c r="F43" s="65"/>
      <c r="G43" s="65"/>
      <c r="H43" s="65"/>
      <c r="I43" s="65"/>
      <c r="J43" s="27"/>
      <c r="K43" s="27"/>
      <c r="L43" s="27"/>
      <c r="M43" s="27"/>
      <c r="N43" s="27"/>
      <c r="P43" s="159"/>
      <c r="Q43" s="159"/>
      <c r="R43" s="160"/>
      <c r="S43" s="161"/>
      <c r="T43" s="161"/>
      <c r="W43" s="67"/>
      <c r="X43" s="67"/>
      <c r="Y43" s="67"/>
      <c r="Z43" s="67"/>
      <c r="AA43" s="67"/>
      <c r="AB43" s="67"/>
      <c r="AD43" s="159"/>
      <c r="AE43" s="159"/>
      <c r="AF43" s="159"/>
      <c r="AG43" s="159"/>
      <c r="AH43" s="159"/>
      <c r="AI43" s="66"/>
      <c r="AL43" s="2"/>
    </row>
    <row r="44" spans="1:38">
      <c r="A44" s="2"/>
      <c r="B44" s="27"/>
      <c r="C44" s="27"/>
      <c r="D44" s="65"/>
      <c r="E44" s="65"/>
      <c r="F44" s="65"/>
      <c r="G44" s="65"/>
      <c r="H44" s="65"/>
      <c r="I44" s="65"/>
      <c r="J44" s="27"/>
      <c r="K44" s="27"/>
      <c r="L44" s="27"/>
      <c r="M44" s="27"/>
      <c r="N44" s="27"/>
      <c r="P44" s="159"/>
      <c r="Q44" s="159"/>
      <c r="R44" s="160"/>
      <c r="S44" s="161"/>
      <c r="T44" s="161"/>
      <c r="W44" s="67"/>
      <c r="X44" s="67"/>
      <c r="Y44" s="67"/>
      <c r="Z44" s="67"/>
      <c r="AA44" s="67"/>
      <c r="AB44" s="67"/>
      <c r="AD44" s="159"/>
      <c r="AE44" s="159"/>
      <c r="AF44" s="159"/>
      <c r="AG44" s="159"/>
      <c r="AH44" s="159"/>
      <c r="AI44" s="66"/>
      <c r="AL44" s="2"/>
    </row>
    <row r="45" spans="1:38">
      <c r="A45" s="2"/>
      <c r="B45" s="27"/>
      <c r="C45" s="27"/>
      <c r="D45" s="65"/>
      <c r="E45" s="65"/>
      <c r="F45" s="65"/>
      <c r="G45" s="65"/>
      <c r="H45" s="65"/>
      <c r="I45" s="65"/>
      <c r="J45" s="27"/>
      <c r="K45" s="27"/>
      <c r="L45" s="27"/>
      <c r="M45" s="27"/>
      <c r="N45" s="27"/>
      <c r="P45" s="159"/>
      <c r="Q45" s="159"/>
      <c r="R45" s="160"/>
      <c r="S45" s="161"/>
      <c r="T45" s="161"/>
      <c r="W45" s="67"/>
      <c r="X45" s="67"/>
      <c r="Y45" s="67"/>
      <c r="Z45" s="67"/>
      <c r="AA45" s="67"/>
      <c r="AB45" s="67"/>
      <c r="AD45" s="159"/>
      <c r="AE45" s="159"/>
      <c r="AF45" s="159"/>
      <c r="AG45" s="159"/>
      <c r="AH45" s="159"/>
      <c r="AI45" s="66"/>
      <c r="AL45" s="2"/>
    </row>
    <row r="46" spans="1:38">
      <c r="A46" s="2"/>
      <c r="B46" s="27"/>
      <c r="C46" s="27"/>
      <c r="D46" s="65"/>
      <c r="E46" s="65"/>
      <c r="F46" s="65"/>
      <c r="G46" s="65"/>
      <c r="H46" s="65"/>
      <c r="I46" s="65"/>
      <c r="J46" s="27"/>
      <c r="K46" s="27"/>
      <c r="L46" s="27"/>
      <c r="M46" s="27"/>
      <c r="N46" s="27"/>
      <c r="P46" s="159"/>
      <c r="Q46" s="159"/>
      <c r="R46" s="160"/>
      <c r="S46" s="161"/>
      <c r="T46" s="161"/>
      <c r="W46" s="67"/>
      <c r="X46" s="67"/>
      <c r="Y46" s="67"/>
      <c r="Z46" s="67"/>
      <c r="AA46" s="67"/>
      <c r="AB46" s="67"/>
      <c r="AD46" s="159"/>
      <c r="AE46" s="159"/>
      <c r="AF46" s="159"/>
      <c r="AG46" s="159"/>
      <c r="AH46" s="159"/>
      <c r="AI46" s="66"/>
      <c r="AL46" s="2"/>
    </row>
    <row r="47" spans="1:38">
      <c r="A47" s="2"/>
      <c r="B47" s="27"/>
      <c r="C47" s="27"/>
      <c r="D47" s="65"/>
      <c r="E47" s="65"/>
      <c r="F47" s="65"/>
      <c r="G47" s="65"/>
      <c r="H47" s="65"/>
      <c r="I47" s="65"/>
      <c r="J47" s="27"/>
      <c r="K47" s="27"/>
      <c r="L47" s="27"/>
      <c r="M47" s="27"/>
      <c r="N47" s="27"/>
      <c r="P47" s="159"/>
      <c r="Q47" s="159"/>
      <c r="R47" s="160"/>
      <c r="S47" s="161"/>
      <c r="T47" s="161"/>
      <c r="W47" s="67"/>
      <c r="X47" s="67"/>
      <c r="Y47" s="67"/>
      <c r="Z47" s="67"/>
      <c r="AA47" s="67"/>
      <c r="AB47" s="67"/>
      <c r="AD47" s="159"/>
      <c r="AE47" s="159"/>
      <c r="AF47" s="159"/>
      <c r="AG47" s="159"/>
      <c r="AH47" s="159"/>
      <c r="AI47" s="66"/>
      <c r="AL47" s="2"/>
    </row>
    <row r="48" spans="1:38">
      <c r="A48" s="2"/>
      <c r="B48" s="27"/>
      <c r="C48" s="27"/>
      <c r="D48" s="65"/>
      <c r="E48" s="65"/>
      <c r="F48" s="65"/>
      <c r="G48" s="65"/>
      <c r="H48" s="65"/>
      <c r="I48" s="65"/>
      <c r="J48" s="27"/>
      <c r="K48" s="27"/>
      <c r="L48" s="27"/>
      <c r="M48" s="27"/>
      <c r="N48" s="27"/>
      <c r="P48" s="159"/>
      <c r="Q48" s="159"/>
      <c r="R48" s="160"/>
      <c r="S48" s="161"/>
      <c r="T48" s="161"/>
      <c r="W48" s="67"/>
      <c r="X48" s="67"/>
      <c r="Y48" s="67"/>
      <c r="Z48" s="67"/>
      <c r="AA48" s="67"/>
      <c r="AB48" s="67"/>
      <c r="AD48" s="159"/>
      <c r="AE48" s="159"/>
      <c r="AF48" s="159"/>
      <c r="AG48" s="159"/>
      <c r="AH48" s="159"/>
      <c r="AI48" s="66"/>
      <c r="AL48" s="2"/>
    </row>
    <row r="49" spans="1:38">
      <c r="A49" s="2"/>
      <c r="B49" s="27"/>
      <c r="C49" s="27"/>
      <c r="D49" s="65"/>
      <c r="E49" s="65"/>
      <c r="F49" s="65"/>
      <c r="G49" s="65"/>
      <c r="H49" s="65"/>
      <c r="I49" s="65"/>
      <c r="J49" s="27"/>
      <c r="K49" s="27"/>
      <c r="L49" s="27"/>
      <c r="M49" s="27"/>
      <c r="N49" s="27"/>
      <c r="P49" s="159"/>
      <c r="Q49" s="159"/>
      <c r="R49" s="160"/>
      <c r="S49" s="161"/>
      <c r="T49" s="161"/>
      <c r="W49" s="67"/>
      <c r="X49" s="67"/>
      <c r="Y49" s="67"/>
      <c r="Z49" s="67"/>
      <c r="AA49" s="67"/>
      <c r="AB49" s="67"/>
      <c r="AD49" s="159"/>
      <c r="AE49" s="159"/>
      <c r="AF49" s="159"/>
      <c r="AG49" s="159"/>
      <c r="AH49" s="159"/>
      <c r="AI49" s="66"/>
      <c r="AL49" s="2"/>
    </row>
    <row r="50" spans="1:38">
      <c r="A50" s="2"/>
      <c r="B50" s="27"/>
      <c r="C50" s="27"/>
      <c r="D50" s="65"/>
      <c r="E50" s="65"/>
      <c r="F50" s="65"/>
      <c r="G50" s="65"/>
      <c r="H50" s="65"/>
      <c r="I50" s="65"/>
      <c r="J50" s="27"/>
      <c r="K50" s="27"/>
      <c r="L50" s="27"/>
      <c r="M50" s="27"/>
      <c r="N50" s="27"/>
      <c r="P50" s="159"/>
      <c r="Q50" s="159"/>
      <c r="R50" s="160"/>
      <c r="S50" s="161"/>
      <c r="T50" s="161"/>
      <c r="W50" s="67"/>
      <c r="X50" s="67"/>
      <c r="Y50" s="67"/>
      <c r="Z50" s="67"/>
      <c r="AA50" s="67"/>
      <c r="AB50" s="67"/>
      <c r="AD50" s="159"/>
      <c r="AE50" s="159"/>
      <c r="AF50" s="159"/>
      <c r="AG50" s="159"/>
      <c r="AH50" s="159"/>
      <c r="AI50" s="66"/>
      <c r="AL50" s="2"/>
    </row>
    <row r="51" spans="1:38">
      <c r="A51" s="2"/>
      <c r="C51" s="27"/>
      <c r="D51" s="65"/>
      <c r="K51" s="27"/>
      <c r="L51" s="27"/>
      <c r="M51" s="27"/>
      <c r="P51" s="159"/>
      <c r="Q51" s="159"/>
      <c r="R51" s="160"/>
      <c r="S51" s="161"/>
      <c r="T51" s="161"/>
      <c r="W51" s="67"/>
      <c r="X51" s="67"/>
      <c r="Y51" s="67"/>
      <c r="Z51" s="67"/>
      <c r="AA51" s="67"/>
      <c r="AB51" s="67"/>
      <c r="AD51" s="159"/>
      <c r="AE51" s="159"/>
      <c r="AF51" s="159"/>
      <c r="AG51" s="159"/>
      <c r="AH51" s="159"/>
      <c r="AI51" s="66"/>
      <c r="AL51" s="2"/>
    </row>
    <row r="52" spans="1:38">
      <c r="A52" s="2"/>
      <c r="C52" s="27"/>
      <c r="D52" s="65"/>
      <c r="K52" s="27"/>
      <c r="L52" s="27"/>
      <c r="M52" s="27"/>
      <c r="P52" s="159"/>
      <c r="Q52" s="159"/>
      <c r="R52" s="160"/>
      <c r="S52" s="161"/>
      <c r="T52" s="161"/>
      <c r="W52" s="67"/>
      <c r="X52" s="67"/>
      <c r="Y52" s="67"/>
      <c r="Z52" s="67"/>
      <c r="AA52" s="67"/>
      <c r="AB52" s="67"/>
      <c r="AD52" s="159"/>
      <c r="AE52" s="159"/>
      <c r="AF52" s="159"/>
      <c r="AG52" s="159"/>
      <c r="AH52" s="159"/>
      <c r="AI52" s="66"/>
      <c r="AL52" s="2"/>
    </row>
    <row r="53" spans="1:38">
      <c r="A53" s="2"/>
      <c r="C53" s="27"/>
      <c r="D53" s="65"/>
      <c r="K53" s="27"/>
      <c r="L53" s="27"/>
      <c r="M53" s="27"/>
      <c r="P53" s="159"/>
      <c r="Q53" s="159"/>
      <c r="R53" s="160"/>
      <c r="S53" s="161"/>
      <c r="T53" s="161"/>
      <c r="W53" s="67"/>
      <c r="X53" s="67"/>
      <c r="Y53" s="67"/>
      <c r="Z53" s="67"/>
      <c r="AA53" s="67"/>
      <c r="AB53" s="67"/>
      <c r="AD53" s="159"/>
      <c r="AE53" s="159"/>
      <c r="AF53" s="159"/>
      <c r="AG53" s="159"/>
      <c r="AH53" s="159"/>
      <c r="AI53" s="66"/>
      <c r="AL53" s="2"/>
    </row>
    <row r="54" spans="1:38">
      <c r="A54" s="2"/>
      <c r="P54" s="159"/>
      <c r="Q54" s="159"/>
      <c r="R54" s="160"/>
      <c r="S54" s="161"/>
      <c r="T54" s="161"/>
      <c r="W54" s="67"/>
      <c r="X54" s="67"/>
      <c r="Y54" s="67"/>
      <c r="Z54" s="67"/>
      <c r="AA54" s="67"/>
      <c r="AB54" s="67"/>
      <c r="AD54" s="159"/>
      <c r="AE54" s="159"/>
      <c r="AF54" s="159"/>
      <c r="AG54" s="159"/>
      <c r="AH54" s="159"/>
      <c r="AI54" s="66"/>
      <c r="AL54" s="2"/>
    </row>
    <row r="55" spans="1:38">
      <c r="A55" s="2"/>
      <c r="P55" s="159"/>
      <c r="Q55" s="159"/>
      <c r="R55" s="160"/>
      <c r="S55" s="161"/>
      <c r="T55" s="161"/>
      <c r="W55" s="67"/>
      <c r="X55" s="67"/>
      <c r="Y55" s="67"/>
      <c r="Z55" s="67"/>
      <c r="AA55" s="67"/>
      <c r="AB55" s="67"/>
      <c r="AD55" s="159"/>
      <c r="AE55" s="159"/>
      <c r="AF55" s="159"/>
      <c r="AG55" s="159"/>
      <c r="AH55" s="159"/>
      <c r="AI55" s="66"/>
      <c r="AL55" s="2"/>
    </row>
    <row r="56" spans="1:38">
      <c r="A56" s="2"/>
      <c r="B56" s="5"/>
      <c r="E56" s="5"/>
      <c r="F56" s="5"/>
      <c r="G56" s="5"/>
      <c r="H56" s="5"/>
      <c r="I56" s="5"/>
      <c r="J56" s="5"/>
      <c r="N56" s="5"/>
      <c r="P56" s="159"/>
      <c r="Q56" s="159"/>
      <c r="R56" s="160"/>
      <c r="S56" s="161"/>
      <c r="T56" s="161"/>
      <c r="W56" s="67"/>
      <c r="X56" s="67"/>
      <c r="Y56" s="67"/>
      <c r="Z56" s="67"/>
      <c r="AA56" s="67"/>
      <c r="AB56" s="67"/>
      <c r="AD56" s="159"/>
      <c r="AE56" s="159"/>
      <c r="AF56" s="159"/>
      <c r="AG56" s="159"/>
      <c r="AH56" s="159"/>
      <c r="AI56" s="66"/>
      <c r="AL56" s="2"/>
    </row>
    <row r="57" spans="1:38">
      <c r="A57" s="2"/>
      <c r="B57" s="5"/>
      <c r="E57" s="5"/>
      <c r="F57" s="5"/>
      <c r="G57" s="5"/>
      <c r="H57" s="5"/>
      <c r="I57" s="5"/>
      <c r="J57" s="5"/>
      <c r="N57" s="5"/>
      <c r="P57" s="159"/>
      <c r="Q57" s="159"/>
      <c r="R57" s="160"/>
      <c r="S57" s="161"/>
      <c r="T57" s="161"/>
      <c r="W57" s="67"/>
      <c r="X57" s="67"/>
      <c r="Y57" s="67"/>
      <c r="Z57" s="67"/>
      <c r="AA57" s="67"/>
      <c r="AB57" s="67"/>
      <c r="AD57" s="159"/>
      <c r="AE57" s="159"/>
      <c r="AF57" s="159"/>
      <c r="AG57" s="159"/>
      <c r="AH57" s="159"/>
      <c r="AI57" s="66"/>
      <c r="AL57" s="2"/>
    </row>
    <row r="58" spans="1:38">
      <c r="A58" s="2"/>
      <c r="B58" s="5"/>
      <c r="E58" s="5"/>
      <c r="F58" s="5"/>
      <c r="G58" s="5"/>
      <c r="H58" s="5"/>
      <c r="I58" s="5"/>
      <c r="J58" s="5"/>
      <c r="N58" s="5"/>
      <c r="P58" s="159"/>
      <c r="Q58" s="159"/>
      <c r="R58" s="160"/>
      <c r="S58" s="161"/>
      <c r="T58" s="161"/>
      <c r="W58" s="67"/>
      <c r="X58" s="67"/>
      <c r="Y58" s="67"/>
      <c r="Z58" s="67"/>
      <c r="AA58" s="67"/>
      <c r="AB58" s="67"/>
      <c r="AD58" s="159"/>
      <c r="AE58" s="159"/>
      <c r="AF58" s="159"/>
      <c r="AG58" s="159"/>
      <c r="AH58" s="159"/>
      <c r="AI58" s="66"/>
      <c r="AL58" s="2"/>
    </row>
    <row r="59" spans="1:38">
      <c r="A59" s="2"/>
      <c r="B59" s="5"/>
      <c r="C59" s="5"/>
      <c r="D59" s="5"/>
      <c r="E59" s="5"/>
      <c r="F59" s="5"/>
      <c r="G59" s="5"/>
      <c r="H59" s="5"/>
      <c r="I59" s="5"/>
      <c r="J59" s="5"/>
      <c r="K59" s="5"/>
      <c r="L59" s="5"/>
      <c r="M59" s="5"/>
      <c r="N59" s="5"/>
      <c r="P59" s="159"/>
      <c r="Q59" s="159"/>
      <c r="R59" s="160"/>
      <c r="S59" s="161"/>
      <c r="T59" s="161"/>
      <c r="W59" s="67"/>
      <c r="X59" s="67"/>
      <c r="Y59" s="67"/>
      <c r="Z59" s="67"/>
      <c r="AA59" s="67"/>
      <c r="AB59" s="67"/>
      <c r="AD59" s="159"/>
      <c r="AE59" s="159"/>
      <c r="AF59" s="159"/>
      <c r="AG59" s="159"/>
      <c r="AH59" s="159"/>
      <c r="AI59" s="66"/>
      <c r="AL59" s="2"/>
    </row>
    <row r="60" spans="1:38">
      <c r="A60" s="2"/>
      <c r="B60" s="5"/>
      <c r="C60" s="5"/>
      <c r="D60" s="5"/>
      <c r="E60" s="5"/>
      <c r="F60" s="5"/>
      <c r="G60" s="5"/>
      <c r="H60" s="5"/>
      <c r="I60" s="5"/>
      <c r="J60" s="5"/>
      <c r="K60" s="5"/>
      <c r="L60" s="5"/>
      <c r="M60" s="5"/>
      <c r="N60" s="5"/>
      <c r="P60" s="159"/>
      <c r="Q60" s="159"/>
      <c r="R60" s="160"/>
      <c r="S60" s="161"/>
      <c r="T60" s="161"/>
      <c r="W60" s="67"/>
      <c r="X60" s="67"/>
      <c r="Y60" s="67"/>
      <c r="Z60" s="67"/>
      <c r="AA60" s="67"/>
      <c r="AB60" s="67"/>
      <c r="AD60" s="159"/>
      <c r="AE60" s="159"/>
      <c r="AF60" s="159"/>
      <c r="AG60" s="159"/>
      <c r="AH60" s="159"/>
      <c r="AI60" s="66"/>
      <c r="AL60" s="2"/>
    </row>
    <row r="61" spans="1:38">
      <c r="A61" s="2"/>
      <c r="B61" s="5"/>
      <c r="C61" s="5"/>
      <c r="D61" s="5"/>
      <c r="E61" s="5"/>
      <c r="F61" s="5"/>
      <c r="G61" s="5"/>
      <c r="H61" s="5"/>
      <c r="I61" s="5"/>
      <c r="J61" s="5"/>
      <c r="K61" s="5"/>
      <c r="L61" s="5"/>
      <c r="M61" s="5"/>
      <c r="N61" s="5"/>
      <c r="P61" s="159"/>
      <c r="Q61" s="159"/>
      <c r="R61" s="160"/>
      <c r="S61" s="161"/>
      <c r="T61" s="161"/>
      <c r="W61" s="67"/>
      <c r="X61" s="67"/>
      <c r="Y61" s="67"/>
      <c r="Z61" s="67"/>
      <c r="AA61" s="67"/>
      <c r="AB61" s="67"/>
      <c r="AD61" s="159"/>
      <c r="AE61" s="159"/>
      <c r="AF61" s="159"/>
      <c r="AG61" s="159"/>
      <c r="AH61" s="159"/>
      <c r="AI61" s="66"/>
      <c r="AL61" s="2"/>
    </row>
    <row r="62" spans="1:38">
      <c r="A62" s="2"/>
      <c r="B62" s="5"/>
      <c r="C62" s="5"/>
      <c r="D62" s="5"/>
      <c r="E62" s="5"/>
      <c r="F62" s="5"/>
      <c r="G62" s="5"/>
      <c r="H62" s="5"/>
      <c r="I62" s="5"/>
      <c r="J62" s="5"/>
      <c r="K62" s="5"/>
      <c r="L62" s="5"/>
      <c r="M62" s="5"/>
      <c r="N62" s="5"/>
      <c r="P62" s="159"/>
      <c r="Q62" s="159"/>
      <c r="R62" s="160"/>
      <c r="S62" s="161"/>
      <c r="T62" s="161"/>
      <c r="W62" s="67"/>
      <c r="X62" s="67"/>
      <c r="Y62" s="67"/>
      <c r="Z62" s="67"/>
      <c r="AA62" s="67"/>
      <c r="AB62" s="67"/>
      <c r="AD62" s="159"/>
      <c r="AE62" s="159"/>
      <c r="AF62" s="159"/>
      <c r="AG62" s="159"/>
      <c r="AH62" s="159"/>
      <c r="AI62" s="66"/>
      <c r="AL62" s="2"/>
    </row>
    <row r="63" spans="1:38">
      <c r="A63" s="2"/>
      <c r="B63" s="5"/>
      <c r="C63" s="5"/>
      <c r="D63" s="5"/>
      <c r="E63" s="5"/>
      <c r="F63" s="5"/>
      <c r="G63" s="5"/>
      <c r="H63" s="5"/>
      <c r="I63" s="5"/>
      <c r="J63" s="5"/>
      <c r="K63" s="5"/>
      <c r="L63" s="5"/>
      <c r="M63" s="5"/>
      <c r="N63" s="5"/>
      <c r="P63" s="159"/>
      <c r="Q63" s="159"/>
      <c r="R63" s="160"/>
      <c r="S63" s="161"/>
      <c r="T63" s="161"/>
      <c r="W63" s="67"/>
      <c r="X63" s="67"/>
      <c r="Y63" s="67"/>
      <c r="Z63" s="67"/>
      <c r="AA63" s="67"/>
      <c r="AB63" s="67"/>
      <c r="AD63" s="159"/>
      <c r="AE63" s="159"/>
      <c r="AF63" s="159"/>
      <c r="AG63" s="159"/>
      <c r="AH63" s="159"/>
      <c r="AI63" s="66"/>
      <c r="AL63" s="2"/>
    </row>
    <row r="64" spans="1:38">
      <c r="A64" s="2"/>
      <c r="B64" s="5"/>
      <c r="C64" s="5"/>
      <c r="D64" s="5"/>
      <c r="E64" s="5"/>
      <c r="F64" s="5"/>
      <c r="G64" s="5"/>
      <c r="H64" s="5"/>
      <c r="I64" s="5"/>
      <c r="J64" s="5"/>
      <c r="K64" s="5"/>
      <c r="L64" s="5"/>
      <c r="M64" s="5"/>
      <c r="N64" s="5"/>
      <c r="P64" s="159"/>
      <c r="Q64" s="159"/>
      <c r="R64" s="160"/>
      <c r="S64" s="161"/>
      <c r="T64" s="161"/>
      <c r="W64" s="67"/>
      <c r="X64" s="67"/>
      <c r="Y64" s="67"/>
      <c r="Z64" s="67"/>
      <c r="AA64" s="67"/>
      <c r="AB64" s="67"/>
      <c r="AD64" s="159"/>
      <c r="AE64" s="159"/>
      <c r="AF64" s="159"/>
      <c r="AG64" s="159"/>
      <c r="AH64" s="159"/>
      <c r="AI64" s="66"/>
      <c r="AL64" s="2"/>
    </row>
    <row r="65" spans="1:38">
      <c r="A65" s="2"/>
      <c r="B65" s="5"/>
      <c r="C65" s="5"/>
      <c r="D65" s="5"/>
      <c r="E65" s="5"/>
      <c r="F65" s="5"/>
      <c r="G65" s="5"/>
      <c r="H65" s="5"/>
      <c r="I65" s="5"/>
      <c r="J65" s="5"/>
      <c r="K65" s="5"/>
      <c r="L65" s="5"/>
      <c r="M65" s="5"/>
      <c r="N65" s="5"/>
      <c r="P65" s="159"/>
      <c r="Q65" s="159"/>
      <c r="R65" s="160"/>
      <c r="S65" s="161"/>
      <c r="T65" s="161"/>
      <c r="W65" s="67"/>
      <c r="X65" s="67"/>
      <c r="Y65" s="67"/>
      <c r="Z65" s="67"/>
      <c r="AA65" s="67"/>
      <c r="AB65" s="67"/>
      <c r="AD65" s="159"/>
      <c r="AE65" s="159"/>
      <c r="AF65" s="159"/>
      <c r="AG65" s="159"/>
      <c r="AH65" s="159"/>
      <c r="AI65" s="66"/>
      <c r="AL65" s="2"/>
    </row>
    <row r="66" spans="1:38">
      <c r="A66" s="2"/>
      <c r="B66" s="5"/>
      <c r="C66" s="5"/>
      <c r="D66" s="5"/>
      <c r="E66" s="5"/>
      <c r="F66" s="5"/>
      <c r="G66" s="5"/>
      <c r="H66" s="5"/>
      <c r="I66" s="5"/>
      <c r="J66" s="5"/>
      <c r="K66" s="5"/>
      <c r="L66" s="5"/>
      <c r="M66" s="5"/>
      <c r="N66" s="5"/>
      <c r="P66" s="159"/>
      <c r="Q66" s="159"/>
      <c r="R66" s="160"/>
      <c r="S66" s="161"/>
      <c r="T66" s="161"/>
      <c r="W66" s="67"/>
      <c r="X66" s="67"/>
      <c r="Y66" s="67"/>
      <c r="Z66" s="67"/>
      <c r="AA66" s="67"/>
      <c r="AB66" s="67"/>
      <c r="AD66" s="159"/>
      <c r="AE66" s="159"/>
      <c r="AF66" s="159"/>
      <c r="AG66" s="159"/>
      <c r="AH66" s="159"/>
      <c r="AI66" s="66"/>
      <c r="AL66" s="2"/>
    </row>
    <row r="67" spans="1:38">
      <c r="A67" s="2"/>
      <c r="B67" s="5"/>
      <c r="C67" s="5"/>
      <c r="D67" s="5"/>
      <c r="E67" s="5"/>
      <c r="F67" s="5"/>
      <c r="G67" s="5"/>
      <c r="H67" s="5"/>
      <c r="I67" s="5"/>
      <c r="J67" s="5"/>
      <c r="K67" s="5"/>
      <c r="L67" s="5"/>
      <c r="M67" s="5"/>
      <c r="N67" s="5"/>
      <c r="P67" s="159"/>
      <c r="Q67" s="159"/>
      <c r="R67" s="160"/>
      <c r="S67" s="161"/>
      <c r="T67" s="161"/>
      <c r="W67" s="67"/>
      <c r="X67" s="67"/>
      <c r="Y67" s="67"/>
      <c r="Z67" s="67"/>
      <c r="AA67" s="67"/>
      <c r="AB67" s="67"/>
      <c r="AD67" s="159"/>
      <c r="AE67" s="159"/>
      <c r="AF67" s="159"/>
      <c r="AG67" s="159"/>
      <c r="AH67" s="159"/>
      <c r="AI67" s="66"/>
      <c r="AL67" s="2"/>
    </row>
    <row r="68" spans="1:38">
      <c r="A68" s="2"/>
      <c r="B68" s="5"/>
      <c r="C68" s="5"/>
      <c r="D68" s="5"/>
      <c r="E68" s="5"/>
      <c r="F68" s="5"/>
      <c r="G68" s="5"/>
      <c r="H68" s="5"/>
      <c r="I68" s="5"/>
      <c r="J68" s="5"/>
      <c r="K68" s="5"/>
      <c r="L68" s="5"/>
      <c r="M68" s="5"/>
      <c r="N68" s="5"/>
      <c r="P68" s="159"/>
      <c r="Q68" s="159"/>
      <c r="R68" s="160"/>
      <c r="S68" s="161"/>
      <c r="T68" s="161"/>
      <c r="W68" s="67"/>
      <c r="X68" s="67"/>
      <c r="Y68" s="67"/>
      <c r="Z68" s="67"/>
      <c r="AA68" s="67"/>
      <c r="AB68" s="67"/>
      <c r="AD68" s="159"/>
      <c r="AE68" s="159"/>
      <c r="AF68" s="159"/>
      <c r="AG68" s="159"/>
      <c r="AH68" s="159"/>
      <c r="AI68" s="66"/>
      <c r="AL68" s="2"/>
    </row>
    <row r="69" spans="1:38">
      <c r="A69" s="2"/>
      <c r="B69" s="5"/>
      <c r="C69" s="5"/>
      <c r="D69" s="5"/>
      <c r="E69" s="5"/>
      <c r="F69" s="5"/>
      <c r="G69" s="5"/>
      <c r="H69" s="5"/>
      <c r="I69" s="5"/>
      <c r="J69" s="5"/>
      <c r="K69" s="5"/>
      <c r="L69" s="5"/>
      <c r="M69" s="5"/>
      <c r="N69" s="5"/>
      <c r="P69" s="159"/>
      <c r="Q69" s="159"/>
      <c r="R69" s="160"/>
      <c r="S69" s="161"/>
      <c r="T69" s="161"/>
      <c r="W69" s="67"/>
      <c r="X69" s="67"/>
      <c r="Y69" s="67"/>
      <c r="Z69" s="67"/>
      <c r="AA69" s="67"/>
      <c r="AB69" s="67"/>
      <c r="AD69" s="159"/>
      <c r="AE69" s="159"/>
      <c r="AF69" s="159"/>
      <c r="AG69" s="159"/>
      <c r="AH69" s="159"/>
      <c r="AI69" s="66"/>
      <c r="AL69" s="2"/>
    </row>
    <row r="70" spans="1:38">
      <c r="A70" s="2"/>
      <c r="B70" s="5"/>
      <c r="C70" s="5"/>
      <c r="D70" s="5"/>
      <c r="E70" s="5"/>
      <c r="F70" s="5"/>
      <c r="G70" s="5"/>
      <c r="H70" s="5"/>
      <c r="I70" s="5"/>
      <c r="J70" s="5"/>
      <c r="K70" s="5"/>
      <c r="L70" s="5"/>
      <c r="M70" s="5"/>
      <c r="N70" s="5"/>
      <c r="P70" s="159"/>
      <c r="Q70" s="159"/>
      <c r="R70" s="160"/>
      <c r="S70" s="161"/>
      <c r="T70" s="161"/>
      <c r="U70" s="68"/>
      <c r="V70" s="68"/>
      <c r="W70" s="67"/>
      <c r="X70" s="67"/>
      <c r="Y70" s="67"/>
      <c r="Z70" s="67"/>
      <c r="AA70" s="67"/>
      <c r="AB70" s="67"/>
      <c r="AD70" s="159"/>
      <c r="AE70" s="159"/>
      <c r="AF70" s="159"/>
      <c r="AG70" s="159"/>
      <c r="AH70" s="159"/>
      <c r="AI70" s="66"/>
      <c r="AL70" s="2"/>
    </row>
    <row r="71" spans="1:38">
      <c r="A71" s="2"/>
      <c r="B71" s="5"/>
      <c r="C71" s="5"/>
      <c r="D71" s="5"/>
      <c r="E71" s="5"/>
      <c r="F71" s="5"/>
      <c r="G71" s="5"/>
      <c r="H71" s="5"/>
      <c r="I71" s="5"/>
      <c r="J71" s="5"/>
      <c r="K71" s="5"/>
      <c r="L71" s="5"/>
      <c r="M71" s="5"/>
      <c r="N71" s="5"/>
      <c r="P71" s="159"/>
      <c r="Q71" s="159"/>
      <c r="R71" s="160"/>
      <c r="S71" s="161"/>
      <c r="T71" s="161"/>
      <c r="U71" s="68"/>
      <c r="V71" s="68"/>
      <c r="W71" s="67"/>
      <c r="X71" s="67"/>
      <c r="Y71" s="67"/>
      <c r="Z71" s="67"/>
      <c r="AA71" s="67"/>
      <c r="AB71" s="67"/>
      <c r="AD71" s="159"/>
      <c r="AE71" s="159"/>
      <c r="AF71" s="159"/>
      <c r="AG71" s="159"/>
      <c r="AH71" s="159"/>
      <c r="AI71" s="66"/>
      <c r="AL71" s="2"/>
    </row>
    <row r="72" spans="1:38">
      <c r="A72" s="2"/>
      <c r="B72" s="5"/>
      <c r="C72" s="5"/>
      <c r="D72" s="5"/>
      <c r="E72" s="5"/>
      <c r="F72" s="5"/>
      <c r="G72" s="5"/>
      <c r="H72" s="5"/>
      <c r="I72" s="5"/>
      <c r="J72" s="5"/>
      <c r="K72" s="5"/>
      <c r="L72" s="5"/>
      <c r="M72" s="5"/>
      <c r="N72" s="5"/>
      <c r="P72" s="159"/>
      <c r="Q72" s="159"/>
      <c r="R72" s="160"/>
      <c r="S72" s="161"/>
      <c r="T72" s="161"/>
      <c r="U72" s="68"/>
      <c r="V72" s="68"/>
      <c r="W72" s="67"/>
      <c r="X72" s="67"/>
      <c r="Y72" s="67"/>
      <c r="Z72" s="67"/>
      <c r="AA72" s="67"/>
      <c r="AB72" s="67"/>
      <c r="AD72" s="159"/>
      <c r="AE72" s="159"/>
      <c r="AF72" s="159"/>
      <c r="AG72" s="159"/>
      <c r="AH72" s="159"/>
      <c r="AI72" s="66"/>
      <c r="AL72" s="2"/>
    </row>
    <row r="73" spans="1:38">
      <c r="A73" s="2"/>
      <c r="B73" s="5"/>
      <c r="C73" s="5"/>
      <c r="D73" s="5"/>
      <c r="E73" s="5"/>
      <c r="F73" s="5"/>
      <c r="G73" s="5"/>
      <c r="H73" s="5"/>
      <c r="I73" s="5"/>
      <c r="J73" s="5"/>
      <c r="K73" s="5"/>
      <c r="L73" s="5"/>
      <c r="M73" s="5"/>
      <c r="N73" s="5"/>
      <c r="P73" s="159"/>
      <c r="Q73" s="159"/>
      <c r="R73" s="160"/>
      <c r="S73" s="161"/>
      <c r="T73" s="161"/>
      <c r="U73" s="68"/>
      <c r="V73" s="68"/>
      <c r="W73" s="67"/>
      <c r="X73" s="67"/>
      <c r="Y73" s="67"/>
      <c r="Z73" s="67"/>
      <c r="AA73" s="67"/>
      <c r="AB73" s="67"/>
      <c r="AD73" s="159"/>
      <c r="AE73" s="159"/>
      <c r="AF73" s="159"/>
      <c r="AG73" s="159"/>
      <c r="AH73" s="159"/>
      <c r="AI73" s="66"/>
      <c r="AL73" s="2"/>
    </row>
    <row r="74" spans="1:38">
      <c r="A74" s="2"/>
      <c r="B74" s="5"/>
      <c r="C74" s="5"/>
      <c r="D74" s="5"/>
      <c r="E74" s="5"/>
      <c r="F74" s="5"/>
      <c r="G74" s="5"/>
      <c r="H74" s="5"/>
      <c r="I74" s="5"/>
      <c r="J74" s="5"/>
      <c r="K74" s="5"/>
      <c r="L74" s="5"/>
      <c r="M74" s="5"/>
      <c r="N74" s="5"/>
      <c r="P74" s="159"/>
      <c r="Q74" s="159"/>
      <c r="R74" s="160"/>
      <c r="S74" s="161"/>
      <c r="T74" s="161"/>
      <c r="U74" s="68"/>
      <c r="V74" s="68"/>
      <c r="W74" s="67"/>
      <c r="X74" s="67"/>
      <c r="Y74" s="67"/>
      <c r="Z74" s="67"/>
      <c r="AA74" s="67"/>
      <c r="AB74" s="67"/>
      <c r="AD74" s="159"/>
      <c r="AE74" s="159"/>
      <c r="AF74" s="159"/>
      <c r="AG74" s="159"/>
      <c r="AH74" s="159"/>
      <c r="AI74" s="66"/>
      <c r="AL74" s="2"/>
    </row>
    <row r="75" spans="1:38">
      <c r="A75" s="2"/>
      <c r="B75" s="5"/>
      <c r="C75" s="5"/>
      <c r="D75" s="5"/>
      <c r="E75" s="5"/>
      <c r="F75" s="5"/>
      <c r="G75" s="5"/>
      <c r="H75" s="5"/>
      <c r="I75" s="5"/>
      <c r="J75" s="5"/>
      <c r="K75" s="5"/>
      <c r="L75" s="5"/>
      <c r="M75" s="5"/>
      <c r="N75" s="5"/>
      <c r="P75" s="159"/>
      <c r="Q75" s="159"/>
      <c r="R75" s="160"/>
      <c r="S75" s="161"/>
      <c r="T75" s="161"/>
      <c r="U75" s="68"/>
      <c r="V75" s="68"/>
      <c r="W75" s="67"/>
      <c r="X75" s="67"/>
      <c r="Y75" s="67"/>
      <c r="Z75" s="67"/>
      <c r="AA75" s="67"/>
      <c r="AB75" s="67"/>
      <c r="AD75" s="159"/>
      <c r="AE75" s="159"/>
      <c r="AF75" s="159"/>
      <c r="AG75" s="159"/>
      <c r="AH75" s="159"/>
      <c r="AI75" s="66"/>
      <c r="AL75" s="2"/>
    </row>
    <row r="76" spans="1:38">
      <c r="A76" s="2"/>
      <c r="B76" s="5"/>
      <c r="C76" s="5"/>
      <c r="D76" s="5"/>
      <c r="E76" s="5"/>
      <c r="F76" s="5"/>
      <c r="G76" s="5"/>
      <c r="H76" s="5"/>
      <c r="I76" s="5"/>
      <c r="J76" s="5"/>
      <c r="K76" s="5"/>
      <c r="L76" s="5"/>
      <c r="M76" s="5"/>
      <c r="N76" s="5"/>
      <c r="P76" s="159"/>
      <c r="Q76" s="159"/>
      <c r="R76" s="160"/>
      <c r="S76" s="161"/>
      <c r="T76" s="161"/>
      <c r="U76" s="68"/>
      <c r="V76" s="68"/>
      <c r="W76" s="67"/>
      <c r="X76" s="67"/>
      <c r="Y76" s="67"/>
      <c r="Z76" s="67"/>
      <c r="AA76" s="67"/>
      <c r="AB76" s="67"/>
      <c r="AD76" s="159"/>
      <c r="AE76" s="159"/>
      <c r="AF76" s="159"/>
      <c r="AG76" s="159"/>
      <c r="AH76" s="159"/>
      <c r="AI76" s="66"/>
      <c r="AL76" s="2"/>
    </row>
    <row r="77" spans="1:38">
      <c r="A77" s="2"/>
      <c r="B77" s="5"/>
      <c r="C77" s="5"/>
      <c r="D77" s="5"/>
      <c r="E77" s="5"/>
      <c r="F77" s="5"/>
      <c r="G77" s="5"/>
      <c r="H77" s="5"/>
      <c r="I77" s="5"/>
      <c r="J77" s="5"/>
      <c r="K77" s="5"/>
      <c r="L77" s="5"/>
      <c r="M77" s="5"/>
      <c r="N77" s="5"/>
      <c r="P77" s="159"/>
      <c r="Q77" s="159"/>
      <c r="R77" s="160"/>
      <c r="S77" s="161"/>
      <c r="T77" s="161"/>
      <c r="U77" s="68"/>
      <c r="V77" s="68"/>
      <c r="W77" s="67"/>
      <c r="X77" s="67"/>
      <c r="Y77" s="67"/>
      <c r="Z77" s="67"/>
      <c r="AA77" s="67"/>
      <c r="AB77" s="67"/>
      <c r="AD77" s="159"/>
      <c r="AE77" s="159"/>
      <c r="AF77" s="159"/>
      <c r="AG77" s="159"/>
      <c r="AH77" s="159"/>
      <c r="AI77" s="66"/>
      <c r="AL77" s="2"/>
    </row>
    <row r="78" spans="1:38">
      <c r="A78" s="2"/>
      <c r="B78" s="5"/>
      <c r="C78" s="5"/>
      <c r="D78" s="5"/>
      <c r="E78" s="5"/>
      <c r="F78" s="5"/>
      <c r="G78" s="5"/>
      <c r="H78" s="5"/>
      <c r="I78" s="5"/>
      <c r="J78" s="5"/>
      <c r="K78" s="5"/>
      <c r="L78" s="5"/>
      <c r="M78" s="5"/>
      <c r="N78" s="5"/>
      <c r="P78" s="159"/>
      <c r="Q78" s="159"/>
      <c r="R78" s="160"/>
      <c r="S78" s="161"/>
      <c r="T78" s="161"/>
      <c r="U78" s="68"/>
      <c r="V78" s="68"/>
      <c r="W78" s="67"/>
      <c r="X78" s="67"/>
      <c r="Y78" s="67"/>
      <c r="Z78" s="67"/>
      <c r="AA78" s="67"/>
      <c r="AB78" s="67"/>
      <c r="AD78" s="159"/>
      <c r="AE78" s="159"/>
      <c r="AF78" s="159"/>
      <c r="AG78" s="159"/>
      <c r="AH78" s="159"/>
      <c r="AI78" s="66"/>
      <c r="AL78" s="2"/>
    </row>
    <row r="79" spans="1:38">
      <c r="A79" s="2"/>
      <c r="B79" s="5"/>
      <c r="C79" s="5"/>
      <c r="D79" s="5"/>
      <c r="E79" s="5"/>
      <c r="F79" s="5"/>
      <c r="G79" s="5"/>
      <c r="H79" s="5"/>
      <c r="I79" s="5"/>
      <c r="J79" s="5"/>
      <c r="K79" s="5"/>
      <c r="L79" s="5"/>
      <c r="M79" s="5"/>
      <c r="N79" s="5"/>
      <c r="P79" s="159"/>
      <c r="Q79" s="159"/>
      <c r="R79" s="160"/>
      <c r="S79" s="161"/>
      <c r="T79" s="161"/>
      <c r="U79" s="68"/>
      <c r="V79" s="68"/>
      <c r="W79" s="67"/>
      <c r="X79" s="67"/>
      <c r="Y79" s="67"/>
      <c r="Z79" s="67"/>
      <c r="AA79" s="67"/>
      <c r="AB79" s="67"/>
      <c r="AD79" s="159"/>
      <c r="AE79" s="159"/>
      <c r="AF79" s="159"/>
      <c r="AG79" s="159"/>
      <c r="AH79" s="159"/>
      <c r="AI79" s="66"/>
      <c r="AL79" s="2"/>
    </row>
    <row r="80" spans="1:38">
      <c r="A80" s="2"/>
      <c r="B80" s="5"/>
      <c r="C80" s="5"/>
      <c r="D80" s="5"/>
      <c r="E80" s="5"/>
      <c r="F80" s="5"/>
      <c r="G80" s="5"/>
      <c r="H80" s="5"/>
      <c r="I80" s="5"/>
      <c r="J80" s="5"/>
      <c r="K80" s="5"/>
      <c r="L80" s="5"/>
      <c r="M80" s="5"/>
      <c r="N80" s="5"/>
      <c r="P80" s="159"/>
      <c r="Q80" s="159"/>
      <c r="R80" s="160"/>
      <c r="S80" s="161"/>
      <c r="T80" s="161"/>
      <c r="U80" s="68"/>
      <c r="V80" s="68"/>
      <c r="W80" s="67"/>
      <c r="X80" s="67"/>
      <c r="Y80" s="67"/>
      <c r="Z80" s="67"/>
      <c r="AA80" s="67"/>
      <c r="AB80" s="67"/>
      <c r="AD80" s="159"/>
      <c r="AE80" s="159"/>
      <c r="AF80" s="159"/>
      <c r="AG80" s="159"/>
      <c r="AH80" s="159"/>
      <c r="AI80" s="66"/>
      <c r="AL80" s="2"/>
    </row>
    <row r="81" spans="1:38">
      <c r="A81" s="2"/>
      <c r="B81" s="5"/>
      <c r="C81" s="5"/>
      <c r="D81" s="5"/>
      <c r="E81" s="5"/>
      <c r="F81" s="5"/>
      <c r="G81" s="5"/>
      <c r="H81" s="5"/>
      <c r="I81" s="5"/>
      <c r="J81" s="5"/>
      <c r="K81" s="5"/>
      <c r="L81" s="5"/>
      <c r="M81" s="5"/>
      <c r="N81" s="5"/>
      <c r="P81" s="159"/>
      <c r="Q81" s="159"/>
      <c r="R81" s="160"/>
      <c r="S81" s="161"/>
      <c r="T81" s="161"/>
      <c r="U81" s="68"/>
      <c r="V81" s="68"/>
      <c r="W81" s="67"/>
      <c r="X81" s="67"/>
      <c r="Y81" s="67"/>
      <c r="Z81" s="67"/>
      <c r="AA81" s="67"/>
      <c r="AB81" s="67"/>
      <c r="AD81" s="159"/>
      <c r="AE81" s="159"/>
      <c r="AF81" s="159"/>
      <c r="AG81" s="159"/>
      <c r="AH81" s="159"/>
      <c r="AI81" s="66"/>
      <c r="AL81" s="2"/>
    </row>
    <row r="82" spans="1:38">
      <c r="A82" s="2"/>
      <c r="B82" s="5"/>
      <c r="C82" s="5"/>
      <c r="D82" s="5"/>
      <c r="E82" s="5"/>
      <c r="F82" s="5"/>
      <c r="G82" s="5"/>
      <c r="H82" s="5"/>
      <c r="I82" s="5"/>
      <c r="J82" s="5"/>
      <c r="K82" s="5"/>
      <c r="L82" s="5"/>
      <c r="M82" s="5"/>
      <c r="N82" s="5"/>
      <c r="P82" s="159"/>
      <c r="Q82" s="159"/>
      <c r="R82" s="160"/>
      <c r="S82" s="161"/>
      <c r="T82" s="161"/>
      <c r="U82" s="68"/>
      <c r="V82" s="68"/>
      <c r="W82" s="67"/>
      <c r="X82" s="67"/>
      <c r="Y82" s="67"/>
      <c r="Z82" s="67"/>
      <c r="AA82" s="67"/>
      <c r="AB82" s="67"/>
      <c r="AD82" s="159"/>
      <c r="AE82" s="159"/>
      <c r="AF82" s="159"/>
      <c r="AG82" s="159"/>
      <c r="AH82" s="159"/>
      <c r="AL82" s="2"/>
    </row>
    <row r="83" spans="1:38">
      <c r="A83" s="2"/>
      <c r="B83" s="5"/>
      <c r="C83" s="5"/>
      <c r="D83" s="5"/>
      <c r="E83" s="5"/>
      <c r="F83" s="5"/>
      <c r="G83" s="5"/>
      <c r="H83" s="5"/>
      <c r="I83" s="5"/>
      <c r="J83" s="5"/>
      <c r="K83" s="5"/>
      <c r="L83" s="5"/>
      <c r="M83" s="5"/>
      <c r="N83" s="5"/>
      <c r="P83" s="159"/>
      <c r="Q83" s="159"/>
      <c r="R83" s="160"/>
      <c r="S83" s="161"/>
      <c r="T83" s="161"/>
      <c r="U83" s="68"/>
      <c r="V83" s="68"/>
      <c r="W83" s="67"/>
      <c r="X83" s="67"/>
      <c r="Y83" s="67"/>
      <c r="Z83" s="67"/>
      <c r="AA83" s="67"/>
      <c r="AB83" s="67"/>
      <c r="AD83" s="159"/>
      <c r="AE83" s="159"/>
      <c r="AF83" s="159"/>
      <c r="AG83" s="159"/>
      <c r="AH83" s="159"/>
      <c r="AL83" s="2"/>
    </row>
    <row r="84" spans="1:38">
      <c r="A84" s="2"/>
      <c r="B84" s="5"/>
      <c r="C84" s="5"/>
      <c r="D84" s="5"/>
      <c r="E84" s="5"/>
      <c r="F84" s="5"/>
      <c r="G84" s="5"/>
      <c r="H84" s="5"/>
      <c r="I84" s="5"/>
      <c r="J84" s="5"/>
      <c r="K84" s="5"/>
      <c r="L84" s="5"/>
      <c r="M84" s="5"/>
      <c r="N84" s="5"/>
      <c r="P84" s="159"/>
      <c r="Q84" s="159"/>
      <c r="R84" s="160"/>
      <c r="S84" s="161"/>
      <c r="T84" s="161"/>
      <c r="U84" s="68"/>
      <c r="V84" s="68"/>
      <c r="W84" s="67"/>
      <c r="X84" s="67"/>
      <c r="Y84" s="67"/>
      <c r="Z84" s="67"/>
      <c r="AA84" s="67"/>
      <c r="AB84" s="67"/>
      <c r="AD84" s="159"/>
      <c r="AE84" s="159"/>
      <c r="AF84" s="159"/>
      <c r="AG84" s="159"/>
      <c r="AH84" s="159"/>
      <c r="AL84" s="2"/>
    </row>
    <row r="85" spans="1:38">
      <c r="A85" s="2"/>
      <c r="B85" s="5"/>
      <c r="C85" s="5"/>
      <c r="D85" s="5"/>
      <c r="E85" s="5"/>
      <c r="F85" s="5"/>
      <c r="G85" s="5"/>
      <c r="H85" s="5"/>
      <c r="I85" s="5"/>
      <c r="J85" s="5"/>
      <c r="K85" s="5"/>
      <c r="L85" s="5"/>
      <c r="M85" s="5"/>
      <c r="N85" s="5"/>
      <c r="P85" s="159"/>
      <c r="Q85" s="159"/>
      <c r="R85" s="160"/>
      <c r="S85" s="161"/>
      <c r="T85" s="161"/>
      <c r="U85" s="68"/>
      <c r="V85" s="68"/>
      <c r="W85" s="67"/>
      <c r="X85" s="67"/>
      <c r="Y85" s="67"/>
      <c r="Z85" s="67"/>
      <c r="AA85" s="67"/>
      <c r="AB85" s="67"/>
      <c r="AD85" s="159"/>
      <c r="AE85" s="159"/>
      <c r="AF85" s="159"/>
      <c r="AG85" s="159"/>
      <c r="AH85" s="159"/>
      <c r="AL85" s="2"/>
    </row>
    <row r="86" spans="1:38">
      <c r="A86" s="2"/>
      <c r="B86" s="5"/>
      <c r="C86" s="5"/>
      <c r="D86" s="5"/>
      <c r="E86" s="5"/>
      <c r="F86" s="5"/>
      <c r="G86" s="5"/>
      <c r="H86" s="5"/>
      <c r="I86" s="5"/>
      <c r="J86" s="5"/>
      <c r="K86" s="5"/>
      <c r="L86" s="5"/>
      <c r="M86" s="5"/>
      <c r="N86" s="5"/>
      <c r="P86" s="159"/>
      <c r="Q86" s="159"/>
      <c r="R86" s="160"/>
      <c r="S86" s="161"/>
      <c r="T86" s="161"/>
      <c r="U86" s="68"/>
      <c r="V86" s="68"/>
      <c r="W86" s="67"/>
      <c r="X86" s="67"/>
      <c r="Y86" s="67"/>
      <c r="Z86" s="67"/>
      <c r="AA86" s="67"/>
      <c r="AB86" s="67"/>
      <c r="AD86" s="159"/>
      <c r="AE86" s="159"/>
      <c r="AF86" s="159"/>
      <c r="AG86" s="159"/>
      <c r="AH86" s="159"/>
      <c r="AL86" s="2"/>
    </row>
    <row r="87" spans="1:38">
      <c r="A87" s="2"/>
      <c r="B87" s="5"/>
      <c r="C87" s="5"/>
      <c r="D87" s="5"/>
      <c r="E87" s="5"/>
      <c r="F87" s="5"/>
      <c r="G87" s="5"/>
      <c r="H87" s="5"/>
      <c r="I87" s="5"/>
      <c r="J87" s="5"/>
      <c r="K87" s="5"/>
      <c r="L87" s="5"/>
      <c r="M87" s="5"/>
      <c r="N87" s="5"/>
      <c r="P87" s="159"/>
      <c r="Q87" s="159"/>
      <c r="R87" s="160"/>
      <c r="S87" s="161"/>
      <c r="T87" s="161"/>
      <c r="U87" s="68"/>
      <c r="V87" s="68"/>
      <c r="W87" s="67"/>
      <c r="X87" s="67"/>
      <c r="Y87" s="67"/>
      <c r="Z87" s="67"/>
      <c r="AA87" s="67"/>
      <c r="AB87" s="67"/>
      <c r="AD87" s="159"/>
      <c r="AE87" s="159"/>
      <c r="AF87" s="159"/>
      <c r="AG87" s="159"/>
      <c r="AH87" s="159"/>
      <c r="AL87" s="2"/>
    </row>
    <row r="88" spans="1:38">
      <c r="A88" s="2"/>
      <c r="B88" s="5"/>
      <c r="C88" s="5"/>
      <c r="D88" s="5"/>
      <c r="E88" s="5"/>
      <c r="F88" s="5"/>
      <c r="G88" s="5"/>
      <c r="H88" s="5"/>
      <c r="I88" s="5"/>
      <c r="J88" s="5"/>
      <c r="K88" s="5"/>
      <c r="L88" s="5"/>
      <c r="M88" s="5"/>
      <c r="N88" s="5"/>
      <c r="P88" s="159"/>
      <c r="Q88" s="159"/>
      <c r="R88" s="160"/>
      <c r="S88" s="161"/>
      <c r="T88" s="161"/>
      <c r="U88" s="68"/>
      <c r="V88" s="68"/>
      <c r="W88" s="67"/>
      <c r="X88" s="67"/>
      <c r="Y88" s="67"/>
      <c r="Z88" s="67"/>
      <c r="AA88" s="67"/>
      <c r="AB88" s="67"/>
      <c r="AD88" s="159"/>
      <c r="AE88" s="159"/>
      <c r="AF88" s="159"/>
      <c r="AG88" s="159"/>
      <c r="AH88" s="159"/>
      <c r="AL88" s="2"/>
    </row>
    <row r="89" spans="1:38">
      <c r="A89" s="2"/>
      <c r="B89" s="5"/>
      <c r="C89" s="5"/>
      <c r="D89" s="5"/>
      <c r="E89" s="5"/>
      <c r="F89" s="5"/>
      <c r="G89" s="5"/>
      <c r="H89" s="5"/>
      <c r="I89" s="5"/>
      <c r="J89" s="5"/>
      <c r="K89" s="5"/>
      <c r="L89" s="5"/>
      <c r="M89" s="5"/>
      <c r="N89" s="5"/>
      <c r="P89" s="159"/>
      <c r="Q89" s="159"/>
      <c r="R89" s="160"/>
      <c r="S89" s="161"/>
      <c r="T89" s="161"/>
      <c r="U89" s="68"/>
      <c r="V89" s="68"/>
      <c r="W89" s="67"/>
      <c r="X89" s="67"/>
      <c r="Y89" s="67"/>
      <c r="Z89" s="67"/>
      <c r="AA89" s="67"/>
      <c r="AB89" s="67"/>
      <c r="AD89" s="159"/>
      <c r="AE89" s="159"/>
      <c r="AF89" s="159"/>
      <c r="AG89" s="159"/>
      <c r="AH89" s="159"/>
      <c r="AL89" s="2"/>
    </row>
    <row r="90" spans="1:38">
      <c r="A90" s="2"/>
      <c r="B90" s="5"/>
      <c r="C90" s="5"/>
      <c r="D90" s="5"/>
      <c r="E90" s="5"/>
      <c r="F90" s="5"/>
      <c r="G90" s="5"/>
      <c r="H90" s="5"/>
      <c r="I90" s="5"/>
      <c r="J90" s="5"/>
      <c r="K90" s="5"/>
      <c r="L90" s="5"/>
      <c r="M90" s="5"/>
      <c r="N90" s="5"/>
      <c r="P90" s="159"/>
      <c r="Q90" s="159"/>
      <c r="R90" s="160"/>
      <c r="S90" s="161"/>
      <c r="T90" s="161"/>
      <c r="U90" s="68"/>
      <c r="V90" s="68"/>
      <c r="W90" s="67"/>
      <c r="X90" s="67"/>
      <c r="Y90" s="67"/>
      <c r="Z90" s="67"/>
      <c r="AA90" s="67"/>
      <c r="AB90" s="67"/>
      <c r="AD90" s="159"/>
      <c r="AE90" s="159"/>
      <c r="AF90" s="159"/>
      <c r="AG90" s="159"/>
      <c r="AH90" s="159"/>
      <c r="AL90" s="2"/>
    </row>
    <row r="91" spans="1:38">
      <c r="A91" s="2"/>
      <c r="B91" s="5"/>
      <c r="C91" s="5"/>
      <c r="D91" s="5"/>
      <c r="E91" s="5"/>
      <c r="F91" s="5"/>
      <c r="G91" s="5"/>
      <c r="H91" s="5"/>
      <c r="I91" s="5"/>
      <c r="J91" s="5"/>
      <c r="K91" s="5"/>
      <c r="L91" s="5"/>
      <c r="M91" s="5"/>
      <c r="N91" s="5"/>
      <c r="P91" s="159"/>
      <c r="Q91" s="159"/>
      <c r="R91" s="160"/>
      <c r="S91" s="161"/>
      <c r="T91" s="161"/>
      <c r="U91" s="68"/>
      <c r="V91" s="68"/>
      <c r="W91" s="67"/>
      <c r="X91" s="67"/>
      <c r="Y91" s="67"/>
      <c r="Z91" s="67"/>
      <c r="AA91" s="67"/>
      <c r="AB91" s="67"/>
      <c r="AD91" s="159"/>
      <c r="AE91" s="159"/>
      <c r="AF91" s="159"/>
      <c r="AG91" s="159"/>
      <c r="AH91" s="159"/>
      <c r="AL91" s="2"/>
    </row>
    <row r="92" spans="1:38">
      <c r="A92" s="2"/>
      <c r="B92" s="5"/>
      <c r="C92" s="5"/>
      <c r="D92" s="5"/>
      <c r="E92" s="5"/>
      <c r="F92" s="5"/>
      <c r="G92" s="5"/>
      <c r="H92" s="5"/>
      <c r="I92" s="5"/>
      <c r="J92" s="5"/>
      <c r="K92" s="5"/>
      <c r="L92" s="5"/>
      <c r="M92" s="5"/>
      <c r="N92" s="5"/>
      <c r="P92" s="159"/>
      <c r="Q92" s="159"/>
      <c r="R92" s="160"/>
      <c r="S92" s="161"/>
      <c r="T92" s="161"/>
      <c r="U92" s="68"/>
      <c r="V92" s="68"/>
      <c r="W92" s="67"/>
      <c r="X92" s="67"/>
      <c r="Y92" s="67"/>
      <c r="Z92" s="67"/>
      <c r="AA92" s="67"/>
      <c r="AB92" s="67"/>
      <c r="AD92" s="159"/>
      <c r="AE92" s="159"/>
      <c r="AF92" s="159"/>
      <c r="AG92" s="159"/>
      <c r="AH92" s="159"/>
      <c r="AL92" s="2"/>
    </row>
    <row r="93" spans="1:38">
      <c r="A93" s="2"/>
      <c r="B93" s="5"/>
      <c r="C93" s="5"/>
      <c r="D93" s="5"/>
      <c r="E93" s="5"/>
      <c r="F93" s="5"/>
      <c r="G93" s="5"/>
      <c r="H93" s="5"/>
      <c r="I93" s="5"/>
      <c r="J93" s="5"/>
      <c r="K93" s="5"/>
      <c r="L93" s="5"/>
      <c r="M93" s="5"/>
      <c r="N93" s="5"/>
      <c r="P93" s="159"/>
      <c r="Q93" s="159"/>
      <c r="R93" s="160"/>
      <c r="S93" s="161"/>
      <c r="T93" s="161"/>
      <c r="U93" s="68"/>
      <c r="V93" s="68"/>
      <c r="W93" s="67"/>
      <c r="X93" s="67"/>
      <c r="Y93" s="67"/>
      <c r="Z93" s="67"/>
      <c r="AA93" s="67"/>
      <c r="AB93" s="67"/>
      <c r="AD93" s="159"/>
      <c r="AE93" s="159"/>
      <c r="AF93" s="159"/>
      <c r="AG93" s="159"/>
      <c r="AH93" s="159"/>
      <c r="AL93" s="2"/>
    </row>
    <row r="94" spans="1:38">
      <c r="A94" s="2"/>
      <c r="B94" s="5"/>
      <c r="C94" s="5"/>
      <c r="D94" s="5"/>
      <c r="E94" s="5"/>
      <c r="F94" s="5"/>
      <c r="G94" s="5"/>
      <c r="H94" s="5"/>
      <c r="I94" s="5"/>
      <c r="J94" s="5"/>
      <c r="K94" s="5"/>
      <c r="L94" s="5"/>
      <c r="M94" s="5"/>
      <c r="N94" s="5"/>
      <c r="P94" s="159"/>
      <c r="Q94" s="159"/>
      <c r="R94" s="160"/>
      <c r="S94" s="161"/>
      <c r="T94" s="161"/>
      <c r="U94" s="68"/>
      <c r="V94" s="68"/>
      <c r="W94" s="67"/>
      <c r="X94" s="67"/>
      <c r="Y94" s="67"/>
      <c r="Z94" s="67"/>
      <c r="AA94" s="67"/>
      <c r="AB94" s="67"/>
      <c r="AD94" s="159"/>
      <c r="AE94" s="159"/>
      <c r="AF94" s="159"/>
      <c r="AG94" s="159"/>
      <c r="AH94" s="159"/>
      <c r="AL94" s="2"/>
    </row>
    <row r="95" spans="1:38">
      <c r="A95" s="2"/>
      <c r="B95" s="5"/>
      <c r="C95" s="5"/>
      <c r="D95" s="5"/>
      <c r="E95" s="5"/>
      <c r="F95" s="5"/>
      <c r="G95" s="5"/>
      <c r="H95" s="5"/>
      <c r="I95" s="5"/>
      <c r="J95" s="5"/>
      <c r="K95" s="5"/>
      <c r="L95" s="5"/>
      <c r="M95" s="5"/>
      <c r="N95" s="5"/>
      <c r="P95" s="159"/>
      <c r="Q95" s="159"/>
      <c r="R95" s="160"/>
      <c r="S95" s="161"/>
      <c r="T95" s="161"/>
      <c r="U95" s="68"/>
      <c r="V95" s="68"/>
      <c r="AD95" s="159"/>
      <c r="AE95" s="159"/>
      <c r="AF95" s="159"/>
      <c r="AG95" s="159"/>
      <c r="AH95" s="159"/>
      <c r="AL95" s="2"/>
    </row>
    <row r="96" spans="1:38">
      <c r="A96" s="2"/>
      <c r="B96" s="5"/>
      <c r="C96" s="5"/>
      <c r="D96" s="5"/>
      <c r="E96" s="5"/>
      <c r="F96" s="5"/>
      <c r="G96" s="5"/>
      <c r="H96" s="5"/>
      <c r="I96" s="5"/>
      <c r="J96" s="5"/>
      <c r="K96" s="5"/>
      <c r="L96" s="5"/>
      <c r="M96" s="5"/>
      <c r="N96" s="5"/>
      <c r="P96" s="159"/>
      <c r="Q96" s="159"/>
      <c r="R96" s="160"/>
      <c r="S96" s="161"/>
      <c r="T96" s="161"/>
      <c r="U96" s="68"/>
      <c r="V96" s="68"/>
      <c r="AD96" s="159"/>
      <c r="AE96" s="159"/>
      <c r="AF96" s="159"/>
      <c r="AG96" s="159"/>
      <c r="AH96" s="159"/>
      <c r="AL96" s="2"/>
    </row>
    <row r="97" spans="1:702">
      <c r="A97" s="2"/>
      <c r="B97" s="5"/>
      <c r="C97" s="5"/>
      <c r="D97" s="5"/>
      <c r="E97" s="5"/>
      <c r="F97" s="5"/>
      <c r="G97" s="5"/>
      <c r="H97" s="5"/>
      <c r="I97" s="5"/>
      <c r="J97" s="5"/>
      <c r="K97" s="5"/>
      <c r="L97" s="5"/>
      <c r="M97" s="5"/>
      <c r="N97" s="5"/>
      <c r="P97" s="159"/>
      <c r="Q97" s="159"/>
      <c r="R97" s="160"/>
      <c r="S97" s="161"/>
      <c r="T97" s="161"/>
      <c r="U97" s="68"/>
      <c r="V97" s="68"/>
      <c r="AD97" s="159"/>
      <c r="AE97" s="159"/>
      <c r="AF97" s="159"/>
      <c r="AG97" s="159"/>
      <c r="AH97" s="159"/>
      <c r="AL97" s="2"/>
    </row>
    <row r="98" spans="1:702">
      <c r="A98" s="2"/>
      <c r="B98" s="5"/>
      <c r="C98" s="5"/>
      <c r="D98" s="5"/>
      <c r="E98" s="5"/>
      <c r="F98" s="5"/>
      <c r="G98" s="5"/>
      <c r="H98" s="5"/>
      <c r="I98" s="5"/>
      <c r="J98" s="5"/>
      <c r="K98" s="5"/>
      <c r="L98" s="5"/>
      <c r="M98" s="5"/>
      <c r="N98" s="5"/>
      <c r="P98" s="159"/>
      <c r="Q98" s="159"/>
      <c r="R98" s="160"/>
      <c r="S98" s="161"/>
      <c r="T98" s="161"/>
      <c r="U98" s="68"/>
      <c r="V98" s="68"/>
      <c r="Z98" s="156" t="s">
        <v>73</v>
      </c>
      <c r="AD98" s="159"/>
      <c r="AE98" s="159"/>
      <c r="AF98" s="159"/>
      <c r="AG98" s="159"/>
      <c r="AH98" s="159"/>
      <c r="AL98" s="2"/>
    </row>
    <row r="99" spans="1:702">
      <c r="A99" s="2"/>
      <c r="B99" s="5"/>
      <c r="C99" s="5"/>
      <c r="D99" s="5"/>
      <c r="E99" s="5"/>
      <c r="F99" s="5"/>
      <c r="G99" s="5"/>
      <c r="H99" s="5"/>
      <c r="I99" s="5"/>
      <c r="J99" s="5"/>
      <c r="K99" s="5"/>
      <c r="L99" s="5"/>
      <c r="M99" s="5"/>
      <c r="N99" s="5"/>
      <c r="P99" s="159"/>
      <c r="Q99" s="159"/>
      <c r="R99" s="160"/>
      <c r="S99" s="161"/>
      <c r="T99" s="161"/>
      <c r="U99" s="68"/>
      <c r="V99" s="68"/>
      <c r="AD99" s="159"/>
      <c r="AE99" s="159"/>
      <c r="AF99" s="159"/>
      <c r="AG99" s="159"/>
      <c r="AH99" s="159"/>
      <c r="AL99" s="2"/>
    </row>
    <row r="100" spans="1:702">
      <c r="A100" s="2"/>
      <c r="B100" s="5"/>
      <c r="C100" s="5"/>
      <c r="D100" s="5"/>
      <c r="E100" s="5"/>
      <c r="F100" s="5"/>
      <c r="G100" s="5"/>
      <c r="H100" s="5"/>
      <c r="I100" s="5"/>
      <c r="J100" s="5"/>
      <c r="K100" s="5"/>
      <c r="L100" s="5"/>
      <c r="M100" s="5"/>
      <c r="N100" s="5"/>
      <c r="P100" s="159"/>
      <c r="Q100" s="159"/>
      <c r="R100" s="160"/>
      <c r="S100" s="161"/>
      <c r="T100" s="161"/>
      <c r="U100" s="68"/>
      <c r="V100" s="68"/>
      <c r="Z100" s="156" t="s">
        <v>75</v>
      </c>
      <c r="AD100" s="159"/>
      <c r="AE100" s="159"/>
      <c r="AF100" s="159"/>
      <c r="AG100" s="159"/>
      <c r="AH100" s="159"/>
      <c r="AL100" s="2"/>
      <c r="ZZ100" s="156"/>
    </row>
    <row r="101" spans="1:702">
      <c r="A101" s="2"/>
      <c r="B101" s="5"/>
      <c r="C101" s="5"/>
      <c r="D101" s="5"/>
      <c r="E101" s="5"/>
      <c r="F101" s="5"/>
      <c r="G101" s="5"/>
      <c r="H101" s="5"/>
      <c r="I101" s="5"/>
      <c r="J101" s="5"/>
      <c r="K101" s="5"/>
      <c r="L101" s="5"/>
      <c r="M101" s="5"/>
      <c r="N101" s="5"/>
      <c r="P101" s="159"/>
      <c r="Q101" s="159"/>
      <c r="R101" s="160"/>
      <c r="S101" s="161"/>
      <c r="T101" s="161"/>
      <c r="U101" s="68"/>
      <c r="V101" s="68"/>
      <c r="AD101" s="159"/>
      <c r="AE101" s="159"/>
      <c r="AF101" s="159"/>
      <c r="AG101" s="159"/>
      <c r="AH101" s="159"/>
      <c r="AL101" s="2"/>
    </row>
    <row r="102" spans="1:702">
      <c r="A102" s="2"/>
      <c r="B102" s="5"/>
      <c r="C102" s="5"/>
      <c r="D102" s="5"/>
      <c r="E102" s="5"/>
      <c r="F102" s="5"/>
      <c r="G102" s="5"/>
      <c r="H102" s="5"/>
      <c r="I102" s="5"/>
      <c r="J102" s="5"/>
      <c r="K102" s="5"/>
      <c r="L102" s="5"/>
      <c r="M102" s="5"/>
      <c r="N102" s="5"/>
      <c r="P102" s="159"/>
      <c r="Q102" s="159"/>
      <c r="R102" s="160"/>
      <c r="S102" s="161"/>
      <c r="T102" s="161"/>
      <c r="U102" s="68"/>
      <c r="V102" s="68"/>
      <c r="AD102" s="159"/>
      <c r="AE102" s="159"/>
      <c r="AF102" s="159"/>
      <c r="AG102" s="159"/>
      <c r="AH102" s="159"/>
      <c r="AL102" s="2"/>
    </row>
    <row r="103" spans="1:702">
      <c r="A103" s="2"/>
      <c r="B103" s="5"/>
      <c r="C103" s="5"/>
      <c r="D103" s="5"/>
      <c r="E103" s="5"/>
      <c r="F103" s="5"/>
      <c r="G103" s="5"/>
      <c r="H103" s="5"/>
      <c r="I103" s="5"/>
      <c r="J103" s="5"/>
      <c r="K103" s="5"/>
      <c r="L103" s="5"/>
      <c r="M103" s="5"/>
      <c r="N103" s="5"/>
      <c r="P103" s="159"/>
      <c r="Q103" s="159"/>
      <c r="R103" s="160"/>
      <c r="S103" s="161"/>
      <c r="T103" s="161"/>
      <c r="U103" s="68"/>
      <c r="V103" s="68"/>
      <c r="AD103" s="159"/>
      <c r="AE103" s="159"/>
      <c r="AF103" s="159"/>
      <c r="AG103" s="159"/>
      <c r="AH103" s="159"/>
      <c r="AL103" s="2"/>
    </row>
    <row r="104" spans="1:702">
      <c r="A104" s="2"/>
      <c r="B104" s="5"/>
      <c r="C104" s="5"/>
      <c r="D104" s="5"/>
      <c r="E104" s="5"/>
      <c r="F104" s="5"/>
      <c r="G104" s="5"/>
      <c r="H104" s="5"/>
      <c r="I104" s="5"/>
      <c r="J104" s="5"/>
      <c r="K104" s="5"/>
      <c r="L104" s="5"/>
      <c r="M104" s="5"/>
      <c r="N104" s="5"/>
      <c r="P104" s="159"/>
      <c r="Q104" s="159"/>
      <c r="R104" s="160"/>
      <c r="S104" s="161"/>
      <c r="T104" s="161"/>
      <c r="U104" s="68"/>
      <c r="V104" s="68"/>
      <c r="AD104" s="159"/>
      <c r="AE104" s="159"/>
      <c r="AF104" s="159"/>
      <c r="AG104" s="159"/>
      <c r="AH104" s="159"/>
      <c r="AL104" s="2"/>
    </row>
    <row r="105" spans="1:702">
      <c r="A105" s="2"/>
      <c r="B105" s="5"/>
      <c r="C105" s="5"/>
      <c r="D105" s="5"/>
      <c r="E105" s="5"/>
      <c r="F105" s="5"/>
      <c r="G105" s="5"/>
      <c r="H105" s="5"/>
      <c r="I105" s="5"/>
      <c r="J105" s="5"/>
      <c r="K105" s="5"/>
      <c r="L105" s="5"/>
      <c r="M105" s="5"/>
      <c r="N105" s="5"/>
      <c r="P105" s="159"/>
      <c r="Q105" s="159"/>
      <c r="R105" s="160"/>
      <c r="S105" s="161"/>
      <c r="T105" s="161"/>
      <c r="U105" s="68"/>
      <c r="V105" s="68"/>
      <c r="AD105" s="159"/>
      <c r="AE105" s="159"/>
      <c r="AF105" s="159"/>
      <c r="AG105" s="159"/>
      <c r="AH105" s="159"/>
      <c r="AL105" s="2"/>
    </row>
    <row r="106" spans="1:702">
      <c r="A106" s="2"/>
      <c r="B106" s="5"/>
      <c r="C106" s="5"/>
      <c r="D106" s="5"/>
      <c r="E106" s="5"/>
      <c r="F106" s="5"/>
      <c r="G106" s="5"/>
      <c r="H106" s="5"/>
      <c r="I106" s="5"/>
      <c r="J106" s="5"/>
      <c r="K106" s="5"/>
      <c r="L106" s="5"/>
      <c r="M106" s="5"/>
      <c r="N106" s="5"/>
      <c r="P106" s="159"/>
      <c r="Q106" s="159"/>
      <c r="R106" s="160"/>
      <c r="S106" s="161"/>
      <c r="T106" s="161"/>
      <c r="U106" s="68"/>
      <c r="V106" s="68"/>
      <c r="AD106" s="159"/>
      <c r="AE106" s="159"/>
      <c r="AF106" s="159"/>
      <c r="AG106" s="159"/>
      <c r="AH106" s="159"/>
      <c r="AL106" s="2"/>
    </row>
    <row r="107" spans="1:702">
      <c r="A107" s="2"/>
      <c r="B107" s="5"/>
      <c r="C107" s="5"/>
      <c r="D107" s="5"/>
      <c r="E107" s="5"/>
      <c r="F107" s="5"/>
      <c r="G107" s="5"/>
      <c r="H107" s="5"/>
      <c r="I107" s="5"/>
      <c r="J107" s="5"/>
      <c r="K107" s="5"/>
      <c r="L107" s="5"/>
      <c r="M107" s="5"/>
      <c r="N107" s="5"/>
      <c r="P107" s="159"/>
      <c r="Q107" s="159"/>
      <c r="R107" s="160"/>
      <c r="S107" s="161"/>
      <c r="T107" s="161"/>
      <c r="U107" s="68"/>
      <c r="V107" s="68"/>
      <c r="AD107" s="159"/>
      <c r="AE107" s="159"/>
      <c r="AF107" s="159"/>
      <c r="AG107" s="159"/>
      <c r="AH107" s="159"/>
      <c r="AL107" s="2"/>
    </row>
    <row r="108" spans="1:702">
      <c r="A108" s="2"/>
      <c r="B108" s="5"/>
      <c r="C108" s="5"/>
      <c r="D108" s="5"/>
      <c r="E108" s="5"/>
      <c r="F108" s="5"/>
      <c r="G108" s="5"/>
      <c r="H108" s="5"/>
      <c r="I108" s="5"/>
      <c r="J108" s="5"/>
      <c r="K108" s="5"/>
      <c r="L108" s="5"/>
      <c r="M108" s="5"/>
      <c r="N108" s="5"/>
      <c r="P108" s="159"/>
      <c r="Q108" s="159"/>
      <c r="R108" s="160"/>
      <c r="S108" s="161"/>
      <c r="T108" s="161"/>
      <c r="U108" s="68"/>
      <c r="V108" s="68"/>
      <c r="AD108" s="159"/>
      <c r="AE108" s="159"/>
      <c r="AF108" s="159"/>
      <c r="AG108" s="159"/>
      <c r="AH108" s="159"/>
      <c r="AL108" s="2"/>
    </row>
    <row r="109" spans="1:702">
      <c r="A109" s="2"/>
      <c r="B109" s="5"/>
      <c r="C109" s="5"/>
      <c r="D109" s="5"/>
      <c r="E109" s="5"/>
      <c r="F109" s="5"/>
      <c r="G109" s="5"/>
      <c r="H109" s="5"/>
      <c r="I109" s="5"/>
      <c r="J109" s="5"/>
      <c r="K109" s="5"/>
      <c r="L109" s="5"/>
      <c r="M109" s="5"/>
      <c r="N109" s="5"/>
      <c r="P109" s="159"/>
      <c r="Q109" s="159"/>
      <c r="R109" s="160"/>
      <c r="S109" s="161"/>
      <c r="T109" s="161"/>
      <c r="U109" s="68"/>
      <c r="V109" s="68"/>
      <c r="AD109" s="159"/>
      <c r="AE109" s="159"/>
      <c r="AF109" s="159"/>
      <c r="AG109" s="159"/>
      <c r="AH109" s="159"/>
      <c r="AL109" s="2"/>
    </row>
    <row r="110" spans="1:702">
      <c r="A110" s="2"/>
      <c r="B110" s="5"/>
      <c r="C110" s="5"/>
      <c r="D110" s="5"/>
      <c r="E110" s="5"/>
      <c r="F110" s="5"/>
      <c r="G110" s="5"/>
      <c r="H110" s="5"/>
      <c r="I110" s="5"/>
      <c r="J110" s="5"/>
      <c r="K110" s="5"/>
      <c r="L110" s="5"/>
      <c r="M110" s="5"/>
      <c r="N110" s="5"/>
      <c r="P110" s="159"/>
      <c r="Q110" s="159"/>
      <c r="R110" s="160"/>
      <c r="S110" s="161"/>
      <c r="T110" s="161"/>
      <c r="U110" s="68"/>
      <c r="V110" s="68"/>
      <c r="AD110" s="159"/>
      <c r="AE110" s="159"/>
      <c r="AF110" s="159"/>
      <c r="AG110" s="159"/>
      <c r="AH110" s="159"/>
      <c r="AL110" s="2"/>
    </row>
    <row r="111" spans="1:702">
      <c r="A111" s="2"/>
      <c r="B111" s="5"/>
      <c r="C111" s="5"/>
      <c r="D111" s="5"/>
      <c r="E111" s="5"/>
      <c r="F111" s="5"/>
      <c r="G111" s="5"/>
      <c r="H111" s="5"/>
      <c r="I111" s="5"/>
      <c r="J111" s="5"/>
      <c r="K111" s="5"/>
      <c r="L111" s="5"/>
      <c r="M111" s="5"/>
      <c r="N111" s="5"/>
      <c r="P111" s="159"/>
      <c r="Q111" s="159"/>
      <c r="R111" s="160"/>
      <c r="S111" s="161"/>
      <c r="T111" s="161"/>
      <c r="U111" s="68"/>
      <c r="V111" s="68"/>
      <c r="AD111" s="159"/>
      <c r="AE111" s="159"/>
      <c r="AF111" s="159"/>
      <c r="AG111" s="159"/>
      <c r="AH111" s="159"/>
      <c r="AL111" s="2"/>
    </row>
    <row r="112" spans="1:702">
      <c r="A112" s="2"/>
      <c r="B112" s="5"/>
      <c r="C112" s="5"/>
      <c r="D112" s="5"/>
      <c r="E112" s="5"/>
      <c r="F112" s="5"/>
      <c r="G112" s="5"/>
      <c r="H112" s="5"/>
      <c r="I112" s="5"/>
      <c r="J112" s="5"/>
      <c r="K112" s="5"/>
      <c r="L112" s="5"/>
      <c r="M112" s="5"/>
      <c r="N112" s="5"/>
      <c r="P112" s="159"/>
      <c r="Q112" s="159"/>
      <c r="R112" s="160"/>
      <c r="S112" s="161"/>
      <c r="T112" s="161"/>
      <c r="U112" s="68"/>
      <c r="V112" s="68"/>
      <c r="AD112" s="159"/>
      <c r="AE112" s="159"/>
      <c r="AF112" s="159"/>
      <c r="AG112" s="159"/>
      <c r="AH112" s="159"/>
      <c r="AL112" s="2"/>
    </row>
    <row r="113" spans="1:38">
      <c r="A113" s="2"/>
      <c r="B113" s="5"/>
      <c r="C113" s="5"/>
      <c r="D113" s="5"/>
      <c r="E113" s="5"/>
      <c r="F113" s="5"/>
      <c r="G113" s="5"/>
      <c r="H113" s="5"/>
      <c r="I113" s="5"/>
      <c r="J113" s="5"/>
      <c r="K113" s="5"/>
      <c r="L113" s="5"/>
      <c r="M113" s="5"/>
      <c r="N113" s="5"/>
      <c r="P113" s="159"/>
      <c r="Q113" s="159"/>
      <c r="R113" s="160"/>
      <c r="S113" s="161"/>
      <c r="T113" s="161"/>
      <c r="U113" s="68"/>
      <c r="V113" s="68"/>
      <c r="AD113" s="159"/>
      <c r="AE113" s="159"/>
      <c r="AF113" s="159"/>
      <c r="AG113" s="159"/>
      <c r="AH113" s="159"/>
      <c r="AL113" s="2"/>
    </row>
    <row r="114" spans="1:38">
      <c r="A114" s="2"/>
      <c r="B114" s="5"/>
      <c r="C114" s="5"/>
      <c r="D114" s="5"/>
      <c r="E114" s="5"/>
      <c r="F114" s="5"/>
      <c r="G114" s="5"/>
      <c r="H114" s="5"/>
      <c r="I114" s="5"/>
      <c r="J114" s="5"/>
      <c r="K114" s="5"/>
      <c r="L114" s="5"/>
      <c r="M114" s="5"/>
      <c r="N114" s="5"/>
      <c r="P114" s="159"/>
      <c r="Q114" s="159"/>
      <c r="R114" s="160"/>
      <c r="S114" s="161"/>
      <c r="T114" s="161"/>
      <c r="U114" s="68"/>
      <c r="V114" s="68"/>
      <c r="AD114" s="159"/>
      <c r="AE114" s="159"/>
      <c r="AF114" s="159"/>
      <c r="AG114" s="159"/>
      <c r="AH114" s="159"/>
      <c r="AL114" s="2"/>
    </row>
    <row r="115" spans="1:38">
      <c r="A115" s="2"/>
      <c r="B115" s="5"/>
      <c r="C115" s="5"/>
      <c r="D115" s="5"/>
      <c r="E115" s="5"/>
      <c r="F115" s="5"/>
      <c r="G115" s="5"/>
      <c r="H115" s="5"/>
      <c r="I115" s="5"/>
      <c r="J115" s="5"/>
      <c r="K115" s="5"/>
      <c r="L115" s="5"/>
      <c r="M115" s="5"/>
      <c r="N115" s="5"/>
      <c r="P115" s="159"/>
      <c r="Q115" s="159"/>
      <c r="R115" s="160"/>
      <c r="S115" s="161"/>
      <c r="T115" s="161"/>
      <c r="U115" s="68"/>
      <c r="V115" s="68"/>
      <c r="AD115" s="159"/>
      <c r="AE115" s="159"/>
      <c r="AF115" s="159"/>
      <c r="AG115" s="159"/>
      <c r="AH115" s="159"/>
      <c r="AL115" s="2"/>
    </row>
    <row r="116" spans="1:38">
      <c r="A116" s="2"/>
      <c r="B116" s="5"/>
      <c r="C116" s="5"/>
      <c r="D116" s="5"/>
      <c r="E116" s="5"/>
      <c r="F116" s="5"/>
      <c r="G116" s="5"/>
      <c r="H116" s="5"/>
      <c r="I116" s="5"/>
      <c r="J116" s="5"/>
      <c r="K116" s="5"/>
      <c r="L116" s="5"/>
      <c r="M116" s="5"/>
      <c r="N116" s="5"/>
      <c r="P116" s="159"/>
      <c r="Q116" s="159"/>
      <c r="R116" s="160"/>
      <c r="S116" s="161"/>
      <c r="T116" s="161"/>
      <c r="U116" s="68"/>
      <c r="V116" s="68"/>
      <c r="AD116" s="159"/>
      <c r="AE116" s="159"/>
      <c r="AF116" s="159"/>
      <c r="AG116" s="159"/>
      <c r="AH116" s="159"/>
      <c r="AL116" s="2"/>
    </row>
    <row r="117" spans="1:38">
      <c r="A117" s="2"/>
      <c r="B117" s="5"/>
      <c r="C117" s="5"/>
      <c r="D117" s="5"/>
      <c r="E117" s="5"/>
      <c r="F117" s="5"/>
      <c r="G117" s="5"/>
      <c r="H117" s="5"/>
      <c r="I117" s="5"/>
      <c r="J117" s="5"/>
      <c r="K117" s="5"/>
      <c r="L117" s="5"/>
      <c r="M117" s="5"/>
      <c r="N117" s="5"/>
      <c r="P117" s="159"/>
      <c r="Q117" s="159"/>
      <c r="R117" s="160"/>
      <c r="S117" s="161"/>
      <c r="T117" s="161"/>
      <c r="U117" s="68"/>
      <c r="V117" s="68"/>
      <c r="AD117" s="159"/>
      <c r="AE117" s="159"/>
      <c r="AF117" s="159"/>
      <c r="AG117" s="159"/>
      <c r="AH117" s="159"/>
      <c r="AL117" s="2"/>
    </row>
    <row r="118" spans="1:38">
      <c r="A118" s="2"/>
      <c r="B118" s="5"/>
      <c r="C118" s="5"/>
      <c r="D118" s="5"/>
      <c r="E118" s="5"/>
      <c r="F118" s="5"/>
      <c r="G118" s="5"/>
      <c r="H118" s="5"/>
      <c r="I118" s="5"/>
      <c r="J118" s="5"/>
      <c r="K118" s="5"/>
      <c r="L118" s="5"/>
      <c r="M118" s="5"/>
      <c r="N118" s="5"/>
      <c r="P118" s="159"/>
      <c r="Q118" s="159"/>
      <c r="R118" s="160"/>
      <c r="S118" s="161"/>
      <c r="T118" s="161"/>
      <c r="U118" s="68"/>
      <c r="V118" s="68"/>
      <c r="AD118" s="159"/>
      <c r="AE118" s="159"/>
      <c r="AF118" s="159"/>
      <c r="AG118" s="159"/>
      <c r="AH118" s="159"/>
      <c r="AL118" s="2"/>
    </row>
    <row r="119" spans="1:38">
      <c r="A119" s="2"/>
      <c r="B119" s="5"/>
      <c r="C119" s="5"/>
      <c r="D119" s="5"/>
      <c r="E119" s="5"/>
      <c r="F119" s="5"/>
      <c r="G119" s="5"/>
      <c r="H119" s="5"/>
      <c r="I119" s="5"/>
      <c r="J119" s="5"/>
      <c r="K119" s="5"/>
      <c r="L119" s="5"/>
      <c r="M119" s="5"/>
      <c r="N119" s="5"/>
      <c r="P119" s="159"/>
      <c r="Q119" s="159"/>
      <c r="R119" s="160"/>
      <c r="S119" s="161"/>
      <c r="T119" s="161"/>
      <c r="U119" s="68"/>
      <c r="V119" s="68"/>
      <c r="AD119" s="159"/>
      <c r="AE119" s="159"/>
      <c r="AF119" s="159"/>
      <c r="AG119" s="159"/>
      <c r="AH119" s="159"/>
      <c r="AL119" s="2"/>
    </row>
    <row r="120" spans="1:38">
      <c r="A120" s="2"/>
      <c r="B120" s="5"/>
      <c r="C120" s="5"/>
      <c r="D120" s="5"/>
      <c r="E120" s="5"/>
      <c r="F120" s="5"/>
      <c r="G120" s="5"/>
      <c r="H120" s="5"/>
      <c r="I120" s="5"/>
      <c r="J120" s="5"/>
      <c r="K120" s="5"/>
      <c r="L120" s="5"/>
      <c r="M120" s="5"/>
      <c r="N120" s="5"/>
      <c r="P120" s="159"/>
      <c r="Q120" s="159"/>
      <c r="R120" s="160"/>
      <c r="S120" s="161"/>
      <c r="T120" s="161"/>
      <c r="U120" s="68"/>
      <c r="V120" s="68"/>
      <c r="AD120" s="159"/>
      <c r="AE120" s="159"/>
      <c r="AF120" s="159"/>
      <c r="AG120" s="159"/>
      <c r="AH120" s="159"/>
      <c r="AL120" s="2"/>
    </row>
    <row r="121" spans="1:38">
      <c r="A121" s="2"/>
      <c r="B121" s="5"/>
      <c r="C121" s="5"/>
      <c r="D121" s="5"/>
      <c r="E121" s="5"/>
      <c r="F121" s="5"/>
      <c r="G121" s="5"/>
      <c r="H121" s="5"/>
      <c r="I121" s="5"/>
      <c r="J121" s="5"/>
      <c r="K121" s="5"/>
      <c r="L121" s="5"/>
      <c r="M121" s="5"/>
      <c r="N121" s="5"/>
      <c r="P121" s="159"/>
      <c r="Q121" s="159"/>
      <c r="R121" s="160"/>
      <c r="S121" s="161"/>
      <c r="T121" s="161"/>
      <c r="U121" s="68"/>
      <c r="V121" s="68"/>
      <c r="AD121" s="159"/>
      <c r="AE121" s="159"/>
      <c r="AF121" s="159"/>
      <c r="AG121" s="159"/>
      <c r="AH121" s="159"/>
      <c r="AL121" s="2"/>
    </row>
    <row r="122" spans="1:38">
      <c r="A122" s="2"/>
      <c r="B122" s="5"/>
      <c r="C122" s="5"/>
      <c r="D122" s="5"/>
      <c r="E122" s="5"/>
      <c r="F122" s="5"/>
      <c r="G122" s="5"/>
      <c r="H122" s="5"/>
      <c r="I122" s="5"/>
      <c r="J122" s="5"/>
      <c r="K122" s="5"/>
      <c r="L122" s="5"/>
      <c r="M122" s="5"/>
      <c r="N122" s="5"/>
      <c r="P122" s="159"/>
      <c r="Q122" s="159"/>
      <c r="R122" s="160"/>
      <c r="S122" s="161"/>
      <c r="T122" s="161"/>
      <c r="U122" s="68"/>
      <c r="V122" s="68"/>
      <c r="AD122" s="159"/>
      <c r="AE122" s="159"/>
      <c r="AF122" s="159"/>
      <c r="AG122" s="159"/>
      <c r="AH122" s="159"/>
      <c r="AL122" s="2"/>
    </row>
    <row r="123" spans="1:38">
      <c r="A123" s="2"/>
      <c r="B123" s="5"/>
      <c r="C123" s="5"/>
      <c r="D123" s="5"/>
      <c r="E123" s="5"/>
      <c r="F123" s="5"/>
      <c r="G123" s="5"/>
      <c r="H123" s="5"/>
      <c r="I123" s="5"/>
      <c r="J123" s="5"/>
      <c r="K123" s="5"/>
      <c r="L123" s="5"/>
      <c r="M123" s="5"/>
      <c r="N123" s="5"/>
      <c r="P123" s="159"/>
      <c r="Q123" s="159"/>
      <c r="R123" s="160"/>
      <c r="S123" s="161"/>
      <c r="T123" s="161"/>
      <c r="U123" s="68"/>
      <c r="V123" s="68"/>
      <c r="AD123" s="159"/>
      <c r="AE123" s="159"/>
      <c r="AF123" s="159"/>
      <c r="AG123" s="159"/>
      <c r="AH123" s="159"/>
      <c r="AL123" s="2"/>
    </row>
    <row r="124" spans="1:38">
      <c r="A124" s="2"/>
      <c r="B124" s="5"/>
      <c r="C124" s="5"/>
      <c r="D124" s="5"/>
      <c r="E124" s="5"/>
      <c r="F124" s="5"/>
      <c r="G124" s="5"/>
      <c r="H124" s="5"/>
      <c r="I124" s="5"/>
      <c r="J124" s="5"/>
      <c r="K124" s="5"/>
      <c r="L124" s="5"/>
      <c r="M124" s="5"/>
      <c r="N124" s="5"/>
      <c r="P124" s="159"/>
      <c r="Q124" s="159"/>
      <c r="R124" s="160"/>
      <c r="S124" s="161"/>
      <c r="T124" s="161"/>
      <c r="U124" s="68"/>
      <c r="V124" s="68"/>
      <c r="AD124" s="159"/>
      <c r="AE124" s="159"/>
      <c r="AF124" s="159"/>
      <c r="AG124" s="159"/>
      <c r="AH124" s="159"/>
      <c r="AL124" s="2"/>
    </row>
    <row r="125" spans="1:38">
      <c r="A125" s="2"/>
      <c r="B125" s="5"/>
      <c r="C125" s="5"/>
      <c r="D125" s="5"/>
      <c r="E125" s="5"/>
      <c r="F125" s="5"/>
      <c r="G125" s="5"/>
      <c r="H125" s="5"/>
      <c r="I125" s="5"/>
      <c r="J125" s="5"/>
      <c r="K125" s="5"/>
      <c r="L125" s="5"/>
      <c r="M125" s="5"/>
      <c r="N125" s="5"/>
      <c r="P125" s="159"/>
      <c r="Q125" s="159"/>
      <c r="R125" s="160"/>
      <c r="S125" s="161"/>
      <c r="T125" s="161"/>
      <c r="U125" s="68"/>
      <c r="V125" s="68"/>
      <c r="AD125" s="159"/>
      <c r="AE125" s="159"/>
      <c r="AF125" s="159"/>
      <c r="AG125" s="159"/>
      <c r="AH125" s="159"/>
      <c r="AL125" s="2"/>
    </row>
    <row r="126" spans="1:38">
      <c r="A126" s="2"/>
      <c r="B126" s="5"/>
      <c r="C126" s="5"/>
      <c r="D126" s="5"/>
      <c r="E126" s="5"/>
      <c r="F126" s="5"/>
      <c r="G126" s="5"/>
      <c r="H126" s="5"/>
      <c r="I126" s="5"/>
      <c r="J126" s="5"/>
      <c r="K126" s="5"/>
      <c r="L126" s="5"/>
      <c r="M126" s="5"/>
      <c r="N126" s="5"/>
      <c r="P126" s="159"/>
      <c r="Q126" s="159"/>
      <c r="R126" s="160"/>
      <c r="S126" s="161"/>
      <c r="T126" s="161"/>
      <c r="U126" s="68"/>
      <c r="V126" s="68"/>
      <c r="AD126" s="159"/>
      <c r="AE126" s="159"/>
      <c r="AF126" s="159"/>
      <c r="AG126" s="159"/>
      <c r="AH126" s="159"/>
      <c r="AL126" s="2"/>
    </row>
    <row r="127" spans="1:38">
      <c r="A127" s="2"/>
      <c r="B127" s="5"/>
      <c r="C127" s="5"/>
      <c r="D127" s="5"/>
      <c r="E127" s="5"/>
      <c r="F127" s="5"/>
      <c r="G127" s="5"/>
      <c r="H127" s="5"/>
      <c r="I127" s="5"/>
      <c r="J127" s="5"/>
      <c r="K127" s="5"/>
      <c r="L127" s="5"/>
      <c r="M127" s="5"/>
      <c r="N127" s="5"/>
      <c r="P127" s="159"/>
      <c r="Q127" s="159"/>
      <c r="R127" s="160"/>
      <c r="S127" s="161"/>
      <c r="T127" s="161"/>
      <c r="U127" s="68"/>
      <c r="V127" s="68"/>
      <c r="AD127" s="159"/>
      <c r="AE127" s="159"/>
      <c r="AF127" s="159"/>
      <c r="AG127" s="159"/>
      <c r="AH127" s="159"/>
      <c r="AL127" s="2"/>
    </row>
    <row r="128" spans="1:38">
      <c r="A128" s="2"/>
      <c r="B128" s="5"/>
      <c r="C128" s="5"/>
      <c r="D128" s="5"/>
      <c r="E128" s="5"/>
      <c r="F128" s="5"/>
      <c r="G128" s="5"/>
      <c r="H128" s="5"/>
      <c r="I128" s="5"/>
      <c r="J128" s="5"/>
      <c r="K128" s="5"/>
      <c r="L128" s="5"/>
      <c r="M128" s="5"/>
      <c r="N128" s="5"/>
      <c r="P128" s="159"/>
      <c r="Q128" s="159"/>
      <c r="R128" s="160"/>
      <c r="S128" s="161"/>
      <c r="T128" s="161"/>
      <c r="U128" s="68"/>
      <c r="V128" s="68"/>
      <c r="AD128" s="159"/>
      <c r="AE128" s="159"/>
      <c r="AF128" s="159"/>
      <c r="AG128" s="159"/>
      <c r="AH128" s="159"/>
      <c r="AL128" s="2"/>
    </row>
    <row r="129" spans="1:38">
      <c r="A129" s="2"/>
      <c r="B129" s="5"/>
      <c r="C129" s="5"/>
      <c r="D129" s="5"/>
      <c r="E129" s="5"/>
      <c r="F129" s="5"/>
      <c r="G129" s="5"/>
      <c r="H129" s="5"/>
      <c r="I129" s="5"/>
      <c r="J129" s="5"/>
      <c r="K129" s="5"/>
      <c r="L129" s="5"/>
      <c r="M129" s="5"/>
      <c r="N129" s="5"/>
      <c r="P129" s="159"/>
      <c r="Q129" s="159"/>
      <c r="R129" s="160"/>
      <c r="S129" s="161"/>
      <c r="T129" s="161"/>
      <c r="U129" s="68"/>
      <c r="V129" s="68"/>
      <c r="AD129" s="159"/>
      <c r="AE129" s="159"/>
      <c r="AF129" s="159"/>
      <c r="AG129" s="159"/>
      <c r="AH129" s="159"/>
      <c r="AL129" s="2"/>
    </row>
    <row r="130" spans="1:38">
      <c r="A130" s="2"/>
      <c r="B130" s="5"/>
      <c r="C130" s="5"/>
      <c r="D130" s="5"/>
      <c r="E130" s="5"/>
      <c r="F130" s="5"/>
      <c r="G130" s="5"/>
      <c r="H130" s="5"/>
      <c r="I130" s="5"/>
      <c r="J130" s="5"/>
      <c r="K130" s="5"/>
      <c r="L130" s="5"/>
      <c r="M130" s="5"/>
      <c r="N130" s="5"/>
      <c r="P130" s="159"/>
      <c r="Q130" s="159"/>
      <c r="R130" s="160"/>
      <c r="S130" s="161"/>
      <c r="T130" s="161"/>
      <c r="U130" s="68"/>
      <c r="V130" s="68"/>
      <c r="AD130" s="159"/>
      <c r="AE130" s="159"/>
      <c r="AF130" s="159"/>
      <c r="AG130" s="159"/>
      <c r="AH130" s="159"/>
      <c r="AL130" s="2"/>
    </row>
    <row r="131" spans="1:38">
      <c r="A131" s="2"/>
      <c r="B131" s="5"/>
      <c r="C131" s="5"/>
      <c r="D131" s="5"/>
      <c r="E131" s="5"/>
      <c r="F131" s="5"/>
      <c r="G131" s="5"/>
      <c r="H131" s="5"/>
      <c r="I131" s="5"/>
      <c r="J131" s="5"/>
      <c r="K131" s="5"/>
      <c r="L131" s="5"/>
      <c r="M131" s="5"/>
      <c r="N131" s="5"/>
      <c r="P131" s="159"/>
      <c r="Q131" s="159"/>
      <c r="R131" s="160"/>
      <c r="S131" s="161"/>
      <c r="T131" s="161"/>
      <c r="U131" s="68"/>
      <c r="V131" s="68"/>
      <c r="AD131" s="159"/>
      <c r="AE131" s="159"/>
      <c r="AF131" s="159"/>
      <c r="AG131" s="159"/>
      <c r="AH131" s="159"/>
      <c r="AL131" s="2"/>
    </row>
    <row r="132" spans="1:38">
      <c r="A132" s="2"/>
      <c r="B132" s="5"/>
      <c r="C132" s="5"/>
      <c r="D132" s="5"/>
      <c r="E132" s="5"/>
      <c r="F132" s="5"/>
      <c r="G132" s="5"/>
      <c r="H132" s="5"/>
      <c r="I132" s="5"/>
      <c r="J132" s="5"/>
      <c r="K132" s="5"/>
      <c r="L132" s="5"/>
      <c r="M132" s="5"/>
      <c r="N132" s="5"/>
      <c r="P132" s="159"/>
      <c r="Q132" s="159"/>
      <c r="R132" s="160"/>
      <c r="S132" s="161"/>
      <c r="T132" s="161"/>
      <c r="U132" s="68"/>
      <c r="V132" s="68"/>
      <c r="AD132" s="159"/>
      <c r="AE132" s="159"/>
      <c r="AF132" s="159"/>
      <c r="AG132" s="159"/>
      <c r="AH132" s="159"/>
      <c r="AL132" s="2"/>
    </row>
    <row r="133" spans="1:38">
      <c r="A133" s="2"/>
      <c r="B133" s="5"/>
      <c r="C133" s="5"/>
      <c r="D133" s="5"/>
      <c r="E133" s="5"/>
      <c r="F133" s="5"/>
      <c r="G133" s="5"/>
      <c r="H133" s="5"/>
      <c r="I133" s="5"/>
      <c r="J133" s="5"/>
      <c r="K133" s="5"/>
      <c r="L133" s="5"/>
      <c r="M133" s="5"/>
      <c r="N133" s="5"/>
      <c r="P133" s="159"/>
      <c r="Q133" s="159"/>
      <c r="R133" s="160"/>
      <c r="S133" s="161"/>
      <c r="T133" s="161"/>
      <c r="U133" s="68"/>
      <c r="V133" s="68"/>
      <c r="AD133" s="159"/>
      <c r="AE133" s="159"/>
      <c r="AF133" s="159"/>
      <c r="AG133" s="159"/>
      <c r="AH133" s="159"/>
      <c r="AL133" s="2"/>
    </row>
    <row r="134" spans="1:38">
      <c r="A134" s="2"/>
      <c r="B134" s="5"/>
      <c r="C134" s="5"/>
      <c r="D134" s="5"/>
      <c r="E134" s="5"/>
      <c r="F134" s="5"/>
      <c r="G134" s="5"/>
      <c r="H134" s="5"/>
      <c r="I134" s="5"/>
      <c r="J134" s="5"/>
      <c r="K134" s="5"/>
      <c r="L134" s="5"/>
      <c r="M134" s="5"/>
      <c r="N134" s="5"/>
      <c r="P134" s="159"/>
      <c r="Q134" s="159"/>
      <c r="R134" s="160"/>
      <c r="S134" s="161"/>
      <c r="T134" s="161"/>
      <c r="U134" s="68"/>
      <c r="V134" s="68"/>
      <c r="AD134" s="159"/>
      <c r="AE134" s="159"/>
      <c r="AF134" s="159"/>
      <c r="AG134" s="159"/>
      <c r="AH134" s="159"/>
      <c r="AL134" s="2"/>
    </row>
    <row r="135" spans="1:38">
      <c r="A135" s="2"/>
      <c r="B135" s="5"/>
      <c r="C135" s="5"/>
      <c r="D135" s="5"/>
      <c r="E135" s="5"/>
      <c r="F135" s="5"/>
      <c r="G135" s="5"/>
      <c r="H135" s="5"/>
      <c r="I135" s="5"/>
      <c r="J135" s="5"/>
      <c r="K135" s="5"/>
      <c r="L135" s="5"/>
      <c r="M135" s="5"/>
      <c r="N135" s="5"/>
      <c r="P135" s="159"/>
      <c r="Q135" s="159"/>
      <c r="R135" s="160"/>
      <c r="S135" s="161"/>
      <c r="T135" s="161"/>
      <c r="U135" s="68"/>
      <c r="V135" s="68"/>
      <c r="AD135" s="159"/>
      <c r="AE135" s="159"/>
      <c r="AF135" s="159"/>
      <c r="AG135" s="159"/>
      <c r="AH135" s="159"/>
      <c r="AL135" s="2"/>
    </row>
    <row r="136" spans="1:38">
      <c r="A136" s="2"/>
      <c r="B136" s="5"/>
      <c r="C136" s="5"/>
      <c r="D136" s="5"/>
      <c r="E136" s="5"/>
      <c r="F136" s="5"/>
      <c r="G136" s="5"/>
      <c r="H136" s="5"/>
      <c r="I136" s="5"/>
      <c r="J136" s="5"/>
      <c r="K136" s="5"/>
      <c r="L136" s="5"/>
      <c r="M136" s="5"/>
      <c r="N136" s="5"/>
      <c r="P136" s="159"/>
      <c r="Q136" s="159"/>
      <c r="R136" s="160"/>
      <c r="S136" s="161"/>
      <c r="T136" s="161"/>
      <c r="U136" s="68"/>
      <c r="V136" s="68"/>
      <c r="AD136" s="159"/>
      <c r="AE136" s="159"/>
      <c r="AF136" s="159"/>
      <c r="AG136" s="159"/>
      <c r="AH136" s="159"/>
      <c r="AL136" s="2"/>
    </row>
    <row r="137" spans="1:38">
      <c r="A137" s="2"/>
      <c r="B137" s="5"/>
      <c r="C137" s="5"/>
      <c r="D137" s="5"/>
      <c r="E137" s="5"/>
      <c r="F137" s="5"/>
      <c r="G137" s="5"/>
      <c r="H137" s="5"/>
      <c r="I137" s="5"/>
      <c r="J137" s="5"/>
      <c r="K137" s="5"/>
      <c r="L137" s="5"/>
      <c r="M137" s="5"/>
      <c r="N137" s="5"/>
      <c r="P137" s="159"/>
      <c r="Q137" s="159"/>
      <c r="R137" s="160"/>
      <c r="S137" s="161"/>
      <c r="T137" s="161"/>
      <c r="U137" s="68"/>
      <c r="V137" s="68"/>
      <c r="AD137" s="159"/>
      <c r="AE137" s="159"/>
      <c r="AF137" s="159"/>
      <c r="AG137" s="159"/>
      <c r="AH137" s="159"/>
      <c r="AL137" s="2"/>
    </row>
    <row r="138" spans="1:38">
      <c r="A138" s="2"/>
      <c r="B138" s="5"/>
      <c r="C138" s="5"/>
      <c r="D138" s="5"/>
      <c r="E138" s="5"/>
      <c r="F138" s="5"/>
      <c r="G138" s="5"/>
      <c r="H138" s="5"/>
      <c r="I138" s="5"/>
      <c r="J138" s="5"/>
      <c r="K138" s="5"/>
      <c r="L138" s="5"/>
      <c r="M138" s="5"/>
      <c r="N138" s="5"/>
      <c r="P138" s="159"/>
      <c r="Q138" s="159"/>
      <c r="R138" s="160"/>
      <c r="S138" s="161"/>
      <c r="T138" s="161"/>
      <c r="U138" s="68"/>
      <c r="V138" s="68"/>
      <c r="AD138" s="159"/>
      <c r="AE138" s="159"/>
      <c r="AF138" s="159"/>
      <c r="AG138" s="159"/>
      <c r="AH138" s="159"/>
      <c r="AL138" s="2"/>
    </row>
    <row r="139" spans="1:38">
      <c r="A139" s="2"/>
      <c r="B139" s="5"/>
      <c r="C139" s="5"/>
      <c r="D139" s="5"/>
      <c r="E139" s="5"/>
      <c r="F139" s="5"/>
      <c r="G139" s="5"/>
      <c r="H139" s="5"/>
      <c r="I139" s="5"/>
      <c r="J139" s="5"/>
      <c r="K139" s="5"/>
      <c r="L139" s="5"/>
      <c r="M139" s="5"/>
      <c r="N139" s="5"/>
      <c r="P139" s="159"/>
      <c r="Q139" s="159"/>
      <c r="R139" s="160"/>
      <c r="S139" s="161"/>
      <c r="T139" s="161"/>
      <c r="U139" s="68"/>
      <c r="V139" s="68"/>
      <c r="AD139" s="159"/>
      <c r="AE139" s="159"/>
      <c r="AF139" s="159"/>
      <c r="AG139" s="159"/>
      <c r="AH139" s="159"/>
      <c r="AL139" s="2"/>
    </row>
    <row r="140" spans="1:38">
      <c r="A140" s="2"/>
      <c r="B140" s="5"/>
      <c r="C140" s="5"/>
      <c r="D140" s="5"/>
      <c r="E140" s="5"/>
      <c r="F140" s="5"/>
      <c r="G140" s="5"/>
      <c r="H140" s="5"/>
      <c r="I140" s="5"/>
      <c r="J140" s="5"/>
      <c r="K140" s="5"/>
      <c r="L140" s="5"/>
      <c r="M140" s="5"/>
      <c r="N140" s="5"/>
      <c r="P140" s="159"/>
      <c r="Q140" s="159"/>
      <c r="R140" s="160"/>
      <c r="S140" s="161"/>
      <c r="T140" s="161"/>
      <c r="U140" s="68"/>
      <c r="V140" s="68"/>
      <c r="AD140" s="159"/>
      <c r="AE140" s="159"/>
      <c r="AF140" s="159"/>
      <c r="AG140" s="159"/>
      <c r="AH140" s="159"/>
      <c r="AL140" s="2"/>
    </row>
    <row r="141" spans="1:38">
      <c r="A141" s="2"/>
      <c r="B141" s="5"/>
      <c r="C141" s="5"/>
      <c r="D141" s="5"/>
      <c r="E141" s="5"/>
      <c r="F141" s="5"/>
      <c r="G141" s="5"/>
      <c r="H141" s="5"/>
      <c r="I141" s="5"/>
      <c r="J141" s="5"/>
      <c r="K141" s="5"/>
      <c r="L141" s="5"/>
      <c r="M141" s="5"/>
      <c r="N141" s="5"/>
      <c r="P141" s="159"/>
      <c r="Q141" s="159"/>
      <c r="R141" s="160"/>
      <c r="S141" s="161"/>
      <c r="T141" s="161"/>
      <c r="U141" s="68"/>
      <c r="V141" s="68"/>
      <c r="AD141" s="159"/>
      <c r="AE141" s="159"/>
      <c r="AF141" s="159"/>
      <c r="AG141" s="159"/>
      <c r="AH141" s="159"/>
      <c r="AL141" s="2"/>
    </row>
    <row r="142" spans="1:38">
      <c r="A142" s="2"/>
      <c r="B142" s="5"/>
      <c r="C142" s="5"/>
      <c r="D142" s="5"/>
      <c r="E142" s="5"/>
      <c r="F142" s="5"/>
      <c r="G142" s="5"/>
      <c r="H142" s="5"/>
      <c r="I142" s="5"/>
      <c r="J142" s="5"/>
      <c r="K142" s="5"/>
      <c r="L142" s="5"/>
      <c r="M142" s="5"/>
      <c r="N142" s="5"/>
      <c r="P142" s="159"/>
      <c r="Q142" s="159"/>
      <c r="R142" s="160"/>
      <c r="S142" s="161"/>
      <c r="T142" s="161"/>
      <c r="U142" s="68"/>
      <c r="V142" s="68"/>
      <c r="AC142" s="68"/>
      <c r="AD142" s="159"/>
      <c r="AE142" s="159"/>
      <c r="AF142" s="159"/>
      <c r="AG142" s="159"/>
      <c r="AH142" s="159"/>
      <c r="AL142" s="2"/>
    </row>
    <row r="143" spans="1:38">
      <c r="A143" s="2"/>
      <c r="B143" s="5"/>
      <c r="C143" s="5"/>
      <c r="D143" s="5"/>
      <c r="E143" s="5"/>
      <c r="F143" s="5"/>
      <c r="G143" s="5"/>
      <c r="H143" s="5"/>
      <c r="I143" s="5"/>
      <c r="J143" s="5"/>
      <c r="K143" s="5"/>
      <c r="L143" s="5"/>
      <c r="M143" s="5"/>
      <c r="N143" s="5"/>
      <c r="P143" s="159"/>
      <c r="Q143" s="159"/>
      <c r="R143" s="160"/>
      <c r="S143" s="161"/>
      <c r="T143" s="161"/>
      <c r="U143" s="68"/>
      <c r="V143" s="68"/>
      <c r="AC143" s="68"/>
      <c r="AD143" s="159"/>
      <c r="AE143" s="159"/>
      <c r="AF143" s="159"/>
      <c r="AG143" s="159"/>
      <c r="AH143" s="159"/>
      <c r="AL143" s="2"/>
    </row>
    <row r="144" spans="1:38">
      <c r="A144" s="2"/>
      <c r="B144" s="5"/>
      <c r="C144" s="5"/>
      <c r="D144" s="5"/>
      <c r="E144" s="5"/>
      <c r="F144" s="5"/>
      <c r="G144" s="5"/>
      <c r="H144" s="5"/>
      <c r="I144" s="5"/>
      <c r="J144" s="5"/>
      <c r="K144" s="5"/>
      <c r="L144" s="5"/>
      <c r="M144" s="5"/>
      <c r="N144" s="5"/>
      <c r="P144" s="159"/>
      <c r="Q144" s="159"/>
      <c r="R144" s="160"/>
      <c r="S144" s="161"/>
      <c r="T144" s="161"/>
      <c r="U144" s="68"/>
      <c r="V144" s="68"/>
      <c r="AC144" s="68"/>
      <c r="AD144" s="159"/>
      <c r="AE144" s="159"/>
      <c r="AF144" s="159"/>
      <c r="AG144" s="159"/>
      <c r="AH144" s="159"/>
      <c r="AL144" s="2"/>
    </row>
    <row r="145" spans="1:38">
      <c r="A145" s="2"/>
      <c r="B145" s="5"/>
      <c r="C145" s="5"/>
      <c r="D145" s="5"/>
      <c r="E145" s="5"/>
      <c r="F145" s="5"/>
      <c r="G145" s="5"/>
      <c r="H145" s="5"/>
      <c r="I145" s="5"/>
      <c r="J145" s="5"/>
      <c r="K145" s="5"/>
      <c r="L145" s="5"/>
      <c r="M145" s="5"/>
      <c r="N145" s="5"/>
      <c r="P145" s="159"/>
      <c r="Q145" s="159"/>
      <c r="R145" s="160"/>
      <c r="S145" s="161"/>
      <c r="T145" s="161"/>
      <c r="U145" s="68"/>
      <c r="V145" s="68"/>
      <c r="AC145" s="68"/>
      <c r="AD145" s="159"/>
      <c r="AE145" s="159"/>
      <c r="AF145" s="159"/>
      <c r="AG145" s="159"/>
      <c r="AH145" s="159"/>
      <c r="AL145" s="2"/>
    </row>
    <row r="146" spans="1:38">
      <c r="A146" s="2"/>
      <c r="B146" s="5"/>
      <c r="C146" s="5"/>
      <c r="D146" s="5"/>
      <c r="E146" s="5"/>
      <c r="F146" s="5"/>
      <c r="G146" s="5"/>
      <c r="H146" s="5"/>
      <c r="I146" s="5"/>
      <c r="J146" s="5"/>
      <c r="K146" s="5"/>
      <c r="L146" s="5"/>
      <c r="M146" s="5"/>
      <c r="N146" s="5"/>
      <c r="P146" s="159"/>
      <c r="Q146" s="159"/>
      <c r="R146" s="160"/>
      <c r="S146" s="161"/>
      <c r="T146" s="161"/>
      <c r="U146" s="68"/>
      <c r="V146" s="68"/>
      <c r="AC146" s="68"/>
      <c r="AD146" s="159"/>
      <c r="AE146" s="159"/>
      <c r="AF146" s="159"/>
      <c r="AG146" s="159"/>
      <c r="AH146" s="159"/>
      <c r="AL146" s="2"/>
    </row>
    <row r="147" spans="1:38">
      <c r="A147" s="2"/>
      <c r="B147" s="5"/>
      <c r="C147" s="5"/>
      <c r="D147" s="5"/>
      <c r="E147" s="5"/>
      <c r="F147" s="5"/>
      <c r="G147" s="5"/>
      <c r="H147" s="5"/>
      <c r="I147" s="5"/>
      <c r="J147" s="5"/>
      <c r="K147" s="5"/>
      <c r="L147" s="5"/>
      <c r="M147" s="5"/>
      <c r="N147" s="5"/>
      <c r="P147" s="159"/>
      <c r="Q147" s="159"/>
      <c r="R147" s="160"/>
      <c r="S147" s="161"/>
      <c r="T147" s="161"/>
      <c r="U147" s="68"/>
      <c r="V147" s="68"/>
      <c r="AC147" s="68"/>
      <c r="AD147" s="159"/>
      <c r="AE147" s="159"/>
      <c r="AF147" s="159"/>
      <c r="AG147" s="159"/>
      <c r="AH147" s="159"/>
      <c r="AL147" s="2"/>
    </row>
    <row r="148" spans="1:38">
      <c r="A148" s="2"/>
      <c r="B148" s="5"/>
      <c r="C148" s="5"/>
      <c r="D148" s="5"/>
      <c r="E148" s="5"/>
      <c r="F148" s="5"/>
      <c r="G148" s="5"/>
      <c r="H148" s="5"/>
      <c r="I148" s="5"/>
      <c r="J148" s="5"/>
      <c r="K148" s="5"/>
      <c r="L148" s="5"/>
      <c r="M148" s="5"/>
      <c r="N148" s="5"/>
      <c r="P148" s="159"/>
      <c r="Q148" s="159"/>
      <c r="R148" s="160"/>
      <c r="S148" s="161"/>
      <c r="T148" s="161"/>
      <c r="U148" s="68"/>
      <c r="V148" s="68"/>
      <c r="AC148" s="68"/>
      <c r="AD148" s="159"/>
      <c r="AE148" s="159"/>
      <c r="AF148" s="159"/>
      <c r="AG148" s="159"/>
      <c r="AH148" s="159"/>
      <c r="AL148" s="2"/>
    </row>
    <row r="149" spans="1:38">
      <c r="A149" s="2"/>
      <c r="B149" s="5"/>
      <c r="C149" s="5"/>
      <c r="D149" s="5"/>
      <c r="E149" s="5"/>
      <c r="F149" s="5"/>
      <c r="G149" s="5"/>
      <c r="H149" s="5"/>
      <c r="I149" s="5"/>
      <c r="J149" s="5"/>
      <c r="K149" s="5"/>
      <c r="L149" s="5"/>
      <c r="M149" s="5"/>
      <c r="N149" s="5"/>
      <c r="P149" s="159"/>
      <c r="Q149" s="159"/>
      <c r="R149" s="160"/>
      <c r="S149" s="161"/>
      <c r="T149" s="161"/>
      <c r="U149" s="68"/>
      <c r="V149" s="68"/>
      <c r="AC149" s="68"/>
      <c r="AD149" s="159"/>
      <c r="AE149" s="159"/>
      <c r="AF149" s="159"/>
      <c r="AG149" s="159"/>
      <c r="AH149" s="159"/>
      <c r="AL149" s="2"/>
    </row>
    <row r="150" spans="1:38">
      <c r="A150" s="2"/>
      <c r="B150" s="5"/>
      <c r="C150" s="5"/>
      <c r="D150" s="5"/>
      <c r="E150" s="5"/>
      <c r="F150" s="5"/>
      <c r="G150" s="5"/>
      <c r="H150" s="5"/>
      <c r="I150" s="5"/>
      <c r="J150" s="5"/>
      <c r="K150" s="5"/>
      <c r="L150" s="5"/>
      <c r="M150" s="5"/>
      <c r="N150" s="5"/>
      <c r="P150" s="159"/>
      <c r="Q150" s="159"/>
      <c r="R150" s="160"/>
      <c r="S150" s="161"/>
      <c r="T150" s="161"/>
      <c r="U150" s="68"/>
      <c r="V150" s="68"/>
      <c r="AC150" s="68"/>
      <c r="AD150" s="159"/>
      <c r="AE150" s="159"/>
      <c r="AF150" s="159"/>
      <c r="AG150" s="159"/>
      <c r="AH150" s="159"/>
      <c r="AL150" s="2"/>
    </row>
    <row r="151" spans="1:38">
      <c r="A151" s="2"/>
      <c r="B151" s="5"/>
      <c r="C151" s="5"/>
      <c r="D151" s="5"/>
      <c r="E151" s="5"/>
      <c r="F151" s="5"/>
      <c r="G151" s="5"/>
      <c r="H151" s="5"/>
      <c r="I151" s="5"/>
      <c r="J151" s="5"/>
      <c r="K151" s="5"/>
      <c r="L151" s="5"/>
      <c r="M151" s="5"/>
      <c r="N151" s="5"/>
      <c r="P151" s="159"/>
      <c r="Q151" s="159"/>
      <c r="R151" s="160"/>
      <c r="S151" s="161"/>
      <c r="T151" s="161"/>
      <c r="U151" s="68"/>
      <c r="V151" s="68"/>
      <c r="AC151" s="68"/>
      <c r="AD151" s="159"/>
      <c r="AE151" s="159"/>
      <c r="AF151" s="159"/>
      <c r="AG151" s="159"/>
      <c r="AH151" s="159"/>
      <c r="AL151" s="2"/>
    </row>
    <row r="152" spans="1:38">
      <c r="A152" s="2"/>
      <c r="B152" s="5"/>
      <c r="C152" s="5"/>
      <c r="D152" s="5"/>
      <c r="E152" s="5"/>
      <c r="F152" s="5"/>
      <c r="G152" s="5"/>
      <c r="H152" s="5"/>
      <c r="I152" s="5"/>
      <c r="J152" s="5"/>
      <c r="K152" s="5"/>
      <c r="L152" s="5"/>
      <c r="M152" s="5"/>
      <c r="N152" s="5"/>
      <c r="P152" s="159"/>
      <c r="Q152" s="159"/>
      <c r="R152" s="160"/>
      <c r="S152" s="161"/>
      <c r="T152" s="161"/>
      <c r="U152" s="68"/>
      <c r="V152" s="68"/>
      <c r="AC152" s="68"/>
      <c r="AD152" s="159"/>
      <c r="AE152" s="159"/>
      <c r="AF152" s="159"/>
      <c r="AG152" s="159"/>
      <c r="AH152" s="159"/>
      <c r="AL152" s="2"/>
    </row>
    <row r="153" spans="1:38">
      <c r="A153" s="2"/>
      <c r="B153" s="5"/>
      <c r="C153" s="5"/>
      <c r="D153" s="5"/>
      <c r="E153" s="5"/>
      <c r="F153" s="5"/>
      <c r="G153" s="5"/>
      <c r="H153" s="5"/>
      <c r="I153" s="5"/>
      <c r="J153" s="5"/>
      <c r="K153" s="5"/>
      <c r="L153" s="5"/>
      <c r="M153" s="5"/>
      <c r="N153" s="5"/>
      <c r="P153" s="159"/>
      <c r="Q153" s="159"/>
      <c r="R153" s="160"/>
      <c r="S153" s="161"/>
      <c r="T153" s="161"/>
      <c r="U153" s="68"/>
      <c r="V153" s="68"/>
      <c r="AC153" s="68"/>
      <c r="AD153" s="159"/>
      <c r="AE153" s="159"/>
      <c r="AF153" s="159"/>
      <c r="AG153" s="159"/>
      <c r="AH153" s="159"/>
      <c r="AL153" s="2"/>
    </row>
    <row r="154" spans="1:38">
      <c r="A154" s="2"/>
      <c r="B154" s="5"/>
      <c r="C154" s="5"/>
      <c r="D154" s="5"/>
      <c r="E154" s="5"/>
      <c r="F154" s="5"/>
      <c r="G154" s="5"/>
      <c r="H154" s="5"/>
      <c r="I154" s="5"/>
      <c r="J154" s="5"/>
      <c r="K154" s="5"/>
      <c r="L154" s="5"/>
      <c r="M154" s="5"/>
      <c r="N154" s="5"/>
      <c r="P154" s="159"/>
      <c r="Q154" s="159"/>
      <c r="R154" s="160"/>
      <c r="S154" s="161"/>
      <c r="T154" s="161"/>
      <c r="U154" s="68"/>
      <c r="V154" s="68"/>
      <c r="AC154" s="68"/>
      <c r="AD154" s="159"/>
      <c r="AE154" s="159"/>
      <c r="AF154" s="159"/>
      <c r="AG154" s="159"/>
      <c r="AH154" s="159"/>
      <c r="AL154" s="2"/>
    </row>
    <row r="155" spans="1:38">
      <c r="A155" s="2"/>
      <c r="B155" s="5"/>
      <c r="C155" s="5"/>
      <c r="D155" s="5"/>
      <c r="E155" s="5"/>
      <c r="F155" s="5"/>
      <c r="G155" s="5"/>
      <c r="H155" s="5"/>
      <c r="I155" s="5"/>
      <c r="J155" s="5"/>
      <c r="K155" s="5"/>
      <c r="L155" s="5"/>
      <c r="M155" s="5"/>
      <c r="N155" s="5"/>
      <c r="P155" s="159"/>
      <c r="Q155" s="159"/>
      <c r="R155" s="160"/>
      <c r="S155" s="161"/>
      <c r="T155" s="161"/>
      <c r="U155" s="68"/>
      <c r="V155" s="68"/>
      <c r="AC155" s="68"/>
      <c r="AD155" s="159"/>
      <c r="AE155" s="159"/>
      <c r="AF155" s="159"/>
      <c r="AG155" s="159"/>
      <c r="AH155" s="159"/>
      <c r="AL155" s="2"/>
    </row>
    <row r="156" spans="1:38">
      <c r="A156" s="2"/>
      <c r="B156" s="5"/>
      <c r="C156" s="5"/>
      <c r="D156" s="5"/>
      <c r="E156" s="5"/>
      <c r="F156" s="5"/>
      <c r="G156" s="5"/>
      <c r="H156" s="5"/>
      <c r="I156" s="5"/>
      <c r="J156" s="5"/>
      <c r="K156" s="5"/>
      <c r="L156" s="5"/>
      <c r="M156" s="5"/>
      <c r="N156" s="5"/>
      <c r="P156" s="159"/>
      <c r="Q156" s="159"/>
      <c r="R156" s="160"/>
      <c r="S156" s="161"/>
      <c r="T156" s="161"/>
      <c r="U156" s="68"/>
      <c r="V156" s="68"/>
      <c r="AC156" s="68"/>
      <c r="AD156" s="159"/>
      <c r="AE156" s="159"/>
      <c r="AF156" s="159"/>
      <c r="AG156" s="159"/>
      <c r="AH156" s="159"/>
      <c r="AL156" s="2"/>
    </row>
    <row r="157" spans="1:38">
      <c r="A157" s="2"/>
      <c r="B157" s="5"/>
      <c r="C157" s="5"/>
      <c r="D157" s="5"/>
      <c r="E157" s="5"/>
      <c r="F157" s="5"/>
      <c r="G157" s="5"/>
      <c r="H157" s="5"/>
      <c r="I157" s="5"/>
      <c r="J157" s="5"/>
      <c r="K157" s="5"/>
      <c r="L157" s="5"/>
      <c r="M157" s="5"/>
      <c r="N157" s="5"/>
      <c r="P157" s="159"/>
      <c r="Q157" s="159"/>
      <c r="R157" s="160"/>
      <c r="S157" s="161"/>
      <c r="T157" s="161"/>
      <c r="U157" s="68"/>
      <c r="V157" s="68"/>
      <c r="AC157" s="68"/>
      <c r="AD157" s="159"/>
      <c r="AE157" s="159"/>
      <c r="AF157" s="159"/>
      <c r="AG157" s="159"/>
      <c r="AH157" s="159"/>
      <c r="AL157" s="2"/>
    </row>
    <row r="158" spans="1:38">
      <c r="A158" s="2"/>
      <c r="B158" s="5"/>
      <c r="C158" s="5"/>
      <c r="D158" s="5"/>
      <c r="E158" s="5"/>
      <c r="F158" s="5"/>
      <c r="G158" s="5"/>
      <c r="H158" s="5"/>
      <c r="I158" s="5"/>
      <c r="J158" s="5"/>
      <c r="K158" s="5"/>
      <c r="L158" s="5"/>
      <c r="M158" s="5"/>
      <c r="N158" s="5"/>
      <c r="P158" s="159"/>
      <c r="Q158" s="159"/>
      <c r="R158" s="160"/>
      <c r="S158" s="161"/>
      <c r="T158" s="161"/>
      <c r="U158" s="68"/>
      <c r="V158" s="68"/>
      <c r="AC158" s="68"/>
      <c r="AD158" s="159"/>
      <c r="AE158" s="159"/>
      <c r="AF158" s="159"/>
      <c r="AG158" s="159"/>
      <c r="AH158" s="159"/>
      <c r="AL158" s="2"/>
    </row>
    <row r="159" spans="1:38">
      <c r="A159" s="2"/>
      <c r="B159" s="5"/>
      <c r="C159" s="5"/>
      <c r="D159" s="5"/>
      <c r="E159" s="5"/>
      <c r="F159" s="5"/>
      <c r="G159" s="5"/>
      <c r="H159" s="5"/>
      <c r="I159" s="5"/>
      <c r="J159" s="5"/>
      <c r="K159" s="5"/>
      <c r="L159" s="5"/>
      <c r="M159" s="5"/>
      <c r="N159" s="5"/>
      <c r="P159" s="159"/>
      <c r="Q159" s="159"/>
      <c r="R159" s="160"/>
      <c r="S159" s="161"/>
      <c r="T159" s="161"/>
      <c r="U159" s="68"/>
      <c r="V159" s="68"/>
      <c r="AC159" s="68"/>
      <c r="AD159" s="159"/>
      <c r="AE159" s="159"/>
      <c r="AF159" s="159"/>
      <c r="AG159" s="159"/>
      <c r="AH159" s="159"/>
      <c r="AL159" s="2"/>
    </row>
    <row r="160" spans="1:38">
      <c r="A160" s="2"/>
      <c r="B160" s="5"/>
      <c r="C160" s="5"/>
      <c r="D160" s="5"/>
      <c r="E160" s="5"/>
      <c r="F160" s="5"/>
      <c r="G160" s="5"/>
      <c r="H160" s="5"/>
      <c r="I160" s="5"/>
      <c r="J160" s="5"/>
      <c r="K160" s="5"/>
      <c r="L160" s="5"/>
      <c r="M160" s="5"/>
      <c r="N160" s="5"/>
      <c r="P160" s="159"/>
      <c r="Q160" s="159"/>
      <c r="R160" s="160"/>
      <c r="S160" s="161"/>
      <c r="T160" s="161"/>
      <c r="U160" s="68"/>
      <c r="V160" s="68"/>
      <c r="AC160" s="68"/>
      <c r="AD160" s="159"/>
      <c r="AE160" s="159"/>
      <c r="AF160" s="159"/>
      <c r="AG160" s="159"/>
      <c r="AH160" s="159"/>
      <c r="AL160" s="2"/>
    </row>
    <row r="161" spans="1:38">
      <c r="A161" s="2"/>
      <c r="B161" s="5"/>
      <c r="C161" s="5"/>
      <c r="D161" s="5"/>
      <c r="E161" s="5"/>
      <c r="F161" s="5"/>
      <c r="G161" s="5"/>
      <c r="H161" s="5"/>
      <c r="I161" s="5"/>
      <c r="J161" s="5"/>
      <c r="K161" s="5"/>
      <c r="L161" s="5"/>
      <c r="M161" s="5"/>
      <c r="N161" s="5"/>
      <c r="P161" s="159"/>
      <c r="Q161" s="159"/>
      <c r="R161" s="160"/>
      <c r="S161" s="161"/>
      <c r="T161" s="161"/>
      <c r="U161" s="68"/>
      <c r="V161" s="68"/>
      <c r="AC161" s="68"/>
      <c r="AD161" s="159"/>
      <c r="AE161" s="159"/>
      <c r="AF161" s="159"/>
      <c r="AG161" s="159"/>
      <c r="AH161" s="159"/>
      <c r="AL161" s="2"/>
    </row>
    <row r="162" spans="1:38">
      <c r="A162" s="2"/>
      <c r="B162" s="5"/>
      <c r="C162" s="5"/>
      <c r="D162" s="5"/>
      <c r="E162" s="5"/>
      <c r="F162" s="5"/>
      <c r="G162" s="5"/>
      <c r="H162" s="5"/>
      <c r="I162" s="5"/>
      <c r="J162" s="5"/>
      <c r="K162" s="5"/>
      <c r="L162" s="5"/>
      <c r="M162" s="5"/>
      <c r="N162" s="5"/>
      <c r="P162" s="159"/>
      <c r="Q162" s="159"/>
      <c r="R162" s="160"/>
      <c r="S162" s="161"/>
      <c r="T162" s="161"/>
      <c r="U162" s="68"/>
      <c r="V162" s="68"/>
      <c r="AC162" s="68"/>
      <c r="AD162" s="159"/>
      <c r="AE162" s="159"/>
      <c r="AF162" s="159"/>
      <c r="AG162" s="159"/>
      <c r="AH162" s="159"/>
      <c r="AL162" s="2"/>
    </row>
    <row r="163" spans="1:38">
      <c r="A163" s="2"/>
      <c r="B163" s="5"/>
      <c r="C163" s="5"/>
      <c r="D163" s="5"/>
      <c r="E163" s="5"/>
      <c r="F163" s="5"/>
      <c r="G163" s="5"/>
      <c r="H163" s="5"/>
      <c r="I163" s="5"/>
      <c r="J163" s="5"/>
      <c r="K163" s="5"/>
      <c r="L163" s="5"/>
      <c r="M163" s="5"/>
      <c r="N163" s="5"/>
      <c r="P163" s="159"/>
      <c r="Q163" s="159"/>
      <c r="R163" s="160"/>
      <c r="S163" s="161"/>
      <c r="T163" s="161"/>
      <c r="U163" s="68"/>
      <c r="V163" s="68"/>
      <c r="AC163" s="68"/>
      <c r="AD163" s="159"/>
      <c r="AE163" s="159"/>
      <c r="AF163" s="159"/>
      <c r="AG163" s="159"/>
      <c r="AH163" s="159"/>
      <c r="AL163" s="2"/>
    </row>
    <row r="164" spans="1:38">
      <c r="A164" s="2"/>
      <c r="B164" s="5"/>
      <c r="C164" s="5"/>
      <c r="D164" s="5"/>
      <c r="E164" s="5"/>
      <c r="F164" s="5"/>
      <c r="G164" s="5"/>
      <c r="H164" s="5"/>
      <c r="I164" s="5"/>
      <c r="J164" s="5"/>
      <c r="K164" s="5"/>
      <c r="L164" s="5"/>
      <c r="M164" s="5"/>
      <c r="N164" s="5"/>
      <c r="P164" s="159"/>
      <c r="Q164" s="159"/>
      <c r="R164" s="160"/>
      <c r="S164" s="161"/>
      <c r="T164" s="161"/>
      <c r="U164" s="68"/>
      <c r="V164" s="68"/>
      <c r="AC164" s="68"/>
      <c r="AD164" s="159"/>
      <c r="AE164" s="159"/>
      <c r="AF164" s="159"/>
      <c r="AG164" s="159"/>
      <c r="AH164" s="159"/>
      <c r="AL164" s="2"/>
    </row>
    <row r="165" spans="1:38">
      <c r="A165" s="2"/>
      <c r="B165" s="5"/>
      <c r="C165" s="5"/>
      <c r="D165" s="5"/>
      <c r="E165" s="5"/>
      <c r="F165" s="5"/>
      <c r="G165" s="5"/>
      <c r="H165" s="5"/>
      <c r="I165" s="5"/>
      <c r="J165" s="5"/>
      <c r="K165" s="5"/>
      <c r="L165" s="5"/>
      <c r="M165" s="5"/>
      <c r="N165" s="5"/>
      <c r="P165" s="159"/>
      <c r="Q165" s="159"/>
      <c r="R165" s="160"/>
      <c r="S165" s="161"/>
      <c r="T165" s="161"/>
      <c r="U165" s="68"/>
      <c r="V165" s="68"/>
      <c r="AC165" s="68"/>
      <c r="AD165" s="159"/>
      <c r="AE165" s="159"/>
      <c r="AF165" s="159"/>
      <c r="AG165" s="159"/>
      <c r="AH165" s="159"/>
      <c r="AL165" s="2"/>
    </row>
    <row r="166" spans="1:38">
      <c r="A166" s="2"/>
      <c r="B166" s="5"/>
      <c r="C166" s="5"/>
      <c r="D166" s="5"/>
      <c r="E166" s="5"/>
      <c r="F166" s="5"/>
      <c r="G166" s="5"/>
      <c r="H166" s="5"/>
      <c r="I166" s="5"/>
      <c r="J166" s="5"/>
      <c r="K166" s="5"/>
      <c r="L166" s="5"/>
      <c r="M166" s="5"/>
      <c r="N166" s="5"/>
      <c r="P166" s="159"/>
      <c r="Q166" s="159"/>
      <c r="R166" s="160"/>
      <c r="S166" s="161"/>
      <c r="T166" s="161"/>
      <c r="U166" s="68"/>
      <c r="V166" s="68"/>
      <c r="AC166" s="68"/>
      <c r="AD166" s="159"/>
      <c r="AE166" s="159"/>
      <c r="AF166" s="159"/>
      <c r="AG166" s="159"/>
      <c r="AH166" s="159"/>
      <c r="AL166" s="2"/>
    </row>
    <row r="167" spans="1:38">
      <c r="A167" s="2"/>
      <c r="B167" s="5"/>
      <c r="C167" s="5"/>
      <c r="D167" s="5"/>
      <c r="E167" s="5"/>
      <c r="F167" s="5"/>
      <c r="G167" s="5"/>
      <c r="H167" s="5"/>
      <c r="I167" s="5"/>
      <c r="J167" s="5"/>
      <c r="K167" s="5"/>
      <c r="L167" s="5"/>
      <c r="M167" s="5"/>
      <c r="N167" s="5"/>
      <c r="P167" s="159"/>
      <c r="Q167" s="159"/>
      <c r="R167" s="160"/>
      <c r="S167" s="161"/>
      <c r="T167" s="161"/>
      <c r="U167" s="68"/>
      <c r="V167" s="68"/>
      <c r="AC167" s="68"/>
      <c r="AD167" s="159"/>
      <c r="AE167" s="159"/>
      <c r="AF167" s="159"/>
      <c r="AG167" s="159"/>
      <c r="AH167" s="159"/>
      <c r="AL167" s="2"/>
    </row>
    <row r="168" spans="1:38">
      <c r="A168" s="2"/>
      <c r="B168" s="5"/>
      <c r="C168" s="5"/>
      <c r="D168" s="5"/>
      <c r="E168" s="5"/>
      <c r="F168" s="5"/>
      <c r="G168" s="5"/>
      <c r="H168" s="5"/>
      <c r="I168" s="5"/>
      <c r="J168" s="5"/>
      <c r="K168" s="5"/>
      <c r="L168" s="5"/>
      <c r="M168" s="5"/>
      <c r="N168" s="5"/>
      <c r="P168" s="159"/>
      <c r="Q168" s="159"/>
      <c r="R168" s="160"/>
      <c r="S168" s="161"/>
      <c r="T168" s="161"/>
      <c r="U168" s="68"/>
      <c r="V168" s="68"/>
      <c r="AC168" s="68"/>
      <c r="AD168" s="159"/>
      <c r="AE168" s="159"/>
      <c r="AF168" s="159"/>
      <c r="AG168" s="159"/>
      <c r="AH168" s="159"/>
      <c r="AL168" s="2"/>
    </row>
    <row r="169" spans="1:38">
      <c r="A169" s="2"/>
      <c r="B169" s="5"/>
      <c r="C169" s="5"/>
      <c r="D169" s="5"/>
      <c r="E169" s="5"/>
      <c r="F169" s="5"/>
      <c r="G169" s="5"/>
      <c r="H169" s="5"/>
      <c r="I169" s="5"/>
      <c r="J169" s="5"/>
      <c r="K169" s="5"/>
      <c r="L169" s="5"/>
      <c r="M169" s="5"/>
      <c r="N169" s="5"/>
      <c r="P169" s="159"/>
      <c r="Q169" s="159"/>
      <c r="R169" s="160"/>
      <c r="S169" s="161"/>
      <c r="T169" s="161"/>
      <c r="U169" s="68"/>
      <c r="V169" s="68"/>
      <c r="AC169" s="68"/>
      <c r="AD169" s="159"/>
      <c r="AE169" s="159"/>
      <c r="AF169" s="159"/>
      <c r="AG169" s="159"/>
      <c r="AH169" s="159"/>
      <c r="AL169" s="2"/>
    </row>
    <row r="170" spans="1:38">
      <c r="A170" s="2"/>
      <c r="B170" s="5"/>
      <c r="C170" s="5"/>
      <c r="D170" s="5"/>
      <c r="E170" s="5"/>
      <c r="F170" s="5"/>
      <c r="G170" s="5"/>
      <c r="H170" s="5"/>
      <c r="I170" s="5"/>
      <c r="J170" s="5"/>
      <c r="K170" s="5"/>
      <c r="L170" s="5"/>
      <c r="M170" s="5"/>
      <c r="N170" s="5"/>
      <c r="P170" s="159"/>
      <c r="Q170" s="159"/>
      <c r="R170" s="160"/>
      <c r="S170" s="161"/>
      <c r="T170" s="161"/>
      <c r="U170" s="68"/>
      <c r="V170" s="68"/>
      <c r="AC170" s="68"/>
      <c r="AD170" s="159"/>
      <c r="AE170" s="159"/>
      <c r="AF170" s="159"/>
      <c r="AG170" s="159"/>
      <c r="AH170" s="159"/>
      <c r="AL170" s="2"/>
    </row>
    <row r="171" spans="1:38">
      <c r="A171" s="2"/>
      <c r="B171" s="5"/>
      <c r="C171" s="5"/>
      <c r="D171" s="5"/>
      <c r="E171" s="5"/>
      <c r="F171" s="5"/>
      <c r="G171" s="5"/>
      <c r="H171" s="5"/>
      <c r="I171" s="5"/>
      <c r="J171" s="5"/>
      <c r="K171" s="5"/>
      <c r="L171" s="5"/>
      <c r="M171" s="5"/>
      <c r="N171" s="5"/>
      <c r="P171" s="159"/>
      <c r="Q171" s="159"/>
      <c r="R171" s="160"/>
      <c r="S171" s="161"/>
      <c r="T171" s="161"/>
      <c r="U171" s="68"/>
      <c r="V171" s="68"/>
      <c r="AC171" s="68"/>
      <c r="AD171" s="159"/>
      <c r="AE171" s="159"/>
      <c r="AF171" s="159"/>
      <c r="AG171" s="159"/>
      <c r="AH171" s="159"/>
      <c r="AL171" s="2"/>
    </row>
    <row r="172" spans="1:38">
      <c r="A172" s="2"/>
      <c r="B172" s="5"/>
      <c r="C172" s="5"/>
      <c r="D172" s="5"/>
      <c r="E172" s="5"/>
      <c r="F172" s="5"/>
      <c r="G172" s="5"/>
      <c r="H172" s="5"/>
      <c r="I172" s="5"/>
      <c r="J172" s="5"/>
      <c r="K172" s="5"/>
      <c r="L172" s="5"/>
      <c r="M172" s="5"/>
      <c r="N172" s="5"/>
      <c r="P172" s="159"/>
      <c r="Q172" s="159"/>
      <c r="R172" s="160"/>
      <c r="S172" s="161"/>
      <c r="T172" s="161"/>
      <c r="U172" s="68"/>
      <c r="V172" s="68"/>
      <c r="AC172" s="68"/>
      <c r="AD172" s="159"/>
      <c r="AE172" s="159"/>
      <c r="AF172" s="159"/>
      <c r="AG172" s="159"/>
      <c r="AH172" s="159"/>
      <c r="AL172" s="2"/>
    </row>
    <row r="173" spans="1:38">
      <c r="A173" s="2"/>
      <c r="B173" s="5"/>
      <c r="C173" s="5"/>
      <c r="D173" s="5"/>
      <c r="E173" s="5"/>
      <c r="F173" s="5"/>
      <c r="G173" s="5"/>
      <c r="H173" s="5"/>
      <c r="I173" s="5"/>
      <c r="J173" s="5"/>
      <c r="K173" s="5"/>
      <c r="L173" s="5"/>
      <c r="M173" s="5"/>
      <c r="N173" s="5"/>
      <c r="P173" s="159"/>
      <c r="Q173" s="159"/>
      <c r="R173" s="160"/>
      <c r="S173" s="161"/>
      <c r="T173" s="161"/>
      <c r="U173" s="68"/>
      <c r="V173" s="68"/>
      <c r="AC173" s="68"/>
      <c r="AD173" s="159"/>
      <c r="AE173" s="159"/>
      <c r="AF173" s="159"/>
      <c r="AG173" s="159"/>
      <c r="AH173" s="159"/>
      <c r="AL173" s="2"/>
    </row>
    <row r="174" spans="1:38">
      <c r="A174" s="2"/>
      <c r="B174" s="5"/>
      <c r="C174" s="5"/>
      <c r="D174" s="5"/>
      <c r="E174" s="5"/>
      <c r="F174" s="5"/>
      <c r="G174" s="5"/>
      <c r="H174" s="5"/>
      <c r="I174" s="5"/>
      <c r="J174" s="5"/>
      <c r="K174" s="5"/>
      <c r="L174" s="5"/>
      <c r="M174" s="5"/>
      <c r="N174" s="5"/>
      <c r="P174" s="159"/>
      <c r="Q174" s="159"/>
      <c r="R174" s="160"/>
      <c r="S174" s="161"/>
      <c r="T174" s="161"/>
      <c r="U174" s="68"/>
      <c r="V174" s="68"/>
      <c r="AC174" s="68"/>
      <c r="AD174" s="159"/>
      <c r="AE174" s="159"/>
      <c r="AF174" s="159"/>
      <c r="AG174" s="159"/>
      <c r="AH174" s="159"/>
      <c r="AL174" s="2"/>
    </row>
    <row r="175" spans="1:38">
      <c r="A175" s="2"/>
      <c r="B175" s="5"/>
      <c r="C175" s="5"/>
      <c r="D175" s="5"/>
      <c r="E175" s="5"/>
      <c r="F175" s="5"/>
      <c r="G175" s="5"/>
      <c r="H175" s="5"/>
      <c r="I175" s="5"/>
      <c r="J175" s="5"/>
      <c r="K175" s="5"/>
      <c r="L175" s="5"/>
      <c r="M175" s="5"/>
      <c r="N175" s="5"/>
      <c r="P175" s="159"/>
      <c r="Q175" s="159"/>
      <c r="R175" s="160"/>
      <c r="S175" s="161"/>
      <c r="T175" s="161"/>
      <c r="U175" s="68"/>
      <c r="V175" s="68"/>
      <c r="AC175" s="68"/>
      <c r="AD175" s="159"/>
      <c r="AE175" s="159"/>
      <c r="AF175" s="159"/>
      <c r="AG175" s="159"/>
      <c r="AH175" s="159"/>
      <c r="AL175" s="2"/>
    </row>
    <row r="176" spans="1:38">
      <c r="A176" s="2"/>
      <c r="B176" s="5"/>
      <c r="C176" s="5"/>
      <c r="D176" s="5"/>
      <c r="E176" s="5"/>
      <c r="F176" s="5"/>
      <c r="G176" s="5"/>
      <c r="H176" s="5"/>
      <c r="I176" s="5"/>
      <c r="J176" s="5"/>
      <c r="K176" s="5"/>
      <c r="L176" s="5"/>
      <c r="M176" s="5"/>
      <c r="N176" s="5"/>
      <c r="P176" s="159"/>
      <c r="Q176" s="159"/>
      <c r="R176" s="160"/>
      <c r="S176" s="161"/>
      <c r="T176" s="161"/>
      <c r="U176" s="68"/>
      <c r="V176" s="68"/>
      <c r="AC176" s="68"/>
      <c r="AD176" s="159"/>
      <c r="AE176" s="159"/>
      <c r="AF176" s="159"/>
      <c r="AG176" s="159"/>
      <c r="AH176" s="159"/>
      <c r="AL176" s="2"/>
    </row>
    <row r="177" spans="1:38">
      <c r="A177" s="2"/>
      <c r="B177" s="5"/>
      <c r="C177" s="5"/>
      <c r="D177" s="5"/>
      <c r="E177" s="5"/>
      <c r="F177" s="5"/>
      <c r="G177" s="5"/>
      <c r="H177" s="5"/>
      <c r="I177" s="5"/>
      <c r="J177" s="5"/>
      <c r="K177" s="5"/>
      <c r="L177" s="5"/>
      <c r="M177" s="5"/>
      <c r="N177" s="5"/>
      <c r="P177" s="159"/>
      <c r="Q177" s="159"/>
      <c r="R177" s="160"/>
      <c r="S177" s="161"/>
      <c r="T177" s="161"/>
      <c r="U177" s="68"/>
      <c r="V177" s="68"/>
      <c r="AC177" s="68"/>
      <c r="AD177" s="159"/>
      <c r="AE177" s="159"/>
      <c r="AF177" s="159"/>
      <c r="AG177" s="159"/>
      <c r="AH177" s="159"/>
      <c r="AL177" s="2"/>
    </row>
    <row r="178" spans="1:38">
      <c r="A178" s="2"/>
      <c r="B178" s="5"/>
      <c r="C178" s="5"/>
      <c r="D178" s="5"/>
      <c r="E178" s="5"/>
      <c r="F178" s="5"/>
      <c r="G178" s="5"/>
      <c r="H178" s="5"/>
      <c r="I178" s="5"/>
      <c r="J178" s="5"/>
      <c r="K178" s="5"/>
      <c r="L178" s="5"/>
      <c r="M178" s="5"/>
      <c r="N178" s="5"/>
      <c r="P178" s="159"/>
      <c r="Q178" s="159"/>
      <c r="R178" s="160"/>
      <c r="S178" s="161"/>
      <c r="T178" s="161"/>
      <c r="U178" s="68"/>
      <c r="V178" s="68"/>
      <c r="AC178" s="68"/>
      <c r="AD178" s="159"/>
      <c r="AE178" s="159"/>
      <c r="AF178" s="159"/>
      <c r="AG178" s="159"/>
      <c r="AH178" s="159"/>
      <c r="AL178" s="2"/>
    </row>
    <row r="179" spans="1:38">
      <c r="A179" s="2"/>
      <c r="B179" s="5"/>
      <c r="C179" s="5"/>
      <c r="D179" s="5"/>
      <c r="E179" s="5"/>
      <c r="F179" s="5"/>
      <c r="G179" s="5"/>
      <c r="H179" s="5"/>
      <c r="I179" s="5"/>
      <c r="J179" s="5"/>
      <c r="K179" s="5"/>
      <c r="L179" s="5"/>
      <c r="M179" s="5"/>
      <c r="N179" s="5"/>
      <c r="P179" s="159"/>
      <c r="Q179" s="159"/>
      <c r="R179" s="160"/>
      <c r="S179" s="161"/>
      <c r="T179" s="161"/>
      <c r="U179" s="68"/>
      <c r="V179" s="68"/>
      <c r="AC179" s="68"/>
      <c r="AD179" s="159"/>
      <c r="AE179" s="159"/>
      <c r="AF179" s="159"/>
      <c r="AG179" s="159"/>
      <c r="AH179" s="159"/>
      <c r="AL179" s="2"/>
    </row>
    <row r="180" spans="1:38">
      <c r="A180" s="2"/>
      <c r="B180" s="5"/>
      <c r="C180" s="5"/>
      <c r="D180" s="5"/>
      <c r="E180" s="5"/>
      <c r="F180" s="5"/>
      <c r="G180" s="5"/>
      <c r="H180" s="5"/>
      <c r="I180" s="5"/>
      <c r="J180" s="5"/>
      <c r="K180" s="5"/>
      <c r="L180" s="5"/>
      <c r="M180" s="5"/>
      <c r="N180" s="5"/>
      <c r="P180" s="159"/>
      <c r="Q180" s="159"/>
      <c r="R180" s="160"/>
      <c r="S180" s="161"/>
      <c r="T180" s="161"/>
      <c r="U180" s="68"/>
      <c r="V180" s="68"/>
      <c r="AC180" s="68"/>
      <c r="AD180" s="159"/>
      <c r="AE180" s="159"/>
      <c r="AF180" s="159"/>
      <c r="AG180" s="159"/>
      <c r="AH180" s="159"/>
      <c r="AL180" s="2"/>
    </row>
    <row r="181" spans="1:38">
      <c r="A181" s="2"/>
      <c r="B181" s="5"/>
      <c r="C181" s="5"/>
      <c r="D181" s="5"/>
      <c r="E181" s="5"/>
      <c r="F181" s="5"/>
      <c r="G181" s="5"/>
      <c r="H181" s="5"/>
      <c r="I181" s="5"/>
      <c r="J181" s="5"/>
      <c r="K181" s="5"/>
      <c r="L181" s="5"/>
      <c r="M181" s="5"/>
      <c r="N181" s="5"/>
      <c r="P181" s="159"/>
      <c r="Q181" s="159"/>
      <c r="R181" s="160"/>
      <c r="S181" s="161"/>
      <c r="T181" s="161"/>
      <c r="U181" s="68"/>
      <c r="V181" s="68"/>
      <c r="AC181" s="68"/>
      <c r="AD181" s="159"/>
      <c r="AE181" s="159"/>
      <c r="AF181" s="159"/>
      <c r="AG181" s="159"/>
      <c r="AH181" s="159"/>
      <c r="AL181" s="2"/>
    </row>
    <row r="182" spans="1:38">
      <c r="A182" s="2"/>
      <c r="B182" s="5"/>
      <c r="C182" s="5"/>
      <c r="D182" s="5"/>
      <c r="E182" s="5"/>
      <c r="F182" s="5"/>
      <c r="G182" s="5"/>
      <c r="H182" s="5"/>
      <c r="I182" s="5"/>
      <c r="J182" s="5"/>
      <c r="K182" s="5"/>
      <c r="L182" s="5"/>
      <c r="M182" s="5"/>
      <c r="N182" s="5"/>
      <c r="P182" s="159"/>
      <c r="Q182" s="159"/>
      <c r="R182" s="160"/>
      <c r="S182" s="161"/>
      <c r="T182" s="161"/>
      <c r="U182" s="68"/>
      <c r="V182" s="68"/>
      <c r="AC182" s="68"/>
      <c r="AD182" s="159"/>
      <c r="AE182" s="159"/>
      <c r="AF182" s="159"/>
      <c r="AG182" s="159"/>
      <c r="AH182" s="159"/>
      <c r="AL182" s="2"/>
    </row>
    <row r="183" spans="1:38">
      <c r="A183" s="2"/>
      <c r="B183" s="5"/>
      <c r="C183" s="5"/>
      <c r="D183" s="5"/>
      <c r="E183" s="5"/>
      <c r="F183" s="5"/>
      <c r="G183" s="5"/>
      <c r="H183" s="5"/>
      <c r="I183" s="5"/>
      <c r="J183" s="5"/>
      <c r="K183" s="5"/>
      <c r="L183" s="5"/>
      <c r="M183" s="5"/>
      <c r="N183" s="5"/>
      <c r="P183" s="159"/>
      <c r="Q183" s="159"/>
      <c r="R183" s="160"/>
      <c r="S183" s="161"/>
      <c r="T183" s="161"/>
      <c r="U183" s="68"/>
      <c r="V183" s="68"/>
      <c r="AC183" s="68"/>
      <c r="AD183" s="159"/>
      <c r="AE183" s="159"/>
      <c r="AF183" s="159"/>
      <c r="AG183" s="159"/>
      <c r="AH183" s="159"/>
      <c r="AL183" s="2"/>
    </row>
    <row r="184" spans="1:38">
      <c r="A184" s="2"/>
      <c r="B184" s="5"/>
      <c r="C184" s="5"/>
      <c r="D184" s="5"/>
      <c r="E184" s="5"/>
      <c r="F184" s="5"/>
      <c r="G184" s="5"/>
      <c r="H184" s="5"/>
      <c r="I184" s="5"/>
      <c r="J184" s="5"/>
      <c r="K184" s="5"/>
      <c r="L184" s="5"/>
      <c r="M184" s="5"/>
      <c r="N184" s="5"/>
      <c r="P184" s="159"/>
      <c r="Q184" s="159"/>
      <c r="R184" s="160"/>
      <c r="S184" s="161"/>
      <c r="T184" s="161"/>
      <c r="U184" s="68"/>
      <c r="V184" s="68"/>
      <c r="AC184" s="68"/>
      <c r="AD184" s="159"/>
      <c r="AE184" s="159"/>
      <c r="AF184" s="159"/>
      <c r="AG184" s="159"/>
      <c r="AH184" s="159"/>
      <c r="AL184" s="2"/>
    </row>
    <row r="185" spans="1:38">
      <c r="A185" s="2"/>
      <c r="B185" s="5"/>
      <c r="C185" s="5"/>
      <c r="D185" s="5"/>
      <c r="E185" s="5"/>
      <c r="F185" s="5"/>
      <c r="G185" s="5"/>
      <c r="H185" s="5"/>
      <c r="I185" s="5"/>
      <c r="J185" s="5"/>
      <c r="K185" s="5"/>
      <c r="L185" s="5"/>
      <c r="M185" s="5"/>
      <c r="N185" s="5"/>
      <c r="P185" s="159"/>
      <c r="Q185" s="159"/>
      <c r="R185" s="160"/>
      <c r="S185" s="161"/>
      <c r="T185" s="161"/>
      <c r="U185" s="68"/>
      <c r="V185" s="68"/>
      <c r="AC185" s="68"/>
      <c r="AD185" s="159"/>
      <c r="AE185" s="159"/>
      <c r="AF185" s="159"/>
      <c r="AG185" s="159"/>
      <c r="AH185" s="159"/>
      <c r="AL185" s="2"/>
    </row>
    <row r="186" spans="1:38">
      <c r="A186" s="2"/>
      <c r="B186" s="5"/>
      <c r="C186" s="5"/>
      <c r="D186" s="5"/>
      <c r="E186" s="5"/>
      <c r="F186" s="5"/>
      <c r="G186" s="5"/>
      <c r="H186" s="5"/>
      <c r="I186" s="5"/>
      <c r="J186" s="5"/>
      <c r="K186" s="5"/>
      <c r="L186" s="5"/>
      <c r="M186" s="5"/>
      <c r="N186" s="5"/>
      <c r="P186" s="159"/>
      <c r="Q186" s="159"/>
      <c r="R186" s="160"/>
      <c r="S186" s="161"/>
      <c r="T186" s="161"/>
      <c r="U186" s="68"/>
      <c r="V186" s="68"/>
      <c r="AC186" s="68"/>
      <c r="AD186" s="159"/>
      <c r="AE186" s="159"/>
      <c r="AF186" s="159"/>
      <c r="AG186" s="159"/>
      <c r="AH186" s="159"/>
      <c r="AL186" s="2"/>
    </row>
    <row r="187" spans="1:38">
      <c r="A187" s="2"/>
      <c r="B187" s="5"/>
      <c r="C187" s="5"/>
      <c r="D187" s="5"/>
      <c r="E187" s="5"/>
      <c r="F187" s="5"/>
      <c r="G187" s="5"/>
      <c r="H187" s="5"/>
      <c r="I187" s="5"/>
      <c r="J187" s="5"/>
      <c r="K187" s="5"/>
      <c r="L187" s="5"/>
      <c r="M187" s="5"/>
      <c r="N187" s="5"/>
      <c r="P187" s="159"/>
      <c r="Q187" s="159"/>
      <c r="R187" s="160"/>
      <c r="S187" s="161"/>
      <c r="T187" s="161"/>
      <c r="U187" s="68"/>
      <c r="V187" s="68"/>
      <c r="AC187" s="68"/>
      <c r="AD187" s="159"/>
      <c r="AE187" s="159"/>
      <c r="AF187" s="159"/>
      <c r="AG187" s="159"/>
      <c r="AH187" s="159"/>
      <c r="AL187" s="2"/>
    </row>
    <row r="188" spans="1:38">
      <c r="A188" s="2"/>
      <c r="B188" s="5"/>
      <c r="C188" s="5"/>
      <c r="D188" s="5"/>
      <c r="E188" s="5"/>
      <c r="F188" s="5"/>
      <c r="G188" s="5"/>
      <c r="H188" s="5"/>
      <c r="I188" s="5"/>
      <c r="J188" s="5"/>
      <c r="K188" s="5"/>
      <c r="L188" s="5"/>
      <c r="M188" s="5"/>
      <c r="N188" s="5"/>
      <c r="P188" s="159"/>
      <c r="Q188" s="159"/>
      <c r="R188" s="160"/>
      <c r="S188" s="161"/>
      <c r="T188" s="161"/>
      <c r="U188" s="68"/>
      <c r="V188" s="68"/>
      <c r="AC188" s="68"/>
      <c r="AD188" s="159"/>
      <c r="AE188" s="159"/>
      <c r="AF188" s="159"/>
      <c r="AG188" s="159"/>
      <c r="AH188" s="159"/>
      <c r="AL188" s="2"/>
    </row>
    <row r="189" spans="1:38">
      <c r="A189" s="2"/>
      <c r="B189" s="5"/>
      <c r="C189" s="5"/>
      <c r="D189" s="5"/>
      <c r="E189" s="5"/>
      <c r="F189" s="5"/>
      <c r="G189" s="5"/>
      <c r="H189" s="5"/>
      <c r="I189" s="5"/>
      <c r="J189" s="5"/>
      <c r="K189" s="5"/>
      <c r="L189" s="5"/>
      <c r="M189" s="5"/>
      <c r="N189" s="5"/>
      <c r="P189" s="159"/>
      <c r="Q189" s="159"/>
      <c r="R189" s="160"/>
      <c r="S189" s="161"/>
      <c r="T189" s="161"/>
      <c r="U189" s="68"/>
      <c r="V189" s="68"/>
      <c r="AC189" s="68"/>
      <c r="AD189" s="159"/>
      <c r="AE189" s="159"/>
      <c r="AF189" s="159"/>
      <c r="AG189" s="159"/>
      <c r="AH189" s="159"/>
      <c r="AL189" s="2"/>
    </row>
    <row r="190" spans="1:38">
      <c r="A190" s="2"/>
      <c r="B190" s="5"/>
      <c r="C190" s="5"/>
      <c r="D190" s="5"/>
      <c r="E190" s="5"/>
      <c r="F190" s="5"/>
      <c r="G190" s="5"/>
      <c r="H190" s="5"/>
      <c r="I190" s="5"/>
      <c r="J190" s="5"/>
      <c r="K190" s="5"/>
      <c r="L190" s="5"/>
      <c r="M190" s="5"/>
      <c r="N190" s="5"/>
      <c r="P190" s="159"/>
      <c r="Q190" s="159"/>
      <c r="R190" s="160"/>
      <c r="S190" s="161"/>
      <c r="T190" s="161"/>
      <c r="U190" s="68"/>
      <c r="V190" s="68"/>
      <c r="AC190" s="68"/>
      <c r="AD190" s="159"/>
      <c r="AE190" s="159"/>
      <c r="AF190" s="159"/>
      <c r="AG190" s="159"/>
      <c r="AH190" s="159"/>
      <c r="AL190" s="2"/>
    </row>
    <row r="191" spans="1:38">
      <c r="A191" s="2"/>
      <c r="B191" s="5"/>
      <c r="C191" s="5"/>
      <c r="D191" s="5"/>
      <c r="E191" s="5"/>
      <c r="F191" s="5"/>
      <c r="G191" s="5"/>
      <c r="H191" s="5"/>
      <c r="I191" s="5"/>
      <c r="J191" s="5"/>
      <c r="K191" s="5"/>
      <c r="L191" s="5"/>
      <c r="M191" s="5"/>
      <c r="N191" s="5"/>
      <c r="P191" s="159"/>
      <c r="Q191" s="159"/>
      <c r="R191" s="160"/>
      <c r="S191" s="161"/>
      <c r="T191" s="161"/>
      <c r="U191" s="68"/>
      <c r="V191" s="68"/>
      <c r="AC191" s="68"/>
      <c r="AD191" s="159"/>
      <c r="AE191" s="159"/>
      <c r="AF191" s="159"/>
      <c r="AG191" s="159"/>
      <c r="AH191" s="159"/>
      <c r="AL191" s="2"/>
    </row>
    <row r="192" spans="1:38">
      <c r="A192" s="2"/>
      <c r="B192" s="5"/>
      <c r="C192" s="5"/>
      <c r="D192" s="5"/>
      <c r="E192" s="5"/>
      <c r="F192" s="5"/>
      <c r="G192" s="5"/>
      <c r="H192" s="5"/>
      <c r="I192" s="5"/>
      <c r="J192" s="5"/>
      <c r="K192" s="5"/>
      <c r="L192" s="5"/>
      <c r="M192" s="5"/>
      <c r="N192" s="5"/>
      <c r="P192" s="159"/>
      <c r="Q192" s="159"/>
      <c r="R192" s="160"/>
      <c r="S192" s="161"/>
      <c r="T192" s="161"/>
      <c r="U192" s="68"/>
      <c r="V192" s="68"/>
      <c r="AC192" s="68"/>
      <c r="AD192" s="159"/>
      <c r="AE192" s="159"/>
      <c r="AF192" s="159"/>
      <c r="AG192" s="159"/>
      <c r="AH192" s="159"/>
      <c r="AL192" s="2"/>
    </row>
    <row r="193" spans="1:38">
      <c r="A193" s="2"/>
      <c r="B193" s="5"/>
      <c r="C193" s="5"/>
      <c r="D193" s="5"/>
      <c r="E193" s="5"/>
      <c r="F193" s="5"/>
      <c r="G193" s="5"/>
      <c r="H193" s="5"/>
      <c r="I193" s="5"/>
      <c r="J193" s="5"/>
      <c r="K193" s="5"/>
      <c r="L193" s="5"/>
      <c r="M193" s="5"/>
      <c r="N193" s="5"/>
      <c r="P193" s="159"/>
      <c r="Q193" s="159"/>
      <c r="R193" s="160"/>
      <c r="S193" s="161"/>
      <c r="T193" s="161"/>
      <c r="U193" s="68"/>
      <c r="V193" s="68"/>
      <c r="AC193" s="68"/>
      <c r="AD193" s="159"/>
      <c r="AE193" s="159"/>
      <c r="AF193" s="159"/>
      <c r="AG193" s="159"/>
      <c r="AH193" s="159"/>
      <c r="AL193" s="2"/>
    </row>
    <row r="194" spans="1:38">
      <c r="A194" s="2"/>
      <c r="B194" s="5"/>
      <c r="C194" s="5"/>
      <c r="D194" s="5"/>
      <c r="E194" s="5"/>
      <c r="F194" s="5"/>
      <c r="G194" s="5"/>
      <c r="H194" s="5"/>
      <c r="I194" s="5"/>
      <c r="J194" s="5"/>
      <c r="K194" s="5"/>
      <c r="L194" s="5"/>
      <c r="M194" s="5"/>
      <c r="N194" s="5"/>
      <c r="P194" s="159"/>
      <c r="Q194" s="159"/>
      <c r="R194" s="160"/>
      <c r="S194" s="161"/>
      <c r="T194" s="161"/>
      <c r="U194" s="68"/>
      <c r="V194" s="68"/>
      <c r="AC194" s="68"/>
      <c r="AD194" s="159"/>
      <c r="AE194" s="159"/>
      <c r="AF194" s="159"/>
      <c r="AG194" s="159"/>
      <c r="AH194" s="159"/>
      <c r="AL194" s="2"/>
    </row>
    <row r="195" spans="1:38">
      <c r="A195" s="2"/>
      <c r="B195" s="5"/>
      <c r="C195" s="5"/>
      <c r="D195" s="5"/>
      <c r="E195" s="5"/>
      <c r="F195" s="5"/>
      <c r="G195" s="5"/>
      <c r="H195" s="5"/>
      <c r="I195" s="5"/>
      <c r="J195" s="5"/>
      <c r="K195" s="5"/>
      <c r="L195" s="5"/>
      <c r="M195" s="5"/>
      <c r="N195" s="5"/>
      <c r="P195" s="159"/>
      <c r="Q195" s="159"/>
      <c r="R195" s="160"/>
      <c r="S195" s="161"/>
      <c r="T195" s="161"/>
      <c r="U195" s="68"/>
      <c r="V195" s="68"/>
      <c r="AC195" s="68"/>
      <c r="AD195" s="159"/>
      <c r="AE195" s="159"/>
      <c r="AF195" s="159"/>
      <c r="AG195" s="159"/>
      <c r="AH195" s="159"/>
      <c r="AL195" s="2"/>
    </row>
    <row r="196" spans="1:38">
      <c r="A196" s="2"/>
      <c r="B196" s="5"/>
      <c r="C196" s="5"/>
      <c r="D196" s="5"/>
      <c r="E196" s="5"/>
      <c r="F196" s="5"/>
      <c r="G196" s="5"/>
      <c r="H196" s="5"/>
      <c r="I196" s="5"/>
      <c r="J196" s="5"/>
      <c r="K196" s="5"/>
      <c r="L196" s="5"/>
      <c r="M196" s="5"/>
      <c r="N196" s="5"/>
      <c r="P196" s="159"/>
      <c r="Q196" s="159"/>
      <c r="R196" s="160"/>
      <c r="S196" s="161"/>
      <c r="T196" s="161"/>
      <c r="U196" s="68"/>
      <c r="V196" s="68"/>
      <c r="AC196" s="68"/>
      <c r="AD196" s="159"/>
      <c r="AE196" s="159"/>
      <c r="AF196" s="159"/>
      <c r="AG196" s="159"/>
      <c r="AH196" s="159"/>
      <c r="AL196" s="2"/>
    </row>
    <row r="197" spans="1:38">
      <c r="A197" s="2"/>
      <c r="B197" s="5"/>
      <c r="C197" s="5"/>
      <c r="D197" s="5"/>
      <c r="E197" s="5"/>
      <c r="F197" s="5"/>
      <c r="G197" s="5"/>
      <c r="H197" s="5"/>
      <c r="I197" s="5"/>
      <c r="J197" s="5"/>
      <c r="K197" s="5"/>
      <c r="L197" s="5"/>
      <c r="M197" s="5"/>
      <c r="N197" s="5"/>
      <c r="P197" s="159"/>
      <c r="Q197" s="159"/>
      <c r="R197" s="160"/>
      <c r="S197" s="161"/>
      <c r="T197" s="161"/>
      <c r="U197" s="68"/>
      <c r="V197" s="68"/>
      <c r="AC197" s="68"/>
      <c r="AD197" s="159"/>
      <c r="AE197" s="159"/>
      <c r="AF197" s="159"/>
      <c r="AG197" s="159"/>
      <c r="AH197" s="159"/>
      <c r="AL197" s="2"/>
    </row>
    <row r="198" spans="1:38">
      <c r="A198" s="2"/>
      <c r="B198" s="5"/>
      <c r="C198" s="5"/>
      <c r="D198" s="5"/>
      <c r="E198" s="5"/>
      <c r="F198" s="5"/>
      <c r="G198" s="5"/>
      <c r="H198" s="5"/>
      <c r="I198" s="5"/>
      <c r="J198" s="5"/>
      <c r="K198" s="5"/>
      <c r="L198" s="5"/>
      <c r="M198" s="5"/>
      <c r="N198" s="5"/>
      <c r="P198" s="159"/>
      <c r="Q198" s="159"/>
      <c r="R198" s="160"/>
      <c r="S198" s="161"/>
      <c r="T198" s="161"/>
      <c r="U198" s="68"/>
      <c r="V198" s="68"/>
      <c r="AC198" s="68"/>
      <c r="AD198" s="159"/>
      <c r="AE198" s="159"/>
      <c r="AF198" s="159"/>
      <c r="AG198" s="159"/>
      <c r="AH198" s="159"/>
      <c r="AL198" s="2"/>
    </row>
    <row r="199" spans="1:38">
      <c r="A199" s="2"/>
      <c r="B199" s="5"/>
      <c r="C199" s="5"/>
      <c r="D199" s="5"/>
      <c r="E199" s="5"/>
      <c r="F199" s="5"/>
      <c r="G199" s="5"/>
      <c r="H199" s="5"/>
      <c r="I199" s="5"/>
      <c r="J199" s="5"/>
      <c r="K199" s="5"/>
      <c r="L199" s="5"/>
      <c r="M199" s="5"/>
      <c r="N199" s="5"/>
      <c r="P199" s="159"/>
      <c r="Q199" s="159"/>
      <c r="R199" s="160"/>
      <c r="S199" s="161"/>
      <c r="T199" s="161"/>
      <c r="U199" s="68"/>
      <c r="V199" s="68"/>
      <c r="AC199" s="68"/>
      <c r="AD199" s="159"/>
      <c r="AE199" s="159"/>
      <c r="AF199" s="159"/>
      <c r="AG199" s="159"/>
      <c r="AH199" s="159"/>
      <c r="AL199" s="2"/>
    </row>
    <row r="200" spans="1:38">
      <c r="A200" s="2"/>
      <c r="B200" s="5"/>
      <c r="C200" s="5"/>
      <c r="D200" s="5"/>
      <c r="E200" s="5"/>
      <c r="F200" s="5"/>
      <c r="G200" s="5"/>
      <c r="H200" s="5"/>
      <c r="I200" s="5"/>
      <c r="J200" s="5"/>
      <c r="K200" s="5"/>
      <c r="L200" s="5"/>
      <c r="M200" s="5"/>
      <c r="N200" s="5"/>
      <c r="P200" s="159"/>
      <c r="Q200" s="159"/>
      <c r="R200" s="160"/>
      <c r="S200" s="161"/>
      <c r="T200" s="161"/>
      <c r="U200" s="68"/>
      <c r="V200" s="68"/>
      <c r="AC200" s="68"/>
      <c r="AD200" s="159"/>
      <c r="AE200" s="159"/>
      <c r="AF200" s="159"/>
      <c r="AG200" s="159"/>
      <c r="AH200" s="159"/>
      <c r="AL200" s="2"/>
    </row>
    <row r="201" spans="1:38">
      <c r="A201" s="2"/>
      <c r="B201" s="5"/>
      <c r="C201" s="5"/>
      <c r="D201" s="5"/>
      <c r="E201" s="5"/>
      <c r="F201" s="5"/>
      <c r="G201" s="5"/>
      <c r="H201" s="5"/>
      <c r="I201" s="5"/>
      <c r="J201" s="5"/>
      <c r="K201" s="5"/>
      <c r="L201" s="5"/>
      <c r="M201" s="5"/>
      <c r="N201" s="5"/>
      <c r="P201" s="159"/>
      <c r="Q201" s="159"/>
      <c r="R201" s="160"/>
      <c r="S201" s="161"/>
      <c r="T201" s="161"/>
      <c r="U201" s="68"/>
      <c r="V201" s="68"/>
      <c r="AC201" s="68"/>
      <c r="AD201" s="159"/>
      <c r="AE201" s="159"/>
      <c r="AF201" s="159"/>
      <c r="AG201" s="159"/>
      <c r="AH201" s="159"/>
      <c r="AL201" s="2"/>
    </row>
    <row r="202" spans="1:38">
      <c r="A202" s="2"/>
      <c r="B202" s="5"/>
      <c r="C202" s="5"/>
      <c r="D202" s="5"/>
      <c r="E202" s="5"/>
      <c r="F202" s="5"/>
      <c r="G202" s="5"/>
      <c r="H202" s="5"/>
      <c r="I202" s="5"/>
      <c r="J202" s="5"/>
      <c r="K202" s="5"/>
      <c r="L202" s="5"/>
      <c r="M202" s="5"/>
      <c r="N202" s="5"/>
      <c r="P202" s="159"/>
      <c r="Q202" s="159"/>
      <c r="R202" s="160"/>
      <c r="S202" s="161"/>
      <c r="T202" s="161"/>
      <c r="U202" s="68"/>
      <c r="V202" s="68"/>
      <c r="AC202" s="68"/>
      <c r="AD202" s="159"/>
      <c r="AE202" s="159"/>
      <c r="AF202" s="159"/>
      <c r="AG202" s="159"/>
      <c r="AH202" s="159"/>
      <c r="AL202" s="2"/>
    </row>
    <row r="203" spans="1:38">
      <c r="A203" s="2"/>
      <c r="B203" s="5"/>
      <c r="C203" s="5"/>
      <c r="D203" s="5"/>
      <c r="E203" s="5"/>
      <c r="F203" s="5"/>
      <c r="G203" s="5"/>
      <c r="H203" s="5"/>
      <c r="I203" s="5"/>
      <c r="J203" s="5"/>
      <c r="K203" s="5"/>
      <c r="L203" s="5"/>
      <c r="M203" s="5"/>
      <c r="N203" s="5"/>
      <c r="P203" s="159"/>
      <c r="Q203" s="159"/>
      <c r="R203" s="160"/>
      <c r="S203" s="161"/>
      <c r="T203" s="161"/>
      <c r="U203" s="68"/>
      <c r="V203" s="68"/>
      <c r="AC203" s="68"/>
      <c r="AD203" s="159"/>
      <c r="AE203" s="159"/>
      <c r="AF203" s="159"/>
      <c r="AG203" s="159"/>
      <c r="AH203" s="159"/>
      <c r="AL203" s="2"/>
    </row>
    <row r="204" spans="1:38">
      <c r="A204" s="2"/>
      <c r="B204" s="5"/>
      <c r="C204" s="5"/>
      <c r="D204" s="5"/>
      <c r="E204" s="5"/>
      <c r="F204" s="5"/>
      <c r="G204" s="5"/>
      <c r="H204" s="5"/>
      <c r="I204" s="5"/>
      <c r="J204" s="5"/>
      <c r="K204" s="5"/>
      <c r="L204" s="5"/>
      <c r="M204" s="5"/>
      <c r="N204" s="5"/>
      <c r="P204" s="159"/>
      <c r="Q204" s="159"/>
      <c r="R204" s="160"/>
      <c r="S204" s="161"/>
      <c r="T204" s="161"/>
      <c r="U204" s="68"/>
      <c r="V204" s="68"/>
      <c r="AC204" s="68"/>
      <c r="AD204" s="159"/>
      <c r="AE204" s="159"/>
      <c r="AF204" s="159"/>
      <c r="AG204" s="159"/>
      <c r="AH204" s="159"/>
      <c r="AL204" s="2"/>
    </row>
    <row r="205" spans="1:38">
      <c r="A205" s="2"/>
      <c r="B205" s="5"/>
      <c r="C205" s="5"/>
      <c r="D205" s="5"/>
      <c r="E205" s="5"/>
      <c r="F205" s="5"/>
      <c r="G205" s="5"/>
      <c r="H205" s="5"/>
      <c r="I205" s="5"/>
      <c r="J205" s="5"/>
      <c r="K205" s="5"/>
      <c r="L205" s="5"/>
      <c r="M205" s="5"/>
      <c r="N205" s="5"/>
      <c r="P205" s="159"/>
      <c r="Q205" s="159"/>
      <c r="R205" s="160"/>
      <c r="S205" s="161"/>
      <c r="T205" s="161"/>
      <c r="U205" s="68"/>
      <c r="V205" s="68"/>
      <c r="AC205" s="68"/>
      <c r="AD205" s="159"/>
      <c r="AE205" s="159"/>
      <c r="AF205" s="159"/>
      <c r="AG205" s="159"/>
      <c r="AH205" s="159"/>
      <c r="AL205" s="2"/>
    </row>
    <row r="206" spans="1:38">
      <c r="A206" s="2"/>
      <c r="B206" s="5"/>
      <c r="C206" s="5"/>
      <c r="D206" s="5"/>
      <c r="E206" s="5"/>
      <c r="F206" s="5"/>
      <c r="G206" s="5"/>
      <c r="H206" s="5"/>
      <c r="I206" s="5"/>
      <c r="J206" s="5"/>
      <c r="K206" s="5"/>
      <c r="L206" s="5"/>
      <c r="M206" s="5"/>
      <c r="N206" s="5"/>
      <c r="P206" s="159"/>
      <c r="Q206" s="159"/>
      <c r="R206" s="160"/>
      <c r="S206" s="161"/>
      <c r="T206" s="161"/>
      <c r="U206" s="68"/>
      <c r="V206" s="68"/>
      <c r="AC206" s="68"/>
      <c r="AD206" s="159"/>
      <c r="AE206" s="159"/>
      <c r="AF206" s="159"/>
      <c r="AG206" s="159"/>
      <c r="AH206" s="159"/>
      <c r="AL206" s="2"/>
    </row>
    <row r="207" spans="1:38">
      <c r="A207" s="2"/>
      <c r="B207" s="5"/>
      <c r="C207" s="5"/>
      <c r="D207" s="5"/>
      <c r="E207" s="5"/>
      <c r="F207" s="5"/>
      <c r="G207" s="5"/>
      <c r="H207" s="5"/>
      <c r="I207" s="5"/>
      <c r="J207" s="5"/>
      <c r="K207" s="5"/>
      <c r="L207" s="5"/>
      <c r="M207" s="5"/>
      <c r="N207" s="5"/>
      <c r="P207" s="159"/>
      <c r="Q207" s="159"/>
      <c r="R207" s="160"/>
      <c r="S207" s="161"/>
      <c r="T207" s="161"/>
      <c r="U207" s="68"/>
      <c r="V207" s="68"/>
      <c r="AC207" s="68"/>
      <c r="AD207" s="159"/>
      <c r="AE207" s="159"/>
      <c r="AF207" s="159"/>
      <c r="AG207" s="159"/>
      <c r="AH207" s="159"/>
      <c r="AL207" s="2"/>
    </row>
    <row r="208" spans="1:38">
      <c r="A208" s="2"/>
      <c r="B208" s="5"/>
      <c r="C208" s="5"/>
      <c r="D208" s="5"/>
      <c r="E208" s="5"/>
      <c r="F208" s="5"/>
      <c r="G208" s="5"/>
      <c r="H208" s="5"/>
      <c r="I208" s="5"/>
      <c r="J208" s="5"/>
      <c r="K208" s="5"/>
      <c r="L208" s="5"/>
      <c r="M208" s="5"/>
      <c r="N208" s="5"/>
      <c r="P208" s="159"/>
      <c r="Q208" s="159"/>
      <c r="R208" s="160"/>
      <c r="S208" s="161"/>
      <c r="T208" s="161"/>
      <c r="U208" s="68"/>
      <c r="V208" s="68"/>
      <c r="AC208" s="68"/>
      <c r="AD208" s="159"/>
      <c r="AE208" s="159"/>
      <c r="AF208" s="159"/>
      <c r="AG208" s="159"/>
      <c r="AH208" s="159"/>
      <c r="AL208" s="2"/>
    </row>
    <row r="209" spans="1:38">
      <c r="A209" s="2"/>
      <c r="B209" s="5"/>
      <c r="C209" s="5"/>
      <c r="D209" s="5"/>
      <c r="E209" s="5"/>
      <c r="F209" s="5"/>
      <c r="G209" s="5"/>
      <c r="H209" s="5"/>
      <c r="I209" s="5"/>
      <c r="J209" s="5"/>
      <c r="K209" s="5"/>
      <c r="L209" s="5"/>
      <c r="M209" s="5"/>
      <c r="N209" s="5"/>
      <c r="P209" s="159"/>
      <c r="Q209" s="159"/>
      <c r="R209" s="160"/>
      <c r="S209" s="161"/>
      <c r="T209" s="161"/>
      <c r="U209" s="68"/>
      <c r="V209" s="68"/>
      <c r="AC209" s="68"/>
      <c r="AD209" s="159"/>
      <c r="AE209" s="159"/>
      <c r="AF209" s="159"/>
      <c r="AG209" s="159"/>
      <c r="AH209" s="159"/>
      <c r="AL209" s="2"/>
    </row>
    <row r="210" spans="1:38">
      <c r="A210" s="2"/>
      <c r="B210" s="5"/>
      <c r="C210" s="5"/>
      <c r="D210" s="5"/>
      <c r="E210" s="5"/>
      <c r="F210" s="5"/>
      <c r="G210" s="5"/>
      <c r="H210" s="5"/>
      <c r="I210" s="5"/>
      <c r="J210" s="5"/>
      <c r="K210" s="5"/>
      <c r="L210" s="5"/>
      <c r="M210" s="5"/>
      <c r="N210" s="5"/>
      <c r="P210" s="159"/>
      <c r="Q210" s="159"/>
      <c r="R210" s="160"/>
      <c r="S210" s="161"/>
      <c r="T210" s="161"/>
      <c r="U210" s="68"/>
      <c r="V210" s="68"/>
      <c r="AC210" s="68"/>
      <c r="AD210" s="159"/>
      <c r="AE210" s="159"/>
      <c r="AF210" s="159"/>
      <c r="AG210" s="159"/>
      <c r="AH210" s="159"/>
      <c r="AL210" s="2"/>
    </row>
    <row r="211" spans="1:38">
      <c r="A211" s="2"/>
      <c r="B211" s="5"/>
      <c r="C211" s="5"/>
      <c r="D211" s="5"/>
      <c r="E211" s="5"/>
      <c r="F211" s="5"/>
      <c r="G211" s="5"/>
      <c r="H211" s="5"/>
      <c r="I211" s="5"/>
      <c r="J211" s="5"/>
      <c r="K211" s="5"/>
      <c r="L211" s="5"/>
      <c r="M211" s="5"/>
      <c r="N211" s="5"/>
      <c r="P211" s="159"/>
      <c r="Q211" s="159"/>
      <c r="R211" s="160"/>
      <c r="S211" s="161"/>
      <c r="T211" s="161"/>
      <c r="U211" s="68"/>
      <c r="V211" s="68"/>
      <c r="AC211" s="68"/>
      <c r="AD211" s="159"/>
      <c r="AE211" s="159"/>
      <c r="AF211" s="159"/>
      <c r="AG211" s="159"/>
      <c r="AH211" s="159"/>
      <c r="AL211" s="2"/>
    </row>
    <row r="212" spans="1:38">
      <c r="A212" s="2"/>
      <c r="B212" s="5"/>
      <c r="C212" s="5"/>
      <c r="D212" s="5"/>
      <c r="E212" s="5"/>
      <c r="F212" s="5"/>
      <c r="G212" s="5"/>
      <c r="H212" s="5"/>
      <c r="I212" s="5"/>
      <c r="J212" s="5"/>
      <c r="K212" s="5"/>
      <c r="L212" s="5"/>
      <c r="M212" s="5"/>
      <c r="N212" s="5"/>
      <c r="P212" s="159"/>
      <c r="Q212" s="159"/>
      <c r="R212" s="160"/>
      <c r="S212" s="161"/>
      <c r="T212" s="161"/>
      <c r="U212" s="68"/>
      <c r="V212" s="68"/>
      <c r="AC212" s="68"/>
      <c r="AD212" s="159"/>
      <c r="AE212" s="159"/>
      <c r="AF212" s="159"/>
      <c r="AG212" s="159"/>
      <c r="AH212" s="159"/>
      <c r="AL212" s="2"/>
    </row>
    <row r="213" spans="1:38">
      <c r="A213" s="2"/>
      <c r="B213" s="5"/>
      <c r="C213" s="5"/>
      <c r="D213" s="5"/>
      <c r="E213" s="5"/>
      <c r="F213" s="5"/>
      <c r="G213" s="5"/>
      <c r="H213" s="5"/>
      <c r="I213" s="5"/>
      <c r="J213" s="5"/>
      <c r="K213" s="5"/>
      <c r="L213" s="5"/>
      <c r="M213" s="5"/>
      <c r="N213" s="5"/>
      <c r="P213" s="159"/>
      <c r="Q213" s="159"/>
      <c r="R213" s="160"/>
      <c r="S213" s="161"/>
      <c r="T213" s="161"/>
      <c r="U213" s="68"/>
      <c r="V213" s="68"/>
      <c r="AC213" s="68"/>
      <c r="AD213" s="159"/>
      <c r="AE213" s="159"/>
      <c r="AF213" s="159"/>
      <c r="AG213" s="159"/>
      <c r="AH213" s="159"/>
      <c r="AL213" s="2"/>
    </row>
    <row r="214" spans="1:38">
      <c r="A214" s="2"/>
      <c r="B214" s="5"/>
      <c r="C214" s="5"/>
      <c r="D214" s="5"/>
      <c r="E214" s="5"/>
      <c r="F214" s="5"/>
      <c r="G214" s="5"/>
      <c r="H214" s="5"/>
      <c r="I214" s="5"/>
      <c r="J214" s="5"/>
      <c r="K214" s="5"/>
      <c r="L214" s="5"/>
      <c r="M214" s="5"/>
      <c r="N214" s="5"/>
      <c r="P214" s="159"/>
      <c r="Q214" s="159"/>
      <c r="R214" s="160"/>
      <c r="S214" s="161"/>
      <c r="T214" s="161"/>
      <c r="U214" s="68"/>
      <c r="V214" s="68"/>
      <c r="AC214" s="68"/>
      <c r="AD214" s="159"/>
      <c r="AE214" s="159"/>
      <c r="AF214" s="159"/>
      <c r="AG214" s="159"/>
      <c r="AH214" s="159"/>
      <c r="AL214" s="2"/>
    </row>
    <row r="215" spans="1:38">
      <c r="A215" s="2"/>
      <c r="B215" s="5"/>
      <c r="C215" s="5"/>
      <c r="D215" s="5"/>
      <c r="E215" s="5"/>
      <c r="F215" s="5"/>
      <c r="G215" s="5"/>
      <c r="H215" s="5"/>
      <c r="I215" s="5"/>
      <c r="J215" s="5"/>
      <c r="K215" s="5"/>
      <c r="L215" s="5"/>
      <c r="M215" s="5"/>
      <c r="N215" s="5"/>
      <c r="P215" s="159"/>
      <c r="Q215" s="159"/>
      <c r="R215" s="160"/>
      <c r="S215" s="161"/>
      <c r="T215" s="161"/>
      <c r="U215" s="68"/>
      <c r="V215" s="68"/>
      <c r="AC215" s="68"/>
      <c r="AD215" s="159"/>
      <c r="AE215" s="159"/>
      <c r="AF215" s="159"/>
      <c r="AG215" s="159"/>
      <c r="AH215" s="159"/>
      <c r="AL215" s="2"/>
    </row>
    <row r="216" spans="1:38">
      <c r="A216" s="2"/>
      <c r="B216" s="5"/>
      <c r="C216" s="5"/>
      <c r="D216" s="5"/>
      <c r="E216" s="5"/>
      <c r="F216" s="5"/>
      <c r="G216" s="5"/>
      <c r="H216" s="5"/>
      <c r="I216" s="5"/>
      <c r="J216" s="5"/>
      <c r="K216" s="5"/>
      <c r="L216" s="5"/>
      <c r="M216" s="5"/>
      <c r="N216" s="5"/>
      <c r="P216" s="159"/>
      <c r="Q216" s="159"/>
      <c r="R216" s="160"/>
      <c r="S216" s="161"/>
      <c r="T216" s="161"/>
      <c r="U216" s="68"/>
      <c r="V216" s="68"/>
      <c r="AC216" s="68"/>
      <c r="AD216" s="159"/>
      <c r="AE216" s="159"/>
      <c r="AF216" s="159"/>
      <c r="AG216" s="159"/>
      <c r="AH216" s="159"/>
      <c r="AL216" s="2"/>
    </row>
    <row r="217" spans="1:38">
      <c r="A217" s="2"/>
      <c r="B217" s="5"/>
      <c r="C217" s="5"/>
      <c r="D217" s="5"/>
      <c r="E217" s="5"/>
      <c r="F217" s="5"/>
      <c r="G217" s="5"/>
      <c r="H217" s="5"/>
      <c r="I217" s="5"/>
      <c r="J217" s="5"/>
      <c r="K217" s="5"/>
      <c r="L217" s="5"/>
      <c r="M217" s="5"/>
      <c r="N217" s="5"/>
      <c r="P217" s="159"/>
      <c r="Q217" s="159"/>
      <c r="R217" s="160"/>
      <c r="S217" s="161"/>
      <c r="T217" s="161"/>
      <c r="U217" s="68"/>
      <c r="V217" s="68"/>
      <c r="AC217" s="68"/>
      <c r="AD217" s="159"/>
      <c r="AE217" s="159"/>
      <c r="AF217" s="159"/>
      <c r="AG217" s="159"/>
      <c r="AH217" s="159"/>
      <c r="AL217" s="2"/>
    </row>
    <row r="218" spans="1:38">
      <c r="A218" s="2"/>
      <c r="B218" s="5"/>
      <c r="C218" s="5"/>
      <c r="D218" s="5"/>
      <c r="E218" s="5"/>
      <c r="F218" s="5"/>
      <c r="G218" s="5"/>
      <c r="H218" s="5"/>
      <c r="I218" s="5"/>
      <c r="J218" s="5"/>
      <c r="K218" s="5"/>
      <c r="L218" s="5"/>
      <c r="M218" s="5"/>
      <c r="N218" s="5"/>
      <c r="P218" s="159"/>
      <c r="Q218" s="159"/>
      <c r="R218" s="160"/>
      <c r="S218" s="161"/>
      <c r="T218" s="161"/>
      <c r="U218" s="68"/>
      <c r="V218" s="68"/>
      <c r="AC218" s="68"/>
      <c r="AD218" s="159"/>
      <c r="AE218" s="159"/>
      <c r="AF218" s="159"/>
      <c r="AG218" s="159"/>
      <c r="AH218" s="159"/>
      <c r="AL218" s="2"/>
    </row>
    <row r="219" spans="1:38">
      <c r="A219" s="2"/>
      <c r="B219" s="5"/>
      <c r="C219" s="5"/>
      <c r="D219" s="5"/>
      <c r="E219" s="5"/>
      <c r="F219" s="5"/>
      <c r="G219" s="5"/>
      <c r="H219" s="5"/>
      <c r="I219" s="5"/>
      <c r="J219" s="5"/>
      <c r="K219" s="5"/>
      <c r="L219" s="5"/>
      <c r="M219" s="5"/>
      <c r="N219" s="5"/>
      <c r="P219" s="159"/>
      <c r="Q219" s="159"/>
      <c r="R219" s="160"/>
      <c r="S219" s="161"/>
      <c r="T219" s="161"/>
      <c r="U219" s="68"/>
      <c r="V219" s="68"/>
      <c r="AC219" s="68"/>
      <c r="AD219" s="159"/>
      <c r="AE219" s="159"/>
      <c r="AF219" s="159"/>
      <c r="AG219" s="159"/>
      <c r="AH219" s="159"/>
      <c r="AL219" s="2"/>
    </row>
    <row r="220" spans="1:38">
      <c r="A220" s="2"/>
      <c r="B220" s="5"/>
      <c r="C220" s="5"/>
      <c r="D220" s="5"/>
      <c r="E220" s="5"/>
      <c r="F220" s="5"/>
      <c r="G220" s="5"/>
      <c r="H220" s="5"/>
      <c r="I220" s="5"/>
      <c r="J220" s="5"/>
      <c r="K220" s="5"/>
      <c r="L220" s="5"/>
      <c r="M220" s="5"/>
      <c r="N220" s="5"/>
      <c r="P220" s="159"/>
      <c r="Q220" s="159"/>
      <c r="R220" s="160"/>
      <c r="S220" s="161"/>
      <c r="T220" s="161"/>
      <c r="U220" s="68"/>
      <c r="V220" s="68"/>
      <c r="AC220" s="68"/>
      <c r="AD220" s="159"/>
      <c r="AE220" s="159"/>
      <c r="AF220" s="159"/>
      <c r="AG220" s="159"/>
      <c r="AH220" s="159"/>
      <c r="AL220" s="2"/>
    </row>
    <row r="221" spans="1:38">
      <c r="A221" s="2"/>
      <c r="B221" s="5"/>
      <c r="C221" s="5"/>
      <c r="D221" s="5"/>
      <c r="E221" s="5"/>
      <c r="F221" s="5"/>
      <c r="G221" s="5"/>
      <c r="H221" s="5"/>
      <c r="I221" s="5"/>
      <c r="J221" s="5"/>
      <c r="K221" s="5"/>
      <c r="L221" s="5"/>
      <c r="M221" s="5"/>
      <c r="N221" s="5"/>
      <c r="P221" s="159"/>
      <c r="Q221" s="159"/>
      <c r="R221" s="160"/>
      <c r="S221" s="161"/>
      <c r="T221" s="161"/>
      <c r="U221" s="68"/>
      <c r="V221" s="68"/>
      <c r="AC221" s="68"/>
      <c r="AD221" s="159"/>
      <c r="AE221" s="159"/>
      <c r="AF221" s="159"/>
      <c r="AG221" s="159"/>
      <c r="AH221" s="159"/>
      <c r="AL221" s="2"/>
    </row>
    <row r="222" spans="1:38">
      <c r="A222" s="2"/>
      <c r="B222" s="5"/>
      <c r="C222" s="5"/>
      <c r="D222" s="5"/>
      <c r="E222" s="5"/>
      <c r="F222" s="5"/>
      <c r="G222" s="5"/>
      <c r="H222" s="5"/>
      <c r="I222" s="5"/>
      <c r="J222" s="5"/>
      <c r="K222" s="5"/>
      <c r="L222" s="5"/>
      <c r="M222" s="5"/>
      <c r="N222" s="5"/>
      <c r="P222" s="159"/>
      <c r="Q222" s="159"/>
      <c r="R222" s="160"/>
      <c r="S222" s="161"/>
      <c r="T222" s="161"/>
      <c r="U222" s="68"/>
      <c r="V222" s="68"/>
      <c r="AC222" s="68"/>
      <c r="AD222" s="159"/>
      <c r="AE222" s="159"/>
      <c r="AF222" s="159"/>
      <c r="AG222" s="159"/>
      <c r="AH222" s="159"/>
      <c r="AL222" s="2"/>
    </row>
    <row r="223" spans="1:38">
      <c r="A223" s="2"/>
      <c r="B223" s="5"/>
      <c r="C223" s="5"/>
      <c r="D223" s="5"/>
      <c r="E223" s="5"/>
      <c r="F223" s="5"/>
      <c r="G223" s="5"/>
      <c r="H223" s="5"/>
      <c r="I223" s="5"/>
      <c r="J223" s="5"/>
      <c r="K223" s="5"/>
      <c r="L223" s="5"/>
      <c r="M223" s="5"/>
      <c r="N223" s="5"/>
      <c r="P223" s="159"/>
      <c r="Q223" s="159"/>
      <c r="R223" s="160"/>
      <c r="S223" s="161"/>
      <c r="T223" s="161"/>
      <c r="U223" s="68"/>
      <c r="V223" s="68"/>
      <c r="AC223" s="68"/>
      <c r="AD223" s="159"/>
      <c r="AE223" s="159"/>
      <c r="AF223" s="159"/>
      <c r="AG223" s="159"/>
      <c r="AH223" s="159"/>
      <c r="AL223" s="2"/>
    </row>
    <row r="224" spans="1:38">
      <c r="A224" s="2"/>
      <c r="B224" s="5"/>
      <c r="C224" s="5"/>
      <c r="D224" s="5"/>
      <c r="E224" s="5"/>
      <c r="F224" s="5"/>
      <c r="G224" s="5"/>
      <c r="H224" s="5"/>
      <c r="I224" s="5"/>
      <c r="J224" s="5"/>
      <c r="K224" s="5"/>
      <c r="L224" s="5"/>
      <c r="M224" s="5"/>
      <c r="N224" s="5"/>
      <c r="P224" s="159"/>
      <c r="Q224" s="159"/>
      <c r="R224" s="160"/>
      <c r="S224" s="161"/>
      <c r="T224" s="161"/>
      <c r="U224" s="68"/>
      <c r="V224" s="68"/>
      <c r="AC224" s="68"/>
      <c r="AD224" s="159"/>
      <c r="AE224" s="159"/>
      <c r="AF224" s="159"/>
      <c r="AG224" s="159"/>
      <c r="AH224" s="159"/>
      <c r="AL224" s="2"/>
    </row>
    <row r="225" spans="1:38">
      <c r="A225" s="2"/>
      <c r="B225" s="5"/>
      <c r="C225" s="5"/>
      <c r="D225" s="5"/>
      <c r="E225" s="5"/>
      <c r="F225" s="5"/>
      <c r="G225" s="5"/>
      <c r="H225" s="5"/>
      <c r="I225" s="5"/>
      <c r="J225" s="5"/>
      <c r="K225" s="5"/>
      <c r="L225" s="5"/>
      <c r="M225" s="5"/>
      <c r="N225" s="5"/>
      <c r="P225" s="159"/>
      <c r="Q225" s="159"/>
      <c r="R225" s="160"/>
      <c r="S225" s="161"/>
      <c r="T225" s="161"/>
      <c r="U225" s="68"/>
      <c r="V225" s="68"/>
      <c r="AC225" s="68"/>
      <c r="AD225" s="159"/>
      <c r="AE225" s="159"/>
      <c r="AF225" s="159"/>
      <c r="AG225" s="159"/>
      <c r="AH225" s="159"/>
      <c r="AL225" s="2"/>
    </row>
    <row r="226" spans="1:38">
      <c r="A226" s="2"/>
      <c r="B226" s="5"/>
      <c r="C226" s="5"/>
      <c r="D226" s="5"/>
      <c r="E226" s="5"/>
      <c r="F226" s="5"/>
      <c r="G226" s="5"/>
      <c r="H226" s="5"/>
      <c r="I226" s="5"/>
      <c r="J226" s="5"/>
      <c r="K226" s="5"/>
      <c r="L226" s="5"/>
      <c r="M226" s="5"/>
      <c r="N226" s="5"/>
      <c r="P226" s="159"/>
      <c r="Q226" s="159"/>
      <c r="R226" s="160"/>
      <c r="S226" s="161"/>
      <c r="T226" s="161"/>
      <c r="U226" s="68"/>
      <c r="V226" s="68"/>
      <c r="AC226" s="68"/>
      <c r="AD226" s="159"/>
      <c r="AE226" s="159"/>
      <c r="AF226" s="159"/>
      <c r="AG226" s="159"/>
      <c r="AH226" s="159"/>
      <c r="AL226" s="2"/>
    </row>
    <row r="227" spans="1:38">
      <c r="A227" s="2"/>
      <c r="B227" s="5"/>
      <c r="C227" s="5"/>
      <c r="D227" s="5"/>
      <c r="E227" s="5"/>
      <c r="F227" s="5"/>
      <c r="G227" s="5"/>
      <c r="H227" s="5"/>
      <c r="I227" s="5"/>
      <c r="J227" s="5"/>
      <c r="K227" s="5"/>
      <c r="L227" s="5"/>
      <c r="M227" s="5"/>
      <c r="N227" s="5"/>
      <c r="P227" s="159"/>
      <c r="Q227" s="159"/>
      <c r="R227" s="160"/>
      <c r="S227" s="161"/>
      <c r="T227" s="161"/>
      <c r="U227" s="68"/>
      <c r="V227" s="68"/>
      <c r="AC227" s="68"/>
      <c r="AD227" s="159"/>
      <c r="AE227" s="159"/>
      <c r="AF227" s="159"/>
      <c r="AG227" s="159"/>
      <c r="AH227" s="159"/>
      <c r="AL227" s="2"/>
    </row>
    <row r="228" spans="1:38">
      <c r="A228" s="2"/>
      <c r="B228" s="5"/>
      <c r="C228" s="5"/>
      <c r="D228" s="5"/>
      <c r="E228" s="5"/>
      <c r="F228" s="5"/>
      <c r="G228" s="5"/>
      <c r="H228" s="5"/>
      <c r="I228" s="5"/>
      <c r="J228" s="5"/>
      <c r="K228" s="5"/>
      <c r="L228" s="5"/>
      <c r="M228" s="5"/>
      <c r="N228" s="5"/>
      <c r="P228" s="159"/>
      <c r="Q228" s="159"/>
      <c r="R228" s="160"/>
      <c r="S228" s="161"/>
      <c r="T228" s="161"/>
      <c r="U228" s="68"/>
      <c r="V228" s="68"/>
      <c r="AC228" s="68"/>
      <c r="AD228" s="159"/>
      <c r="AE228" s="159"/>
      <c r="AF228" s="159"/>
      <c r="AG228" s="159"/>
      <c r="AH228" s="159"/>
      <c r="AL228" s="2"/>
    </row>
    <row r="229" spans="1:38">
      <c r="A229" s="2"/>
      <c r="B229" s="5"/>
      <c r="C229" s="5"/>
      <c r="D229" s="5"/>
      <c r="E229" s="5"/>
      <c r="F229" s="5"/>
      <c r="G229" s="5"/>
      <c r="H229" s="5"/>
      <c r="I229" s="5"/>
      <c r="J229" s="5"/>
      <c r="K229" s="5"/>
      <c r="L229" s="5"/>
      <c r="M229" s="5"/>
      <c r="N229" s="5"/>
      <c r="P229" s="159"/>
      <c r="Q229" s="159"/>
      <c r="R229" s="160"/>
      <c r="S229" s="161"/>
      <c r="T229" s="161"/>
      <c r="U229" s="68"/>
      <c r="V229" s="68"/>
      <c r="AC229" s="68"/>
      <c r="AD229" s="159"/>
      <c r="AE229" s="159"/>
      <c r="AF229" s="159"/>
      <c r="AG229" s="159"/>
      <c r="AH229" s="159"/>
      <c r="AL229" s="2"/>
    </row>
    <row r="230" spans="1:38">
      <c r="A230" s="2"/>
      <c r="B230" s="5"/>
      <c r="C230" s="5"/>
      <c r="D230" s="5"/>
      <c r="E230" s="5"/>
      <c r="F230" s="5"/>
      <c r="G230" s="5"/>
      <c r="H230" s="5"/>
      <c r="I230" s="5"/>
      <c r="J230" s="5"/>
      <c r="K230" s="5"/>
      <c r="L230" s="5"/>
      <c r="M230" s="5"/>
      <c r="N230" s="5"/>
      <c r="P230" s="159"/>
      <c r="Q230" s="159"/>
      <c r="R230" s="160"/>
      <c r="S230" s="161"/>
      <c r="T230" s="161"/>
      <c r="U230" s="68"/>
      <c r="V230" s="68"/>
      <c r="AC230" s="68"/>
      <c r="AD230" s="159"/>
      <c r="AE230" s="159"/>
      <c r="AF230" s="159"/>
      <c r="AG230" s="159"/>
      <c r="AH230" s="159"/>
      <c r="AL230" s="2"/>
    </row>
    <row r="231" spans="1:38">
      <c r="A231" s="2"/>
      <c r="B231" s="5"/>
      <c r="C231" s="5"/>
      <c r="D231" s="5"/>
      <c r="E231" s="5"/>
      <c r="F231" s="5"/>
      <c r="G231" s="5"/>
      <c r="H231" s="5"/>
      <c r="I231" s="5"/>
      <c r="J231" s="5"/>
      <c r="K231" s="5"/>
      <c r="L231" s="5"/>
      <c r="M231" s="5"/>
      <c r="N231" s="5"/>
      <c r="P231" s="159"/>
      <c r="Q231" s="159"/>
      <c r="R231" s="160"/>
      <c r="S231" s="161"/>
      <c r="T231" s="161"/>
      <c r="U231" s="68"/>
      <c r="V231" s="68"/>
      <c r="AC231" s="68"/>
      <c r="AD231" s="159"/>
      <c r="AE231" s="159"/>
      <c r="AF231" s="159"/>
      <c r="AG231" s="159"/>
      <c r="AH231" s="159"/>
      <c r="AL231" s="2"/>
    </row>
    <row r="232" spans="1:38">
      <c r="A232" s="2"/>
      <c r="B232" s="5"/>
      <c r="C232" s="5"/>
      <c r="D232" s="5"/>
      <c r="E232" s="5"/>
      <c r="F232" s="5"/>
      <c r="G232" s="5"/>
      <c r="H232" s="5"/>
      <c r="I232" s="5"/>
      <c r="J232" s="5"/>
      <c r="K232" s="5"/>
      <c r="L232" s="5"/>
      <c r="M232" s="5"/>
      <c r="N232" s="5"/>
      <c r="P232" s="159"/>
      <c r="Q232" s="159"/>
      <c r="R232" s="160"/>
      <c r="S232" s="161"/>
      <c r="T232" s="161"/>
      <c r="U232" s="68"/>
      <c r="V232" s="68"/>
      <c r="AC232" s="68"/>
      <c r="AD232" s="159"/>
      <c r="AE232" s="159"/>
      <c r="AF232" s="159"/>
      <c r="AG232" s="159"/>
      <c r="AH232" s="159"/>
      <c r="AL232" s="2"/>
    </row>
    <row r="233" spans="1:38">
      <c r="A233" s="2"/>
      <c r="B233" s="5"/>
      <c r="C233" s="5"/>
      <c r="D233" s="5"/>
      <c r="E233" s="5"/>
      <c r="F233" s="5"/>
      <c r="G233" s="5"/>
      <c r="H233" s="5"/>
      <c r="I233" s="5"/>
      <c r="J233" s="5"/>
      <c r="K233" s="5"/>
      <c r="L233" s="5"/>
      <c r="M233" s="5"/>
      <c r="N233" s="5"/>
      <c r="P233" s="159"/>
      <c r="Q233" s="159"/>
      <c r="R233" s="160"/>
      <c r="S233" s="161"/>
      <c r="T233" s="161"/>
      <c r="U233" s="68"/>
      <c r="V233" s="68"/>
      <c r="AC233" s="68"/>
      <c r="AD233" s="159"/>
      <c r="AE233" s="159"/>
      <c r="AF233" s="159"/>
      <c r="AG233" s="159"/>
      <c r="AH233" s="159"/>
      <c r="AL233" s="2"/>
    </row>
    <row r="234" spans="1:38">
      <c r="A234" s="2"/>
      <c r="B234" s="5"/>
      <c r="C234" s="5"/>
      <c r="D234" s="5"/>
      <c r="E234" s="5"/>
      <c r="F234" s="5"/>
      <c r="G234" s="5"/>
      <c r="H234" s="5"/>
      <c r="I234" s="5"/>
      <c r="J234" s="5"/>
      <c r="K234" s="5"/>
      <c r="L234" s="5"/>
      <c r="M234" s="5"/>
      <c r="N234" s="5"/>
      <c r="P234" s="159"/>
      <c r="Q234" s="159"/>
      <c r="R234" s="160"/>
      <c r="S234" s="161"/>
      <c r="T234" s="161"/>
      <c r="U234" s="68"/>
      <c r="V234" s="68"/>
      <c r="AC234" s="68"/>
      <c r="AD234" s="159"/>
      <c r="AE234" s="159"/>
      <c r="AF234" s="159"/>
      <c r="AG234" s="159"/>
      <c r="AH234" s="159"/>
      <c r="AL234" s="2"/>
    </row>
    <row r="235" spans="1:38">
      <c r="A235" s="2"/>
      <c r="B235" s="5"/>
      <c r="C235" s="5"/>
      <c r="D235" s="5"/>
      <c r="E235" s="5"/>
      <c r="F235" s="5"/>
      <c r="G235" s="5"/>
      <c r="H235" s="5"/>
      <c r="I235" s="5"/>
      <c r="J235" s="5"/>
      <c r="K235" s="5"/>
      <c r="L235" s="5"/>
      <c r="M235" s="5"/>
      <c r="N235" s="5"/>
      <c r="P235" s="159"/>
      <c r="Q235" s="159"/>
      <c r="R235" s="160"/>
      <c r="S235" s="161"/>
      <c r="T235" s="161"/>
      <c r="U235" s="68"/>
      <c r="V235" s="68"/>
      <c r="AC235" s="68"/>
      <c r="AD235" s="159"/>
      <c r="AE235" s="159"/>
      <c r="AF235" s="159"/>
      <c r="AG235" s="159"/>
      <c r="AH235" s="159"/>
      <c r="AL235" s="2"/>
    </row>
    <row r="236" spans="1:38">
      <c r="A236" s="2"/>
      <c r="B236" s="5"/>
      <c r="C236" s="5"/>
      <c r="D236" s="5"/>
      <c r="E236" s="5"/>
      <c r="F236" s="5"/>
      <c r="G236" s="5"/>
      <c r="H236" s="5"/>
      <c r="I236" s="5"/>
      <c r="J236" s="5"/>
      <c r="K236" s="5"/>
      <c r="L236" s="5"/>
      <c r="M236" s="5"/>
      <c r="N236" s="5"/>
      <c r="P236" s="159"/>
      <c r="Q236" s="159"/>
      <c r="R236" s="160"/>
      <c r="S236" s="161"/>
      <c r="T236" s="161"/>
      <c r="U236" s="68"/>
      <c r="V236" s="68"/>
      <c r="AC236" s="68"/>
      <c r="AD236" s="159"/>
      <c r="AE236" s="159"/>
      <c r="AF236" s="159"/>
      <c r="AG236" s="159"/>
      <c r="AH236" s="159"/>
      <c r="AL236" s="2"/>
    </row>
    <row r="237" spans="1:38">
      <c r="A237" s="2"/>
      <c r="B237" s="5"/>
      <c r="C237" s="5"/>
      <c r="D237" s="5"/>
      <c r="E237" s="5"/>
      <c r="F237" s="5"/>
      <c r="G237" s="5"/>
      <c r="H237" s="5"/>
      <c r="I237" s="5"/>
      <c r="J237" s="5"/>
      <c r="K237" s="5"/>
      <c r="L237" s="5"/>
      <c r="M237" s="5"/>
      <c r="N237" s="5"/>
      <c r="P237" s="159"/>
      <c r="Q237" s="159"/>
      <c r="R237" s="160"/>
      <c r="S237" s="161"/>
      <c r="T237" s="161"/>
      <c r="U237" s="68"/>
      <c r="V237" s="68"/>
      <c r="AC237" s="68"/>
      <c r="AD237" s="159"/>
      <c r="AE237" s="159"/>
      <c r="AF237" s="159"/>
      <c r="AG237" s="159"/>
      <c r="AH237" s="159"/>
      <c r="AL237" s="2"/>
    </row>
    <row r="238" spans="1:38">
      <c r="A238" s="2"/>
      <c r="B238" s="5"/>
      <c r="C238" s="5"/>
      <c r="D238" s="5"/>
      <c r="E238" s="5"/>
      <c r="F238" s="5"/>
      <c r="G238" s="5"/>
      <c r="H238" s="5"/>
      <c r="I238" s="5"/>
      <c r="J238" s="5"/>
      <c r="K238" s="5"/>
      <c r="L238" s="5"/>
      <c r="M238" s="5"/>
      <c r="N238" s="5"/>
      <c r="P238" s="159"/>
      <c r="Q238" s="159"/>
      <c r="R238" s="160"/>
      <c r="S238" s="161"/>
      <c r="T238" s="161"/>
      <c r="U238" s="68"/>
      <c r="V238" s="68"/>
      <c r="AC238" s="68"/>
      <c r="AD238" s="159"/>
      <c r="AE238" s="159"/>
      <c r="AF238" s="159"/>
      <c r="AG238" s="159"/>
      <c r="AH238" s="159"/>
      <c r="AL238" s="2"/>
    </row>
    <row r="239" spans="1:38">
      <c r="A239" s="2"/>
      <c r="B239" s="5"/>
      <c r="C239" s="5"/>
      <c r="D239" s="5"/>
      <c r="E239" s="5"/>
      <c r="F239" s="5"/>
      <c r="G239" s="5"/>
      <c r="H239" s="5"/>
      <c r="I239" s="5"/>
      <c r="J239" s="5"/>
      <c r="K239" s="5"/>
      <c r="L239" s="5"/>
      <c r="M239" s="5"/>
      <c r="N239" s="5"/>
      <c r="P239" s="159"/>
      <c r="Q239" s="159"/>
      <c r="R239" s="160"/>
      <c r="S239" s="161"/>
      <c r="T239" s="161"/>
      <c r="U239" s="68"/>
      <c r="V239" s="68"/>
      <c r="AC239" s="68"/>
      <c r="AD239" s="159"/>
      <c r="AE239" s="159"/>
      <c r="AF239" s="159"/>
      <c r="AG239" s="159"/>
      <c r="AH239" s="159"/>
      <c r="AL239" s="2"/>
    </row>
    <row r="240" spans="1:38">
      <c r="A240" s="2"/>
      <c r="B240" s="5"/>
      <c r="C240" s="5"/>
      <c r="D240" s="5"/>
      <c r="E240" s="5"/>
      <c r="F240" s="5"/>
      <c r="G240" s="5"/>
      <c r="H240" s="5"/>
      <c r="I240" s="5"/>
      <c r="J240" s="5"/>
      <c r="K240" s="5"/>
      <c r="L240" s="5"/>
      <c r="M240" s="5"/>
      <c r="N240" s="5"/>
      <c r="P240" s="159"/>
      <c r="Q240" s="159"/>
      <c r="R240" s="160"/>
      <c r="S240" s="161"/>
      <c r="T240" s="161"/>
      <c r="U240" s="68"/>
      <c r="V240" s="68"/>
      <c r="AC240" s="68"/>
      <c r="AD240" s="159"/>
      <c r="AE240" s="159"/>
      <c r="AF240" s="159"/>
      <c r="AG240" s="159"/>
      <c r="AH240" s="159"/>
      <c r="AL240" s="2"/>
    </row>
    <row r="241" spans="1:38">
      <c r="A241" s="2"/>
      <c r="B241" s="5"/>
      <c r="C241" s="5"/>
      <c r="D241" s="5"/>
      <c r="E241" s="5"/>
      <c r="F241" s="5"/>
      <c r="G241" s="5"/>
      <c r="H241" s="5"/>
      <c r="I241" s="5"/>
      <c r="J241" s="5"/>
      <c r="K241" s="5"/>
      <c r="L241" s="5"/>
      <c r="M241" s="5"/>
      <c r="N241" s="5"/>
      <c r="P241" s="159"/>
      <c r="Q241" s="159"/>
      <c r="R241" s="160"/>
      <c r="S241" s="161"/>
      <c r="T241" s="161"/>
      <c r="U241" s="68"/>
      <c r="V241" s="68"/>
      <c r="AC241" s="68"/>
      <c r="AD241" s="159"/>
      <c r="AE241" s="159"/>
      <c r="AF241" s="159"/>
      <c r="AG241" s="159"/>
      <c r="AH241" s="159"/>
      <c r="AL241" s="2"/>
    </row>
    <row r="242" spans="1:38">
      <c r="A242" s="2"/>
      <c r="B242" s="5"/>
      <c r="C242" s="5"/>
      <c r="D242" s="5"/>
      <c r="E242" s="5"/>
      <c r="F242" s="5"/>
      <c r="G242" s="5"/>
      <c r="H242" s="5"/>
      <c r="I242" s="5"/>
      <c r="J242" s="5"/>
      <c r="K242" s="5"/>
      <c r="L242" s="5"/>
      <c r="M242" s="5"/>
      <c r="N242" s="5"/>
      <c r="P242" s="159"/>
      <c r="Q242" s="159"/>
      <c r="R242" s="160"/>
      <c r="S242" s="161"/>
      <c r="T242" s="161"/>
      <c r="U242" s="68"/>
      <c r="V242" s="68"/>
      <c r="AC242" s="68"/>
      <c r="AD242" s="159"/>
      <c r="AE242" s="159"/>
      <c r="AF242" s="159"/>
      <c r="AG242" s="159"/>
      <c r="AH242" s="159"/>
      <c r="AL242" s="2"/>
    </row>
    <row r="243" spans="1:38">
      <c r="A243" s="2"/>
      <c r="B243" s="5"/>
      <c r="C243" s="5"/>
      <c r="D243" s="5"/>
      <c r="E243" s="5"/>
      <c r="F243" s="5"/>
      <c r="G243" s="5"/>
      <c r="H243" s="5"/>
      <c r="I243" s="5"/>
      <c r="J243" s="5"/>
      <c r="K243" s="5"/>
      <c r="L243" s="5"/>
      <c r="M243" s="5"/>
      <c r="N243" s="5"/>
      <c r="P243" s="159"/>
      <c r="Q243" s="159"/>
      <c r="R243" s="160"/>
      <c r="S243" s="161"/>
      <c r="T243" s="161"/>
      <c r="U243" s="68"/>
      <c r="V243" s="68"/>
      <c r="AC243" s="68"/>
      <c r="AD243" s="159"/>
      <c r="AE243" s="159"/>
      <c r="AF243" s="159"/>
      <c r="AG243" s="159"/>
      <c r="AH243" s="159"/>
      <c r="AL243" s="2"/>
    </row>
    <row r="244" spans="1:38">
      <c r="A244" s="2"/>
      <c r="B244" s="5"/>
      <c r="C244" s="5"/>
      <c r="D244" s="5"/>
      <c r="E244" s="5"/>
      <c r="F244" s="5"/>
      <c r="G244" s="5"/>
      <c r="H244" s="5"/>
      <c r="I244" s="5"/>
      <c r="J244" s="5"/>
      <c r="K244" s="5"/>
      <c r="L244" s="5"/>
      <c r="M244" s="5"/>
      <c r="N244" s="5"/>
      <c r="P244" s="159"/>
      <c r="Q244" s="159"/>
      <c r="R244" s="160"/>
      <c r="S244" s="161"/>
      <c r="T244" s="161"/>
      <c r="U244" s="68"/>
      <c r="V244" s="68"/>
      <c r="AC244" s="68"/>
      <c r="AD244" s="159"/>
      <c r="AE244" s="159"/>
      <c r="AF244" s="159"/>
      <c r="AG244" s="159"/>
      <c r="AH244" s="159"/>
      <c r="AL244" s="2"/>
    </row>
    <row r="245" spans="1:38">
      <c r="A245" s="2"/>
      <c r="B245" s="5"/>
      <c r="C245" s="5"/>
      <c r="D245" s="5"/>
      <c r="E245" s="5"/>
      <c r="F245" s="5"/>
      <c r="G245" s="5"/>
      <c r="H245" s="5"/>
      <c r="I245" s="5"/>
      <c r="J245" s="5"/>
      <c r="K245" s="5"/>
      <c r="L245" s="5"/>
      <c r="M245" s="5"/>
      <c r="N245" s="5"/>
      <c r="P245" s="159"/>
      <c r="Q245" s="159"/>
      <c r="R245" s="160"/>
      <c r="S245" s="161"/>
      <c r="T245" s="161"/>
      <c r="U245" s="68"/>
      <c r="V245" s="68"/>
      <c r="AC245" s="68"/>
      <c r="AD245" s="159"/>
      <c r="AE245" s="159"/>
      <c r="AF245" s="159"/>
      <c r="AG245" s="159"/>
      <c r="AH245" s="159"/>
      <c r="AL245" s="2"/>
    </row>
    <row r="246" spans="1:38">
      <c r="A246" s="2"/>
      <c r="B246" s="5"/>
      <c r="C246" s="5"/>
      <c r="D246" s="5"/>
      <c r="E246" s="5"/>
      <c r="F246" s="5"/>
      <c r="G246" s="5"/>
      <c r="H246" s="5"/>
      <c r="I246" s="5"/>
      <c r="J246" s="5"/>
      <c r="K246" s="5"/>
      <c r="L246" s="5"/>
      <c r="M246" s="5"/>
      <c r="N246" s="5"/>
      <c r="P246" s="159"/>
      <c r="Q246" s="159"/>
      <c r="R246" s="160"/>
      <c r="S246" s="161"/>
      <c r="T246" s="161"/>
      <c r="U246" s="68"/>
      <c r="V246" s="68"/>
      <c r="AC246" s="68"/>
      <c r="AD246" s="159"/>
      <c r="AE246" s="159"/>
      <c r="AF246" s="159"/>
      <c r="AG246" s="159"/>
      <c r="AH246" s="159"/>
      <c r="AL246" s="2"/>
    </row>
    <row r="247" spans="1:38">
      <c r="A247" s="2"/>
      <c r="B247" s="5"/>
      <c r="C247" s="5"/>
      <c r="D247" s="5"/>
      <c r="E247" s="5"/>
      <c r="F247" s="5"/>
      <c r="G247" s="5"/>
      <c r="H247" s="5"/>
      <c r="I247" s="5"/>
      <c r="J247" s="5"/>
      <c r="K247" s="5"/>
      <c r="L247" s="5"/>
      <c r="M247" s="5"/>
      <c r="N247" s="5"/>
      <c r="P247" s="159"/>
      <c r="Q247" s="159"/>
      <c r="R247" s="160"/>
      <c r="S247" s="161"/>
      <c r="T247" s="161"/>
      <c r="U247" s="68"/>
      <c r="V247" s="68"/>
      <c r="AC247" s="68"/>
      <c r="AD247" s="159"/>
      <c r="AE247" s="159"/>
      <c r="AF247" s="159"/>
      <c r="AG247" s="159"/>
      <c r="AH247" s="159"/>
      <c r="AL247" s="2"/>
    </row>
    <row r="248" spans="1:38">
      <c r="A248" s="2"/>
      <c r="B248" s="5"/>
      <c r="C248" s="5"/>
      <c r="D248" s="5"/>
      <c r="E248" s="5"/>
      <c r="F248" s="5"/>
      <c r="G248" s="5"/>
      <c r="H248" s="5"/>
      <c r="I248" s="5"/>
      <c r="J248" s="5"/>
      <c r="K248" s="5"/>
      <c r="L248" s="5"/>
      <c r="M248" s="5"/>
      <c r="N248" s="5"/>
      <c r="P248" s="159"/>
      <c r="Q248" s="159"/>
      <c r="R248" s="160"/>
      <c r="S248" s="161"/>
      <c r="T248" s="161"/>
      <c r="U248" s="68"/>
      <c r="V248" s="68"/>
      <c r="AC248" s="68"/>
      <c r="AD248" s="159"/>
      <c r="AE248" s="159"/>
      <c r="AF248" s="159"/>
      <c r="AG248" s="159"/>
      <c r="AH248" s="159"/>
      <c r="AL248" s="2"/>
    </row>
    <row r="249" spans="1:38">
      <c r="A249" s="2"/>
      <c r="B249" s="5"/>
      <c r="C249" s="5"/>
      <c r="D249" s="5"/>
      <c r="E249" s="5"/>
      <c r="F249" s="5"/>
      <c r="G249" s="5"/>
      <c r="H249" s="5"/>
      <c r="I249" s="5"/>
      <c r="J249" s="5"/>
      <c r="K249" s="5"/>
      <c r="L249" s="5"/>
      <c r="M249" s="5"/>
      <c r="N249" s="5"/>
      <c r="P249" s="159"/>
      <c r="Q249" s="159"/>
      <c r="R249" s="160"/>
      <c r="S249" s="161"/>
      <c r="T249" s="161"/>
      <c r="U249" s="68"/>
      <c r="V249" s="68"/>
      <c r="AC249" s="68"/>
      <c r="AD249" s="159"/>
      <c r="AE249" s="159"/>
      <c r="AF249" s="159"/>
      <c r="AG249" s="159"/>
      <c r="AH249" s="159"/>
      <c r="AL249" s="2"/>
    </row>
    <row r="250" spans="1:38">
      <c r="A250" s="2"/>
      <c r="B250" s="5"/>
      <c r="C250" s="5"/>
      <c r="D250" s="5"/>
      <c r="E250" s="5"/>
      <c r="F250" s="5"/>
      <c r="G250" s="5"/>
      <c r="H250" s="5"/>
      <c r="I250" s="5"/>
      <c r="J250" s="5"/>
      <c r="K250" s="5"/>
      <c r="L250" s="5"/>
      <c r="M250" s="5"/>
      <c r="N250" s="5"/>
      <c r="P250" s="159"/>
      <c r="Q250" s="159"/>
      <c r="R250" s="160"/>
      <c r="S250" s="161"/>
      <c r="T250" s="161"/>
      <c r="U250" s="68"/>
      <c r="V250" s="68"/>
      <c r="AC250" s="68"/>
      <c r="AD250" s="159"/>
      <c r="AE250" s="159"/>
      <c r="AF250" s="159"/>
      <c r="AG250" s="159"/>
      <c r="AH250" s="159"/>
      <c r="AL250" s="2"/>
    </row>
    <row r="251" spans="1:38">
      <c r="A251" s="2"/>
      <c r="B251" s="5"/>
      <c r="C251" s="5"/>
      <c r="D251" s="5"/>
      <c r="E251" s="5"/>
      <c r="F251" s="5"/>
      <c r="G251" s="5"/>
      <c r="H251" s="5"/>
      <c r="I251" s="5"/>
      <c r="J251" s="5"/>
      <c r="K251" s="5"/>
      <c r="L251" s="5"/>
      <c r="M251" s="5"/>
      <c r="N251" s="5"/>
      <c r="P251" s="159"/>
      <c r="Q251" s="159"/>
      <c r="R251" s="160"/>
      <c r="S251" s="161"/>
      <c r="T251" s="161"/>
      <c r="U251" s="68"/>
      <c r="V251" s="68"/>
      <c r="AC251" s="68"/>
      <c r="AD251" s="159"/>
      <c r="AE251" s="159"/>
      <c r="AF251" s="159"/>
      <c r="AG251" s="159"/>
      <c r="AH251" s="159"/>
      <c r="AL251" s="2"/>
    </row>
    <row r="252" spans="1:38">
      <c r="A252" s="2"/>
      <c r="B252" s="5"/>
      <c r="C252" s="5"/>
      <c r="D252" s="5"/>
      <c r="E252" s="5"/>
      <c r="F252" s="5"/>
      <c r="G252" s="5"/>
      <c r="H252" s="5"/>
      <c r="I252" s="5"/>
      <c r="J252" s="5"/>
      <c r="K252" s="5"/>
      <c r="L252" s="5"/>
      <c r="M252" s="5"/>
      <c r="N252" s="5"/>
      <c r="P252" s="159"/>
      <c r="Q252" s="159"/>
      <c r="R252" s="160"/>
      <c r="S252" s="161"/>
      <c r="T252" s="161"/>
      <c r="U252" s="68"/>
      <c r="V252" s="68"/>
      <c r="AC252" s="68"/>
      <c r="AD252" s="159"/>
      <c r="AE252" s="159"/>
      <c r="AF252" s="159"/>
      <c r="AG252" s="159"/>
      <c r="AH252" s="159"/>
      <c r="AL252" s="2"/>
    </row>
    <row r="253" spans="1:38">
      <c r="A253" s="2"/>
      <c r="B253" s="5"/>
      <c r="C253" s="5"/>
      <c r="D253" s="5"/>
      <c r="E253" s="5"/>
      <c r="F253" s="5"/>
      <c r="G253" s="5"/>
      <c r="H253" s="5"/>
      <c r="I253" s="5"/>
      <c r="J253" s="5"/>
      <c r="K253" s="5"/>
      <c r="L253" s="5"/>
      <c r="M253" s="5"/>
      <c r="N253" s="5"/>
      <c r="P253" s="159"/>
      <c r="Q253" s="159"/>
      <c r="R253" s="160"/>
      <c r="S253" s="161"/>
      <c r="T253" s="161"/>
      <c r="U253" s="68"/>
      <c r="V253" s="68"/>
      <c r="AC253" s="68"/>
      <c r="AD253" s="159"/>
      <c r="AE253" s="159"/>
      <c r="AF253" s="159"/>
      <c r="AG253" s="159"/>
      <c r="AH253" s="159"/>
      <c r="AL253" s="2"/>
    </row>
    <row r="254" spans="1:38">
      <c r="A254" s="2"/>
      <c r="B254" s="5"/>
      <c r="C254" s="5"/>
      <c r="D254" s="5"/>
      <c r="E254" s="5"/>
      <c r="F254" s="5"/>
      <c r="G254" s="5"/>
      <c r="H254" s="5"/>
      <c r="I254" s="5"/>
      <c r="J254" s="5"/>
      <c r="K254" s="5"/>
      <c r="L254" s="5"/>
      <c r="M254" s="5"/>
      <c r="N254" s="5"/>
      <c r="P254" s="159"/>
      <c r="Q254" s="159"/>
      <c r="R254" s="160"/>
      <c r="S254" s="161"/>
      <c r="T254" s="161"/>
      <c r="U254" s="68"/>
      <c r="V254" s="68"/>
      <c r="AC254" s="68"/>
      <c r="AD254" s="159"/>
      <c r="AE254" s="159"/>
      <c r="AF254" s="159"/>
      <c r="AG254" s="159"/>
      <c r="AH254" s="159"/>
      <c r="AL254" s="2"/>
    </row>
    <row r="255" spans="1:38">
      <c r="A255" s="2"/>
      <c r="B255" s="5"/>
      <c r="C255" s="5"/>
      <c r="D255" s="5"/>
      <c r="E255" s="5"/>
      <c r="F255" s="5"/>
      <c r="G255" s="5"/>
      <c r="H255" s="5"/>
      <c r="I255" s="5"/>
      <c r="J255" s="5"/>
      <c r="K255" s="5"/>
      <c r="L255" s="5"/>
      <c r="M255" s="5"/>
      <c r="N255" s="5"/>
      <c r="P255" s="159"/>
      <c r="Q255" s="159"/>
      <c r="R255" s="160"/>
      <c r="S255" s="161"/>
      <c r="T255" s="161"/>
      <c r="U255" s="68"/>
      <c r="V255" s="68"/>
      <c r="AC255" s="68"/>
      <c r="AD255" s="159"/>
      <c r="AE255" s="159"/>
      <c r="AF255" s="159"/>
      <c r="AG255" s="159"/>
      <c r="AH255" s="159"/>
      <c r="AL255" s="2"/>
    </row>
    <row r="256" spans="1:38">
      <c r="A256" s="2"/>
      <c r="B256" s="5"/>
      <c r="C256" s="5"/>
      <c r="D256" s="5"/>
      <c r="E256" s="5"/>
      <c r="F256" s="5"/>
      <c r="G256" s="5"/>
      <c r="H256" s="5"/>
      <c r="I256" s="5"/>
      <c r="J256" s="5"/>
      <c r="K256" s="5"/>
      <c r="L256" s="5"/>
      <c r="M256" s="5"/>
      <c r="N256" s="5"/>
      <c r="P256" s="159"/>
      <c r="Q256" s="159"/>
      <c r="R256" s="160"/>
      <c r="S256" s="161"/>
      <c r="T256" s="161"/>
      <c r="U256" s="68"/>
      <c r="V256" s="68"/>
      <c r="AC256" s="68"/>
      <c r="AD256" s="159"/>
      <c r="AE256" s="159"/>
      <c r="AF256" s="159"/>
      <c r="AG256" s="159"/>
      <c r="AH256" s="159"/>
      <c r="AL256" s="2"/>
    </row>
    <row r="257" spans="1:38">
      <c r="A257" s="2"/>
      <c r="B257" s="5"/>
      <c r="C257" s="5"/>
      <c r="D257" s="5"/>
      <c r="E257" s="5"/>
      <c r="F257" s="5"/>
      <c r="G257" s="5"/>
      <c r="H257" s="5"/>
      <c r="I257" s="5"/>
      <c r="J257" s="5"/>
      <c r="K257" s="5"/>
      <c r="L257" s="5"/>
      <c r="M257" s="5"/>
      <c r="N257" s="5"/>
      <c r="P257" s="159"/>
      <c r="Q257" s="159"/>
      <c r="R257" s="160"/>
      <c r="S257" s="161"/>
      <c r="T257" s="161"/>
      <c r="U257" s="68"/>
      <c r="V257" s="68"/>
      <c r="AC257" s="68"/>
      <c r="AD257" s="159"/>
      <c r="AE257" s="159"/>
      <c r="AF257" s="159"/>
      <c r="AG257" s="159"/>
      <c r="AH257" s="159"/>
      <c r="AL257" s="2"/>
    </row>
    <row r="258" spans="1:38">
      <c r="A258" s="2"/>
      <c r="B258" s="5"/>
      <c r="C258" s="5"/>
      <c r="D258" s="5"/>
      <c r="E258" s="5"/>
      <c r="F258" s="5"/>
      <c r="G258" s="5"/>
      <c r="H258" s="5"/>
      <c r="I258" s="5"/>
      <c r="J258" s="5"/>
      <c r="K258" s="5"/>
      <c r="L258" s="5"/>
      <c r="M258" s="5"/>
      <c r="N258" s="5"/>
      <c r="P258" s="159"/>
      <c r="Q258" s="159"/>
      <c r="R258" s="160"/>
      <c r="S258" s="161"/>
      <c r="T258" s="161"/>
      <c r="U258" s="68"/>
      <c r="V258" s="68"/>
      <c r="AC258" s="68"/>
      <c r="AD258" s="159"/>
      <c r="AE258" s="159"/>
      <c r="AF258" s="159"/>
      <c r="AG258" s="159"/>
      <c r="AH258" s="159"/>
      <c r="AL258" s="2"/>
    </row>
    <row r="259" spans="1:38">
      <c r="A259" s="2"/>
      <c r="B259" s="5"/>
      <c r="C259" s="5"/>
      <c r="D259" s="5"/>
      <c r="E259" s="5"/>
      <c r="F259" s="5"/>
      <c r="G259" s="5"/>
      <c r="H259" s="5"/>
      <c r="I259" s="5"/>
      <c r="J259" s="5"/>
      <c r="K259" s="5"/>
      <c r="L259" s="5"/>
      <c r="M259" s="5"/>
      <c r="N259" s="5"/>
      <c r="P259" s="159"/>
      <c r="Q259" s="159"/>
      <c r="R259" s="160"/>
      <c r="S259" s="161"/>
      <c r="T259" s="161"/>
      <c r="U259" s="68"/>
      <c r="V259" s="68"/>
      <c r="AC259" s="68"/>
      <c r="AD259" s="159"/>
      <c r="AE259" s="159"/>
      <c r="AF259" s="159"/>
      <c r="AG259" s="159"/>
      <c r="AH259" s="159"/>
      <c r="AL259" s="2"/>
    </row>
    <row r="260" spans="1:38">
      <c r="A260" s="2"/>
      <c r="B260" s="5"/>
      <c r="C260" s="5"/>
      <c r="D260" s="5"/>
      <c r="E260" s="5"/>
      <c r="F260" s="5"/>
      <c r="G260" s="5"/>
      <c r="H260" s="5"/>
      <c r="I260" s="5"/>
      <c r="J260" s="5"/>
      <c r="K260" s="5"/>
      <c r="L260" s="5"/>
      <c r="M260" s="5"/>
      <c r="N260" s="5"/>
      <c r="P260" s="159"/>
      <c r="Q260" s="159"/>
      <c r="R260" s="160"/>
      <c r="S260" s="161"/>
      <c r="T260" s="161"/>
      <c r="U260" s="68"/>
      <c r="V260" s="68"/>
      <c r="AC260" s="68"/>
      <c r="AD260" s="159"/>
      <c r="AE260" s="159"/>
      <c r="AF260" s="159"/>
      <c r="AG260" s="159"/>
      <c r="AH260" s="159"/>
      <c r="AL260" s="2"/>
    </row>
    <row r="261" spans="1:38">
      <c r="A261" s="2"/>
      <c r="B261" s="5"/>
      <c r="C261" s="5"/>
      <c r="D261" s="5"/>
      <c r="E261" s="5"/>
      <c r="F261" s="5"/>
      <c r="G261" s="5"/>
      <c r="H261" s="5"/>
      <c r="I261" s="5"/>
      <c r="J261" s="5"/>
      <c r="K261" s="5"/>
      <c r="L261" s="5"/>
      <c r="M261" s="5"/>
      <c r="N261" s="5"/>
      <c r="P261" s="159"/>
      <c r="Q261" s="159"/>
      <c r="R261" s="160"/>
      <c r="S261" s="161"/>
      <c r="T261" s="161"/>
      <c r="U261" s="68"/>
      <c r="V261" s="68"/>
      <c r="AC261" s="68"/>
      <c r="AD261" s="159"/>
      <c r="AE261" s="159"/>
      <c r="AF261" s="159"/>
      <c r="AG261" s="159"/>
      <c r="AH261" s="159"/>
      <c r="AL261" s="2"/>
    </row>
    <row r="262" spans="1:38">
      <c r="A262" s="2"/>
      <c r="B262" s="5"/>
      <c r="C262" s="5"/>
      <c r="D262" s="5"/>
      <c r="E262" s="5"/>
      <c r="F262" s="5"/>
      <c r="G262" s="5"/>
      <c r="H262" s="5"/>
      <c r="I262" s="5"/>
      <c r="J262" s="5"/>
      <c r="K262" s="5"/>
      <c r="L262" s="5"/>
      <c r="M262" s="5"/>
      <c r="N262" s="5"/>
      <c r="P262" s="159"/>
      <c r="Q262" s="159"/>
      <c r="R262" s="160"/>
      <c r="S262" s="161"/>
      <c r="T262" s="161"/>
      <c r="U262" s="68"/>
      <c r="V262" s="68"/>
      <c r="AC262" s="68"/>
      <c r="AD262" s="159"/>
      <c r="AE262" s="159"/>
      <c r="AF262" s="159"/>
      <c r="AG262" s="159"/>
      <c r="AH262" s="159"/>
      <c r="AL262" s="2"/>
    </row>
    <row r="263" spans="1:38">
      <c r="A263" s="2"/>
      <c r="B263" s="5"/>
      <c r="C263" s="5"/>
      <c r="D263" s="5"/>
      <c r="E263" s="5"/>
      <c r="F263" s="5"/>
      <c r="G263" s="5"/>
      <c r="H263" s="5"/>
      <c r="I263" s="5"/>
      <c r="J263" s="5"/>
      <c r="K263" s="5"/>
      <c r="L263" s="5"/>
      <c r="M263" s="5"/>
      <c r="N263" s="5"/>
      <c r="P263" s="159"/>
      <c r="Q263" s="159"/>
      <c r="R263" s="160"/>
      <c r="S263" s="161"/>
      <c r="T263" s="161"/>
      <c r="U263" s="68"/>
      <c r="V263" s="68"/>
      <c r="AC263" s="68"/>
      <c r="AD263" s="159"/>
      <c r="AE263" s="159"/>
      <c r="AF263" s="159"/>
      <c r="AG263" s="159"/>
      <c r="AH263" s="159"/>
      <c r="AL263" s="2"/>
    </row>
    <row r="264" spans="1:38">
      <c r="A264" s="2"/>
      <c r="B264" s="5"/>
      <c r="C264" s="5"/>
      <c r="D264" s="5"/>
      <c r="E264" s="5"/>
      <c r="F264" s="5"/>
      <c r="G264" s="5"/>
      <c r="H264" s="5"/>
      <c r="I264" s="5"/>
      <c r="J264" s="5"/>
      <c r="K264" s="5"/>
      <c r="L264" s="5"/>
      <c r="M264" s="5"/>
      <c r="N264" s="5"/>
      <c r="P264" s="159"/>
      <c r="Q264" s="159"/>
      <c r="R264" s="160"/>
      <c r="S264" s="161"/>
      <c r="T264" s="161"/>
      <c r="U264" s="68"/>
      <c r="V264" s="68"/>
      <c r="AC264" s="68"/>
      <c r="AD264" s="159"/>
      <c r="AE264" s="159"/>
      <c r="AF264" s="159"/>
      <c r="AG264" s="159"/>
      <c r="AH264" s="159"/>
      <c r="AL264" s="2"/>
    </row>
    <row r="265" spans="1:38">
      <c r="A265" s="2"/>
      <c r="B265" s="5"/>
      <c r="C265" s="5"/>
      <c r="D265" s="5"/>
      <c r="E265" s="5"/>
      <c r="F265" s="5"/>
      <c r="G265" s="5"/>
      <c r="H265" s="5"/>
      <c r="I265" s="5"/>
      <c r="J265" s="5"/>
      <c r="K265" s="5"/>
      <c r="L265" s="5"/>
      <c r="M265" s="5"/>
      <c r="N265" s="5"/>
      <c r="P265" s="159"/>
      <c r="Q265" s="159"/>
      <c r="R265" s="160"/>
      <c r="S265" s="161"/>
      <c r="T265" s="161"/>
      <c r="U265" s="68"/>
      <c r="V265" s="68"/>
      <c r="AC265" s="68"/>
      <c r="AD265" s="159"/>
      <c r="AE265" s="159"/>
      <c r="AF265" s="159"/>
      <c r="AG265" s="159"/>
      <c r="AH265" s="159"/>
      <c r="AL265" s="2"/>
    </row>
    <row r="266" spans="1:38">
      <c r="A266" s="2"/>
      <c r="B266" s="5"/>
      <c r="C266" s="5"/>
      <c r="D266" s="5"/>
      <c r="E266" s="5"/>
      <c r="F266" s="5"/>
      <c r="G266" s="5"/>
      <c r="H266" s="5"/>
      <c r="I266" s="5"/>
      <c r="J266" s="5"/>
      <c r="K266" s="5"/>
      <c r="L266" s="5"/>
      <c r="M266" s="5"/>
      <c r="N266" s="5"/>
      <c r="P266" s="159"/>
      <c r="Q266" s="159"/>
      <c r="R266" s="160"/>
      <c r="S266" s="161"/>
      <c r="T266" s="161"/>
      <c r="U266" s="68"/>
      <c r="V266" s="68"/>
      <c r="AC266" s="68"/>
      <c r="AD266" s="159"/>
      <c r="AE266" s="159"/>
      <c r="AF266" s="159"/>
      <c r="AG266" s="159"/>
      <c r="AH266" s="159"/>
      <c r="AL266" s="2"/>
    </row>
    <row r="267" spans="1:38">
      <c r="A267" s="2"/>
      <c r="B267" s="5"/>
      <c r="C267" s="5"/>
      <c r="D267" s="5"/>
      <c r="E267" s="5"/>
      <c r="F267" s="5"/>
      <c r="G267" s="5"/>
      <c r="H267" s="5"/>
      <c r="I267" s="5"/>
      <c r="J267" s="5"/>
      <c r="K267" s="5"/>
      <c r="L267" s="5"/>
      <c r="M267" s="5"/>
      <c r="N267" s="5"/>
      <c r="P267" s="159"/>
      <c r="Q267" s="159"/>
      <c r="R267" s="160"/>
      <c r="S267" s="161"/>
      <c r="T267" s="161"/>
      <c r="U267" s="68"/>
      <c r="V267" s="68"/>
      <c r="AC267" s="68"/>
      <c r="AD267" s="159"/>
      <c r="AE267" s="159"/>
      <c r="AF267" s="159"/>
      <c r="AG267" s="159"/>
      <c r="AH267" s="159"/>
      <c r="AL267" s="2"/>
    </row>
    <row r="268" spans="1:38">
      <c r="A268" s="2"/>
      <c r="B268" s="5"/>
      <c r="C268" s="5"/>
      <c r="D268" s="5"/>
      <c r="E268" s="5"/>
      <c r="F268" s="5"/>
      <c r="G268" s="5"/>
      <c r="H268" s="5"/>
      <c r="I268" s="5"/>
      <c r="J268" s="5"/>
      <c r="K268" s="5"/>
      <c r="L268" s="5"/>
      <c r="M268" s="5"/>
      <c r="N268" s="5"/>
      <c r="P268" s="159"/>
      <c r="Q268" s="159"/>
      <c r="R268" s="160"/>
      <c r="S268" s="161"/>
      <c r="T268" s="161"/>
      <c r="U268" s="68"/>
      <c r="V268" s="68"/>
      <c r="AC268" s="68"/>
      <c r="AD268" s="159"/>
      <c r="AE268" s="159"/>
      <c r="AF268" s="159"/>
      <c r="AG268" s="159"/>
      <c r="AH268" s="159"/>
      <c r="AL268" s="2"/>
    </row>
    <row r="269" spans="1:38">
      <c r="A269" s="2"/>
      <c r="B269" s="5"/>
      <c r="C269" s="5"/>
      <c r="D269" s="5"/>
      <c r="E269" s="5"/>
      <c r="F269" s="5"/>
      <c r="G269" s="5"/>
      <c r="H269" s="5"/>
      <c r="I269" s="5"/>
      <c r="J269" s="5"/>
      <c r="K269" s="5"/>
      <c r="L269" s="5"/>
      <c r="M269" s="5"/>
      <c r="N269" s="5"/>
      <c r="P269" s="159"/>
      <c r="Q269" s="159"/>
      <c r="R269" s="160"/>
      <c r="S269" s="161"/>
      <c r="T269" s="161"/>
      <c r="U269" s="68"/>
      <c r="V269" s="68"/>
      <c r="AC269" s="68"/>
      <c r="AD269" s="159"/>
      <c r="AE269" s="159"/>
      <c r="AF269" s="159"/>
      <c r="AG269" s="159"/>
      <c r="AH269" s="159"/>
      <c r="AL269" s="2"/>
    </row>
    <row r="270" spans="1:38">
      <c r="A270" s="2"/>
      <c r="B270" s="5"/>
      <c r="C270" s="5"/>
      <c r="D270" s="5"/>
      <c r="E270" s="5"/>
      <c r="F270" s="5"/>
      <c r="G270" s="5"/>
      <c r="H270" s="5"/>
      <c r="I270" s="5"/>
      <c r="J270" s="5"/>
      <c r="K270" s="5"/>
      <c r="L270" s="5"/>
      <c r="M270" s="5"/>
      <c r="N270" s="5"/>
      <c r="P270" s="159"/>
      <c r="Q270" s="159"/>
      <c r="R270" s="160"/>
      <c r="S270" s="161"/>
      <c r="T270" s="161"/>
      <c r="U270" s="68"/>
      <c r="V270" s="68"/>
      <c r="AC270" s="68"/>
      <c r="AD270" s="159"/>
      <c r="AE270" s="159"/>
      <c r="AF270" s="159"/>
      <c r="AG270" s="159"/>
      <c r="AH270" s="159"/>
      <c r="AL270" s="2"/>
    </row>
    <row r="271" spans="1:38">
      <c r="A271" s="2"/>
      <c r="B271" s="5"/>
      <c r="C271" s="5"/>
      <c r="D271" s="5"/>
      <c r="E271" s="5"/>
      <c r="F271" s="5"/>
      <c r="G271" s="5"/>
      <c r="H271" s="5"/>
      <c r="I271" s="5"/>
      <c r="J271" s="5"/>
      <c r="K271" s="5"/>
      <c r="L271" s="5"/>
      <c r="M271" s="5"/>
      <c r="N271" s="5"/>
      <c r="P271" s="159"/>
      <c r="Q271" s="159"/>
      <c r="R271" s="160"/>
      <c r="S271" s="161"/>
      <c r="T271" s="161"/>
      <c r="U271" s="68"/>
      <c r="V271" s="68"/>
      <c r="AC271" s="68"/>
      <c r="AD271" s="159"/>
      <c r="AE271" s="159"/>
      <c r="AF271" s="159"/>
      <c r="AG271" s="159"/>
      <c r="AH271" s="159"/>
      <c r="AL271" s="2"/>
    </row>
    <row r="272" spans="1:38">
      <c r="A272" s="2"/>
      <c r="B272" s="5"/>
      <c r="C272" s="5"/>
      <c r="D272" s="5"/>
      <c r="E272" s="5"/>
      <c r="F272" s="5"/>
      <c r="G272" s="5"/>
      <c r="H272" s="5"/>
      <c r="I272" s="5"/>
      <c r="J272" s="5"/>
      <c r="K272" s="5"/>
      <c r="L272" s="5"/>
      <c r="M272" s="5"/>
      <c r="N272" s="5"/>
      <c r="P272" s="159"/>
      <c r="Q272" s="159"/>
      <c r="R272" s="160"/>
      <c r="S272" s="161"/>
      <c r="T272" s="161"/>
      <c r="U272" s="68"/>
      <c r="V272" s="68"/>
      <c r="AC272" s="68"/>
      <c r="AD272" s="159"/>
      <c r="AE272" s="159"/>
      <c r="AF272" s="159"/>
      <c r="AG272" s="159"/>
      <c r="AH272" s="159"/>
      <c r="AL272" s="2"/>
    </row>
    <row r="273" spans="1:38">
      <c r="A273" s="2"/>
      <c r="B273" s="5"/>
      <c r="C273" s="5"/>
      <c r="D273" s="5"/>
      <c r="E273" s="5"/>
      <c r="F273" s="5"/>
      <c r="G273" s="5"/>
      <c r="H273" s="5"/>
      <c r="I273" s="5"/>
      <c r="J273" s="5"/>
      <c r="K273" s="5"/>
      <c r="L273" s="5"/>
      <c r="M273" s="5"/>
      <c r="N273" s="5"/>
      <c r="P273" s="159"/>
      <c r="Q273" s="159"/>
      <c r="R273" s="160"/>
      <c r="S273" s="161"/>
      <c r="T273" s="161"/>
      <c r="U273" s="68"/>
      <c r="V273" s="68"/>
      <c r="AC273" s="68"/>
      <c r="AD273" s="159"/>
      <c r="AE273" s="159"/>
      <c r="AF273" s="159"/>
      <c r="AG273" s="159"/>
      <c r="AH273" s="159"/>
      <c r="AL273" s="2"/>
    </row>
    <row r="274" spans="1:38">
      <c r="A274" s="2"/>
      <c r="B274" s="5"/>
      <c r="C274" s="5"/>
      <c r="D274" s="5"/>
      <c r="E274" s="5"/>
      <c r="F274" s="5"/>
      <c r="G274" s="5"/>
      <c r="H274" s="5"/>
      <c r="I274" s="5"/>
      <c r="J274" s="5"/>
      <c r="K274" s="5"/>
      <c r="L274" s="5"/>
      <c r="M274" s="5"/>
      <c r="N274" s="5"/>
      <c r="P274" s="159"/>
      <c r="Q274" s="159"/>
      <c r="R274" s="160"/>
      <c r="S274" s="161"/>
      <c r="T274" s="161"/>
      <c r="U274" s="68"/>
      <c r="V274" s="68"/>
      <c r="AC274" s="68"/>
      <c r="AD274" s="159"/>
      <c r="AE274" s="159"/>
      <c r="AF274" s="159"/>
      <c r="AG274" s="159"/>
      <c r="AH274" s="159"/>
      <c r="AL274" s="2"/>
    </row>
    <row r="275" spans="1:38">
      <c r="A275" s="2"/>
      <c r="B275" s="5"/>
      <c r="C275" s="5"/>
      <c r="D275" s="5"/>
      <c r="E275" s="5"/>
      <c r="F275" s="5"/>
      <c r="G275" s="5"/>
      <c r="H275" s="5"/>
      <c r="I275" s="5"/>
      <c r="J275" s="5"/>
      <c r="K275" s="5"/>
      <c r="L275" s="5"/>
      <c r="M275" s="5"/>
      <c r="N275" s="5"/>
      <c r="P275" s="159"/>
      <c r="Q275" s="159"/>
      <c r="R275" s="160"/>
      <c r="S275" s="161"/>
      <c r="T275" s="161"/>
      <c r="U275" s="68"/>
      <c r="V275" s="68"/>
      <c r="AC275" s="68"/>
      <c r="AD275" s="159"/>
      <c r="AE275" s="159"/>
      <c r="AF275" s="159"/>
      <c r="AG275" s="159"/>
      <c r="AH275" s="159"/>
      <c r="AL275" s="2"/>
    </row>
    <row r="276" spans="1:38">
      <c r="A276" s="2"/>
      <c r="B276" s="5"/>
      <c r="C276" s="5"/>
      <c r="D276" s="5"/>
      <c r="E276" s="5"/>
      <c r="F276" s="5"/>
      <c r="G276" s="5"/>
      <c r="H276" s="5"/>
      <c r="I276" s="5"/>
      <c r="J276" s="5"/>
      <c r="K276" s="5"/>
      <c r="L276" s="5"/>
      <c r="M276" s="5"/>
      <c r="N276" s="5"/>
      <c r="P276" s="159"/>
      <c r="Q276" s="159"/>
      <c r="R276" s="160"/>
      <c r="S276" s="161"/>
      <c r="T276" s="161"/>
      <c r="U276" s="68"/>
      <c r="V276" s="68"/>
      <c r="AC276" s="68"/>
      <c r="AD276" s="159"/>
      <c r="AE276" s="159"/>
      <c r="AF276" s="159"/>
      <c r="AG276" s="159"/>
      <c r="AH276" s="159"/>
      <c r="AL276" s="2"/>
    </row>
    <row r="277" spans="1:38">
      <c r="A277" s="2"/>
      <c r="B277" s="5"/>
      <c r="C277" s="5"/>
      <c r="D277" s="5"/>
      <c r="E277" s="5"/>
      <c r="F277" s="5"/>
      <c r="G277" s="5"/>
      <c r="H277" s="5"/>
      <c r="I277" s="5"/>
      <c r="J277" s="5"/>
      <c r="K277" s="5"/>
      <c r="L277" s="5"/>
      <c r="M277" s="5"/>
      <c r="N277" s="5"/>
      <c r="P277" s="159"/>
      <c r="Q277" s="159"/>
      <c r="R277" s="160"/>
      <c r="S277" s="161"/>
      <c r="T277" s="161"/>
      <c r="U277" s="68"/>
      <c r="V277" s="68"/>
      <c r="AC277" s="68"/>
      <c r="AD277" s="159"/>
      <c r="AE277" s="159"/>
      <c r="AF277" s="159"/>
      <c r="AG277" s="159"/>
      <c r="AH277" s="159"/>
      <c r="AL277" s="2"/>
    </row>
    <row r="278" spans="1:38">
      <c r="A278" s="2"/>
      <c r="B278" s="5"/>
      <c r="C278" s="5"/>
      <c r="D278" s="5"/>
      <c r="E278" s="5"/>
      <c r="F278" s="5"/>
      <c r="G278" s="5"/>
      <c r="H278" s="5"/>
      <c r="I278" s="5"/>
      <c r="J278" s="5"/>
      <c r="K278" s="5"/>
      <c r="L278" s="5"/>
      <c r="M278" s="5"/>
      <c r="N278" s="5"/>
      <c r="P278" s="159"/>
      <c r="Q278" s="159"/>
      <c r="R278" s="160"/>
      <c r="S278" s="161"/>
      <c r="T278" s="161"/>
      <c r="U278" s="68"/>
      <c r="V278" s="68"/>
      <c r="AC278" s="68"/>
      <c r="AD278" s="159"/>
      <c r="AE278" s="159"/>
      <c r="AF278" s="159"/>
      <c r="AG278" s="159"/>
      <c r="AH278" s="159"/>
      <c r="AL278" s="2"/>
    </row>
    <row r="279" spans="1:38">
      <c r="A279" s="2"/>
      <c r="B279" s="5"/>
      <c r="C279" s="5"/>
      <c r="D279" s="5"/>
      <c r="E279" s="5"/>
      <c r="F279" s="5"/>
      <c r="G279" s="5"/>
      <c r="H279" s="5"/>
      <c r="I279" s="5"/>
      <c r="J279" s="5"/>
      <c r="K279" s="5"/>
      <c r="L279" s="5"/>
      <c r="M279" s="5"/>
      <c r="N279" s="5"/>
      <c r="P279" s="159"/>
      <c r="Q279" s="159"/>
      <c r="R279" s="160"/>
      <c r="S279" s="161"/>
      <c r="T279" s="161"/>
      <c r="U279" s="68"/>
      <c r="V279" s="68"/>
      <c r="AC279" s="68"/>
      <c r="AD279" s="159"/>
      <c r="AE279" s="159"/>
      <c r="AF279" s="159"/>
      <c r="AG279" s="159"/>
      <c r="AH279" s="159"/>
      <c r="AL279" s="2"/>
    </row>
    <row r="280" spans="1:38">
      <c r="A280" s="2"/>
      <c r="B280" s="5"/>
      <c r="C280" s="5"/>
      <c r="D280" s="5"/>
      <c r="E280" s="5"/>
      <c r="F280" s="5"/>
      <c r="G280" s="5"/>
      <c r="H280" s="5"/>
      <c r="I280" s="5"/>
      <c r="J280" s="5"/>
      <c r="K280" s="5"/>
      <c r="L280" s="5"/>
      <c r="M280" s="5"/>
      <c r="N280" s="5"/>
      <c r="P280" s="159"/>
      <c r="Q280" s="159"/>
      <c r="R280" s="160"/>
      <c r="S280" s="161"/>
      <c r="T280" s="161"/>
      <c r="U280" s="68"/>
      <c r="V280" s="68"/>
      <c r="AC280" s="68"/>
      <c r="AD280" s="159"/>
      <c r="AE280" s="159"/>
      <c r="AF280" s="159"/>
      <c r="AG280" s="159"/>
      <c r="AH280" s="159"/>
      <c r="AL280" s="2"/>
    </row>
    <row r="281" spans="1:38">
      <c r="A281" s="2"/>
      <c r="B281" s="5"/>
      <c r="C281" s="5"/>
      <c r="D281" s="5"/>
      <c r="E281" s="5"/>
      <c r="F281" s="5"/>
      <c r="G281" s="5"/>
      <c r="H281" s="5"/>
      <c r="I281" s="5"/>
      <c r="J281" s="5"/>
      <c r="K281" s="5"/>
      <c r="L281" s="5"/>
      <c r="M281" s="5"/>
      <c r="N281" s="5"/>
      <c r="P281" s="159"/>
      <c r="Q281" s="159"/>
      <c r="R281" s="160"/>
      <c r="S281" s="161"/>
      <c r="T281" s="161"/>
      <c r="U281" s="68"/>
      <c r="V281" s="68"/>
      <c r="AC281" s="68"/>
      <c r="AD281" s="159"/>
      <c r="AE281" s="159"/>
      <c r="AF281" s="159"/>
      <c r="AG281" s="159"/>
      <c r="AH281" s="159"/>
      <c r="AL281" s="2"/>
    </row>
    <row r="282" spans="1:38">
      <c r="A282" s="2"/>
      <c r="B282" s="5"/>
      <c r="C282" s="5"/>
      <c r="D282" s="5"/>
      <c r="E282" s="5"/>
      <c r="F282" s="5"/>
      <c r="G282" s="5"/>
      <c r="H282" s="5"/>
      <c r="I282" s="5"/>
      <c r="J282" s="5"/>
      <c r="K282" s="5"/>
      <c r="L282" s="5"/>
      <c r="M282" s="5"/>
      <c r="N282" s="5"/>
      <c r="P282" s="159"/>
      <c r="Q282" s="159"/>
      <c r="R282" s="160"/>
      <c r="S282" s="161"/>
      <c r="T282" s="161"/>
      <c r="U282" s="68"/>
      <c r="V282" s="68"/>
      <c r="AC282" s="68"/>
      <c r="AD282" s="159"/>
      <c r="AE282" s="159"/>
      <c r="AF282" s="159"/>
      <c r="AG282" s="159"/>
      <c r="AH282" s="159"/>
      <c r="AL282" s="2"/>
    </row>
    <row r="283" spans="1:38">
      <c r="A283" s="2"/>
      <c r="B283" s="5"/>
      <c r="C283" s="5"/>
      <c r="D283" s="5"/>
      <c r="E283" s="5"/>
      <c r="F283" s="5"/>
      <c r="G283" s="5"/>
      <c r="H283" s="5"/>
      <c r="I283" s="5"/>
      <c r="J283" s="5"/>
      <c r="K283" s="5"/>
      <c r="L283" s="5"/>
      <c r="M283" s="5"/>
      <c r="N283" s="5"/>
      <c r="P283" s="159"/>
      <c r="Q283" s="159"/>
      <c r="R283" s="160"/>
      <c r="S283" s="161"/>
      <c r="T283" s="161"/>
      <c r="U283" s="68"/>
      <c r="V283" s="68"/>
      <c r="AC283" s="68"/>
      <c r="AD283" s="159"/>
      <c r="AE283" s="159"/>
      <c r="AF283" s="159"/>
      <c r="AG283" s="159"/>
      <c r="AH283" s="159"/>
      <c r="AL283" s="2"/>
    </row>
    <row r="284" spans="1:38">
      <c r="A284" s="2"/>
      <c r="B284" s="5"/>
      <c r="C284" s="5"/>
      <c r="D284" s="5"/>
      <c r="E284" s="5"/>
      <c r="F284" s="5"/>
      <c r="G284" s="5"/>
      <c r="H284" s="5"/>
      <c r="I284" s="5"/>
      <c r="J284" s="5"/>
      <c r="K284" s="5"/>
      <c r="L284" s="5"/>
      <c r="M284" s="5"/>
      <c r="N284" s="5"/>
      <c r="P284" s="159"/>
      <c r="Q284" s="159"/>
      <c r="R284" s="160"/>
      <c r="S284" s="161"/>
      <c r="T284" s="161"/>
      <c r="U284" s="68"/>
      <c r="V284" s="68"/>
      <c r="AC284" s="68"/>
      <c r="AD284" s="159"/>
      <c r="AE284" s="159"/>
      <c r="AF284" s="159"/>
      <c r="AG284" s="159"/>
      <c r="AH284" s="159"/>
      <c r="AL284" s="2"/>
    </row>
    <row r="285" spans="1:38">
      <c r="A285" s="2"/>
      <c r="B285" s="5"/>
      <c r="C285" s="5"/>
      <c r="D285" s="5"/>
      <c r="E285" s="5"/>
      <c r="F285" s="5"/>
      <c r="G285" s="5"/>
      <c r="H285" s="5"/>
      <c r="I285" s="5"/>
      <c r="J285" s="5"/>
      <c r="K285" s="5"/>
      <c r="L285" s="5"/>
      <c r="M285" s="5"/>
      <c r="N285" s="5"/>
      <c r="P285" s="159"/>
      <c r="Q285" s="159"/>
      <c r="R285" s="160"/>
      <c r="S285" s="161"/>
      <c r="T285" s="161"/>
      <c r="U285" s="68"/>
      <c r="V285" s="68"/>
      <c r="AC285" s="68"/>
      <c r="AD285" s="159"/>
      <c r="AE285" s="159"/>
      <c r="AF285" s="159"/>
      <c r="AG285" s="159"/>
      <c r="AH285" s="159"/>
      <c r="AL285" s="2"/>
    </row>
    <row r="286" spans="1:38">
      <c r="A286" s="2"/>
      <c r="B286" s="5"/>
      <c r="C286" s="5"/>
      <c r="D286" s="5"/>
      <c r="E286" s="5"/>
      <c r="F286" s="5"/>
      <c r="G286" s="5"/>
      <c r="H286" s="5"/>
      <c r="I286" s="5"/>
      <c r="J286" s="5"/>
      <c r="K286" s="5"/>
      <c r="L286" s="5"/>
      <c r="M286" s="5"/>
      <c r="N286" s="5"/>
      <c r="P286" s="159"/>
      <c r="Q286" s="159"/>
      <c r="R286" s="160"/>
      <c r="S286" s="161"/>
      <c r="T286" s="161"/>
      <c r="U286" s="68"/>
      <c r="V286" s="68"/>
      <c r="AC286" s="68"/>
      <c r="AD286" s="159"/>
      <c r="AE286" s="159"/>
      <c r="AF286" s="159"/>
      <c r="AG286" s="159"/>
      <c r="AH286" s="159"/>
      <c r="AL286" s="2"/>
    </row>
    <row r="287" spans="1:38">
      <c r="A287" s="2"/>
      <c r="B287" s="5"/>
      <c r="C287" s="5"/>
      <c r="D287" s="5"/>
      <c r="E287" s="5"/>
      <c r="F287" s="5"/>
      <c r="G287" s="5"/>
      <c r="H287" s="5"/>
      <c r="I287" s="5"/>
      <c r="J287" s="5"/>
      <c r="K287" s="5"/>
      <c r="L287" s="5"/>
      <c r="M287" s="5"/>
      <c r="N287" s="5"/>
      <c r="P287" s="159"/>
      <c r="Q287" s="159"/>
      <c r="R287" s="160"/>
      <c r="S287" s="161"/>
      <c r="T287" s="161"/>
      <c r="U287" s="68"/>
      <c r="V287" s="68"/>
      <c r="AC287" s="68"/>
      <c r="AD287" s="159"/>
      <c r="AE287" s="159"/>
      <c r="AF287" s="159"/>
      <c r="AG287" s="159"/>
      <c r="AH287" s="159"/>
      <c r="AL287" s="2"/>
    </row>
    <row r="288" spans="1:38">
      <c r="A288" s="2"/>
      <c r="B288" s="5"/>
      <c r="C288" s="5"/>
      <c r="D288" s="5"/>
      <c r="E288" s="5"/>
      <c r="F288" s="5"/>
      <c r="G288" s="5"/>
      <c r="H288" s="5"/>
      <c r="I288" s="5"/>
      <c r="J288" s="5"/>
      <c r="K288" s="5"/>
      <c r="L288" s="5"/>
      <c r="M288" s="5"/>
      <c r="N288" s="5"/>
      <c r="P288" s="159"/>
      <c r="Q288" s="159"/>
      <c r="R288" s="160"/>
      <c r="S288" s="161"/>
      <c r="T288" s="161"/>
      <c r="U288" s="68"/>
      <c r="V288" s="68"/>
      <c r="AC288" s="68"/>
      <c r="AD288" s="159"/>
      <c r="AE288" s="159"/>
      <c r="AF288" s="159"/>
      <c r="AG288" s="159"/>
      <c r="AH288" s="159"/>
      <c r="AL288" s="2"/>
    </row>
    <row r="289" spans="1:38">
      <c r="A289" s="2"/>
      <c r="B289" s="5"/>
      <c r="C289" s="5"/>
      <c r="D289" s="5"/>
      <c r="E289" s="5"/>
      <c r="F289" s="5"/>
      <c r="G289" s="5"/>
      <c r="H289" s="5"/>
      <c r="I289" s="5"/>
      <c r="J289" s="5"/>
      <c r="K289" s="5"/>
      <c r="L289" s="5"/>
      <c r="M289" s="5"/>
      <c r="N289" s="5"/>
      <c r="P289" s="159"/>
      <c r="Q289" s="159"/>
      <c r="R289" s="160"/>
      <c r="S289" s="161"/>
      <c r="T289" s="161"/>
      <c r="U289" s="68"/>
      <c r="V289" s="68"/>
      <c r="AC289" s="68"/>
      <c r="AD289" s="159"/>
      <c r="AE289" s="159"/>
      <c r="AF289" s="159"/>
      <c r="AG289" s="159"/>
      <c r="AH289" s="159"/>
      <c r="AL289" s="2"/>
    </row>
    <row r="290" spans="1:38">
      <c r="A290" s="2"/>
      <c r="B290" s="5"/>
      <c r="C290" s="5"/>
      <c r="D290" s="5"/>
      <c r="E290" s="5"/>
      <c r="F290" s="5"/>
      <c r="G290" s="5"/>
      <c r="H290" s="5"/>
      <c r="I290" s="5"/>
      <c r="J290" s="5"/>
      <c r="K290" s="5"/>
      <c r="L290" s="5"/>
      <c r="M290" s="5"/>
      <c r="N290" s="5"/>
      <c r="P290" s="159"/>
      <c r="Q290" s="159"/>
      <c r="R290" s="160"/>
      <c r="S290" s="161"/>
      <c r="T290" s="161"/>
      <c r="U290" s="68"/>
      <c r="V290" s="68"/>
      <c r="AC290" s="68"/>
      <c r="AD290" s="159"/>
      <c r="AE290" s="159"/>
      <c r="AF290" s="159"/>
      <c r="AG290" s="159"/>
      <c r="AH290" s="159"/>
      <c r="AL290" s="2"/>
    </row>
    <row r="291" spans="1:38">
      <c r="A291" s="2"/>
      <c r="B291" s="5"/>
      <c r="C291" s="5"/>
      <c r="D291" s="5"/>
      <c r="E291" s="5"/>
      <c r="F291" s="5"/>
      <c r="G291" s="5"/>
      <c r="H291" s="5"/>
      <c r="I291" s="5"/>
      <c r="J291" s="5"/>
      <c r="K291" s="5"/>
      <c r="L291" s="5"/>
      <c r="M291" s="5"/>
      <c r="N291" s="5"/>
      <c r="P291" s="159"/>
      <c r="Q291" s="159"/>
      <c r="R291" s="160"/>
      <c r="S291" s="161"/>
      <c r="T291" s="161"/>
      <c r="U291" s="68"/>
      <c r="V291" s="68"/>
      <c r="AC291" s="68"/>
      <c r="AD291" s="159"/>
      <c r="AE291" s="159"/>
      <c r="AF291" s="159"/>
      <c r="AG291" s="159"/>
      <c r="AH291" s="159"/>
      <c r="AL291" s="2"/>
    </row>
    <row r="292" spans="1:38">
      <c r="A292" s="2"/>
      <c r="B292" s="5"/>
      <c r="C292" s="5"/>
      <c r="D292" s="5"/>
      <c r="E292" s="5"/>
      <c r="F292" s="5"/>
      <c r="G292" s="5"/>
      <c r="H292" s="5"/>
      <c r="I292" s="5"/>
      <c r="J292" s="5"/>
      <c r="K292" s="5"/>
      <c r="L292" s="5"/>
      <c r="M292" s="5"/>
      <c r="N292" s="5"/>
      <c r="P292" s="159"/>
      <c r="Q292" s="159"/>
      <c r="R292" s="160"/>
      <c r="S292" s="161"/>
      <c r="T292" s="161"/>
      <c r="U292" s="68"/>
      <c r="V292" s="68"/>
      <c r="AC292" s="68"/>
      <c r="AD292" s="159"/>
      <c r="AE292" s="159"/>
      <c r="AF292" s="159"/>
      <c r="AG292" s="159"/>
      <c r="AH292" s="159"/>
      <c r="AL292" s="2"/>
    </row>
    <row r="293" spans="1:38">
      <c r="A293" s="2"/>
      <c r="B293" s="5"/>
      <c r="C293" s="5"/>
      <c r="D293" s="5"/>
      <c r="E293" s="5"/>
      <c r="F293" s="5"/>
      <c r="G293" s="5"/>
      <c r="H293" s="5"/>
      <c r="I293" s="5"/>
      <c r="J293" s="5"/>
      <c r="K293" s="5"/>
      <c r="L293" s="5"/>
      <c r="M293" s="5"/>
      <c r="N293" s="5"/>
      <c r="P293" s="159"/>
      <c r="Q293" s="159"/>
      <c r="R293" s="160"/>
      <c r="S293" s="161"/>
      <c r="T293" s="161"/>
      <c r="U293" s="68"/>
      <c r="V293" s="68"/>
      <c r="AC293" s="68"/>
      <c r="AD293" s="159"/>
      <c r="AE293" s="159"/>
      <c r="AF293" s="159"/>
      <c r="AG293" s="159"/>
      <c r="AH293" s="159"/>
      <c r="AL293" s="2"/>
    </row>
    <row r="294" spans="1:38">
      <c r="A294" s="2"/>
      <c r="B294" s="5"/>
      <c r="C294" s="5"/>
      <c r="D294" s="5"/>
      <c r="E294" s="5"/>
      <c r="F294" s="5"/>
      <c r="G294" s="5"/>
      <c r="H294" s="5"/>
      <c r="I294" s="5"/>
      <c r="J294" s="5"/>
      <c r="K294" s="5"/>
      <c r="L294" s="5"/>
      <c r="M294" s="5"/>
      <c r="N294" s="5"/>
      <c r="P294" s="159"/>
      <c r="Q294" s="159"/>
      <c r="R294" s="160"/>
      <c r="S294" s="161"/>
      <c r="T294" s="161"/>
      <c r="U294" s="68"/>
      <c r="V294" s="68"/>
      <c r="AC294" s="68"/>
      <c r="AD294" s="159"/>
      <c r="AE294" s="159"/>
      <c r="AF294" s="159"/>
      <c r="AG294" s="159"/>
      <c r="AH294" s="159"/>
      <c r="AL294" s="2"/>
    </row>
    <row r="295" spans="1:38">
      <c r="A295" s="2"/>
      <c r="B295" s="5"/>
      <c r="C295" s="5"/>
      <c r="D295" s="5"/>
      <c r="E295" s="5"/>
      <c r="F295" s="5"/>
      <c r="G295" s="5"/>
      <c r="H295" s="5"/>
      <c r="I295" s="5"/>
      <c r="J295" s="5"/>
      <c r="K295" s="5"/>
      <c r="L295" s="5"/>
      <c r="M295" s="5"/>
      <c r="N295" s="5"/>
      <c r="P295" s="159"/>
      <c r="Q295" s="159"/>
      <c r="R295" s="160"/>
      <c r="S295" s="161"/>
      <c r="T295" s="161"/>
      <c r="U295" s="68"/>
      <c r="V295" s="68"/>
      <c r="AC295" s="68"/>
      <c r="AD295" s="159"/>
      <c r="AE295" s="159"/>
      <c r="AF295" s="159"/>
      <c r="AG295" s="159"/>
      <c r="AH295" s="159"/>
      <c r="AL295" s="2"/>
    </row>
    <row r="296" spans="1:38">
      <c r="A296" s="2"/>
      <c r="B296" s="5"/>
      <c r="C296" s="5"/>
      <c r="D296" s="5"/>
      <c r="E296" s="5"/>
      <c r="F296" s="5"/>
      <c r="G296" s="5"/>
      <c r="H296" s="5"/>
      <c r="I296" s="5"/>
      <c r="J296" s="5"/>
      <c r="K296" s="5"/>
      <c r="L296" s="5"/>
      <c r="M296" s="5"/>
      <c r="N296" s="5"/>
      <c r="P296" s="159"/>
      <c r="Q296" s="159"/>
      <c r="R296" s="160"/>
      <c r="S296" s="161"/>
      <c r="T296" s="161"/>
      <c r="U296" s="68"/>
      <c r="V296" s="68"/>
      <c r="AC296" s="68"/>
      <c r="AD296" s="159"/>
      <c r="AE296" s="159"/>
      <c r="AF296" s="159"/>
      <c r="AG296" s="159"/>
      <c r="AH296" s="159"/>
      <c r="AL296" s="2"/>
    </row>
    <row r="297" spans="1:38">
      <c r="A297" s="2"/>
      <c r="B297" s="5"/>
      <c r="C297" s="5"/>
      <c r="D297" s="5"/>
      <c r="E297" s="5"/>
      <c r="F297" s="5"/>
      <c r="G297" s="5"/>
      <c r="H297" s="5"/>
      <c r="I297" s="5"/>
      <c r="J297" s="5"/>
      <c r="K297" s="5"/>
      <c r="L297" s="5"/>
      <c r="M297" s="5"/>
      <c r="N297" s="5"/>
      <c r="P297" s="159"/>
      <c r="Q297" s="159"/>
      <c r="R297" s="160"/>
      <c r="S297" s="161"/>
      <c r="T297" s="161"/>
      <c r="U297" s="68"/>
      <c r="V297" s="68"/>
      <c r="AC297" s="68"/>
      <c r="AD297" s="159"/>
      <c r="AE297" s="159"/>
      <c r="AF297" s="159"/>
      <c r="AG297" s="159"/>
      <c r="AH297" s="159"/>
      <c r="AL297" s="2"/>
    </row>
    <row r="298" spans="1:38">
      <c r="A298" s="2"/>
      <c r="B298" s="5"/>
      <c r="C298" s="5"/>
      <c r="D298" s="5"/>
      <c r="E298" s="5"/>
      <c r="F298" s="5"/>
      <c r="G298" s="5"/>
      <c r="H298" s="5"/>
      <c r="I298" s="5"/>
      <c r="J298" s="5"/>
      <c r="K298" s="5"/>
      <c r="L298" s="5"/>
      <c r="M298" s="5"/>
      <c r="N298" s="5"/>
      <c r="P298" s="159"/>
      <c r="Q298" s="159"/>
      <c r="R298" s="160"/>
      <c r="S298" s="161"/>
      <c r="T298" s="161"/>
      <c r="U298" s="68"/>
      <c r="V298" s="68"/>
      <c r="AC298" s="68"/>
      <c r="AD298" s="159"/>
      <c r="AE298" s="159"/>
      <c r="AF298" s="159"/>
      <c r="AG298" s="159"/>
      <c r="AH298" s="159"/>
      <c r="AL298" s="2"/>
    </row>
    <row r="299" spans="1:38">
      <c r="A299" s="2"/>
      <c r="B299" s="5"/>
      <c r="C299" s="5"/>
      <c r="D299" s="5"/>
      <c r="E299" s="5"/>
      <c r="F299" s="5"/>
      <c r="G299" s="5"/>
      <c r="H299" s="5"/>
      <c r="I299" s="5"/>
      <c r="J299" s="5"/>
      <c r="K299" s="5"/>
      <c r="L299" s="5"/>
      <c r="M299" s="5"/>
      <c r="N299" s="5"/>
      <c r="P299" s="159"/>
      <c r="Q299" s="159"/>
      <c r="R299" s="160"/>
      <c r="S299" s="161"/>
      <c r="T299" s="161"/>
      <c r="U299" s="68"/>
      <c r="V299" s="68"/>
      <c r="AC299" s="68"/>
      <c r="AD299" s="159"/>
      <c r="AE299" s="159"/>
      <c r="AF299" s="159"/>
      <c r="AG299" s="159"/>
      <c r="AH299" s="159"/>
      <c r="AL299" s="2"/>
    </row>
    <row r="300" spans="1:38">
      <c r="A300" s="2"/>
      <c r="B300" s="5"/>
      <c r="C300" s="5"/>
      <c r="D300" s="5"/>
      <c r="E300" s="5"/>
      <c r="F300" s="5"/>
      <c r="G300" s="5"/>
      <c r="H300" s="5"/>
      <c r="I300" s="5"/>
      <c r="J300" s="5"/>
      <c r="K300" s="5"/>
      <c r="L300" s="5"/>
      <c r="M300" s="5"/>
      <c r="N300" s="5"/>
      <c r="P300" s="159"/>
      <c r="Q300" s="159"/>
      <c r="R300" s="160"/>
      <c r="S300" s="161"/>
      <c r="T300" s="161"/>
      <c r="U300" s="68"/>
      <c r="V300" s="68"/>
      <c r="AC300" s="68"/>
      <c r="AD300" s="159"/>
      <c r="AE300" s="159"/>
      <c r="AF300" s="159"/>
      <c r="AG300" s="159"/>
      <c r="AH300" s="159"/>
      <c r="AL300" s="2"/>
    </row>
    <row r="301" spans="1:38">
      <c r="A301" s="2"/>
      <c r="B301" s="5"/>
      <c r="C301" s="5"/>
      <c r="D301" s="5"/>
      <c r="E301" s="5"/>
      <c r="F301" s="5"/>
      <c r="G301" s="5"/>
      <c r="H301" s="5"/>
      <c r="I301" s="5"/>
      <c r="J301" s="5"/>
      <c r="K301" s="5"/>
      <c r="L301" s="5"/>
      <c r="M301" s="5"/>
      <c r="N301" s="5"/>
      <c r="P301" s="159"/>
      <c r="Q301" s="159"/>
      <c r="R301" s="160"/>
      <c r="S301" s="161"/>
      <c r="T301" s="161"/>
      <c r="U301" s="68"/>
      <c r="V301" s="68"/>
      <c r="AC301" s="68"/>
      <c r="AD301" s="159"/>
      <c r="AE301" s="159"/>
      <c r="AF301" s="159"/>
      <c r="AG301" s="159"/>
      <c r="AH301" s="159"/>
      <c r="AL301" s="2"/>
    </row>
    <row r="302" spans="1:38">
      <c r="A302" s="2"/>
      <c r="B302" s="5"/>
      <c r="C302" s="5"/>
      <c r="D302" s="5"/>
      <c r="E302" s="5"/>
      <c r="F302" s="5"/>
      <c r="G302" s="5"/>
      <c r="H302" s="5"/>
      <c r="I302" s="5"/>
      <c r="J302" s="5"/>
      <c r="K302" s="5"/>
      <c r="L302" s="5"/>
      <c r="M302" s="5"/>
      <c r="N302" s="5"/>
      <c r="P302" s="159"/>
      <c r="Q302" s="159"/>
      <c r="R302" s="160"/>
      <c r="S302" s="161"/>
      <c r="T302" s="161"/>
      <c r="U302" s="68"/>
      <c r="V302" s="68"/>
      <c r="AC302" s="68"/>
      <c r="AD302" s="159"/>
      <c r="AE302" s="159"/>
      <c r="AF302" s="159"/>
      <c r="AG302" s="159"/>
      <c r="AH302" s="159"/>
      <c r="AL302" s="2"/>
    </row>
    <row r="303" spans="1:38">
      <c r="A303" s="2"/>
      <c r="B303" s="5"/>
      <c r="C303" s="5"/>
      <c r="D303" s="5"/>
      <c r="E303" s="5"/>
      <c r="F303" s="5"/>
      <c r="G303" s="5"/>
      <c r="H303" s="5"/>
      <c r="I303" s="5"/>
      <c r="J303" s="5"/>
      <c r="K303" s="5"/>
      <c r="L303" s="5"/>
      <c r="M303" s="5"/>
      <c r="N303" s="5"/>
      <c r="P303" s="159"/>
      <c r="Q303" s="159"/>
      <c r="R303" s="160"/>
      <c r="S303" s="161"/>
      <c r="T303" s="161"/>
      <c r="U303" s="68"/>
      <c r="V303" s="68"/>
      <c r="AC303" s="68"/>
      <c r="AD303" s="159"/>
      <c r="AE303" s="159"/>
      <c r="AF303" s="159"/>
      <c r="AG303" s="159"/>
      <c r="AH303" s="159"/>
      <c r="AL303" s="2"/>
    </row>
    <row r="304" spans="1:38">
      <c r="A304" s="2"/>
      <c r="B304" s="5"/>
      <c r="C304" s="5"/>
      <c r="D304" s="5"/>
      <c r="E304" s="5"/>
      <c r="F304" s="5"/>
      <c r="G304" s="5"/>
      <c r="H304" s="5"/>
      <c r="I304" s="5"/>
      <c r="J304" s="5"/>
      <c r="K304" s="5"/>
      <c r="L304" s="5"/>
      <c r="M304" s="5"/>
      <c r="N304" s="5"/>
      <c r="P304" s="159"/>
      <c r="Q304" s="159"/>
      <c r="R304" s="160"/>
      <c r="S304" s="161"/>
      <c r="T304" s="161"/>
      <c r="U304" s="68"/>
      <c r="V304" s="68"/>
      <c r="AC304" s="68"/>
      <c r="AD304" s="159"/>
      <c r="AE304" s="159"/>
      <c r="AF304" s="159"/>
      <c r="AG304" s="159"/>
      <c r="AH304" s="159"/>
      <c r="AL304" s="2"/>
    </row>
    <row r="305" spans="1:38">
      <c r="A305" s="2"/>
      <c r="B305" s="5"/>
      <c r="C305" s="5"/>
      <c r="D305" s="5"/>
      <c r="E305" s="5"/>
      <c r="F305" s="5"/>
      <c r="G305" s="5"/>
      <c r="H305" s="5"/>
      <c r="I305" s="5"/>
      <c r="J305" s="5"/>
      <c r="K305" s="5"/>
      <c r="L305" s="5"/>
      <c r="M305" s="5"/>
      <c r="N305" s="5"/>
      <c r="P305" s="159"/>
      <c r="Q305" s="159"/>
      <c r="R305" s="160"/>
      <c r="S305" s="161"/>
      <c r="T305" s="161"/>
      <c r="U305" s="68"/>
      <c r="V305" s="68"/>
      <c r="AC305" s="68"/>
      <c r="AD305" s="159"/>
      <c r="AE305" s="159"/>
      <c r="AF305" s="159"/>
      <c r="AG305" s="159"/>
      <c r="AH305" s="159"/>
      <c r="AL305" s="2"/>
    </row>
    <row r="306" spans="1:38">
      <c r="A306" s="2"/>
      <c r="B306" s="5"/>
      <c r="C306" s="5"/>
      <c r="D306" s="5"/>
      <c r="E306" s="5"/>
      <c r="F306" s="5"/>
      <c r="G306" s="5"/>
      <c r="H306" s="5"/>
      <c r="I306" s="5"/>
      <c r="J306" s="5"/>
      <c r="K306" s="5"/>
      <c r="L306" s="5"/>
      <c r="M306" s="5"/>
      <c r="N306" s="5"/>
      <c r="P306" s="159"/>
      <c r="Q306" s="159"/>
      <c r="R306" s="160"/>
      <c r="S306" s="161"/>
      <c r="T306" s="161"/>
      <c r="U306" s="68"/>
      <c r="V306" s="68"/>
      <c r="AC306" s="68"/>
      <c r="AD306" s="159"/>
      <c r="AE306" s="159"/>
      <c r="AF306" s="159"/>
      <c r="AG306" s="159"/>
      <c r="AH306" s="159"/>
      <c r="AL306" s="2"/>
    </row>
    <row r="307" spans="1:38">
      <c r="A307" s="2"/>
      <c r="B307" s="5"/>
      <c r="C307" s="5"/>
      <c r="D307" s="5"/>
      <c r="E307" s="5"/>
      <c r="F307" s="5"/>
      <c r="G307" s="5"/>
      <c r="H307" s="5"/>
      <c r="I307" s="5"/>
      <c r="J307" s="5"/>
      <c r="K307" s="5"/>
      <c r="L307" s="5"/>
      <c r="M307" s="5"/>
      <c r="N307" s="5"/>
      <c r="P307" s="159"/>
      <c r="Q307" s="159"/>
      <c r="R307" s="160"/>
      <c r="S307" s="161"/>
      <c r="T307" s="161"/>
      <c r="U307" s="68"/>
      <c r="V307" s="68"/>
      <c r="AC307" s="68"/>
      <c r="AD307" s="159"/>
      <c r="AE307" s="159"/>
      <c r="AF307" s="159"/>
      <c r="AG307" s="159"/>
      <c r="AH307" s="159"/>
      <c r="AL307" s="2"/>
    </row>
    <row r="308" spans="1:38">
      <c r="A308" s="2"/>
      <c r="B308" s="5"/>
      <c r="C308" s="5"/>
      <c r="D308" s="5"/>
      <c r="E308" s="5"/>
      <c r="F308" s="5"/>
      <c r="G308" s="5"/>
      <c r="H308" s="5"/>
      <c r="I308" s="5"/>
      <c r="J308" s="5"/>
      <c r="K308" s="5"/>
      <c r="L308" s="5"/>
      <c r="M308" s="5"/>
      <c r="N308" s="5"/>
      <c r="P308" s="159"/>
      <c r="Q308" s="159"/>
      <c r="R308" s="160"/>
      <c r="S308" s="161"/>
      <c r="T308" s="161"/>
      <c r="U308" s="68"/>
      <c r="V308" s="68"/>
      <c r="AC308" s="68"/>
      <c r="AD308" s="159"/>
      <c r="AE308" s="159"/>
      <c r="AF308" s="159"/>
      <c r="AG308" s="159"/>
      <c r="AH308" s="159"/>
      <c r="AL308" s="2"/>
    </row>
    <row r="309" spans="1:38">
      <c r="A309" s="2"/>
      <c r="B309" s="5"/>
      <c r="C309" s="5"/>
      <c r="D309" s="5"/>
      <c r="E309" s="5"/>
      <c r="F309" s="5"/>
      <c r="G309" s="5"/>
      <c r="H309" s="5"/>
      <c r="I309" s="5"/>
      <c r="J309" s="5"/>
      <c r="K309" s="5"/>
      <c r="L309" s="5"/>
      <c r="M309" s="5"/>
      <c r="N309" s="5"/>
      <c r="P309" s="159"/>
      <c r="Q309" s="159"/>
      <c r="R309" s="160"/>
      <c r="S309" s="161"/>
      <c r="T309" s="161"/>
      <c r="U309" s="68"/>
      <c r="V309" s="68"/>
      <c r="AC309" s="68"/>
      <c r="AD309" s="159"/>
      <c r="AE309" s="159"/>
      <c r="AF309" s="159"/>
      <c r="AG309" s="159"/>
      <c r="AH309" s="159"/>
      <c r="AL309" s="2"/>
    </row>
    <row r="310" spans="1:38">
      <c r="A310" s="2"/>
      <c r="B310" s="5"/>
      <c r="C310" s="5"/>
      <c r="D310" s="5"/>
      <c r="E310" s="5"/>
      <c r="F310" s="5"/>
      <c r="G310" s="5"/>
      <c r="H310" s="5"/>
      <c r="I310" s="5"/>
      <c r="J310" s="5"/>
      <c r="K310" s="5"/>
      <c r="L310" s="5"/>
      <c r="M310" s="5"/>
      <c r="N310" s="5"/>
      <c r="P310" s="159"/>
      <c r="Q310" s="159"/>
      <c r="R310" s="160"/>
      <c r="S310" s="161"/>
      <c r="T310" s="161"/>
      <c r="U310" s="68"/>
      <c r="V310" s="68"/>
      <c r="AC310" s="68"/>
      <c r="AD310" s="159"/>
      <c r="AE310" s="159"/>
      <c r="AF310" s="159"/>
      <c r="AG310" s="159"/>
      <c r="AH310" s="159"/>
      <c r="AL310" s="2"/>
    </row>
    <row r="311" spans="1:38">
      <c r="A311" s="2"/>
      <c r="B311" s="5"/>
      <c r="C311" s="5"/>
      <c r="D311" s="5"/>
      <c r="E311" s="5"/>
      <c r="F311" s="5"/>
      <c r="G311" s="5"/>
      <c r="H311" s="5"/>
      <c r="I311" s="5"/>
      <c r="J311" s="5"/>
      <c r="K311" s="5"/>
      <c r="L311" s="5"/>
      <c r="M311" s="5"/>
      <c r="N311" s="5"/>
      <c r="P311" s="159"/>
      <c r="Q311" s="159"/>
      <c r="R311" s="160"/>
      <c r="S311" s="161"/>
      <c r="T311" s="161"/>
      <c r="U311" s="68"/>
      <c r="V311" s="68"/>
      <c r="AC311" s="68"/>
      <c r="AD311" s="159"/>
      <c r="AE311" s="159"/>
      <c r="AF311" s="159"/>
      <c r="AG311" s="159"/>
      <c r="AH311" s="159"/>
      <c r="AL311" s="2"/>
    </row>
    <row r="312" spans="1:38">
      <c r="A312" s="2"/>
      <c r="B312" s="5"/>
      <c r="C312" s="5"/>
      <c r="D312" s="5"/>
      <c r="E312" s="5"/>
      <c r="F312" s="5"/>
      <c r="G312" s="5"/>
      <c r="H312" s="5"/>
      <c r="I312" s="5"/>
      <c r="J312" s="5"/>
      <c r="K312" s="5"/>
      <c r="L312" s="5"/>
      <c r="M312" s="5"/>
      <c r="N312" s="5"/>
      <c r="P312" s="159"/>
      <c r="Q312" s="159"/>
      <c r="R312" s="160"/>
      <c r="S312" s="161"/>
      <c r="T312" s="161"/>
      <c r="U312" s="68"/>
      <c r="V312" s="68"/>
      <c r="AC312" s="68"/>
      <c r="AD312" s="159"/>
      <c r="AE312" s="159"/>
      <c r="AF312" s="159"/>
      <c r="AG312" s="159"/>
      <c r="AH312" s="159"/>
      <c r="AL312" s="2"/>
    </row>
    <row r="313" spans="1:38">
      <c r="A313" s="2"/>
      <c r="B313" s="5"/>
      <c r="C313" s="5"/>
      <c r="D313" s="5"/>
      <c r="E313" s="5"/>
      <c r="F313" s="5"/>
      <c r="G313" s="5"/>
      <c r="H313" s="5"/>
      <c r="I313" s="5"/>
      <c r="J313" s="5"/>
      <c r="K313" s="5"/>
      <c r="L313" s="5"/>
      <c r="M313" s="5"/>
      <c r="N313" s="5"/>
      <c r="P313" s="159"/>
      <c r="Q313" s="159"/>
      <c r="R313" s="160"/>
      <c r="S313" s="161"/>
      <c r="T313" s="161"/>
      <c r="U313" s="68"/>
      <c r="V313" s="68"/>
      <c r="AC313" s="68"/>
      <c r="AD313" s="159"/>
      <c r="AE313" s="159"/>
      <c r="AF313" s="159"/>
      <c r="AG313" s="159"/>
      <c r="AH313" s="159"/>
      <c r="AL313" s="2"/>
    </row>
    <row r="314" spans="1:38">
      <c r="A314" s="2"/>
      <c r="B314" s="5"/>
      <c r="C314" s="5"/>
      <c r="D314" s="5"/>
      <c r="E314" s="5"/>
      <c r="F314" s="5"/>
      <c r="G314" s="5"/>
      <c r="H314" s="5"/>
      <c r="I314" s="5"/>
      <c r="J314" s="5"/>
      <c r="K314" s="5"/>
      <c r="L314" s="5"/>
      <c r="M314" s="5"/>
      <c r="N314" s="5"/>
      <c r="P314" s="159"/>
      <c r="Q314" s="159"/>
      <c r="R314" s="160"/>
      <c r="S314" s="161"/>
      <c r="T314" s="161"/>
      <c r="U314" s="68"/>
      <c r="V314" s="68"/>
      <c r="AC314" s="68"/>
      <c r="AD314" s="159"/>
      <c r="AE314" s="159"/>
      <c r="AF314" s="159"/>
      <c r="AG314" s="159"/>
      <c r="AH314" s="159"/>
      <c r="AL314" s="2"/>
    </row>
    <row r="315" spans="1:38">
      <c r="A315" s="2"/>
      <c r="B315" s="5"/>
      <c r="C315" s="5"/>
      <c r="D315" s="5"/>
      <c r="E315" s="5"/>
      <c r="F315" s="5"/>
      <c r="G315" s="5"/>
      <c r="H315" s="5"/>
      <c r="I315" s="5"/>
      <c r="J315" s="5"/>
      <c r="K315" s="5"/>
      <c r="L315" s="5"/>
      <c r="M315" s="5"/>
      <c r="N315" s="5"/>
      <c r="P315" s="159"/>
      <c r="Q315" s="159"/>
      <c r="R315" s="160"/>
      <c r="S315" s="161"/>
      <c r="T315" s="161"/>
      <c r="U315" s="68"/>
      <c r="V315" s="68"/>
      <c r="AC315" s="68"/>
      <c r="AD315" s="159"/>
      <c r="AE315" s="159"/>
      <c r="AF315" s="159"/>
      <c r="AG315" s="159"/>
      <c r="AH315" s="159"/>
      <c r="AL315" s="2"/>
    </row>
    <row r="316" spans="1:38">
      <c r="A316" s="2"/>
      <c r="B316" s="5"/>
      <c r="C316" s="5"/>
      <c r="D316" s="5"/>
      <c r="E316" s="5"/>
      <c r="F316" s="5"/>
      <c r="G316" s="5"/>
      <c r="H316" s="5"/>
      <c r="I316" s="5"/>
      <c r="J316" s="5"/>
      <c r="K316" s="5"/>
      <c r="L316" s="5"/>
      <c r="M316" s="5"/>
      <c r="N316" s="5"/>
      <c r="P316" s="159"/>
      <c r="Q316" s="159"/>
      <c r="R316" s="160"/>
      <c r="S316" s="161"/>
      <c r="T316" s="161"/>
      <c r="U316" s="68"/>
      <c r="V316" s="68"/>
      <c r="AC316" s="68"/>
      <c r="AD316" s="159"/>
      <c r="AE316" s="159"/>
      <c r="AF316" s="159"/>
      <c r="AG316" s="159"/>
      <c r="AH316" s="159"/>
      <c r="AL316" s="2"/>
    </row>
    <row r="317" spans="1:38">
      <c r="A317" s="2"/>
      <c r="B317" s="5"/>
      <c r="C317" s="5"/>
      <c r="D317" s="5"/>
      <c r="E317" s="5"/>
      <c r="F317" s="5"/>
      <c r="G317" s="5"/>
      <c r="H317" s="5"/>
      <c r="I317" s="5"/>
      <c r="J317" s="5"/>
      <c r="K317" s="5"/>
      <c r="L317" s="5"/>
      <c r="M317" s="5"/>
      <c r="N317" s="5"/>
      <c r="P317" s="159"/>
      <c r="Q317" s="159"/>
      <c r="R317" s="160"/>
      <c r="S317" s="161"/>
      <c r="T317" s="161"/>
      <c r="U317" s="68"/>
      <c r="V317" s="68"/>
      <c r="AC317" s="68"/>
      <c r="AD317" s="159"/>
      <c r="AE317" s="159"/>
      <c r="AF317" s="159"/>
      <c r="AG317" s="159"/>
      <c r="AH317" s="159"/>
      <c r="AL317" s="2"/>
    </row>
    <row r="318" spans="1:38">
      <c r="A318" s="2"/>
      <c r="B318" s="5"/>
      <c r="C318" s="5"/>
      <c r="D318" s="5"/>
      <c r="E318" s="5"/>
      <c r="F318" s="5"/>
      <c r="G318" s="5"/>
      <c r="H318" s="5"/>
      <c r="I318" s="5"/>
      <c r="J318" s="5"/>
      <c r="K318" s="5"/>
      <c r="L318" s="5"/>
      <c r="M318" s="5"/>
      <c r="N318" s="5"/>
      <c r="P318" s="159"/>
      <c r="Q318" s="159"/>
      <c r="R318" s="160"/>
      <c r="S318" s="161"/>
      <c r="T318" s="161"/>
      <c r="U318" s="68"/>
      <c r="V318" s="68"/>
      <c r="AC318" s="68"/>
      <c r="AD318" s="159"/>
      <c r="AE318" s="159"/>
      <c r="AF318" s="159"/>
      <c r="AG318" s="159"/>
      <c r="AH318" s="159"/>
      <c r="AL318" s="2"/>
    </row>
    <row r="319" spans="1:38">
      <c r="A319" s="2"/>
      <c r="B319" s="5"/>
      <c r="C319" s="5"/>
      <c r="D319" s="5"/>
      <c r="E319" s="5"/>
      <c r="F319" s="5"/>
      <c r="G319" s="5"/>
      <c r="H319" s="5"/>
      <c r="I319" s="5"/>
      <c r="J319" s="5"/>
      <c r="K319" s="5"/>
      <c r="L319" s="5"/>
      <c r="M319" s="5"/>
      <c r="N319" s="5"/>
      <c r="P319" s="159"/>
      <c r="Q319" s="159"/>
      <c r="R319" s="160"/>
      <c r="S319" s="161"/>
      <c r="T319" s="161"/>
      <c r="U319" s="68"/>
      <c r="V319" s="68"/>
      <c r="AC319" s="68"/>
      <c r="AD319" s="159"/>
      <c r="AE319" s="159"/>
      <c r="AF319" s="159"/>
      <c r="AG319" s="159"/>
      <c r="AH319" s="159"/>
      <c r="AL319" s="2"/>
    </row>
    <row r="320" spans="1:38">
      <c r="A320" s="2"/>
      <c r="B320" s="5"/>
      <c r="C320" s="5"/>
      <c r="D320" s="5"/>
      <c r="E320" s="5"/>
      <c r="F320" s="5"/>
      <c r="G320" s="5"/>
      <c r="H320" s="5"/>
      <c r="I320" s="5"/>
      <c r="J320" s="5"/>
      <c r="K320" s="5"/>
      <c r="L320" s="5"/>
      <c r="M320" s="5"/>
      <c r="N320" s="5"/>
      <c r="P320" s="159"/>
      <c r="Q320" s="159"/>
      <c r="R320" s="160"/>
      <c r="S320" s="161"/>
      <c r="T320" s="161"/>
      <c r="U320" s="68"/>
      <c r="V320" s="68"/>
      <c r="AC320" s="68"/>
      <c r="AD320" s="159"/>
      <c r="AE320" s="159"/>
      <c r="AF320" s="159"/>
      <c r="AG320" s="159"/>
      <c r="AH320" s="159"/>
      <c r="AL320" s="2"/>
    </row>
    <row r="321" spans="1:38">
      <c r="A321" s="2"/>
      <c r="B321" s="5"/>
      <c r="C321" s="5"/>
      <c r="D321" s="5"/>
      <c r="E321" s="5"/>
      <c r="F321" s="5"/>
      <c r="G321" s="5"/>
      <c r="H321" s="5"/>
      <c r="I321" s="5"/>
      <c r="J321" s="5"/>
      <c r="K321" s="5"/>
      <c r="L321" s="5"/>
      <c r="M321" s="5"/>
      <c r="N321" s="5"/>
      <c r="P321" s="159"/>
      <c r="Q321" s="159"/>
      <c r="R321" s="160"/>
      <c r="S321" s="161"/>
      <c r="T321" s="161"/>
      <c r="U321" s="68"/>
      <c r="V321" s="68"/>
      <c r="AC321" s="68"/>
      <c r="AD321" s="159"/>
      <c r="AE321" s="159"/>
      <c r="AF321" s="159"/>
      <c r="AG321" s="159"/>
      <c r="AH321" s="159"/>
      <c r="AL321" s="2"/>
    </row>
    <row r="322" spans="1:38">
      <c r="A322" s="2"/>
      <c r="B322" s="5"/>
      <c r="C322" s="5"/>
      <c r="D322" s="5"/>
      <c r="E322" s="5"/>
      <c r="F322" s="5"/>
      <c r="G322" s="5"/>
      <c r="H322" s="5"/>
      <c r="I322" s="5"/>
      <c r="J322" s="5"/>
      <c r="K322" s="5"/>
      <c r="L322" s="5"/>
      <c r="M322" s="5"/>
      <c r="N322" s="5"/>
      <c r="P322" s="159"/>
      <c r="Q322" s="159"/>
      <c r="R322" s="160"/>
      <c r="S322" s="161"/>
      <c r="T322" s="161"/>
      <c r="U322" s="68"/>
      <c r="V322" s="68"/>
      <c r="AC322" s="68"/>
      <c r="AD322" s="159"/>
      <c r="AE322" s="159"/>
      <c r="AF322" s="159"/>
      <c r="AG322" s="159"/>
      <c r="AH322" s="159"/>
      <c r="AL322" s="2"/>
    </row>
    <row r="323" spans="1:38">
      <c r="A323" s="2"/>
      <c r="B323" s="5"/>
      <c r="C323" s="5"/>
      <c r="D323" s="5"/>
      <c r="E323" s="5"/>
      <c r="F323" s="5"/>
      <c r="G323" s="5"/>
      <c r="H323" s="5"/>
      <c r="I323" s="5"/>
      <c r="J323" s="5"/>
      <c r="K323" s="5"/>
      <c r="L323" s="5"/>
      <c r="M323" s="5"/>
      <c r="N323" s="5"/>
      <c r="P323" s="159"/>
      <c r="Q323" s="159"/>
      <c r="R323" s="160"/>
      <c r="S323" s="161"/>
      <c r="T323" s="161"/>
      <c r="U323" s="68"/>
      <c r="V323" s="68"/>
      <c r="AC323" s="68"/>
      <c r="AD323" s="159"/>
      <c r="AE323" s="159"/>
      <c r="AF323" s="159"/>
      <c r="AG323" s="159"/>
      <c r="AH323" s="159"/>
      <c r="AL323" s="2"/>
    </row>
    <row r="324" spans="1:38">
      <c r="A324" s="2"/>
      <c r="B324" s="5"/>
      <c r="C324" s="5"/>
      <c r="D324" s="5"/>
      <c r="E324" s="5"/>
      <c r="F324" s="5"/>
      <c r="G324" s="5"/>
      <c r="H324" s="5"/>
      <c r="I324" s="5"/>
      <c r="J324" s="5"/>
      <c r="K324" s="5"/>
      <c r="L324" s="5"/>
      <c r="M324" s="5"/>
      <c r="N324" s="5"/>
      <c r="P324" s="159"/>
      <c r="Q324" s="159"/>
      <c r="R324" s="160"/>
      <c r="S324" s="161"/>
      <c r="T324" s="161"/>
      <c r="U324" s="68"/>
      <c r="V324" s="68"/>
      <c r="AC324" s="68"/>
      <c r="AD324" s="159"/>
      <c r="AE324" s="159"/>
      <c r="AF324" s="159"/>
      <c r="AG324" s="159"/>
      <c r="AH324" s="159"/>
      <c r="AL324" s="2"/>
    </row>
    <row r="325" spans="1:38">
      <c r="A325" s="2"/>
      <c r="B325" s="5"/>
      <c r="C325" s="5"/>
      <c r="D325" s="5"/>
      <c r="E325" s="5"/>
      <c r="F325" s="5"/>
      <c r="G325" s="5"/>
      <c r="H325" s="5"/>
      <c r="I325" s="5"/>
      <c r="J325" s="5"/>
      <c r="K325" s="5"/>
      <c r="L325" s="5"/>
      <c r="M325" s="5"/>
      <c r="N325" s="5"/>
      <c r="P325" s="159"/>
      <c r="Q325" s="159"/>
      <c r="R325" s="160"/>
      <c r="S325" s="161"/>
      <c r="T325" s="161"/>
      <c r="U325" s="68"/>
      <c r="V325" s="68"/>
      <c r="AC325" s="68"/>
      <c r="AD325" s="159"/>
      <c r="AE325" s="159"/>
      <c r="AF325" s="159"/>
      <c r="AG325" s="159"/>
      <c r="AH325" s="159"/>
      <c r="AL325" s="2"/>
    </row>
    <row r="326" spans="1:38">
      <c r="A326" s="2"/>
      <c r="B326" s="5"/>
      <c r="C326" s="5"/>
      <c r="D326" s="5"/>
      <c r="E326" s="5"/>
      <c r="F326" s="5"/>
      <c r="G326" s="5"/>
      <c r="H326" s="5"/>
      <c r="I326" s="5"/>
      <c r="J326" s="5"/>
      <c r="K326" s="5"/>
      <c r="L326" s="5"/>
      <c r="M326" s="5"/>
      <c r="N326" s="5"/>
      <c r="P326" s="159"/>
      <c r="Q326" s="159"/>
      <c r="R326" s="160"/>
      <c r="S326" s="161"/>
      <c r="T326" s="161"/>
      <c r="U326" s="68"/>
      <c r="V326" s="68"/>
      <c r="AC326" s="68"/>
      <c r="AD326" s="159"/>
      <c r="AE326" s="159"/>
      <c r="AF326" s="159"/>
      <c r="AG326" s="159"/>
      <c r="AH326" s="159"/>
      <c r="AL326" s="2"/>
    </row>
    <row r="327" spans="1:38">
      <c r="A327" s="2"/>
      <c r="B327" s="5"/>
      <c r="C327" s="5"/>
      <c r="D327" s="5"/>
      <c r="E327" s="5"/>
      <c r="F327" s="5"/>
      <c r="G327" s="5"/>
      <c r="H327" s="5"/>
      <c r="I327" s="5"/>
      <c r="J327" s="5"/>
      <c r="K327" s="5"/>
      <c r="L327" s="5"/>
      <c r="M327" s="5"/>
      <c r="N327" s="5"/>
      <c r="P327" s="159"/>
      <c r="Q327" s="159"/>
      <c r="R327" s="160"/>
      <c r="S327" s="161"/>
      <c r="T327" s="161"/>
      <c r="U327" s="68"/>
      <c r="V327" s="68"/>
      <c r="AC327" s="68"/>
      <c r="AD327" s="159"/>
      <c r="AE327" s="159"/>
      <c r="AF327" s="159"/>
      <c r="AG327" s="159"/>
      <c r="AH327" s="159"/>
      <c r="AL327" s="2"/>
    </row>
    <row r="328" spans="1:38">
      <c r="A328" s="2"/>
      <c r="B328" s="5"/>
      <c r="C328" s="5"/>
      <c r="D328" s="5"/>
      <c r="E328" s="5"/>
      <c r="F328" s="5"/>
      <c r="G328" s="5"/>
      <c r="H328" s="5"/>
      <c r="I328" s="5"/>
      <c r="J328" s="5"/>
      <c r="K328" s="5"/>
      <c r="L328" s="5"/>
      <c r="M328" s="5"/>
      <c r="N328" s="5"/>
      <c r="P328" s="159"/>
      <c r="Q328" s="159"/>
      <c r="R328" s="160"/>
      <c r="S328" s="161"/>
      <c r="T328" s="161"/>
      <c r="U328" s="68"/>
      <c r="V328" s="68"/>
      <c r="AC328" s="68"/>
      <c r="AD328" s="159"/>
      <c r="AE328" s="159"/>
      <c r="AF328" s="159"/>
      <c r="AG328" s="159"/>
      <c r="AH328" s="159"/>
      <c r="AL328" s="2"/>
    </row>
    <row r="329" spans="1:38">
      <c r="A329" s="2"/>
      <c r="B329" s="5"/>
      <c r="C329" s="5"/>
      <c r="D329" s="5"/>
      <c r="E329" s="5"/>
      <c r="F329" s="5"/>
      <c r="G329" s="5"/>
      <c r="H329" s="5"/>
      <c r="I329" s="5"/>
      <c r="J329" s="5"/>
      <c r="K329" s="5"/>
      <c r="L329" s="5"/>
      <c r="M329" s="5"/>
      <c r="N329" s="5"/>
      <c r="P329" s="159"/>
      <c r="Q329" s="159"/>
      <c r="R329" s="160"/>
      <c r="S329" s="161"/>
      <c r="T329" s="161"/>
      <c r="U329" s="68"/>
      <c r="V329" s="68"/>
      <c r="AC329" s="68"/>
      <c r="AD329" s="159"/>
      <c r="AE329" s="159"/>
      <c r="AF329" s="159"/>
      <c r="AG329" s="159"/>
      <c r="AH329" s="159"/>
      <c r="AL329" s="2"/>
    </row>
    <row r="330" spans="1:38">
      <c r="A330" s="2"/>
      <c r="B330" s="5"/>
      <c r="C330" s="5"/>
      <c r="D330" s="5"/>
      <c r="E330" s="5"/>
      <c r="F330" s="5"/>
      <c r="G330" s="5"/>
      <c r="H330" s="5"/>
      <c r="I330" s="5"/>
      <c r="J330" s="5"/>
      <c r="K330" s="5"/>
      <c r="L330" s="5"/>
      <c r="M330" s="5"/>
      <c r="N330" s="5"/>
      <c r="P330" s="159"/>
      <c r="Q330" s="159"/>
      <c r="R330" s="160"/>
      <c r="S330" s="161"/>
      <c r="T330" s="161"/>
      <c r="U330" s="68"/>
      <c r="V330" s="68"/>
      <c r="AC330" s="68"/>
      <c r="AD330" s="159"/>
      <c r="AE330" s="159"/>
      <c r="AF330" s="159"/>
      <c r="AG330" s="159"/>
      <c r="AH330" s="159"/>
      <c r="AL330" s="2"/>
    </row>
    <row r="331" spans="1:38">
      <c r="A331" s="2"/>
      <c r="B331" s="5"/>
      <c r="C331" s="5"/>
      <c r="D331" s="5"/>
      <c r="E331" s="5"/>
      <c r="F331" s="5"/>
      <c r="G331" s="5"/>
      <c r="H331" s="5"/>
      <c r="I331" s="5"/>
      <c r="J331" s="5"/>
      <c r="K331" s="5"/>
      <c r="L331" s="5"/>
      <c r="M331" s="5"/>
      <c r="N331" s="5"/>
      <c r="P331" s="159"/>
      <c r="Q331" s="159"/>
      <c r="R331" s="160"/>
      <c r="S331" s="161"/>
      <c r="T331" s="161"/>
      <c r="U331" s="68"/>
      <c r="V331" s="68"/>
      <c r="AC331" s="68"/>
      <c r="AD331" s="159"/>
      <c r="AE331" s="159"/>
      <c r="AF331" s="159"/>
      <c r="AG331" s="159"/>
      <c r="AH331" s="159"/>
      <c r="AL331" s="2"/>
    </row>
    <row r="332" spans="1:38">
      <c r="A332" s="2"/>
      <c r="B332" s="5"/>
      <c r="C332" s="5"/>
      <c r="D332" s="5"/>
      <c r="E332" s="5"/>
      <c r="F332" s="5"/>
      <c r="G332" s="5"/>
      <c r="H332" s="5"/>
      <c r="I332" s="5"/>
      <c r="J332" s="5"/>
      <c r="K332" s="5"/>
      <c r="L332" s="5"/>
      <c r="M332" s="5"/>
      <c r="N332" s="5"/>
      <c r="P332" s="159"/>
      <c r="Q332" s="159"/>
      <c r="R332" s="160"/>
      <c r="S332" s="161"/>
      <c r="T332" s="161"/>
      <c r="U332" s="68"/>
      <c r="V332" s="68"/>
      <c r="AC332" s="68"/>
      <c r="AD332" s="159"/>
      <c r="AE332" s="159"/>
      <c r="AF332" s="159"/>
      <c r="AG332" s="159"/>
      <c r="AH332" s="159"/>
      <c r="AL332" s="2"/>
    </row>
    <row r="333" spans="1:38">
      <c r="A333" s="2"/>
      <c r="B333" s="5"/>
      <c r="C333" s="5"/>
      <c r="D333" s="5"/>
      <c r="E333" s="5"/>
      <c r="F333" s="5"/>
      <c r="G333" s="5"/>
      <c r="H333" s="5"/>
      <c r="I333" s="5"/>
      <c r="J333" s="5"/>
      <c r="K333" s="5"/>
      <c r="L333" s="5"/>
      <c r="M333" s="5"/>
      <c r="N333" s="5"/>
      <c r="P333" s="159"/>
      <c r="Q333" s="159"/>
      <c r="R333" s="160"/>
      <c r="S333" s="161"/>
      <c r="T333" s="161"/>
      <c r="U333" s="68"/>
      <c r="V333" s="68"/>
      <c r="AC333" s="68"/>
      <c r="AD333" s="159"/>
      <c r="AE333" s="159"/>
      <c r="AF333" s="159"/>
      <c r="AG333" s="159"/>
      <c r="AH333" s="159"/>
      <c r="AL333" s="2"/>
    </row>
    <row r="334" spans="1:38">
      <c r="A334" s="2"/>
      <c r="B334" s="5"/>
      <c r="C334" s="5"/>
      <c r="D334" s="5"/>
      <c r="E334" s="5"/>
      <c r="F334" s="5"/>
      <c r="G334" s="5"/>
      <c r="H334" s="5"/>
      <c r="I334" s="5"/>
      <c r="J334" s="5"/>
      <c r="K334" s="5"/>
      <c r="L334" s="5"/>
      <c r="M334" s="5"/>
      <c r="N334" s="5"/>
      <c r="P334" s="159"/>
      <c r="Q334" s="159"/>
      <c r="R334" s="160"/>
      <c r="S334" s="161"/>
      <c r="T334" s="161"/>
      <c r="U334" s="68"/>
      <c r="V334" s="68"/>
      <c r="AC334" s="68"/>
      <c r="AD334" s="159"/>
      <c r="AE334" s="159"/>
      <c r="AF334" s="159"/>
      <c r="AG334" s="159"/>
      <c r="AH334" s="159"/>
      <c r="AL334" s="2"/>
    </row>
    <row r="335" spans="1:38">
      <c r="A335" s="2"/>
      <c r="B335" s="5"/>
      <c r="C335" s="5"/>
      <c r="D335" s="5"/>
      <c r="E335" s="5"/>
      <c r="F335" s="5"/>
      <c r="G335" s="5"/>
      <c r="H335" s="5"/>
      <c r="I335" s="5"/>
      <c r="J335" s="5"/>
      <c r="K335" s="5"/>
      <c r="L335" s="5"/>
      <c r="M335" s="5"/>
      <c r="N335" s="5"/>
      <c r="P335" s="159"/>
      <c r="Q335" s="159"/>
      <c r="R335" s="160"/>
      <c r="S335" s="161"/>
      <c r="T335" s="161"/>
      <c r="U335" s="68"/>
      <c r="V335" s="68"/>
      <c r="AC335" s="68"/>
      <c r="AD335" s="159"/>
      <c r="AE335" s="159"/>
      <c r="AF335" s="159"/>
      <c r="AG335" s="159"/>
      <c r="AH335" s="159"/>
      <c r="AL335" s="2"/>
    </row>
    <row r="336" spans="1:38">
      <c r="A336" s="2"/>
      <c r="B336" s="5"/>
      <c r="C336" s="5"/>
      <c r="D336" s="5"/>
      <c r="E336" s="5"/>
      <c r="F336" s="5"/>
      <c r="G336" s="5"/>
      <c r="H336" s="5"/>
      <c r="I336" s="5"/>
      <c r="J336" s="5"/>
      <c r="K336" s="5"/>
      <c r="L336" s="5"/>
      <c r="M336" s="5"/>
      <c r="N336" s="5"/>
      <c r="P336" s="159"/>
      <c r="Q336" s="159"/>
      <c r="R336" s="160"/>
      <c r="S336" s="161"/>
      <c r="T336" s="161"/>
      <c r="U336" s="68"/>
      <c r="V336" s="68"/>
      <c r="AC336" s="68"/>
      <c r="AD336" s="159"/>
      <c r="AE336" s="159"/>
      <c r="AF336" s="159"/>
      <c r="AG336" s="159"/>
      <c r="AH336" s="159"/>
      <c r="AL336" s="2"/>
    </row>
    <row r="337" spans="1:38">
      <c r="A337" s="2"/>
      <c r="B337" s="5"/>
      <c r="C337" s="5"/>
      <c r="D337" s="5"/>
      <c r="E337" s="5"/>
      <c r="F337" s="5"/>
      <c r="G337" s="5"/>
      <c r="H337" s="5"/>
      <c r="I337" s="5"/>
      <c r="J337" s="5"/>
      <c r="K337" s="5"/>
      <c r="L337" s="5"/>
      <c r="M337" s="5"/>
      <c r="N337" s="5"/>
      <c r="P337" s="159"/>
      <c r="Q337" s="159"/>
      <c r="R337" s="160"/>
      <c r="S337" s="161"/>
      <c r="T337" s="161"/>
      <c r="U337" s="68"/>
      <c r="V337" s="68"/>
      <c r="AC337" s="68"/>
      <c r="AD337" s="159"/>
      <c r="AE337" s="159"/>
      <c r="AF337" s="159"/>
      <c r="AG337" s="159"/>
      <c r="AH337" s="159"/>
      <c r="AL337" s="2"/>
    </row>
    <row r="338" spans="1:38">
      <c r="A338" s="2"/>
      <c r="B338" s="5"/>
      <c r="C338" s="5"/>
      <c r="D338" s="5"/>
      <c r="E338" s="5"/>
      <c r="F338" s="5"/>
      <c r="G338" s="5"/>
      <c r="H338" s="5"/>
      <c r="I338" s="5"/>
      <c r="J338" s="5"/>
      <c r="K338" s="5"/>
      <c r="L338" s="5"/>
      <c r="M338" s="5"/>
      <c r="N338" s="5"/>
      <c r="P338" s="159"/>
      <c r="Q338" s="159"/>
      <c r="R338" s="160"/>
      <c r="S338" s="161"/>
      <c r="T338" s="161"/>
      <c r="U338" s="68"/>
      <c r="V338" s="68"/>
      <c r="AC338" s="68"/>
      <c r="AD338" s="159"/>
      <c r="AE338" s="159"/>
      <c r="AF338" s="159"/>
      <c r="AG338" s="159"/>
      <c r="AH338" s="159"/>
      <c r="AL338" s="2"/>
    </row>
    <row r="339" spans="1:38">
      <c r="A339" s="2"/>
      <c r="B339" s="5"/>
      <c r="C339" s="5"/>
      <c r="D339" s="5"/>
      <c r="E339" s="5"/>
      <c r="F339" s="5"/>
      <c r="G339" s="5"/>
      <c r="H339" s="5"/>
      <c r="I339" s="5"/>
      <c r="J339" s="5"/>
      <c r="K339" s="5"/>
      <c r="L339" s="5"/>
      <c r="M339" s="5"/>
      <c r="N339" s="5"/>
      <c r="P339" s="159"/>
      <c r="Q339" s="159"/>
      <c r="R339" s="160"/>
      <c r="S339" s="161"/>
      <c r="T339" s="161"/>
      <c r="U339" s="68"/>
      <c r="V339" s="68"/>
      <c r="AC339" s="68"/>
      <c r="AD339" s="159"/>
      <c r="AE339" s="159"/>
      <c r="AF339" s="159"/>
      <c r="AG339" s="159"/>
      <c r="AH339" s="159"/>
      <c r="AL339" s="2"/>
    </row>
    <row r="340" spans="1:38">
      <c r="A340" s="2"/>
      <c r="B340" s="5"/>
      <c r="C340" s="5"/>
      <c r="D340" s="5"/>
      <c r="E340" s="5"/>
      <c r="F340" s="5"/>
      <c r="G340" s="5"/>
      <c r="H340" s="5"/>
      <c r="I340" s="5"/>
      <c r="J340" s="5"/>
      <c r="K340" s="5"/>
      <c r="L340" s="5"/>
      <c r="M340" s="5"/>
      <c r="N340" s="5"/>
      <c r="P340" s="159"/>
      <c r="Q340" s="159"/>
      <c r="R340" s="160"/>
      <c r="S340" s="161"/>
      <c r="T340" s="161"/>
      <c r="U340" s="68"/>
      <c r="V340" s="68"/>
      <c r="AC340" s="68"/>
      <c r="AD340" s="159"/>
      <c r="AE340" s="159"/>
      <c r="AF340" s="159"/>
      <c r="AG340" s="159"/>
      <c r="AH340" s="159"/>
      <c r="AL340" s="2"/>
    </row>
    <row r="341" spans="1:38">
      <c r="A341" s="2"/>
      <c r="B341" s="5"/>
      <c r="C341" s="5"/>
      <c r="D341" s="5"/>
      <c r="E341" s="5"/>
      <c r="F341" s="5"/>
      <c r="G341" s="5"/>
      <c r="H341" s="5"/>
      <c r="I341" s="5"/>
      <c r="J341" s="5"/>
      <c r="K341" s="5"/>
      <c r="L341" s="5"/>
      <c r="M341" s="5"/>
      <c r="N341" s="5"/>
      <c r="P341" s="159"/>
      <c r="Q341" s="159"/>
      <c r="R341" s="160"/>
      <c r="S341" s="161"/>
      <c r="T341" s="161"/>
      <c r="U341" s="68"/>
      <c r="V341" s="68"/>
      <c r="AC341" s="68"/>
      <c r="AD341" s="159"/>
      <c r="AE341" s="159"/>
      <c r="AF341" s="159"/>
      <c r="AG341" s="159"/>
      <c r="AH341" s="159"/>
      <c r="AL341" s="2"/>
    </row>
    <row r="342" spans="1:38">
      <c r="A342" s="2"/>
      <c r="B342" s="5"/>
      <c r="C342" s="5"/>
      <c r="D342" s="5"/>
      <c r="E342" s="5"/>
      <c r="F342" s="5"/>
      <c r="G342" s="5"/>
      <c r="H342" s="5"/>
      <c r="I342" s="5"/>
      <c r="J342" s="5"/>
      <c r="K342" s="5"/>
      <c r="L342" s="5"/>
      <c r="M342" s="5"/>
      <c r="N342" s="5"/>
      <c r="P342" s="159"/>
      <c r="Q342" s="159"/>
      <c r="R342" s="160"/>
      <c r="S342" s="161"/>
      <c r="T342" s="161"/>
      <c r="U342" s="68"/>
      <c r="V342" s="68"/>
      <c r="AC342" s="68"/>
      <c r="AD342" s="159"/>
      <c r="AE342" s="159"/>
      <c r="AF342" s="159"/>
      <c r="AG342" s="159"/>
      <c r="AH342" s="159"/>
      <c r="AL342" s="2"/>
    </row>
    <row r="343" spans="1:38">
      <c r="A343" s="2"/>
      <c r="B343" s="5"/>
      <c r="C343" s="5"/>
      <c r="D343" s="5"/>
      <c r="E343" s="5"/>
      <c r="F343" s="5"/>
      <c r="G343" s="5"/>
      <c r="H343" s="5"/>
      <c r="I343" s="5"/>
      <c r="J343" s="5"/>
      <c r="K343" s="5"/>
      <c r="L343" s="5"/>
      <c r="M343" s="5"/>
      <c r="N343" s="5"/>
      <c r="P343" s="159"/>
      <c r="Q343" s="159"/>
      <c r="R343" s="160"/>
      <c r="S343" s="161"/>
      <c r="T343" s="161"/>
      <c r="U343" s="68"/>
      <c r="V343" s="68"/>
      <c r="AC343" s="68"/>
      <c r="AD343" s="159"/>
      <c r="AE343" s="159"/>
      <c r="AF343" s="159"/>
      <c r="AG343" s="159"/>
      <c r="AH343" s="159"/>
      <c r="AL343" s="2"/>
    </row>
    <row r="344" spans="1:38">
      <c r="A344" s="2"/>
      <c r="B344" s="5"/>
      <c r="C344" s="5"/>
      <c r="D344" s="5"/>
      <c r="E344" s="5"/>
      <c r="F344" s="5"/>
      <c r="G344" s="5"/>
      <c r="H344" s="5"/>
      <c r="I344" s="5"/>
      <c r="J344" s="5"/>
      <c r="K344" s="5"/>
      <c r="L344" s="5"/>
      <c r="M344" s="5"/>
      <c r="N344" s="5"/>
      <c r="P344" s="159"/>
      <c r="Q344" s="159"/>
      <c r="R344" s="160"/>
      <c r="S344" s="161"/>
      <c r="T344" s="161"/>
      <c r="U344" s="68"/>
      <c r="V344" s="68"/>
      <c r="AC344" s="68"/>
      <c r="AD344" s="159"/>
      <c r="AE344" s="159"/>
      <c r="AF344" s="159"/>
      <c r="AG344" s="159"/>
      <c r="AH344" s="159"/>
      <c r="AL344" s="2"/>
    </row>
    <row r="345" spans="1:38">
      <c r="A345" s="2"/>
      <c r="B345" s="5"/>
      <c r="C345" s="5"/>
      <c r="D345" s="5"/>
      <c r="E345" s="5"/>
      <c r="F345" s="5"/>
      <c r="G345" s="5"/>
      <c r="H345" s="5"/>
      <c r="I345" s="5"/>
      <c r="J345" s="5"/>
      <c r="K345" s="5"/>
      <c r="L345" s="5"/>
      <c r="M345" s="5"/>
      <c r="N345" s="5"/>
      <c r="P345" s="159"/>
      <c r="Q345" s="159"/>
      <c r="R345" s="160"/>
      <c r="S345" s="161"/>
      <c r="T345" s="161"/>
      <c r="U345" s="68"/>
      <c r="V345" s="68"/>
      <c r="AC345" s="68"/>
      <c r="AD345" s="159"/>
      <c r="AE345" s="159"/>
      <c r="AF345" s="159"/>
      <c r="AG345" s="159"/>
      <c r="AH345" s="159"/>
      <c r="AL345" s="2"/>
    </row>
    <row r="346" spans="1:38">
      <c r="A346" s="2"/>
      <c r="B346" s="5"/>
      <c r="C346" s="5"/>
      <c r="D346" s="5"/>
      <c r="E346" s="5"/>
      <c r="F346" s="5"/>
      <c r="G346" s="5"/>
      <c r="H346" s="5"/>
      <c r="I346" s="5"/>
      <c r="J346" s="5"/>
      <c r="K346" s="5"/>
      <c r="L346" s="5"/>
      <c r="M346" s="5"/>
      <c r="N346" s="5"/>
      <c r="P346" s="159"/>
      <c r="Q346" s="159"/>
      <c r="R346" s="160"/>
      <c r="S346" s="161"/>
      <c r="T346" s="161"/>
      <c r="U346" s="68"/>
      <c r="V346" s="68"/>
      <c r="AC346" s="68"/>
      <c r="AD346" s="159"/>
      <c r="AE346" s="159"/>
      <c r="AF346" s="159"/>
      <c r="AG346" s="159"/>
      <c r="AH346" s="159"/>
      <c r="AL346" s="2"/>
    </row>
    <row r="347" spans="1:38">
      <c r="A347" s="2"/>
      <c r="B347" s="5"/>
      <c r="C347" s="5"/>
      <c r="D347" s="5"/>
      <c r="E347" s="5"/>
      <c r="F347" s="5"/>
      <c r="G347" s="5"/>
      <c r="H347" s="5"/>
      <c r="I347" s="5"/>
      <c r="J347" s="5"/>
      <c r="K347" s="5"/>
      <c r="L347" s="5"/>
      <c r="M347" s="5"/>
      <c r="N347" s="5"/>
      <c r="P347" s="159"/>
      <c r="Q347" s="159"/>
      <c r="R347" s="160"/>
      <c r="S347" s="161"/>
      <c r="T347" s="161"/>
      <c r="U347" s="68"/>
      <c r="V347" s="68"/>
      <c r="AC347" s="68"/>
      <c r="AD347" s="159"/>
      <c r="AE347" s="159"/>
      <c r="AF347" s="159"/>
      <c r="AG347" s="159"/>
      <c r="AH347" s="159"/>
      <c r="AL347" s="2"/>
    </row>
    <row r="348" spans="1:38">
      <c r="A348" s="2"/>
      <c r="B348" s="5"/>
      <c r="C348" s="5"/>
      <c r="D348" s="5"/>
      <c r="E348" s="5"/>
      <c r="F348" s="5"/>
      <c r="G348" s="5"/>
      <c r="H348" s="5"/>
      <c r="I348" s="5"/>
      <c r="J348" s="5"/>
      <c r="K348" s="5"/>
      <c r="L348" s="5"/>
      <c r="M348" s="5"/>
      <c r="N348" s="5"/>
      <c r="P348" s="159"/>
      <c r="Q348" s="159"/>
      <c r="R348" s="160"/>
      <c r="S348" s="161"/>
      <c r="T348" s="161"/>
      <c r="U348" s="68"/>
      <c r="V348" s="68"/>
      <c r="AC348" s="68"/>
      <c r="AD348" s="159"/>
      <c r="AE348" s="159"/>
      <c r="AF348" s="159"/>
      <c r="AG348" s="159"/>
      <c r="AH348" s="159"/>
      <c r="AL348" s="2"/>
    </row>
    <row r="349" spans="1:38">
      <c r="A349" s="2"/>
      <c r="B349" s="5"/>
      <c r="C349" s="5"/>
      <c r="D349" s="5"/>
      <c r="E349" s="5"/>
      <c r="F349" s="5"/>
      <c r="G349" s="5"/>
      <c r="H349" s="5"/>
      <c r="I349" s="5"/>
      <c r="J349" s="5"/>
      <c r="K349" s="5"/>
      <c r="L349" s="5"/>
      <c r="M349" s="5"/>
      <c r="N349" s="5"/>
      <c r="P349" s="159"/>
      <c r="Q349" s="159"/>
      <c r="R349" s="160"/>
      <c r="S349" s="161"/>
      <c r="T349" s="161"/>
      <c r="U349" s="68"/>
      <c r="V349" s="68"/>
      <c r="AC349" s="68"/>
      <c r="AD349" s="159"/>
      <c r="AE349" s="159"/>
      <c r="AF349" s="159"/>
      <c r="AG349" s="159"/>
      <c r="AH349" s="159"/>
      <c r="AL349" s="2"/>
    </row>
    <row r="350" spans="1:38">
      <c r="A350" s="2"/>
      <c r="B350" s="5"/>
      <c r="C350" s="5"/>
      <c r="D350" s="5"/>
      <c r="E350" s="5"/>
      <c r="F350" s="5"/>
      <c r="G350" s="5"/>
      <c r="H350" s="5"/>
      <c r="I350" s="5"/>
      <c r="J350" s="5"/>
      <c r="K350" s="5"/>
      <c r="L350" s="5"/>
      <c r="M350" s="5"/>
      <c r="N350" s="5"/>
      <c r="P350" s="159"/>
      <c r="Q350" s="159"/>
      <c r="R350" s="160"/>
      <c r="S350" s="161"/>
      <c r="T350" s="161"/>
      <c r="U350" s="68"/>
      <c r="V350" s="68"/>
      <c r="AC350" s="68"/>
      <c r="AD350" s="159"/>
      <c r="AE350" s="159"/>
      <c r="AF350" s="159"/>
      <c r="AG350" s="159"/>
      <c r="AH350" s="159"/>
      <c r="AL350" s="2"/>
    </row>
    <row r="351" spans="1:38">
      <c r="A351" s="2"/>
      <c r="B351" s="5"/>
      <c r="C351" s="5"/>
      <c r="D351" s="5"/>
      <c r="E351" s="5"/>
      <c r="F351" s="5"/>
      <c r="G351" s="5"/>
      <c r="H351" s="5"/>
      <c r="I351" s="5"/>
      <c r="J351" s="5"/>
      <c r="K351" s="5"/>
      <c r="L351" s="5"/>
      <c r="M351" s="5"/>
      <c r="N351" s="5"/>
      <c r="P351" s="159"/>
      <c r="Q351" s="159"/>
      <c r="R351" s="160"/>
      <c r="S351" s="161"/>
      <c r="T351" s="161"/>
      <c r="U351" s="68"/>
      <c r="V351" s="68"/>
      <c r="AC351" s="68"/>
      <c r="AD351" s="159"/>
      <c r="AE351" s="159"/>
      <c r="AF351" s="159"/>
      <c r="AG351" s="159"/>
      <c r="AH351" s="159"/>
      <c r="AL351" s="2"/>
    </row>
    <row r="352" spans="1:38">
      <c r="A352" s="2"/>
      <c r="B352" s="5"/>
      <c r="C352" s="5"/>
      <c r="D352" s="5"/>
      <c r="E352" s="5"/>
      <c r="F352" s="5"/>
      <c r="G352" s="5"/>
      <c r="H352" s="5"/>
      <c r="I352" s="5"/>
      <c r="J352" s="5"/>
      <c r="K352" s="5"/>
      <c r="L352" s="5"/>
      <c r="M352" s="5"/>
      <c r="N352" s="5"/>
      <c r="P352" s="159"/>
      <c r="Q352" s="159"/>
      <c r="R352" s="160"/>
      <c r="S352" s="161"/>
      <c r="T352" s="161"/>
      <c r="U352" s="68"/>
      <c r="V352" s="68"/>
      <c r="AC352" s="68"/>
      <c r="AD352" s="159"/>
      <c r="AE352" s="159"/>
      <c r="AF352" s="159"/>
      <c r="AG352" s="159"/>
      <c r="AH352" s="159"/>
      <c r="AL352" s="2"/>
    </row>
    <row r="353" spans="1:38">
      <c r="A353" s="2"/>
      <c r="B353" s="5"/>
      <c r="C353" s="5"/>
      <c r="D353" s="5"/>
      <c r="E353" s="5"/>
      <c r="F353" s="5"/>
      <c r="G353" s="5"/>
      <c r="H353" s="5"/>
      <c r="I353" s="5"/>
      <c r="J353" s="5"/>
      <c r="K353" s="5"/>
      <c r="L353" s="5"/>
      <c r="M353" s="5"/>
      <c r="N353" s="5"/>
      <c r="P353" s="159"/>
      <c r="Q353" s="159"/>
      <c r="R353" s="160"/>
      <c r="S353" s="161"/>
      <c r="T353" s="161"/>
      <c r="U353" s="68"/>
      <c r="V353" s="68"/>
      <c r="AC353" s="68"/>
      <c r="AD353" s="159"/>
      <c r="AE353" s="159"/>
      <c r="AF353" s="159"/>
      <c r="AG353" s="159"/>
      <c r="AH353" s="159"/>
      <c r="AL353" s="2"/>
    </row>
    <row r="354" spans="1:38">
      <c r="A354" s="2"/>
      <c r="B354" s="5"/>
      <c r="C354" s="5"/>
      <c r="D354" s="5"/>
      <c r="E354" s="5"/>
      <c r="F354" s="5"/>
      <c r="G354" s="5"/>
      <c r="H354" s="5"/>
      <c r="I354" s="5"/>
      <c r="J354" s="5"/>
      <c r="K354" s="5"/>
      <c r="L354" s="5"/>
      <c r="M354" s="5"/>
      <c r="N354" s="5"/>
      <c r="P354" s="159"/>
      <c r="Q354" s="159"/>
      <c r="R354" s="160"/>
      <c r="S354" s="161"/>
      <c r="T354" s="161"/>
      <c r="U354" s="68"/>
      <c r="V354" s="68"/>
      <c r="AC354" s="68"/>
      <c r="AD354" s="159"/>
      <c r="AE354" s="159"/>
      <c r="AF354" s="159"/>
      <c r="AG354" s="159"/>
      <c r="AH354" s="159"/>
      <c r="AL354" s="2"/>
    </row>
    <row r="355" spans="1:38">
      <c r="A355" s="2"/>
      <c r="B355" s="5"/>
      <c r="C355" s="5"/>
      <c r="D355" s="5"/>
      <c r="E355" s="5"/>
      <c r="F355" s="5"/>
      <c r="G355" s="5"/>
      <c r="H355" s="5"/>
      <c r="I355" s="5"/>
      <c r="J355" s="5"/>
      <c r="K355" s="5"/>
      <c r="L355" s="5"/>
      <c r="M355" s="5"/>
      <c r="N355" s="5"/>
      <c r="P355" s="159"/>
      <c r="Q355" s="159"/>
      <c r="R355" s="160"/>
      <c r="S355" s="161"/>
      <c r="T355" s="161"/>
      <c r="U355" s="68"/>
      <c r="V355" s="68"/>
      <c r="AC355" s="68"/>
      <c r="AD355" s="159"/>
      <c r="AE355" s="159"/>
      <c r="AF355" s="159"/>
      <c r="AG355" s="159"/>
      <c r="AH355" s="159"/>
      <c r="AL355" s="2"/>
    </row>
    <row r="356" spans="1:38">
      <c r="A356" s="2"/>
      <c r="B356" s="5"/>
      <c r="C356" s="5"/>
      <c r="D356" s="5"/>
      <c r="E356" s="5"/>
      <c r="F356" s="5"/>
      <c r="G356" s="5"/>
      <c r="H356" s="5"/>
      <c r="I356" s="5"/>
      <c r="J356" s="5"/>
      <c r="K356" s="5"/>
      <c r="L356" s="5"/>
      <c r="M356" s="5"/>
      <c r="N356" s="5"/>
      <c r="P356" s="159"/>
      <c r="Q356" s="159"/>
      <c r="R356" s="160"/>
      <c r="S356" s="161"/>
      <c r="T356" s="161"/>
      <c r="U356" s="68"/>
      <c r="V356" s="68"/>
      <c r="AC356" s="68"/>
      <c r="AD356" s="159"/>
      <c r="AE356" s="159"/>
      <c r="AF356" s="159"/>
      <c r="AG356" s="159"/>
      <c r="AH356" s="159"/>
      <c r="AL356" s="2"/>
    </row>
    <row r="357" spans="1:38">
      <c r="A357" s="2"/>
      <c r="B357" s="5"/>
      <c r="C357" s="5"/>
      <c r="D357" s="5"/>
      <c r="E357" s="5"/>
      <c r="F357" s="5"/>
      <c r="G357" s="5"/>
      <c r="H357" s="5"/>
      <c r="I357" s="5"/>
      <c r="J357" s="5"/>
      <c r="K357" s="5"/>
      <c r="L357" s="5"/>
      <c r="M357" s="5"/>
      <c r="N357" s="5"/>
      <c r="P357" s="159"/>
      <c r="Q357" s="159"/>
      <c r="R357" s="160"/>
      <c r="S357" s="161"/>
      <c r="T357" s="161"/>
      <c r="U357" s="68"/>
      <c r="V357" s="68"/>
      <c r="AC357" s="68"/>
      <c r="AD357" s="159"/>
      <c r="AE357" s="159"/>
      <c r="AF357" s="159"/>
      <c r="AG357" s="159"/>
      <c r="AH357" s="159"/>
      <c r="AL357" s="2"/>
    </row>
    <row r="358" spans="1:38">
      <c r="A358" s="2"/>
      <c r="B358" s="5"/>
      <c r="C358" s="5"/>
      <c r="D358" s="5"/>
      <c r="E358" s="5"/>
      <c r="F358" s="5"/>
      <c r="G358" s="5"/>
      <c r="H358" s="5"/>
      <c r="I358" s="5"/>
      <c r="J358" s="5"/>
      <c r="K358" s="5"/>
      <c r="L358" s="5"/>
      <c r="M358" s="5"/>
      <c r="N358" s="5"/>
      <c r="P358" s="159"/>
      <c r="Q358" s="159"/>
      <c r="R358" s="160"/>
      <c r="S358" s="161"/>
      <c r="T358" s="161"/>
      <c r="U358" s="68"/>
      <c r="V358" s="68"/>
      <c r="AC358" s="68"/>
      <c r="AD358" s="159"/>
      <c r="AE358" s="159"/>
      <c r="AF358" s="159"/>
      <c r="AG358" s="159"/>
      <c r="AH358" s="159"/>
      <c r="AL358" s="2"/>
    </row>
    <row r="359" spans="1:38">
      <c r="A359" s="2"/>
      <c r="B359" s="5"/>
      <c r="C359" s="5"/>
      <c r="D359" s="5"/>
      <c r="E359" s="5"/>
      <c r="F359" s="5"/>
      <c r="G359" s="5"/>
      <c r="H359" s="5"/>
      <c r="I359" s="5"/>
      <c r="J359" s="5"/>
      <c r="K359" s="5"/>
      <c r="L359" s="5"/>
      <c r="M359" s="5"/>
      <c r="N359" s="5"/>
      <c r="P359" s="159"/>
      <c r="Q359" s="159"/>
      <c r="R359" s="160"/>
      <c r="S359" s="161"/>
      <c r="T359" s="161"/>
      <c r="U359" s="68"/>
      <c r="V359" s="68"/>
      <c r="AC359" s="68"/>
      <c r="AD359" s="159"/>
      <c r="AE359" s="159"/>
      <c r="AF359" s="159"/>
      <c r="AG359" s="159"/>
      <c r="AH359" s="159"/>
      <c r="AL359" s="2"/>
    </row>
    <row r="360" spans="1:38">
      <c r="A360" s="2"/>
      <c r="B360" s="5"/>
      <c r="C360" s="5"/>
      <c r="D360" s="5"/>
      <c r="E360" s="5"/>
      <c r="F360" s="5"/>
      <c r="G360" s="5"/>
      <c r="H360" s="5"/>
      <c r="I360" s="5"/>
      <c r="J360" s="5"/>
      <c r="K360" s="5"/>
      <c r="L360" s="5"/>
      <c r="M360" s="5"/>
      <c r="N360" s="5"/>
      <c r="P360" s="159"/>
      <c r="Q360" s="159"/>
      <c r="R360" s="160"/>
      <c r="S360" s="161"/>
      <c r="T360" s="161"/>
      <c r="U360" s="68"/>
      <c r="V360" s="68"/>
      <c r="AC360" s="68"/>
      <c r="AD360" s="159"/>
      <c r="AE360" s="159"/>
      <c r="AF360" s="159"/>
      <c r="AG360" s="159"/>
      <c r="AH360" s="159"/>
      <c r="AL360" s="2"/>
    </row>
    <row r="361" spans="1:38">
      <c r="A361" s="2"/>
      <c r="B361" s="5"/>
      <c r="C361" s="5"/>
      <c r="D361" s="5"/>
      <c r="E361" s="5"/>
      <c r="F361" s="5"/>
      <c r="G361" s="5"/>
      <c r="H361" s="5"/>
      <c r="I361" s="5"/>
      <c r="J361" s="5"/>
      <c r="K361" s="5"/>
      <c r="L361" s="5"/>
      <c r="M361" s="5"/>
      <c r="N361" s="5"/>
      <c r="P361" s="159"/>
      <c r="Q361" s="159"/>
      <c r="R361" s="160"/>
      <c r="S361" s="161"/>
      <c r="T361" s="161"/>
      <c r="U361" s="68"/>
      <c r="V361" s="68"/>
      <c r="AC361" s="68"/>
      <c r="AD361" s="159"/>
      <c r="AE361" s="159"/>
      <c r="AF361" s="159"/>
      <c r="AG361" s="159"/>
      <c r="AH361" s="159"/>
      <c r="AL361" s="2"/>
    </row>
    <row r="362" spans="1:38">
      <c r="A362" s="2"/>
      <c r="B362" s="5"/>
      <c r="C362" s="5"/>
      <c r="D362" s="5"/>
      <c r="E362" s="5"/>
      <c r="F362" s="5"/>
      <c r="G362" s="5"/>
      <c r="H362" s="5"/>
      <c r="I362" s="5"/>
      <c r="J362" s="5"/>
      <c r="K362" s="5"/>
      <c r="L362" s="5"/>
      <c r="M362" s="5"/>
      <c r="N362" s="5"/>
      <c r="P362" s="159"/>
      <c r="Q362" s="159"/>
      <c r="R362" s="160"/>
      <c r="S362" s="161"/>
      <c r="T362" s="161"/>
      <c r="U362" s="68"/>
      <c r="V362" s="68"/>
      <c r="AC362" s="68"/>
      <c r="AD362" s="159"/>
      <c r="AE362" s="159"/>
      <c r="AF362" s="159"/>
      <c r="AG362" s="159"/>
      <c r="AH362" s="159"/>
      <c r="AL362" s="2"/>
    </row>
    <row r="363" spans="1:38">
      <c r="A363" s="2"/>
      <c r="B363" s="5"/>
      <c r="C363" s="5"/>
      <c r="D363" s="5"/>
      <c r="E363" s="5"/>
      <c r="F363" s="5"/>
      <c r="G363" s="5"/>
      <c r="H363" s="5"/>
      <c r="I363" s="5"/>
      <c r="J363" s="5"/>
      <c r="K363" s="5"/>
      <c r="L363" s="5"/>
      <c r="M363" s="5"/>
      <c r="N363" s="5"/>
      <c r="P363" s="159"/>
      <c r="Q363" s="159"/>
      <c r="R363" s="160"/>
      <c r="S363" s="161"/>
      <c r="T363" s="161"/>
      <c r="U363" s="68"/>
      <c r="V363" s="68"/>
      <c r="AC363" s="68"/>
      <c r="AD363" s="159"/>
      <c r="AE363" s="159"/>
      <c r="AF363" s="159"/>
      <c r="AG363" s="159"/>
      <c r="AH363" s="159"/>
      <c r="AL363" s="2"/>
    </row>
    <row r="364" spans="1:38">
      <c r="A364" s="2"/>
      <c r="B364" s="5"/>
      <c r="C364" s="5"/>
      <c r="D364" s="5"/>
      <c r="E364" s="5"/>
      <c r="F364" s="5"/>
      <c r="G364" s="5"/>
      <c r="H364" s="5"/>
      <c r="I364" s="5"/>
      <c r="J364" s="5"/>
      <c r="K364" s="5"/>
      <c r="L364" s="5"/>
      <c r="M364" s="5"/>
      <c r="N364" s="5"/>
      <c r="P364" s="159"/>
      <c r="Q364" s="159"/>
      <c r="R364" s="160"/>
      <c r="S364" s="161"/>
      <c r="T364" s="161"/>
      <c r="U364" s="68"/>
      <c r="V364" s="68"/>
      <c r="AC364" s="68"/>
      <c r="AD364" s="159"/>
      <c r="AE364" s="159"/>
      <c r="AF364" s="159"/>
      <c r="AG364" s="159"/>
      <c r="AH364" s="159"/>
      <c r="AL364" s="2"/>
    </row>
    <row r="365" spans="1:38">
      <c r="A365" s="2"/>
      <c r="B365" s="5"/>
      <c r="C365" s="5"/>
      <c r="D365" s="5"/>
      <c r="E365" s="5"/>
      <c r="F365" s="5"/>
      <c r="G365" s="5"/>
      <c r="H365" s="5"/>
      <c r="I365" s="5"/>
      <c r="J365" s="5"/>
      <c r="K365" s="5"/>
      <c r="L365" s="5"/>
      <c r="M365" s="5"/>
      <c r="N365" s="5"/>
      <c r="P365" s="159"/>
      <c r="Q365" s="159"/>
      <c r="R365" s="160"/>
      <c r="S365" s="161"/>
      <c r="T365" s="161"/>
      <c r="U365" s="68"/>
      <c r="V365" s="68"/>
      <c r="AC365" s="68"/>
      <c r="AD365" s="159"/>
      <c r="AE365" s="159"/>
      <c r="AF365" s="159"/>
      <c r="AG365" s="159"/>
      <c r="AH365" s="159"/>
      <c r="AL365" s="2"/>
    </row>
    <row r="366" spans="1:38">
      <c r="A366" s="2"/>
      <c r="B366" s="5"/>
      <c r="C366" s="5"/>
      <c r="D366" s="5"/>
      <c r="E366" s="5"/>
      <c r="F366" s="5"/>
      <c r="G366" s="5"/>
      <c r="H366" s="5"/>
      <c r="I366" s="5"/>
      <c r="J366" s="5"/>
      <c r="K366" s="5"/>
      <c r="L366" s="5"/>
      <c r="M366" s="5"/>
      <c r="N366" s="5"/>
      <c r="P366" s="159"/>
      <c r="Q366" s="159"/>
      <c r="R366" s="160"/>
      <c r="S366" s="161"/>
      <c r="T366" s="161"/>
      <c r="U366" s="68"/>
      <c r="V366" s="68"/>
      <c r="AC366" s="68"/>
      <c r="AD366" s="159"/>
      <c r="AE366" s="159"/>
      <c r="AF366" s="159"/>
      <c r="AG366" s="159"/>
      <c r="AH366" s="159"/>
      <c r="AL366" s="2"/>
    </row>
    <row r="367" spans="1:38">
      <c r="A367" s="2"/>
      <c r="B367" s="5"/>
      <c r="C367" s="5"/>
      <c r="D367" s="5"/>
      <c r="E367" s="5"/>
      <c r="F367" s="5"/>
      <c r="G367" s="5"/>
      <c r="H367" s="5"/>
      <c r="I367" s="5"/>
      <c r="J367" s="5"/>
      <c r="K367" s="5"/>
      <c r="L367" s="5"/>
      <c r="M367" s="5"/>
      <c r="N367" s="5"/>
      <c r="P367" s="159"/>
      <c r="Q367" s="159"/>
      <c r="R367" s="160"/>
      <c r="S367" s="161"/>
      <c r="T367" s="161"/>
      <c r="U367" s="68"/>
      <c r="V367" s="68"/>
      <c r="AC367" s="68"/>
      <c r="AD367" s="159"/>
      <c r="AE367" s="159"/>
      <c r="AF367" s="159"/>
      <c r="AG367" s="159"/>
      <c r="AH367" s="159"/>
      <c r="AL367" s="2"/>
    </row>
    <row r="368" spans="1:38">
      <c r="A368" s="2"/>
      <c r="B368" s="5"/>
      <c r="C368" s="5"/>
      <c r="D368" s="5"/>
      <c r="E368" s="5"/>
      <c r="F368" s="5"/>
      <c r="G368" s="5"/>
      <c r="H368" s="5"/>
      <c r="I368" s="5"/>
      <c r="J368" s="5"/>
      <c r="K368" s="5"/>
      <c r="L368" s="5"/>
      <c r="M368" s="5"/>
      <c r="N368" s="5"/>
      <c r="P368" s="159"/>
      <c r="Q368" s="159"/>
      <c r="R368" s="160"/>
      <c r="S368" s="161"/>
      <c r="T368" s="161"/>
      <c r="U368" s="68"/>
      <c r="V368" s="68"/>
      <c r="AC368" s="68"/>
      <c r="AD368" s="159"/>
      <c r="AE368" s="159"/>
      <c r="AF368" s="159"/>
      <c r="AG368" s="159"/>
      <c r="AH368" s="159"/>
      <c r="AL368" s="2"/>
    </row>
    <row r="369" spans="1:38">
      <c r="A369" s="2"/>
      <c r="B369" s="5"/>
      <c r="C369" s="5"/>
      <c r="D369" s="5"/>
      <c r="E369" s="5"/>
      <c r="F369" s="5"/>
      <c r="G369" s="5"/>
      <c r="H369" s="5"/>
      <c r="I369" s="5"/>
      <c r="J369" s="5"/>
      <c r="K369" s="5"/>
      <c r="L369" s="5"/>
      <c r="M369" s="5"/>
      <c r="N369" s="5"/>
      <c r="P369" s="159"/>
      <c r="Q369" s="159"/>
      <c r="R369" s="160"/>
      <c r="S369" s="161"/>
      <c r="T369" s="161"/>
      <c r="U369" s="68"/>
      <c r="V369" s="68"/>
      <c r="AC369" s="68"/>
      <c r="AD369" s="159"/>
      <c r="AE369" s="159"/>
      <c r="AF369" s="159"/>
      <c r="AG369" s="159"/>
      <c r="AH369" s="159"/>
      <c r="AL369" s="2"/>
    </row>
    <row r="370" spans="1:38">
      <c r="A370" s="2"/>
      <c r="B370" s="5"/>
      <c r="C370" s="5"/>
      <c r="D370" s="5"/>
      <c r="E370" s="5"/>
      <c r="F370" s="5"/>
      <c r="G370" s="5"/>
      <c r="H370" s="5"/>
      <c r="I370" s="5"/>
      <c r="J370" s="5"/>
      <c r="K370" s="5"/>
      <c r="L370" s="5"/>
      <c r="M370" s="5"/>
      <c r="N370" s="5"/>
      <c r="P370" s="159"/>
      <c r="Q370" s="159"/>
      <c r="R370" s="160"/>
      <c r="S370" s="161"/>
      <c r="T370" s="161"/>
      <c r="U370" s="68"/>
      <c r="V370" s="68"/>
      <c r="AC370" s="68"/>
      <c r="AD370" s="159"/>
      <c r="AE370" s="159"/>
      <c r="AF370" s="159"/>
      <c r="AG370" s="159"/>
      <c r="AH370" s="159"/>
      <c r="AL370" s="2"/>
    </row>
    <row r="371" spans="1:38">
      <c r="A371" s="2"/>
      <c r="B371" s="5"/>
      <c r="C371" s="5"/>
      <c r="D371" s="5"/>
      <c r="E371" s="5"/>
      <c r="F371" s="5"/>
      <c r="G371" s="5"/>
      <c r="H371" s="5"/>
      <c r="I371" s="5"/>
      <c r="J371" s="5"/>
      <c r="K371" s="5"/>
      <c r="L371" s="5"/>
      <c r="M371" s="5"/>
      <c r="N371" s="5"/>
      <c r="P371" s="159"/>
      <c r="Q371" s="159"/>
      <c r="R371" s="160"/>
      <c r="S371" s="161"/>
      <c r="T371" s="161"/>
      <c r="U371" s="68"/>
      <c r="V371" s="68"/>
      <c r="AC371" s="68"/>
      <c r="AD371" s="159"/>
      <c r="AE371" s="159"/>
      <c r="AF371" s="159"/>
      <c r="AG371" s="159"/>
      <c r="AH371" s="159"/>
      <c r="AL371" s="2"/>
    </row>
    <row r="372" spans="1:38">
      <c r="A372" s="2"/>
      <c r="B372" s="5"/>
      <c r="C372" s="5"/>
      <c r="D372" s="5"/>
      <c r="E372" s="5"/>
      <c r="F372" s="5"/>
      <c r="G372" s="5"/>
      <c r="H372" s="5"/>
      <c r="I372" s="5"/>
      <c r="J372" s="5"/>
      <c r="K372" s="5"/>
      <c r="L372" s="5"/>
      <c r="M372" s="5"/>
      <c r="N372" s="5"/>
      <c r="P372" s="159"/>
      <c r="Q372" s="159"/>
      <c r="R372" s="160"/>
      <c r="S372" s="161"/>
      <c r="T372" s="161"/>
      <c r="U372" s="68"/>
      <c r="V372" s="68"/>
      <c r="AC372" s="68"/>
      <c r="AD372" s="159"/>
      <c r="AE372" s="159"/>
      <c r="AF372" s="159"/>
      <c r="AG372" s="159"/>
      <c r="AH372" s="159"/>
      <c r="AL372" s="2"/>
    </row>
    <row r="373" spans="1:38">
      <c r="A373" s="2"/>
      <c r="B373" s="5"/>
      <c r="C373" s="5"/>
      <c r="D373" s="5"/>
      <c r="E373" s="5"/>
      <c r="F373" s="5"/>
      <c r="G373" s="5"/>
      <c r="H373" s="5"/>
      <c r="I373" s="5"/>
      <c r="J373" s="5"/>
      <c r="K373" s="5"/>
      <c r="L373" s="5"/>
      <c r="M373" s="5"/>
      <c r="N373" s="5"/>
      <c r="P373" s="159"/>
      <c r="Q373" s="159"/>
      <c r="R373" s="160"/>
      <c r="S373" s="161"/>
      <c r="T373" s="161"/>
      <c r="U373" s="68"/>
      <c r="V373" s="68"/>
      <c r="AC373" s="68"/>
      <c r="AD373" s="159"/>
      <c r="AE373" s="159"/>
      <c r="AF373" s="159"/>
      <c r="AG373" s="159"/>
      <c r="AH373" s="159"/>
      <c r="AL373" s="2"/>
    </row>
    <row r="374" spans="1:38">
      <c r="A374" s="2"/>
      <c r="B374" s="5"/>
      <c r="C374" s="5"/>
      <c r="D374" s="5"/>
      <c r="E374" s="5"/>
      <c r="F374" s="5"/>
      <c r="G374" s="5"/>
      <c r="H374" s="5"/>
      <c r="I374" s="5"/>
      <c r="J374" s="5"/>
      <c r="K374" s="5"/>
      <c r="L374" s="5"/>
      <c r="M374" s="5"/>
      <c r="N374" s="5"/>
      <c r="P374" s="159"/>
      <c r="Q374" s="159"/>
      <c r="R374" s="160"/>
      <c r="S374" s="161"/>
      <c r="T374" s="161"/>
      <c r="U374" s="68"/>
      <c r="V374" s="68"/>
      <c r="AC374" s="68"/>
      <c r="AD374" s="159"/>
      <c r="AE374" s="159"/>
      <c r="AF374" s="159"/>
      <c r="AG374" s="159"/>
      <c r="AH374" s="159"/>
      <c r="AL374" s="2"/>
    </row>
    <row r="375" spans="1:38">
      <c r="A375" s="2"/>
      <c r="B375" s="5"/>
      <c r="C375" s="5"/>
      <c r="D375" s="5"/>
      <c r="E375" s="5"/>
      <c r="F375" s="5"/>
      <c r="G375" s="5"/>
      <c r="H375" s="5"/>
      <c r="I375" s="5"/>
      <c r="J375" s="5"/>
      <c r="K375" s="5"/>
      <c r="L375" s="5"/>
      <c r="M375" s="5"/>
      <c r="N375" s="5"/>
      <c r="P375" s="159"/>
      <c r="Q375" s="159"/>
      <c r="R375" s="160"/>
      <c r="S375" s="161"/>
      <c r="T375" s="161"/>
      <c r="U375" s="68"/>
      <c r="V375" s="68"/>
      <c r="AC375" s="68"/>
      <c r="AD375" s="159"/>
      <c r="AE375" s="159"/>
      <c r="AF375" s="159"/>
      <c r="AG375" s="159"/>
      <c r="AH375" s="159"/>
      <c r="AL375" s="2"/>
    </row>
    <row r="376" spans="1:38">
      <c r="A376" s="2"/>
      <c r="B376" s="5"/>
      <c r="C376" s="5"/>
      <c r="D376" s="5"/>
      <c r="E376" s="5"/>
      <c r="F376" s="5"/>
      <c r="G376" s="5"/>
      <c r="H376" s="5"/>
      <c r="I376" s="5"/>
      <c r="J376" s="5"/>
      <c r="K376" s="5"/>
      <c r="L376" s="5"/>
      <c r="M376" s="5"/>
      <c r="N376" s="5"/>
      <c r="P376" s="159"/>
      <c r="Q376" s="159"/>
      <c r="R376" s="160"/>
      <c r="S376" s="161"/>
      <c r="T376" s="161"/>
      <c r="U376" s="68"/>
      <c r="V376" s="68"/>
      <c r="AC376" s="68"/>
      <c r="AD376" s="159"/>
      <c r="AE376" s="159"/>
      <c r="AF376" s="159"/>
      <c r="AG376" s="159"/>
      <c r="AH376" s="159"/>
      <c r="AL376" s="2"/>
    </row>
    <row r="377" spans="1:38">
      <c r="A377" s="2"/>
      <c r="B377" s="5"/>
      <c r="C377" s="5"/>
      <c r="D377" s="5"/>
      <c r="E377" s="5"/>
      <c r="F377" s="5"/>
      <c r="G377" s="5"/>
      <c r="H377" s="5"/>
      <c r="I377" s="5"/>
      <c r="J377" s="5"/>
      <c r="K377" s="5"/>
      <c r="L377" s="5"/>
      <c r="M377" s="5"/>
      <c r="N377" s="5"/>
      <c r="P377" s="159"/>
      <c r="Q377" s="159"/>
      <c r="R377" s="160"/>
      <c r="S377" s="161"/>
      <c r="T377" s="161"/>
      <c r="U377" s="68"/>
      <c r="V377" s="68"/>
      <c r="AC377" s="68"/>
      <c r="AD377" s="159"/>
      <c r="AE377" s="159"/>
      <c r="AF377" s="159"/>
      <c r="AG377" s="159"/>
      <c r="AH377" s="159"/>
      <c r="AL377" s="2"/>
    </row>
    <row r="378" spans="1:38">
      <c r="A378" s="2"/>
      <c r="B378" s="5"/>
      <c r="C378" s="5"/>
      <c r="D378" s="5"/>
      <c r="E378" s="5"/>
      <c r="F378" s="5"/>
      <c r="G378" s="5"/>
      <c r="H378" s="5"/>
      <c r="I378" s="5"/>
      <c r="J378" s="5"/>
      <c r="K378" s="5"/>
      <c r="L378" s="5"/>
      <c r="M378" s="5"/>
      <c r="N378" s="5"/>
      <c r="P378" s="159"/>
      <c r="Q378" s="159"/>
      <c r="R378" s="160"/>
      <c r="S378" s="161"/>
      <c r="T378" s="161"/>
      <c r="U378" s="68"/>
      <c r="V378" s="68"/>
      <c r="AC378" s="68"/>
      <c r="AD378" s="159"/>
      <c r="AE378" s="159"/>
      <c r="AF378" s="159"/>
      <c r="AG378" s="159"/>
      <c r="AH378" s="159"/>
      <c r="AL378" s="2"/>
    </row>
    <row r="379" spans="1:38">
      <c r="A379" s="2"/>
      <c r="B379" s="5"/>
      <c r="C379" s="5"/>
      <c r="D379" s="5"/>
      <c r="E379" s="5"/>
      <c r="F379" s="5"/>
      <c r="G379" s="5"/>
      <c r="H379" s="5"/>
      <c r="I379" s="5"/>
      <c r="J379" s="5"/>
      <c r="K379" s="5"/>
      <c r="L379" s="5"/>
      <c r="M379" s="5"/>
      <c r="N379" s="5"/>
      <c r="P379" s="159"/>
      <c r="Q379" s="159"/>
      <c r="R379" s="160"/>
      <c r="S379" s="161"/>
      <c r="T379" s="161"/>
      <c r="U379" s="68"/>
      <c r="V379" s="68"/>
      <c r="W379" s="2"/>
      <c r="X379" s="2"/>
      <c r="Y379" s="2"/>
      <c r="Z379" s="2"/>
      <c r="AA379" s="2"/>
      <c r="AB379" s="2"/>
      <c r="AC379" s="68"/>
      <c r="AD379" s="159"/>
      <c r="AE379" s="159"/>
      <c r="AF379" s="159"/>
      <c r="AG379" s="159"/>
      <c r="AH379" s="159"/>
      <c r="AL379" s="2"/>
    </row>
    <row r="380" spans="1:38">
      <c r="A380" s="2"/>
      <c r="B380" s="5"/>
      <c r="C380" s="5"/>
      <c r="D380" s="5"/>
      <c r="E380" s="5"/>
      <c r="F380" s="5"/>
      <c r="G380" s="5"/>
      <c r="H380" s="5"/>
      <c r="I380" s="5"/>
      <c r="J380" s="5"/>
      <c r="K380" s="5"/>
      <c r="L380" s="5"/>
      <c r="M380" s="5"/>
      <c r="N380" s="5"/>
      <c r="P380" s="159"/>
      <c r="Q380" s="159"/>
      <c r="R380" s="160"/>
      <c r="S380" s="161"/>
      <c r="T380" s="161"/>
      <c r="U380" s="68"/>
      <c r="V380" s="68"/>
      <c r="W380" s="2"/>
      <c r="X380" s="2"/>
      <c r="Y380" s="2"/>
      <c r="Z380" s="2"/>
      <c r="AA380" s="2"/>
      <c r="AB380" s="2"/>
      <c r="AC380" s="68"/>
      <c r="AD380" s="159"/>
      <c r="AE380" s="159"/>
      <c r="AF380" s="159"/>
      <c r="AG380" s="159"/>
      <c r="AH380" s="159"/>
      <c r="AL380" s="2"/>
    </row>
    <row r="381" spans="1:38">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109">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109">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10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DE419" s="156"/>
    </row>
    <row r="420" spans="1:109">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109">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109">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109">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109">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109">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109">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109">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109">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10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109">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109">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109">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c r="A436" s="2"/>
      <c r="B436" s="2"/>
      <c r="C436" s="2"/>
      <c r="D436" s="2"/>
      <c r="E436" s="2"/>
      <c r="F436" s="2"/>
      <c r="G436" s="2"/>
      <c r="H436" s="2"/>
      <c r="I436" s="2"/>
      <c r="J436" s="2"/>
      <c r="K436" s="2"/>
      <c r="L436" s="2"/>
      <c r="M436" s="2"/>
      <c r="N436" s="2"/>
      <c r="O436" s="2"/>
      <c r="P436" s="2"/>
      <c r="Q436" s="2"/>
      <c r="R436" s="2"/>
      <c r="S436" s="2"/>
      <c r="T436" s="2"/>
      <c r="U436" s="2"/>
      <c r="V436" s="2"/>
      <c r="AC436" s="2"/>
      <c r="AD436" s="2"/>
      <c r="AE436" s="2"/>
      <c r="AF436" s="2"/>
      <c r="AG436" s="2"/>
      <c r="AH436" s="2"/>
      <c r="AI436" s="2"/>
      <c r="AJ436" s="2"/>
      <c r="AK436" s="2"/>
      <c r="AL436" s="2"/>
    </row>
    <row r="437" spans="1:38">
      <c r="A437" s="2"/>
      <c r="B437" s="2"/>
      <c r="C437" s="2"/>
      <c r="D437" s="2"/>
      <c r="E437" s="2"/>
      <c r="F437" s="2"/>
      <c r="G437" s="2"/>
      <c r="H437" s="2"/>
      <c r="I437" s="2"/>
      <c r="J437" s="2"/>
      <c r="K437" s="2"/>
      <c r="L437" s="2"/>
      <c r="M437" s="2"/>
      <c r="N437" s="2"/>
      <c r="O437" s="2"/>
      <c r="P437" s="2"/>
      <c r="Q437" s="2"/>
      <c r="R437" s="2"/>
      <c r="S437" s="2"/>
      <c r="T437" s="2"/>
      <c r="U437" s="2"/>
      <c r="V437" s="2"/>
      <c r="AC437" s="2"/>
      <c r="AD437" s="2"/>
      <c r="AE437" s="2"/>
      <c r="AF437" s="2"/>
      <c r="AG437" s="2"/>
      <c r="AH437" s="2"/>
      <c r="AI437" s="2"/>
      <c r="AJ437" s="2"/>
      <c r="AK437" s="2"/>
      <c r="AL437" s="2"/>
    </row>
  </sheetData>
  <sheetProtection algorithmName="SHA-512" hashValue="Q8KamFvPLfrmRkEipH8Shab5+3l2keb6vjmhOCY04QxZmSg2yxInU1uIBJIlkyrO9cHyzStxzQ7xKZLT+UaS8w==" saltValue="88v4ZdwbZaLOE5K0EJmbBQ==" spinCount="100000" sheet="1" formatCells="0" formatColumns="0" formatRows="0" insertHyperlinks="0" sort="0" autoFilter="0"/>
  <mergeCells count="59">
    <mergeCell ref="O8:O9"/>
    <mergeCell ref="X8:Y8"/>
    <mergeCell ref="AA8:AB8"/>
    <mergeCell ref="C2:O2"/>
    <mergeCell ref="R2:W2"/>
    <mergeCell ref="D3:I3"/>
    <mergeCell ref="D4:I5"/>
    <mergeCell ref="W4:W5"/>
    <mergeCell ref="W6:AC6"/>
    <mergeCell ref="D7:I9"/>
    <mergeCell ref="S17:T17"/>
    <mergeCell ref="AE17:AF17"/>
    <mergeCell ref="P18:Q18"/>
    <mergeCell ref="AD18:AE18"/>
    <mergeCell ref="AJ8:AJ9"/>
    <mergeCell ref="X9:Y9"/>
    <mergeCell ref="AA9:AB9"/>
    <mergeCell ref="Q10:R12"/>
    <mergeCell ref="W10:AC16"/>
    <mergeCell ref="AG10:AH12"/>
    <mergeCell ref="Q7:R9"/>
    <mergeCell ref="X7:Y7"/>
    <mergeCell ref="AA7:AB7"/>
    <mergeCell ref="AG7:AH9"/>
    <mergeCell ref="K31:L31"/>
    <mergeCell ref="K32:L32"/>
    <mergeCell ref="K33:L33"/>
    <mergeCell ref="K34:L34"/>
    <mergeCell ref="D11:I12"/>
    <mergeCell ref="D14:I15"/>
    <mergeCell ref="D17:I18"/>
    <mergeCell ref="K17:K18"/>
    <mergeCell ref="K24:L24"/>
    <mergeCell ref="K19:M19"/>
    <mergeCell ref="D20:I25"/>
    <mergeCell ref="W24:Z24"/>
    <mergeCell ref="AA24:AB24"/>
    <mergeCell ref="K25:L25"/>
    <mergeCell ref="W25:Z25"/>
    <mergeCell ref="AA25:AB25"/>
    <mergeCell ref="W20:W21"/>
    <mergeCell ref="K21:L21"/>
    <mergeCell ref="K22:L22"/>
    <mergeCell ref="W22:AB23"/>
    <mergeCell ref="K23:L23"/>
    <mergeCell ref="AP25:AQ25"/>
    <mergeCell ref="K26:M29"/>
    <mergeCell ref="W26:Z26"/>
    <mergeCell ref="AA26:AB26"/>
    <mergeCell ref="W27:AB27"/>
    <mergeCell ref="W29:AB30"/>
    <mergeCell ref="K30:L30"/>
    <mergeCell ref="W31:Z31"/>
    <mergeCell ref="AA31:AB31"/>
    <mergeCell ref="W33:Z33"/>
    <mergeCell ref="AA33:AB33"/>
    <mergeCell ref="W34:AB34"/>
    <mergeCell ref="W32:Z32"/>
    <mergeCell ref="AA32:AB32"/>
  </mergeCells>
  <dataValidations count="2">
    <dataValidation type="list" allowBlank="1" showInputMessage="1" showErrorMessage="1" sqref="M21 M23" xr:uid="{00000000-0002-0000-0000-000000000000}">
      <formula1>$AR$26:$AR$27</formula1>
    </dataValidation>
    <dataValidation type="list" allowBlank="1" showInputMessage="1" showErrorMessage="1" sqref="AA31:AB31 AA24:AB24" xr:uid="{00000000-0002-0000-0000-000001000000}">
      <formula1>$AP$28:$AP$30</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40"/>
  <sheetViews>
    <sheetView zoomScale="90" zoomScaleNormal="9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46">
      <c r="A1" s="69"/>
      <c r="B1" s="69"/>
      <c r="C1" s="69"/>
      <c r="D1" s="69"/>
      <c r="E1" s="69"/>
      <c r="F1" s="69"/>
      <c r="G1" s="69"/>
      <c r="H1" s="69"/>
      <c r="I1" s="69"/>
      <c r="J1" s="69"/>
      <c r="K1" s="69"/>
      <c r="L1" s="157">
        <f>'Student Work'!DE419</f>
        <v>0</v>
      </c>
      <c r="M1" s="69"/>
      <c r="N1" s="69"/>
      <c r="O1" s="70"/>
      <c r="P1" s="71"/>
      <c r="Q1" s="71"/>
      <c r="R1" s="71"/>
      <c r="S1" s="71"/>
      <c r="T1" s="71"/>
      <c r="U1" s="71"/>
      <c r="V1" s="71"/>
      <c r="W1" s="71"/>
      <c r="X1" s="71"/>
      <c r="Y1" s="71"/>
      <c r="Z1" s="71"/>
      <c r="AA1" s="71"/>
      <c r="AB1" s="71"/>
      <c r="AC1" s="71"/>
      <c r="AD1" s="71"/>
      <c r="AE1" s="71"/>
      <c r="AF1" s="71"/>
      <c r="AG1" s="71"/>
      <c r="AH1" s="71"/>
      <c r="AI1" s="71"/>
      <c r="AJ1" s="70"/>
      <c r="AK1" s="70"/>
      <c r="AL1" s="70"/>
    </row>
    <row r="2" spans="1:46" ht="33" customHeight="1">
      <c r="A2" s="69"/>
      <c r="B2" s="72"/>
      <c r="C2" s="265" t="str">
        <f>'Student Work'!C2:O2</f>
        <v>MATH 108X - Home Loan Project</v>
      </c>
      <c r="D2" s="265"/>
      <c r="E2" s="265"/>
      <c r="F2" s="265"/>
      <c r="G2" s="265"/>
      <c r="H2" s="265"/>
      <c r="I2" s="265"/>
      <c r="J2" s="265"/>
      <c r="K2" s="265"/>
      <c r="L2" s="265"/>
      <c r="M2" s="265"/>
      <c r="N2" s="265"/>
      <c r="O2" s="265"/>
      <c r="P2" s="73"/>
      <c r="Q2" s="74"/>
      <c r="R2" s="74"/>
      <c r="S2" s="74"/>
      <c r="T2" s="74"/>
      <c r="U2" s="74"/>
      <c r="V2" s="74"/>
      <c r="W2" s="74"/>
      <c r="X2" s="75"/>
      <c r="Y2" s="75"/>
      <c r="Z2" s="76"/>
      <c r="AA2" s="76"/>
      <c r="AB2" s="77"/>
      <c r="AC2" s="73"/>
      <c r="AD2" s="77"/>
      <c r="AE2" s="77"/>
      <c r="AF2" s="77"/>
      <c r="AG2" s="73"/>
      <c r="AH2" s="73"/>
      <c r="AI2" s="73"/>
      <c r="AJ2" s="73"/>
      <c r="AK2" s="73"/>
      <c r="AL2" s="70"/>
      <c r="AM2" s="7"/>
      <c r="AN2" s="7"/>
      <c r="AO2" s="7"/>
      <c r="AP2" s="7"/>
      <c r="AQ2" s="7"/>
      <c r="AR2" s="7"/>
      <c r="AS2" s="7"/>
      <c r="AT2" s="7"/>
    </row>
    <row r="3" spans="1:46" ht="31.9" customHeight="1">
      <c r="A3" s="69"/>
      <c r="B3" s="72"/>
      <c r="C3" s="78"/>
      <c r="D3" s="266" t="s">
        <v>64</v>
      </c>
      <c r="E3" s="266"/>
      <c r="F3" s="266"/>
      <c r="G3" s="266"/>
      <c r="H3" s="266"/>
      <c r="I3" s="266"/>
      <c r="J3" s="78"/>
      <c r="K3" s="78"/>
      <c r="L3" s="268" t="s">
        <v>65</v>
      </c>
      <c r="M3" s="268"/>
      <c r="N3" s="79">
        <f>COUNTIF(K7:AI380,"ERROR")</f>
        <v>76</v>
      </c>
      <c r="O3" s="73"/>
      <c r="P3" s="73"/>
      <c r="Q3" s="74"/>
      <c r="R3" s="74"/>
      <c r="S3" s="74"/>
      <c r="T3" s="73"/>
      <c r="U3" s="73"/>
      <c r="V3" s="73"/>
      <c r="W3" s="80"/>
      <c r="X3" s="81"/>
      <c r="Y3" s="81"/>
      <c r="Z3" s="81"/>
      <c r="AA3" s="82"/>
      <c r="AB3" s="73"/>
      <c r="AC3" s="73"/>
      <c r="AD3" s="73"/>
      <c r="AE3" s="83"/>
      <c r="AF3" s="73"/>
      <c r="AG3" s="73"/>
      <c r="AH3" s="73"/>
      <c r="AI3" s="73"/>
      <c r="AJ3" s="73"/>
      <c r="AK3" s="73"/>
      <c r="AL3" s="70"/>
      <c r="AM3" s="7"/>
      <c r="AN3" s="7"/>
      <c r="AO3" s="7"/>
      <c r="AP3" s="7"/>
      <c r="AQ3" s="7"/>
      <c r="AR3" s="7"/>
      <c r="AS3" s="7"/>
      <c r="AT3" s="7"/>
    </row>
    <row r="4" spans="1:46" ht="21" customHeight="1">
      <c r="A4" s="69"/>
      <c r="B4" s="72"/>
      <c r="C4" s="147" t="s">
        <v>2</v>
      </c>
      <c r="D4" s="250" t="s">
        <v>3</v>
      </c>
      <c r="E4" s="251"/>
      <c r="F4" s="251"/>
      <c r="G4" s="251"/>
      <c r="H4" s="251"/>
      <c r="I4" s="252"/>
      <c r="J4" s="72"/>
      <c r="K4" s="72"/>
      <c r="L4" s="269" t="s">
        <v>66</v>
      </c>
      <c r="M4" s="269"/>
      <c r="N4" s="270">
        <f>COUNTIF(K6:AI380,"Correct")</f>
        <v>0</v>
      </c>
      <c r="O4" s="73"/>
      <c r="P4" s="84"/>
      <c r="Q4" s="74"/>
      <c r="R4" s="74"/>
      <c r="S4" s="74"/>
      <c r="T4" s="84"/>
      <c r="U4" s="84"/>
      <c r="V4" s="84"/>
      <c r="W4" s="259" t="s">
        <v>2</v>
      </c>
      <c r="X4" s="85"/>
      <c r="Y4" s="85"/>
      <c r="Z4" s="82"/>
      <c r="AA4" s="85"/>
      <c r="AB4" s="85"/>
      <c r="AC4" s="84"/>
      <c r="AD4" s="84"/>
      <c r="AE4" s="86"/>
      <c r="AF4" s="84"/>
      <c r="AG4" s="84"/>
      <c r="AH4" s="84"/>
      <c r="AI4" s="84"/>
      <c r="AJ4" s="87"/>
      <c r="AK4" s="87"/>
      <c r="AL4" s="70"/>
    </row>
    <row r="5" spans="1:46" ht="21" customHeight="1">
      <c r="A5" s="69"/>
      <c r="B5" s="72"/>
      <c r="C5" s="88"/>
      <c r="D5" s="256"/>
      <c r="E5" s="257"/>
      <c r="F5" s="257"/>
      <c r="G5" s="257"/>
      <c r="H5" s="257"/>
      <c r="I5" s="258"/>
      <c r="J5" s="72"/>
      <c r="K5" s="72"/>
      <c r="L5" s="269"/>
      <c r="M5" s="269"/>
      <c r="N5" s="270"/>
      <c r="O5" s="73"/>
      <c r="P5" s="87"/>
      <c r="Q5" s="74"/>
      <c r="R5" s="74"/>
      <c r="S5" s="74"/>
      <c r="T5" s="87"/>
      <c r="U5" s="87"/>
      <c r="V5" s="87"/>
      <c r="W5" s="259"/>
      <c r="X5" s="85"/>
      <c r="Y5" s="85"/>
      <c r="Z5" s="85"/>
      <c r="AA5" s="85"/>
      <c r="AB5" s="85"/>
      <c r="AC5" s="87"/>
      <c r="AD5" s="87"/>
      <c r="AE5" s="87"/>
      <c r="AF5" s="87"/>
      <c r="AG5" s="87"/>
      <c r="AH5" s="87"/>
      <c r="AI5" s="87"/>
      <c r="AJ5" s="87"/>
      <c r="AK5" s="87"/>
      <c r="AL5" s="70"/>
    </row>
    <row r="6" spans="1:46" ht="20.25">
      <c r="A6" s="69"/>
      <c r="B6" s="72"/>
      <c r="C6" s="88"/>
      <c r="D6" s="89"/>
      <c r="E6" s="89"/>
      <c r="F6" s="89"/>
      <c r="G6" s="89"/>
      <c r="H6" s="89"/>
      <c r="I6" s="89"/>
      <c r="J6" s="72"/>
      <c r="K6" s="72"/>
      <c r="L6" s="72"/>
      <c r="M6" s="72"/>
      <c r="N6" s="72"/>
      <c r="O6" s="73"/>
      <c r="P6" s="87"/>
      <c r="Q6" s="87"/>
      <c r="R6" s="90"/>
      <c r="S6" s="87"/>
      <c r="T6" s="87"/>
      <c r="U6" s="87"/>
      <c r="V6" s="87"/>
      <c r="W6" s="267" t="s">
        <v>4</v>
      </c>
      <c r="X6" s="267"/>
      <c r="Y6" s="267"/>
      <c r="Z6" s="267"/>
      <c r="AA6" s="267"/>
      <c r="AB6" s="267"/>
      <c r="AC6" s="267"/>
      <c r="AD6" s="87"/>
      <c r="AE6" s="87"/>
      <c r="AF6" s="87"/>
      <c r="AG6" s="87"/>
      <c r="AH6" s="87"/>
      <c r="AI6" s="87"/>
      <c r="AJ6" s="87"/>
      <c r="AK6" s="87"/>
      <c r="AL6" s="70"/>
    </row>
    <row r="7" spans="1:46" ht="27" customHeight="1" thickBot="1">
      <c r="A7" s="69"/>
      <c r="B7" s="72"/>
      <c r="C7" s="148" t="s">
        <v>5</v>
      </c>
      <c r="D7" s="250" t="s">
        <v>6</v>
      </c>
      <c r="E7" s="251"/>
      <c r="F7" s="251"/>
      <c r="G7" s="251"/>
      <c r="H7" s="251"/>
      <c r="I7" s="252"/>
      <c r="J7" s="72"/>
      <c r="K7" s="72"/>
      <c r="L7" s="72"/>
      <c r="M7" s="72"/>
      <c r="N7" s="72"/>
      <c r="O7" s="73"/>
      <c r="P7" s="87"/>
      <c r="Q7" s="264" t="s">
        <v>53</v>
      </c>
      <c r="R7" s="264"/>
      <c r="S7" s="91"/>
      <c r="T7" s="87"/>
      <c r="U7" s="87"/>
      <c r="V7" s="87"/>
      <c r="W7" s="92" t="s">
        <v>8</v>
      </c>
      <c r="X7" s="243" t="str">
        <f>IF(ISBLANK('Student Work'!X7:Y7),"ERROR","Correct")</f>
        <v>ERROR</v>
      </c>
      <c r="Y7" s="243"/>
      <c r="Z7" s="92" t="s">
        <v>9</v>
      </c>
      <c r="AA7" s="243" t="str">
        <f>IF(ISBLANK('Student Work'!AA7:AB7),"ERROR","Correct")</f>
        <v>ERROR</v>
      </c>
      <c r="AB7" s="243"/>
      <c r="AC7" s="93"/>
      <c r="AD7" s="87"/>
      <c r="AE7" s="87"/>
      <c r="AF7" s="87"/>
      <c r="AG7" s="264" t="s">
        <v>56</v>
      </c>
      <c r="AH7" s="264"/>
      <c r="AI7" s="87"/>
      <c r="AJ7" s="87"/>
      <c r="AK7" s="87"/>
      <c r="AL7" s="70"/>
    </row>
    <row r="8" spans="1:46" ht="27" customHeight="1" thickTop="1" thickBot="1">
      <c r="A8" s="69"/>
      <c r="B8" s="72"/>
      <c r="C8" s="94"/>
      <c r="D8" s="253"/>
      <c r="E8" s="254"/>
      <c r="F8" s="254"/>
      <c r="G8" s="254"/>
      <c r="H8" s="254"/>
      <c r="I8" s="255"/>
      <c r="J8" s="72"/>
      <c r="K8" s="72"/>
      <c r="L8" s="72"/>
      <c r="M8" s="72"/>
      <c r="N8" s="72"/>
      <c r="O8" s="260" t="s">
        <v>11</v>
      </c>
      <c r="P8" s="87"/>
      <c r="Q8" s="264"/>
      <c r="R8" s="264"/>
      <c r="S8" s="95" t="s">
        <v>12</v>
      </c>
      <c r="T8" s="96" t="str">
        <f>IF('Student Work'!T8&gt;0,IF('Student Work'!T8&gt;1000,"Correct","CAUTION"),"ERROR")</f>
        <v>ERROR</v>
      </c>
      <c r="U8" s="87"/>
      <c r="V8" s="87"/>
      <c r="W8" s="92" t="s">
        <v>13</v>
      </c>
      <c r="X8" s="243" t="str">
        <f>IF(ISBLANK('Student Work'!X8:Y8),"ERROR","Correct")</f>
        <v>ERROR</v>
      </c>
      <c r="Y8" s="243"/>
      <c r="Z8" s="92" t="s">
        <v>14</v>
      </c>
      <c r="AA8" s="243" t="str">
        <f>IF(ISBLANK('Student Work'!AA8:AB8),"ERROR","Correct")</f>
        <v>ERROR</v>
      </c>
      <c r="AB8" s="243"/>
      <c r="AC8" s="97"/>
      <c r="AD8" s="98"/>
      <c r="AE8" s="99" t="str">
        <f>IF('Student Work'!AE8&gt;0,IF('Student Work'!AE8&gt;1000,"Correct","CAUTION"),"ERROR")</f>
        <v>ERROR</v>
      </c>
      <c r="AF8" s="95" t="s">
        <v>12</v>
      </c>
      <c r="AG8" s="264"/>
      <c r="AH8" s="264"/>
      <c r="AI8" s="87"/>
      <c r="AJ8" s="260" t="s">
        <v>15</v>
      </c>
      <c r="AK8" s="87"/>
      <c r="AL8" s="70"/>
    </row>
    <row r="9" spans="1:46" ht="25.9" customHeight="1" thickTop="1" thickBot="1">
      <c r="A9" s="100"/>
      <c r="B9" s="101"/>
      <c r="C9" s="94"/>
      <c r="D9" s="256"/>
      <c r="E9" s="257"/>
      <c r="F9" s="257"/>
      <c r="G9" s="257"/>
      <c r="H9" s="257"/>
      <c r="I9" s="258"/>
      <c r="J9" s="101"/>
      <c r="K9" s="101"/>
      <c r="L9" s="101"/>
      <c r="M9" s="101"/>
      <c r="N9" s="101"/>
      <c r="O9" s="260"/>
      <c r="P9" s="87"/>
      <c r="Q9" s="264"/>
      <c r="R9" s="264"/>
      <c r="S9" s="95" t="s">
        <v>20</v>
      </c>
      <c r="T9" s="152" t="s">
        <v>68</v>
      </c>
      <c r="U9" s="87"/>
      <c r="V9" s="87"/>
      <c r="W9" s="92" t="s">
        <v>17</v>
      </c>
      <c r="X9" s="243" t="str">
        <f>IF(ISBLANK('Student Work'!X9:Y9),"ERROR","Correct")</f>
        <v>ERROR</v>
      </c>
      <c r="Y9" s="243"/>
      <c r="Z9" s="92" t="s">
        <v>18</v>
      </c>
      <c r="AA9" s="243" t="str">
        <f>IF(ISBLANK('Student Work'!AA9:AB9),"ERROR","Correct")</f>
        <v>ERROR</v>
      </c>
      <c r="AB9" s="243"/>
      <c r="AC9" s="97"/>
      <c r="AD9" s="98"/>
      <c r="AE9" s="153" t="s">
        <v>68</v>
      </c>
      <c r="AF9" s="95" t="s">
        <v>20</v>
      </c>
      <c r="AG9" s="264"/>
      <c r="AH9" s="264"/>
      <c r="AI9" s="87"/>
      <c r="AJ9" s="260"/>
      <c r="AK9" s="87"/>
      <c r="AL9" s="70"/>
    </row>
    <row r="10" spans="1:46" ht="21" customHeight="1" thickTop="1" thickBot="1">
      <c r="A10" s="100"/>
      <c r="B10" s="101"/>
      <c r="C10" s="94"/>
      <c r="D10" s="104"/>
      <c r="E10" s="104"/>
      <c r="F10" s="104"/>
      <c r="G10" s="104"/>
      <c r="H10" s="104"/>
      <c r="I10" s="104"/>
      <c r="J10" s="101"/>
      <c r="K10" s="101"/>
      <c r="L10" s="101"/>
      <c r="M10" s="101"/>
      <c r="N10" s="101"/>
      <c r="O10" s="105"/>
      <c r="P10" s="87"/>
      <c r="Q10" s="261"/>
      <c r="R10" s="261"/>
      <c r="S10" s="95" t="s">
        <v>16</v>
      </c>
      <c r="T10" s="102" t="str">
        <f>IF(ISBLANK('Student Work'!T10),"ERROR",IF('Student Work'!T10=SUM('Student Work'!AA25:AB25),"Correct","ERROR"))</f>
        <v>ERROR</v>
      </c>
      <c r="U10" s="87"/>
      <c r="V10" s="87"/>
      <c r="W10" s="262"/>
      <c r="X10" s="262"/>
      <c r="Y10" s="262"/>
      <c r="Z10" s="262"/>
      <c r="AA10" s="262"/>
      <c r="AB10" s="262"/>
      <c r="AC10" s="262"/>
      <c r="AD10" s="98"/>
      <c r="AE10" s="102" t="str">
        <f>IF(ISBLANK('Student Work'!AE10),"ERROR",IF('Student Work'!AE10=SUM('Student Work'!AA32:AB32),"Correct","ERROR"))</f>
        <v>ERROR</v>
      </c>
      <c r="AF10" s="95" t="s">
        <v>16</v>
      </c>
      <c r="AG10" s="263"/>
      <c r="AH10" s="263"/>
      <c r="AI10" s="106"/>
      <c r="AJ10" s="87"/>
      <c r="AK10" s="87"/>
      <c r="AL10" s="70"/>
    </row>
    <row r="11" spans="1:46" ht="21" customHeight="1" thickTop="1" thickBot="1">
      <c r="A11" s="100"/>
      <c r="B11" s="101"/>
      <c r="C11" s="148" t="s">
        <v>11</v>
      </c>
      <c r="D11" s="250" t="s">
        <v>22</v>
      </c>
      <c r="E11" s="251"/>
      <c r="F11" s="251"/>
      <c r="G11" s="251"/>
      <c r="H11" s="251"/>
      <c r="I11" s="252"/>
      <c r="J11" s="101"/>
      <c r="K11" s="101"/>
      <c r="L11" s="101"/>
      <c r="M11" s="101"/>
      <c r="N11" s="101"/>
      <c r="O11" s="105"/>
      <c r="P11" s="106"/>
      <c r="Q11" s="261"/>
      <c r="R11" s="261"/>
      <c r="S11" s="95" t="s">
        <v>23</v>
      </c>
      <c r="T11" s="102" t="str">
        <f>IF(AND(NOT(ISBLANK('Student Work'!T11)),ABS('Student Work'!T11-('Student Work'!T8-'Student Work'!T9+'Student Work'!T10))&lt;0.01),"Correct","ERROR")</f>
        <v>ERROR</v>
      </c>
      <c r="U11" s="87"/>
      <c r="V11" s="87"/>
      <c r="W11" s="262"/>
      <c r="X11" s="262"/>
      <c r="Y11" s="262"/>
      <c r="Z11" s="262"/>
      <c r="AA11" s="262"/>
      <c r="AB11" s="262"/>
      <c r="AC11" s="262"/>
      <c r="AD11" s="98"/>
      <c r="AE11" s="102" t="str">
        <f>IF(AND(NOT(ISBLANK('Student Work'!AE11)),ABS('Student Work'!AE11-('Student Work'!AE8-'Student Work'!AE9+'Student Work'!AE10))&lt;0.01),"Correct","ERROR")</f>
        <v>ERROR</v>
      </c>
      <c r="AF11" s="95" t="s">
        <v>23</v>
      </c>
      <c r="AG11" s="263"/>
      <c r="AH11" s="263"/>
      <c r="AI11" s="106"/>
      <c r="AJ11" s="87"/>
      <c r="AK11" s="87"/>
      <c r="AL11" s="70"/>
    </row>
    <row r="12" spans="1:46" ht="21.75" thickTop="1" thickBot="1">
      <c r="A12" s="100"/>
      <c r="B12" s="101"/>
      <c r="C12" s="107"/>
      <c r="D12" s="256"/>
      <c r="E12" s="257"/>
      <c r="F12" s="257"/>
      <c r="G12" s="257"/>
      <c r="H12" s="257"/>
      <c r="I12" s="258"/>
      <c r="J12" s="101"/>
      <c r="K12" s="101"/>
      <c r="L12" s="101"/>
      <c r="M12" s="101"/>
      <c r="N12" s="101"/>
      <c r="O12" s="105"/>
      <c r="P12" s="106"/>
      <c r="Q12" s="261"/>
      <c r="R12" s="261"/>
      <c r="S12" s="95" t="s">
        <v>24</v>
      </c>
      <c r="T12" s="108" t="str">
        <f>IF(AND(NOT(ISBLANK('Student Work'!T12)),'Student Work'!T12=SUM('Student Work'!AA26:AB26)),"Correct","ERROR")</f>
        <v>ERROR</v>
      </c>
      <c r="U12" s="87"/>
      <c r="V12" s="87"/>
      <c r="W12" s="262"/>
      <c r="X12" s="262"/>
      <c r="Y12" s="262"/>
      <c r="Z12" s="262"/>
      <c r="AA12" s="262"/>
      <c r="AB12" s="262"/>
      <c r="AC12" s="262"/>
      <c r="AD12" s="98"/>
      <c r="AE12" s="108" t="str">
        <f>IF(AND(NOT(ISBLANK('Student Work'!AE12)),'Student Work'!AE12=SUM('Student Work'!AA33:AB33)),"Correct","ERROR")</f>
        <v>ERROR</v>
      </c>
      <c r="AF12" s="95" t="s">
        <v>24</v>
      </c>
      <c r="AG12" s="263"/>
      <c r="AH12" s="263"/>
      <c r="AI12" s="106"/>
      <c r="AJ12" s="87"/>
      <c r="AK12" s="87"/>
      <c r="AL12" s="70"/>
    </row>
    <row r="13" spans="1:46" ht="21.75" thickTop="1" thickBot="1">
      <c r="A13" s="100"/>
      <c r="B13" s="101"/>
      <c r="C13" s="94"/>
      <c r="D13" s="109"/>
      <c r="E13" s="109"/>
      <c r="F13" s="109"/>
      <c r="G13" s="109"/>
      <c r="H13" s="109"/>
      <c r="I13" s="109"/>
      <c r="J13" s="101"/>
      <c r="K13" s="101"/>
      <c r="L13" s="101"/>
      <c r="M13" s="101"/>
      <c r="N13" s="101"/>
      <c r="O13" s="105"/>
      <c r="P13" s="106"/>
      <c r="Q13" s="87"/>
      <c r="R13" s="87"/>
      <c r="S13" s="95" t="s">
        <v>25</v>
      </c>
      <c r="T13" s="108" t="str">
        <f>IF(AND(NOT(ISBLANK('Student Work'!T13)),'Student Work'!T13=180),"Correct","ERROR")</f>
        <v>ERROR</v>
      </c>
      <c r="U13" s="87"/>
      <c r="V13" s="87"/>
      <c r="W13" s="262"/>
      <c r="X13" s="262"/>
      <c r="Y13" s="262"/>
      <c r="Z13" s="262"/>
      <c r="AA13" s="262"/>
      <c r="AB13" s="262"/>
      <c r="AC13" s="262"/>
      <c r="AD13" s="98"/>
      <c r="AE13" s="110" t="str">
        <f>IF(AND(NOT(ISBLANK('Student Work'!AE13)),'Student Work'!AE13=360),"Correct","ERROR")</f>
        <v>ERROR</v>
      </c>
      <c r="AF13" s="95" t="s">
        <v>25</v>
      </c>
      <c r="AG13" s="106"/>
      <c r="AH13" s="106"/>
      <c r="AI13" s="106"/>
      <c r="AJ13" s="87"/>
      <c r="AK13" s="87"/>
      <c r="AL13" s="70"/>
    </row>
    <row r="14" spans="1:46" ht="21" customHeight="1" thickTop="1" thickBot="1">
      <c r="A14" s="100"/>
      <c r="B14" s="101"/>
      <c r="C14" s="148" t="s">
        <v>15</v>
      </c>
      <c r="D14" s="250" t="s">
        <v>26</v>
      </c>
      <c r="E14" s="251"/>
      <c r="F14" s="251"/>
      <c r="G14" s="251"/>
      <c r="H14" s="251"/>
      <c r="I14" s="252"/>
      <c r="J14" s="101"/>
      <c r="K14" s="101"/>
      <c r="L14" s="101"/>
      <c r="M14" s="101"/>
      <c r="N14" s="101"/>
      <c r="O14" s="105"/>
      <c r="P14" s="106"/>
      <c r="Q14" s="87"/>
      <c r="R14" s="87"/>
      <c r="S14" s="95" t="s">
        <v>27</v>
      </c>
      <c r="T14" s="111" t="str">
        <f>IF(ISBLANK('Student Work'!T14),"ERROR",IF(ABS('Student Work'!T14-PMT('Student Work'!T12/12,'Student Work'!T13,-'Student Work'!T11))&lt;0.01,"Correct","ERROR"))</f>
        <v>ERROR</v>
      </c>
      <c r="U14" s="112"/>
      <c r="V14" s="112"/>
      <c r="W14" s="262"/>
      <c r="X14" s="262"/>
      <c r="Y14" s="262"/>
      <c r="Z14" s="262"/>
      <c r="AA14" s="262"/>
      <c r="AB14" s="262"/>
      <c r="AC14" s="262"/>
      <c r="AD14" s="98"/>
      <c r="AE14" s="111" t="str">
        <f>IF(ISBLANK('Student Work'!AE14),"ERROR",IF(ABS('Student Work'!AE14-PMT('Student Work'!AE12/12,'Student Work'!AE13,-'Student Work'!AE11))&lt;0.01,"Correct","ERROR"))</f>
        <v>ERROR</v>
      </c>
      <c r="AF14" s="95" t="s">
        <v>27</v>
      </c>
      <c r="AG14" s="106"/>
      <c r="AH14" s="106"/>
      <c r="AI14" s="106"/>
      <c r="AJ14" s="87"/>
      <c r="AK14" s="87"/>
      <c r="AL14" s="70"/>
    </row>
    <row r="15" spans="1:46" ht="21.75" thickTop="1" thickBot="1">
      <c r="A15" s="100"/>
      <c r="B15" s="101"/>
      <c r="C15" s="113"/>
      <c r="D15" s="256"/>
      <c r="E15" s="257"/>
      <c r="F15" s="257"/>
      <c r="G15" s="257"/>
      <c r="H15" s="257"/>
      <c r="I15" s="258"/>
      <c r="J15" s="101"/>
      <c r="K15" s="101"/>
      <c r="L15" s="101"/>
      <c r="M15" s="101"/>
      <c r="N15" s="101"/>
      <c r="O15" s="87"/>
      <c r="P15" s="106"/>
      <c r="Q15" s="87"/>
      <c r="R15" s="87"/>
      <c r="S15" s="95" t="s">
        <v>28</v>
      </c>
      <c r="T15" s="102" t="str">
        <f>IF(ISBLANK('Student Work'!T15),"ERROR",IF(ABS('Student Work'!T15-'Student Work'!T14*'Student Work'!T13)&lt;1,"Correct","ERROR"))</f>
        <v>ERROR</v>
      </c>
      <c r="U15" s="112"/>
      <c r="V15" s="112"/>
      <c r="W15" s="262"/>
      <c r="X15" s="262"/>
      <c r="Y15" s="262"/>
      <c r="Z15" s="262"/>
      <c r="AA15" s="262"/>
      <c r="AB15" s="262"/>
      <c r="AC15" s="262"/>
      <c r="AD15" s="98"/>
      <c r="AE15" s="103" t="str">
        <f>IF(ISBLANK('Student Work'!AE15),"ERROR",IF(ABS('Student Work'!AE15-'Student Work'!AE14*'Student Work'!AE13)&lt;1,"Correct","ERROR"))</f>
        <v>ERROR</v>
      </c>
      <c r="AF15" s="95" t="s">
        <v>28</v>
      </c>
      <c r="AG15" s="106"/>
      <c r="AH15" s="106"/>
      <c r="AI15" s="106"/>
      <c r="AJ15" s="87"/>
      <c r="AK15" s="87"/>
      <c r="AL15" s="70"/>
    </row>
    <row r="16" spans="1:46" ht="21.75" thickTop="1" thickBot="1">
      <c r="A16" s="100"/>
      <c r="B16" s="101"/>
      <c r="C16" s="113"/>
      <c r="D16" s="109"/>
      <c r="E16" s="109"/>
      <c r="F16" s="109"/>
      <c r="G16" s="109"/>
      <c r="H16" s="109"/>
      <c r="I16" s="109"/>
      <c r="J16" s="101"/>
      <c r="K16" s="101"/>
      <c r="L16" s="101"/>
      <c r="M16" s="101"/>
      <c r="N16" s="101"/>
      <c r="O16" s="87"/>
      <c r="P16" s="106"/>
      <c r="Q16" s="87"/>
      <c r="R16" s="87"/>
      <c r="S16" s="95" t="s">
        <v>29</v>
      </c>
      <c r="T16" s="114" t="str">
        <f>IF(ISBLANK('Student Work'!T16),"ERROR",IF(ABS('Student Work'!T16-('Student Work'!T15-'Student Work'!T11))&lt;1,"Correct","ERROR"))</f>
        <v>ERROR</v>
      </c>
      <c r="U16" s="87"/>
      <c r="V16" s="87"/>
      <c r="W16" s="262"/>
      <c r="X16" s="262"/>
      <c r="Y16" s="262"/>
      <c r="Z16" s="262"/>
      <c r="AA16" s="262"/>
      <c r="AB16" s="262"/>
      <c r="AC16" s="262"/>
      <c r="AD16" s="98"/>
      <c r="AE16" s="114" t="str">
        <f>IF(ISBLANK('Student Work'!AE16),"ERROR",IF(ABS('Student Work'!AE16-('Student Work'!AE15-'Student Work'!AE11))&lt;1,"Correct","ERROR"))</f>
        <v>ERROR</v>
      </c>
      <c r="AF16" s="95" t="s">
        <v>29</v>
      </c>
      <c r="AG16" s="106"/>
      <c r="AH16" s="106"/>
      <c r="AI16" s="106"/>
      <c r="AJ16" s="87"/>
      <c r="AK16" s="87"/>
      <c r="AL16" s="70"/>
    </row>
    <row r="17" spans="1:43" ht="22.15" customHeight="1" thickTop="1">
      <c r="A17" s="100"/>
      <c r="B17" s="101"/>
      <c r="C17" s="148" t="s">
        <v>30</v>
      </c>
      <c r="D17" s="250" t="s">
        <v>31</v>
      </c>
      <c r="E17" s="251"/>
      <c r="F17" s="251"/>
      <c r="G17" s="251"/>
      <c r="H17" s="251"/>
      <c r="I17" s="252"/>
      <c r="J17" s="101"/>
      <c r="K17" s="260" t="s">
        <v>30</v>
      </c>
      <c r="L17" s="101"/>
      <c r="M17" s="101"/>
      <c r="N17" s="101"/>
      <c r="O17" s="87"/>
      <c r="P17" s="87"/>
      <c r="Q17" s="87"/>
      <c r="R17" s="241"/>
      <c r="S17" s="241"/>
      <c r="T17" s="241"/>
      <c r="U17" s="87"/>
      <c r="V17" s="98"/>
      <c r="W17" s="98"/>
      <c r="X17" s="98"/>
      <c r="Y17" s="98"/>
      <c r="Z17" s="98"/>
      <c r="AA17" s="98"/>
      <c r="AB17" s="98"/>
      <c r="AC17" s="98"/>
      <c r="AD17" s="98"/>
      <c r="AE17" s="115"/>
      <c r="AF17" s="116"/>
      <c r="AG17" s="241"/>
      <c r="AH17" s="241"/>
      <c r="AI17" s="241"/>
      <c r="AJ17" s="87"/>
      <c r="AK17" s="87"/>
      <c r="AL17" s="70"/>
    </row>
    <row r="18" spans="1:43" ht="21" customHeight="1">
      <c r="A18" s="100"/>
      <c r="B18" s="101"/>
      <c r="C18" s="109"/>
      <c r="D18" s="256"/>
      <c r="E18" s="257"/>
      <c r="F18" s="257"/>
      <c r="G18" s="257"/>
      <c r="H18" s="257"/>
      <c r="I18" s="258"/>
      <c r="J18" s="101"/>
      <c r="K18" s="260"/>
      <c r="L18" s="101"/>
      <c r="M18" s="101"/>
      <c r="N18" s="101"/>
      <c r="O18" s="87"/>
      <c r="P18" s="239"/>
      <c r="Q18" s="239"/>
      <c r="R18" s="117" t="s">
        <v>34</v>
      </c>
      <c r="S18" s="118">
        <f>'Student Work'!S18</f>
        <v>0</v>
      </c>
      <c r="T18" s="87"/>
      <c r="U18" s="87"/>
      <c r="V18" s="87"/>
      <c r="W18" s="119"/>
      <c r="X18" s="87"/>
      <c r="Y18" s="87"/>
      <c r="Z18" s="87"/>
      <c r="AA18" s="146">
        <f>'Student Work'!AA24:AB24</f>
        <v>0</v>
      </c>
      <c r="AB18" s="87"/>
      <c r="AC18" s="87"/>
      <c r="AD18" s="239"/>
      <c r="AE18" s="239"/>
      <c r="AF18" s="117" t="s">
        <v>34</v>
      </c>
      <c r="AG18" s="118">
        <f>'Student Work'!AG18</f>
        <v>0</v>
      </c>
      <c r="AH18" s="87"/>
      <c r="AI18" s="87"/>
      <c r="AJ18" s="87"/>
      <c r="AK18" s="87"/>
      <c r="AL18" s="70"/>
    </row>
    <row r="19" spans="1:43">
      <c r="A19" s="100"/>
      <c r="B19" s="101"/>
      <c r="C19" s="101"/>
      <c r="D19" s="120"/>
      <c r="E19" s="120"/>
      <c r="F19" s="120"/>
      <c r="G19" s="120"/>
      <c r="H19" s="120"/>
      <c r="I19" s="120"/>
      <c r="J19" s="101"/>
      <c r="K19" s="240" t="s">
        <v>35</v>
      </c>
      <c r="L19" s="240"/>
      <c r="M19" s="240"/>
      <c r="N19" s="101"/>
      <c r="O19" s="87"/>
      <c r="P19" s="121" t="s">
        <v>36</v>
      </c>
      <c r="Q19" s="121" t="s">
        <v>37</v>
      </c>
      <c r="R19" s="122" t="s">
        <v>38</v>
      </c>
      <c r="S19" s="122" t="s">
        <v>39</v>
      </c>
      <c r="T19" s="121" t="s">
        <v>40</v>
      </c>
      <c r="U19" s="87"/>
      <c r="V19" s="87"/>
      <c r="W19" s="87"/>
      <c r="X19" s="87"/>
      <c r="Y19" s="123"/>
      <c r="Z19" s="87"/>
      <c r="AA19" s="146">
        <f>'Student Work'!AA25:AB25</f>
        <v>0</v>
      </c>
      <c r="AB19" s="119"/>
      <c r="AC19" s="87"/>
      <c r="AD19" s="121" t="s">
        <v>36</v>
      </c>
      <c r="AE19" s="121" t="s">
        <v>37</v>
      </c>
      <c r="AF19" s="122" t="s">
        <v>38</v>
      </c>
      <c r="AG19" s="122" t="s">
        <v>39</v>
      </c>
      <c r="AH19" s="121" t="s">
        <v>40</v>
      </c>
      <c r="AI19" s="87"/>
      <c r="AJ19" s="87"/>
      <c r="AK19" s="87"/>
      <c r="AL19" s="70"/>
    </row>
    <row r="20" spans="1:43" ht="21" customHeight="1">
      <c r="A20" s="100"/>
      <c r="B20" s="101"/>
      <c r="C20" s="148" t="s">
        <v>41</v>
      </c>
      <c r="D20" s="250" t="s">
        <v>71</v>
      </c>
      <c r="E20" s="251"/>
      <c r="F20" s="251"/>
      <c r="G20" s="251"/>
      <c r="H20" s="251"/>
      <c r="I20" s="252"/>
      <c r="J20" s="101"/>
      <c r="K20" s="124"/>
      <c r="L20" s="124"/>
      <c r="M20" s="124"/>
      <c r="N20" s="101"/>
      <c r="O20" s="87"/>
      <c r="P20" s="125">
        <v>1</v>
      </c>
      <c r="Q20" s="126" t="str">
        <f>IF(ISBLANK('Student Work'!Q20),"ERROR",IF(ABS('Student Work'!Q20-'Student Work'!T11)&lt;0.01,"Correct","ERROR"))</f>
        <v>ERROR</v>
      </c>
      <c r="R20" s="127" t="str">
        <f>IF(ISBLANK('Student Work'!R20),"ERROR",IF(ABS('Student Work'!R20-'Student Work'!Q20*'Student Work'!$T$12/12)&lt;0.01,"Correct","ERROR"))</f>
        <v>ERROR</v>
      </c>
      <c r="S20" s="128" t="str">
        <f>IF(ISBLANK('Student Work'!S20),"ERROR",IF(ABS('Student Work'!S20-('Student Work'!$T$14-'Student Work'!R20))&lt;0.01,"Correct","ERROR"))</f>
        <v>ERROR</v>
      </c>
      <c r="T20" s="127" t="str">
        <f>IF(ISBLANK('Student Work'!T20),"ERROR",IF(ABS('Student Work'!T20-('Student Work'!Q20-'Student Work'!S20))&lt;0.01,"Correct","ERROR"))</f>
        <v>ERROR</v>
      </c>
      <c r="U20" s="87"/>
      <c r="V20" s="87"/>
      <c r="W20" s="259" t="s">
        <v>5</v>
      </c>
      <c r="X20" s="87"/>
      <c r="Y20" s="87"/>
      <c r="Z20" s="87"/>
      <c r="AA20" s="146" t="e">
        <f>_xlfn.SINGLE('Student Work'!#REF!)</f>
        <v>#REF!</v>
      </c>
      <c r="AB20" s="119"/>
      <c r="AC20" s="87"/>
      <c r="AD20" s="129">
        <v>1</v>
      </c>
      <c r="AE20" s="130" t="str">
        <f>IF(ISBLANK('Student Work'!AE20),"ERROR",IF(ABS('Student Work'!AE20-'Student Work'!AE11)&lt;0.01,"Correct","ERROR"))</f>
        <v>ERROR</v>
      </c>
      <c r="AF20" s="130" t="str">
        <f>IF(ISBLANK('Student Work'!AF20),"ERROR",IF(ABS('Student Work'!AF20-'Student Work'!AE20*'Student Work'!$AE$12/12)&lt;0.01,"Correct","ERROR"))</f>
        <v>ERROR</v>
      </c>
      <c r="AG20" s="128" t="str">
        <f>IF(ISBLANK('Student Work'!AG20),"ERROR",IF(ABS('Student Work'!AG20-('Student Work'!$AE$14-'Student Work'!AF20))&lt;0.01,"Correct","ERROR"))</f>
        <v>ERROR</v>
      </c>
      <c r="AH20" s="130" t="str">
        <f>IF(ISBLANK('Student Work'!AH20),"ERROR",IF(ABS('Student Work'!AH20-('Student Work'!AE20-'Student Work'!AG20))&lt;0.01,"Correct","ERROR"))</f>
        <v>ERROR</v>
      </c>
      <c r="AI20" s="87"/>
      <c r="AJ20" s="87"/>
      <c r="AK20" s="87"/>
      <c r="AL20" s="70"/>
    </row>
    <row r="21" spans="1:43" ht="16.149999999999999" customHeight="1">
      <c r="A21" s="100"/>
      <c r="B21" s="101"/>
      <c r="C21" s="101"/>
      <c r="D21" s="253"/>
      <c r="E21" s="254"/>
      <c r="F21" s="254"/>
      <c r="G21" s="254"/>
      <c r="H21" s="254"/>
      <c r="I21" s="255"/>
      <c r="J21" s="101"/>
      <c r="K21" s="244" t="s">
        <v>42</v>
      </c>
      <c r="L21" s="244"/>
      <c r="M21" s="131" t="str">
        <f>IF('Student Work'!M21="15-year Mortgage","Correct","ERROR")</f>
        <v>ERROR</v>
      </c>
      <c r="N21" s="101"/>
      <c r="O21" s="87"/>
      <c r="P21" s="132">
        <v>2</v>
      </c>
      <c r="Q21" s="133" t="str">
        <f>IF(ISBLANK('Student Work'!Q21),"ERROR",IF(ABS('Student Work'!Q21-'Student Work'!T20)&lt;0.01,"Correct","ERROR"))</f>
        <v>ERROR</v>
      </c>
      <c r="R21" s="130" t="str">
        <f>IF(ISBLANK('Student Work'!R21),"ERROR",IF(ABS('Student Work'!R21-'Student Work'!Q21*'Student Work'!$T$12/12)&lt;0.01,"Correct","ERROR"))</f>
        <v>ERROR</v>
      </c>
      <c r="S21" s="128" t="str">
        <f>IF(ISBLANK('Student Work'!S21),"ERROR",IF(ABS('Student Work'!S21-('Student Work'!$T$14-'Student Work'!R21))&lt;0.01,"Correct","ERROR"))</f>
        <v>ERROR</v>
      </c>
      <c r="T21" s="127" t="str">
        <f>IF(ISBLANK('Student Work'!T21),"ERROR",IF(ABS('Student Work'!T21-('Student Work'!Q21-'Student Work'!S21))&lt;0.01,"Correct","ERROR"))</f>
        <v>ERROR</v>
      </c>
      <c r="U21" s="87"/>
      <c r="V21" s="87"/>
      <c r="W21" s="259"/>
      <c r="X21" s="87"/>
      <c r="Y21" s="87"/>
      <c r="Z21" s="87"/>
      <c r="AA21" s="146">
        <f>'Student Work'!AA26:AB26</f>
        <v>0</v>
      </c>
      <c r="AB21" s="87"/>
      <c r="AC21" s="87"/>
      <c r="AD21" s="129">
        <v>2</v>
      </c>
      <c r="AE21" s="130" t="str">
        <f>IF(ISBLANK('Student Work'!AE21),"ERROR",IF(ABS('Student Work'!AE21-'Student Work'!AH20)&lt;0.01,"Correct","ERROR"))</f>
        <v>ERROR</v>
      </c>
      <c r="AF21" s="130" t="str">
        <f>IF(ISBLANK('Student Work'!AF21),"ERROR",IF(ABS('Student Work'!AF21-'Student Work'!AE21*'Student Work'!$AE$12/12)&lt;0.01,"Correct","ERROR"))</f>
        <v>ERROR</v>
      </c>
      <c r="AG21" s="128" t="str">
        <f>IF(ISBLANK('Student Work'!AG21),"ERROR",IF(ABS('Student Work'!AG21-('Student Work'!$AE$14-'Student Work'!AF21))&lt;0.01,"Correct","ERROR"))</f>
        <v>ERROR</v>
      </c>
      <c r="AH21" s="130" t="str">
        <f>IF(ISBLANK('Student Work'!AH21),"ERROR",IF(ABS('Student Work'!AH21-('Student Work'!AE21-'Student Work'!AG21))&lt;0.01,"Correct","ERROR"))</f>
        <v>ERROR</v>
      </c>
      <c r="AI21" s="87"/>
      <c r="AJ21" s="87"/>
      <c r="AK21" s="87"/>
      <c r="AL21" s="70"/>
    </row>
    <row r="22" spans="1:43">
      <c r="A22" s="100"/>
      <c r="B22" s="101"/>
      <c r="C22" s="101"/>
      <c r="D22" s="253"/>
      <c r="E22" s="254"/>
      <c r="F22" s="254"/>
      <c r="G22" s="254"/>
      <c r="H22" s="254"/>
      <c r="I22" s="255"/>
      <c r="J22" s="101"/>
      <c r="K22" s="244" t="s">
        <v>43</v>
      </c>
      <c r="L22" s="244"/>
      <c r="M22" s="131" t="str">
        <f>IF(ISBLANK('Student Work'!M22),"ERROR",IF(ABS('Student Work'!M22-('Student Work'!T14-'Student Work'!AE14))&lt;0.01,"Correct","ERROR"))</f>
        <v>ERROR</v>
      </c>
      <c r="N22" s="101"/>
      <c r="O22" s="87"/>
      <c r="P22" s="132">
        <v>3</v>
      </c>
      <c r="Q22" s="133" t="str">
        <f>IF(ISBLANK('Student Work'!Q22),"ERROR",IF(ABS('Student Work'!Q22-'Student Work'!T21)&lt;0.01,"Correct","ERROR"))</f>
        <v>ERROR</v>
      </c>
      <c r="R22" s="130" t="str">
        <f>IF(ISBLANK('Student Work'!R22),"ERROR",IF(ABS('Student Work'!R22-'Student Work'!Q22*'Student Work'!$T$12/12)&lt;0.01,"Correct","ERROR"))</f>
        <v>ERROR</v>
      </c>
      <c r="S22" s="128" t="str">
        <f>IF(ISBLANK('Student Work'!S22),"ERROR",IF(ABS('Student Work'!S22-('Student Work'!$T$14-'Student Work'!R22))&lt;0.01,"Correct","ERROR"))</f>
        <v>ERROR</v>
      </c>
      <c r="T22" s="127" t="str">
        <f>IF(ISBLANK('Student Work'!T22),"ERROR",IF(ABS('Student Work'!T22-('Student Work'!Q22-'Student Work'!S22))&lt;0.01,"Correct","ERROR"))</f>
        <v>ERROR</v>
      </c>
      <c r="U22" s="87"/>
      <c r="V22" s="87"/>
      <c r="W22" s="245" t="s">
        <v>44</v>
      </c>
      <c r="X22" s="245"/>
      <c r="Y22" s="245"/>
      <c r="Z22" s="245"/>
      <c r="AA22" s="245"/>
      <c r="AB22" s="245"/>
      <c r="AC22" s="87"/>
      <c r="AD22" s="129">
        <v>3</v>
      </c>
      <c r="AE22" s="130" t="str">
        <f>IF(ISBLANK('Student Work'!AE22),"ERROR",IF(ABS('Student Work'!AE22-'Student Work'!AH21)&lt;0.01,"Correct","ERROR"))</f>
        <v>ERROR</v>
      </c>
      <c r="AF22" s="130" t="str">
        <f>IF(ISBLANK('Student Work'!AF22),"ERROR",IF(ABS('Student Work'!AF22-'Student Work'!AE22*'Student Work'!$AE$12/12)&lt;0.01,"Correct","ERROR"))</f>
        <v>ERROR</v>
      </c>
      <c r="AG22" s="128" t="str">
        <f>IF(ISBLANK('Student Work'!AG22),"ERROR",IF(ABS('Student Work'!AG22-('Student Work'!$AE$14-'Student Work'!AF22))&lt;0.01,"Correct","ERROR"))</f>
        <v>ERROR</v>
      </c>
      <c r="AH22" s="130" t="str">
        <f>IF(ISBLANK('Student Work'!AH22),"ERROR",IF(ABS('Student Work'!AH22-('Student Work'!AE22-'Student Work'!AG22))&lt;0.01,"Correct","ERROR"))</f>
        <v>ERROR</v>
      </c>
      <c r="AI22" s="87"/>
      <c r="AJ22" s="87"/>
      <c r="AK22" s="87"/>
      <c r="AL22" s="70"/>
    </row>
    <row r="23" spans="1:43">
      <c r="A23" s="100"/>
      <c r="B23" s="101"/>
      <c r="C23" s="101"/>
      <c r="D23" s="253"/>
      <c r="E23" s="254"/>
      <c r="F23" s="254"/>
      <c r="G23" s="254"/>
      <c r="H23" s="254"/>
      <c r="I23" s="255"/>
      <c r="J23" s="101"/>
      <c r="K23" s="244" t="s">
        <v>45</v>
      </c>
      <c r="L23" s="244"/>
      <c r="M23" s="131" t="str">
        <f>IF('Student Work'!M23="30-year Mortgage","Correct","ERROR")</f>
        <v>ERROR</v>
      </c>
      <c r="N23" s="101"/>
      <c r="O23" s="87"/>
      <c r="P23" s="132">
        <v>4</v>
      </c>
      <c r="Q23" s="133" t="str">
        <f>IF(ISBLANK('Student Work'!Q23),"ERROR",IF(ABS('Student Work'!Q23-'Student Work'!T22)&lt;0.01,"Correct","ERROR"))</f>
        <v>ERROR</v>
      </c>
      <c r="R23" s="130" t="str">
        <f>IF(ISBLANK('Student Work'!R23),"ERROR",IF(ABS('Student Work'!R23-'Student Work'!Q23*'Student Work'!$T$12/12)&lt;0.01,"Correct","ERROR"))</f>
        <v>ERROR</v>
      </c>
      <c r="S23" s="128" t="str">
        <f>IF(ISBLANK('Student Work'!S23),"ERROR",IF(ABS('Student Work'!S23-('Student Work'!$T$14-'Student Work'!R23))&lt;0.01,"Correct","ERROR"))</f>
        <v>ERROR</v>
      </c>
      <c r="T23" s="127" t="str">
        <f>IF(ISBLANK('Student Work'!T23),"ERROR",IF(ABS('Student Work'!T23-('Student Work'!Q23-'Student Work'!S23))&lt;0.01,"Correct","ERROR"))</f>
        <v>ERROR</v>
      </c>
      <c r="U23" s="87"/>
      <c r="V23" s="87"/>
      <c r="W23" s="246"/>
      <c r="X23" s="246"/>
      <c r="Y23" s="246"/>
      <c r="Z23" s="246"/>
      <c r="AA23" s="246"/>
      <c r="AB23" s="246"/>
      <c r="AC23" s="87"/>
      <c r="AD23" s="129">
        <v>4</v>
      </c>
      <c r="AE23" s="130" t="str">
        <f>IF(ISBLANK('Student Work'!AE23),"ERROR",IF(ABS('Student Work'!AE23-'Student Work'!AH22)&lt;0.01,"Correct","ERROR"))</f>
        <v>ERROR</v>
      </c>
      <c r="AF23" s="130" t="str">
        <f>IF(ISBLANK('Student Work'!AF23),"ERROR",IF(ABS('Student Work'!AF23-'Student Work'!AE23*'Student Work'!$AE$12/12)&lt;0.01,"Correct","ERROR"))</f>
        <v>ERROR</v>
      </c>
      <c r="AG23" s="128" t="str">
        <f>IF(ISBLANK('Student Work'!AG23),"ERROR",IF(ABS('Student Work'!AG23-('Student Work'!$AE$14-'Student Work'!AF23))&lt;0.01,"Correct","ERROR"))</f>
        <v>ERROR</v>
      </c>
      <c r="AH23" s="130" t="str">
        <f>IF(ISBLANK('Student Work'!AH23),"ERROR",IF(ABS('Student Work'!AH23-('Student Work'!AE23-'Student Work'!AG23))&lt;0.01,"Correct","ERROR"))</f>
        <v>ERROR</v>
      </c>
      <c r="AI23" s="87"/>
      <c r="AJ23" s="87"/>
      <c r="AK23" s="87"/>
      <c r="AL23" s="70"/>
    </row>
    <row r="24" spans="1:43">
      <c r="A24" s="100"/>
      <c r="B24" s="101"/>
      <c r="C24" s="101"/>
      <c r="D24" s="253"/>
      <c r="E24" s="254"/>
      <c r="F24" s="254"/>
      <c r="G24" s="254"/>
      <c r="H24" s="254"/>
      <c r="I24" s="255"/>
      <c r="J24" s="101"/>
      <c r="K24" s="244" t="s">
        <v>46</v>
      </c>
      <c r="L24" s="244"/>
      <c r="M24" s="131" t="str">
        <f>IF(ISBLANK('Student Work'!M24),"ERROR",IF(ABS('Student Work'!M24-('Student Work'!AE16-'Student Work'!T16))&lt;0.01,"Correct","ERROR"))</f>
        <v>ERROR</v>
      </c>
      <c r="N24" s="101"/>
      <c r="O24" s="87"/>
      <c r="P24" s="132">
        <v>5</v>
      </c>
      <c r="Q24" s="133" t="str">
        <f>IF(ISBLANK('Student Work'!Q24),"ERROR",IF(ABS('Student Work'!Q24-'Student Work'!T23)&lt;0.01,"Correct","ERROR"))</f>
        <v>ERROR</v>
      </c>
      <c r="R24" s="130" t="str">
        <f>IF(ISBLANK('Student Work'!R24),"ERROR",IF(ABS('Student Work'!R24-'Student Work'!Q24*'Student Work'!$T$12/12)&lt;0.01,"Correct","ERROR"))</f>
        <v>ERROR</v>
      </c>
      <c r="S24" s="128" t="str">
        <f>IF(ISBLANK('Student Work'!S24),"ERROR",IF(ABS('Student Work'!S24-('Student Work'!$T$14-'Student Work'!R24))&lt;0.01,"Correct","ERROR"))</f>
        <v>ERROR</v>
      </c>
      <c r="T24" s="127" t="str">
        <f>IF(ISBLANK('Student Work'!T24),"ERROR",IF(ABS('Student Work'!T24-('Student Work'!Q24-'Student Work'!S24))&lt;0.01,"Correct","ERROR"))</f>
        <v>ERROR</v>
      </c>
      <c r="U24" s="87"/>
      <c r="V24" s="87"/>
      <c r="W24" s="242" t="s">
        <v>47</v>
      </c>
      <c r="X24" s="242"/>
      <c r="Y24" s="242"/>
      <c r="Z24" s="242"/>
      <c r="AA24" s="243" t="str">
        <f>IF(OR('Student Work'!AA24="Bank 1",'Student Work'!AA24="Bank 2",'Student Work'!AA24="Use my own bank."),"Correct","ERROR")</f>
        <v>ERROR</v>
      </c>
      <c r="AB24" s="243"/>
      <c r="AC24" s="87"/>
      <c r="AD24" s="129">
        <v>5</v>
      </c>
      <c r="AE24" s="130" t="str">
        <f>IF(ISBLANK('Student Work'!AE24),"ERROR",IF(ABS('Student Work'!AE24-'Student Work'!AH23)&lt;0.01,"Correct","ERROR"))</f>
        <v>ERROR</v>
      </c>
      <c r="AF24" s="130" t="str">
        <f>IF(ISBLANK('Student Work'!AF24),"ERROR",IF(ABS('Student Work'!AF24-'Student Work'!AE24*'Student Work'!$AE$12/12)&lt;0.01,"Correct","ERROR"))</f>
        <v>ERROR</v>
      </c>
      <c r="AG24" s="154" t="str">
        <f>IF(ISBLANK('Student Work'!AG24),"ERROR",IF(ABS('Student Work'!AG24-('Student Work'!$AE$14-'Student Work'!AF24))&lt;0.01,"Correct","ERROR"))</f>
        <v>ERROR</v>
      </c>
      <c r="AH24" s="155" t="str">
        <f>IF(ISBLANK('Student Work'!AH24),"ERROR",IF(ABS('Student Work'!AH24-('Student Work'!AE24-'Student Work'!AG24))&lt;0.01,"Correct","ERROR"))</f>
        <v>ERROR</v>
      </c>
      <c r="AI24" s="87"/>
      <c r="AJ24" s="134"/>
      <c r="AK24" s="134"/>
      <c r="AL24" s="70"/>
    </row>
    <row r="25" spans="1:43">
      <c r="A25" s="100"/>
      <c r="B25" s="101"/>
      <c r="C25" s="101"/>
      <c r="D25" s="256"/>
      <c r="E25" s="257"/>
      <c r="F25" s="257"/>
      <c r="G25" s="257"/>
      <c r="H25" s="257"/>
      <c r="I25" s="258"/>
      <c r="J25" s="101"/>
      <c r="K25" s="244"/>
      <c r="L25" s="244"/>
      <c r="M25" s="135"/>
      <c r="N25" s="101"/>
      <c r="O25" s="136" t="s">
        <v>49</v>
      </c>
      <c r="P25" s="137">
        <f>IF($T$13="Correct",IF(AND(P24+1&lt;='Student Work'!$T$13,P24&lt;&gt;0),P24+1,IF('Student Work'!P25&gt;0,"ERROR",0)),0)</f>
        <v>0</v>
      </c>
      <c r="Q25" s="138">
        <f>IF(P25=0,0,IF(ISBLANK('Student Work'!Q25),"ERROR",IF(ABS('Student Work'!Q25-'Student Work'!T24)&lt;0.01,IF(P25&lt;&gt;"ERROR","Correct","ERROR"),"ERROR")))</f>
        <v>0</v>
      </c>
      <c r="R25" s="139">
        <f>IF(P25=0,0,IF(ISBLANK('Student Work'!R25),"ERROR",IF(ABS('Student Work'!R25-'Student Work'!Q25*'Student Work'!$T$12/12)&lt;0.01,IF(P25&lt;&gt;"ERROR","Correct","ERROR"),"ERROR")))</f>
        <v>0</v>
      </c>
      <c r="S25" s="139">
        <f>IF(P25=0,0,IF(ISBLANK('Student Work'!S25),"ERROR",IF(ABS('Student Work'!S25-('Student Work'!$T$14-'Student Work'!R25))&lt;0.01,IF(P25&lt;&gt;"ERROR","Correct","ERROR"),"ERROR")))</f>
        <v>0</v>
      </c>
      <c r="T25" s="139">
        <f>IF(P25=0,0,IF(ISBLANK('Student Work'!T25),"ERROR",IF(ABS('Student Work'!T25-('Student Work'!Q25-'Student Work'!S25))&lt;0.01,IF(P25&lt;&gt;"ERROR","Correct","ERROR"),"ERROR")))</f>
        <v>0</v>
      </c>
      <c r="U25" s="87"/>
      <c r="V25" s="87"/>
      <c r="W25" s="242" t="s">
        <v>50</v>
      </c>
      <c r="X25" s="242"/>
      <c r="Y25" s="242"/>
      <c r="Z25" s="242"/>
      <c r="AA25" s="243" t="str">
        <f>IF(AND('Student Work'!AA24="Bank 1",'Student Work'!AA25=1400),"Correct",IF(AND('Student Work'!AA24="Bank 2",'Student Work'!AA25=300),"Correct",IF(AND('Student Work'!AA24="Use my own bank.",'Student Work'!AA25&gt;0),"Correct","ERROR")))</f>
        <v>ERROR</v>
      </c>
      <c r="AB25" s="243"/>
      <c r="AC25" s="87"/>
      <c r="AD25" s="137">
        <f>IF($AE$13="Correct",IF(AND(AD24+1&lt;='Student Work'!$AE$13,AD24&lt;&gt;0),AD24+1,IF('Student Work'!AD25&gt;0,"ERROR",0)),0)</f>
        <v>0</v>
      </c>
      <c r="AE25" s="139">
        <f>IF(AD25=0,0,IF(ISBLANK('Student Work'!AE25),"ERROR",IF(ABS('Student Work'!AE25-'Student Work'!AH24)&lt;0.01,IF(AD25&lt;&gt;"ERROR","Correct","ERROR"),"ERROR")))</f>
        <v>0</v>
      </c>
      <c r="AF25" s="139">
        <f>IF(AD25=0,0,IF(ISBLANK('Student Work'!AF25),"ERROR",IF(ABS('Student Work'!AF25-'Student Work'!AE25*'Student Work'!$AE$12/12)&lt;0.01,IF(AD25&lt;&gt;"ERROR","Correct","ERROR"),"ERROR")))</f>
        <v>0</v>
      </c>
      <c r="AG25" s="154">
        <f>IF(AD25=0,0,IF(ISBLANK('Student Work'!AG25),"ERROR",IF(ABS('Student Work'!AG25-('Student Work'!$AE$14-'Student Work'!AF25))&lt;0.01,"Correct","ERROR")))</f>
        <v>0</v>
      </c>
      <c r="AH25" s="155">
        <f>IF(AD25=0,0,IF(ISBLANK('Student Work'!AH25),"ERROR",IF(ABS('Student Work'!AH25-('Student Work'!AE25-'Student Work'!AG25))&lt;0.01,"Correct","ERROR")))</f>
        <v>0</v>
      </c>
      <c r="AI25" s="136" t="s">
        <v>49</v>
      </c>
      <c r="AJ25" s="134"/>
      <c r="AK25" s="134"/>
      <c r="AL25" s="70"/>
      <c r="AP25" s="248"/>
      <c r="AQ25" s="248"/>
    </row>
    <row r="26" spans="1:43" ht="16.149999999999999" customHeight="1">
      <c r="A26" s="69"/>
      <c r="B26" s="72"/>
      <c r="C26" s="101"/>
      <c r="D26" s="140"/>
      <c r="E26" s="140"/>
      <c r="F26" s="140"/>
      <c r="G26" s="140"/>
      <c r="H26" s="140"/>
      <c r="I26" s="140"/>
      <c r="J26" s="72"/>
      <c r="K26" s="249" t="s">
        <v>52</v>
      </c>
      <c r="L26" s="249"/>
      <c r="M26" s="249"/>
      <c r="N26" s="101"/>
      <c r="O26" s="87"/>
      <c r="P26" s="137">
        <f>IF($T$13="Correct",IF(AND(P25+1&lt;='Student Work'!$T$13,P25&lt;&gt;0),P25+1,IF('Student Work'!P26&gt;0,"ERROR",0)),0)</f>
        <v>0</v>
      </c>
      <c r="Q26" s="138">
        <f>IF(P26=0,0,IF(ISBLANK('Student Work'!Q26),"ERROR",IF(ABS('Student Work'!Q26-'Student Work'!T25)&lt;0.01,IF(P26&lt;&gt;"ERROR","Correct","ERROR"),"ERROR")))</f>
        <v>0</v>
      </c>
      <c r="R26" s="139">
        <f>IF(P26=0,0,IF(ISBLANK('Student Work'!R26),"ERROR",IF(ABS('Student Work'!R26-'Student Work'!Q26*'Student Work'!$T$12/12)&lt;0.01,IF(P26&lt;&gt;"ERROR","Correct","ERROR"),"ERROR")))</f>
        <v>0</v>
      </c>
      <c r="S26" s="139">
        <f>IF(P26=0,0,IF(ISBLANK('Student Work'!S26),"ERROR",IF(ABS('Student Work'!S26-('Student Work'!$T$14-'Student Work'!R26))&lt;0.01,IF(P26&lt;&gt;"ERROR","Correct","ERROR"),"ERROR")))</f>
        <v>0</v>
      </c>
      <c r="T26" s="139">
        <f>IF(P26=0,0,IF(ISBLANK('Student Work'!T26),"ERROR",IF(ABS('Student Work'!T26-('Student Work'!Q26-'Student Work'!S26))&lt;0.01,IF(P26&lt;&gt;"ERROR","Correct","ERROR"),"ERROR")))</f>
        <v>0</v>
      </c>
      <c r="U26" s="87"/>
      <c r="V26" s="87"/>
      <c r="W26" s="242" t="s">
        <v>54</v>
      </c>
      <c r="X26" s="242"/>
      <c r="Y26" s="242"/>
      <c r="Z26" s="242"/>
      <c r="AA26" s="243" t="str">
        <f>IF(AND('Student Work'!AA24="Bank 1",'Student Work'!AA26=3.89%),"Correct",IF(AND('Student Work'!AA24="Bank 2",'Student Work'!AA26=3.55%),"Correct",IF(AND('Student Work'!AA24="Use my own bank.",'Student Work'!AA26&gt;0,'Student Work'!AA26&lt;0.2),"Correct","ERROR")))</f>
        <v>ERROR</v>
      </c>
      <c r="AB26" s="243"/>
      <c r="AC26" s="87"/>
      <c r="AD26" s="137">
        <f>IF($AE$13="Correct",IF(AND(AD25+1&lt;='Student Work'!$AE$13,AD25&lt;&gt;0),AD25+1,IF('Student Work'!AD26&gt;0,"ERROR",0)),0)</f>
        <v>0</v>
      </c>
      <c r="AE26" s="139">
        <f>IF(AD26=0,0,IF(ISBLANK('Student Work'!AE26),"ERROR",IF(ABS('Student Work'!AE26-'Student Work'!AH25)&lt;0.01,IF(AD26&lt;&gt;"ERROR","Correct","ERROR"),"ERROR")))</f>
        <v>0</v>
      </c>
      <c r="AF26" s="139">
        <f>IF(AD26=0,0,IF(ISBLANK('Student Work'!AF26),"ERROR",IF(ABS('Student Work'!AF26-'Student Work'!AE26*'Student Work'!$AE$12/12)&lt;0.01,IF(AD26&lt;&gt;"ERROR","Correct","ERROR"),"ERROR")))</f>
        <v>0</v>
      </c>
      <c r="AG26" s="154">
        <f>IF(AD26=0,0,IF(ISBLANK('Student Work'!AG26),"ERROR",IF(ABS('Student Work'!AG26-('Student Work'!$AE$14-'Student Work'!AF26))&lt;0.01,"Correct","ERROR")))</f>
        <v>0</v>
      </c>
      <c r="AH26" s="155">
        <f>IF(AD26=0,0,IF(ISBLANK('Student Work'!AH26),"ERROR",IF(ABS('Student Work'!AH26-('Student Work'!AE26-'Student Work'!AG26))&lt;0.01,"Correct","ERROR")))</f>
        <v>0</v>
      </c>
      <c r="AI26" s="139">
        <f>IF(AE26=0,0,IF(ISBLANK('Student Work'!#REF!),"ERROR",IF(ABS('Student Work'!#REF!-('Student Work'!AF26+'Student Work'!AG26+'Student Work'!AH26))&lt;0.01,"Correct","ERROR")))</f>
        <v>0</v>
      </c>
      <c r="AJ26" s="134"/>
      <c r="AK26" s="134"/>
      <c r="AL26" s="70"/>
    </row>
    <row r="27" spans="1:43">
      <c r="A27" s="69"/>
      <c r="B27" s="72"/>
      <c r="C27" s="72"/>
      <c r="D27" s="140"/>
      <c r="E27" s="140"/>
      <c r="F27" s="140"/>
      <c r="G27" s="140"/>
      <c r="H27" s="140"/>
      <c r="I27" s="140"/>
      <c r="J27" s="72"/>
      <c r="K27" s="249"/>
      <c r="L27" s="249"/>
      <c r="M27" s="249"/>
      <c r="N27" s="101"/>
      <c r="O27" s="87"/>
      <c r="P27" s="137">
        <f>IF($T$13="Correct",IF(AND(P26+1&lt;='Student Work'!$T$13,P26&lt;&gt;0),P26+1,IF('Student Work'!P27&gt;0,"ERROR",0)),0)</f>
        <v>0</v>
      </c>
      <c r="Q27" s="138">
        <f>IF(P27=0,0,IF(ISBLANK('Student Work'!Q27),"ERROR",IF(ABS('Student Work'!Q27-'Student Work'!T26)&lt;0.01,IF(P27&lt;&gt;"ERROR","Correct","ERROR"),"ERROR")))</f>
        <v>0</v>
      </c>
      <c r="R27" s="139">
        <f>IF(P27=0,0,IF(ISBLANK('Student Work'!R27),"ERROR",IF(ABS('Student Work'!R27-'Student Work'!Q27*'Student Work'!$T$12/12)&lt;0.01,IF(P27&lt;&gt;"ERROR","Correct","ERROR"),"ERROR")))</f>
        <v>0</v>
      </c>
      <c r="S27" s="139">
        <f>IF(P27=0,0,IF(ISBLANK('Student Work'!S27),"ERROR",IF(ABS('Student Work'!S27-('Student Work'!$T$14-'Student Work'!R27))&lt;0.01,IF(P27&lt;&gt;"ERROR","Correct","ERROR"),"ERROR")))</f>
        <v>0</v>
      </c>
      <c r="T27" s="139">
        <f>IF(P27=0,0,IF(ISBLANK('Student Work'!T27),"ERROR",IF(ABS('Student Work'!T27-('Student Work'!Q27-'Student Work'!S27))&lt;0.01,IF(P27&lt;&gt;"ERROR","Correct","ERROR"),"ERROR")))</f>
        <v>0</v>
      </c>
      <c r="U27" s="87"/>
      <c r="V27" s="87"/>
      <c r="W27" s="247"/>
      <c r="X27" s="247"/>
      <c r="Y27" s="247"/>
      <c r="Z27" s="247"/>
      <c r="AA27" s="247"/>
      <c r="AB27" s="247"/>
      <c r="AC27" s="87"/>
      <c r="AD27" s="137">
        <f>IF($AE$13="Correct",IF(AND(AD26+1&lt;='Student Work'!$AE$13,AD26&lt;&gt;0),AD26+1,IF('Student Work'!AD27&gt;0,"ERROR",0)),0)</f>
        <v>0</v>
      </c>
      <c r="AE27" s="139">
        <f>IF(AD27=0,0,IF(ISBLANK('Student Work'!AE27),"ERROR",IF(ABS('Student Work'!AE27-'Student Work'!AH26)&lt;0.01,IF(AD27&lt;&gt;"ERROR","Correct","ERROR"),"ERROR")))</f>
        <v>0</v>
      </c>
      <c r="AF27" s="139">
        <f>IF(AD27=0,0,IF(ISBLANK('Student Work'!AF27),"ERROR",IF(ABS('Student Work'!AF27-'Student Work'!AE27*'Student Work'!$AE$12/12)&lt;0.01,IF(AD27&lt;&gt;"ERROR","Correct","ERROR"),"ERROR")))</f>
        <v>0</v>
      </c>
      <c r="AG27" s="154">
        <f>IF(AD27=0,0,IF(ISBLANK('Student Work'!AG27),"ERROR",IF(ABS('Student Work'!AG27-('Student Work'!$AE$14-'Student Work'!AF27))&lt;0.01,"Correct","ERROR")))</f>
        <v>0</v>
      </c>
      <c r="AH27" s="155">
        <f>IF(AD27=0,0,IF(ISBLANK('Student Work'!AH27),"ERROR",IF(ABS('Student Work'!AH27-('Student Work'!AE27-'Student Work'!AG27))&lt;0.01,"Correct","ERROR")))</f>
        <v>0</v>
      </c>
      <c r="AI27" s="139">
        <f>IF(AE27=0,0,IF(ISBLANK('Student Work'!#REF!),"ERROR",IF(ABS('Student Work'!#REF!-('Student Work'!AF27+'Student Work'!AG27+'Student Work'!AH27))&lt;0.01,"Correct","ERROR")))</f>
        <v>0</v>
      </c>
      <c r="AJ27" s="87"/>
      <c r="AK27" s="87"/>
      <c r="AL27" s="70"/>
    </row>
    <row r="28" spans="1:43">
      <c r="A28" s="69"/>
      <c r="B28" s="72"/>
      <c r="C28" s="72"/>
      <c r="D28" s="140"/>
      <c r="E28" s="140"/>
      <c r="F28" s="140"/>
      <c r="G28" s="140"/>
      <c r="H28" s="140"/>
      <c r="I28" s="140"/>
      <c r="J28" s="72"/>
      <c r="K28" s="249"/>
      <c r="L28" s="249"/>
      <c r="M28" s="249"/>
      <c r="N28" s="101"/>
      <c r="O28" s="87"/>
      <c r="P28" s="137">
        <f>IF($T$13="Correct",IF(AND(P27+1&lt;='Student Work'!$T$13,P27&lt;&gt;0),P27+1,IF('Student Work'!P28&gt;0,"ERROR",0)),0)</f>
        <v>0</v>
      </c>
      <c r="Q28" s="138">
        <f>IF(P28=0,0,IF(ISBLANK('Student Work'!Q28),"ERROR",IF(ABS('Student Work'!Q28-'Student Work'!T27)&lt;0.01,IF(P28&lt;&gt;"ERROR","Correct","ERROR"),"ERROR")))</f>
        <v>0</v>
      </c>
      <c r="R28" s="139">
        <f>IF(P28=0,0,IF(ISBLANK('Student Work'!R28),"ERROR",IF(ABS('Student Work'!R28-'Student Work'!Q28*'Student Work'!$T$12/12)&lt;0.01,IF(P28&lt;&gt;"ERROR","Correct","ERROR"),"ERROR")))</f>
        <v>0</v>
      </c>
      <c r="S28" s="139">
        <f>IF(P28=0,0,IF(ISBLANK('Student Work'!S28),"ERROR",IF(ABS('Student Work'!S28-('Student Work'!$T$14-'Student Work'!R28))&lt;0.01,IF(P28&lt;&gt;"ERROR","Correct","ERROR"),"ERROR")))</f>
        <v>0</v>
      </c>
      <c r="T28" s="139">
        <f>IF(P28=0,0,IF(ISBLANK('Student Work'!T28),"ERROR",IF(ABS('Student Work'!T28-('Student Work'!Q28-'Student Work'!S28))&lt;0.01,IF(P28&lt;&gt;"ERROR","Correct","ERROR"),"ERROR")))</f>
        <v>0</v>
      </c>
      <c r="U28" s="87"/>
      <c r="V28" s="87"/>
      <c r="W28" s="119"/>
      <c r="X28" s="87"/>
      <c r="Y28" s="87"/>
      <c r="Z28" s="87"/>
      <c r="AA28" s="87"/>
      <c r="AB28" s="87"/>
      <c r="AC28" s="87"/>
      <c r="AD28" s="137">
        <f>IF($AE$13="Correct",IF(AND(AD27+1&lt;='Student Work'!$AE$13,AD27&lt;&gt;0),AD27+1,IF('Student Work'!AD28&gt;0,"ERROR",0)),0)</f>
        <v>0</v>
      </c>
      <c r="AE28" s="139">
        <f>IF(AD28=0,0,IF(ISBLANK('Student Work'!AE28),"ERROR",IF(ABS('Student Work'!AE28-'Student Work'!AH27)&lt;0.01,IF(AD28&lt;&gt;"ERROR","Correct","ERROR"),"ERROR")))</f>
        <v>0</v>
      </c>
      <c r="AF28" s="139">
        <f>IF(AD28=0,0,IF(ISBLANK('Student Work'!AF28),"ERROR",IF(ABS('Student Work'!AF28-'Student Work'!AE28*'Student Work'!$AE$12/12)&lt;0.01,IF(AD28&lt;&gt;"ERROR","Correct","ERROR"),"ERROR")))</f>
        <v>0</v>
      </c>
      <c r="AG28" s="154">
        <f>IF(AD28=0,0,IF(ISBLANK('Student Work'!AG28),"ERROR",IF(ABS('Student Work'!AG28-('Student Work'!$AE$14-'Student Work'!AF28))&lt;0.01,"Correct","ERROR")))</f>
        <v>0</v>
      </c>
      <c r="AH28" s="155">
        <f>IF(AD28=0,0,IF(ISBLANK('Student Work'!AH28),"ERROR",IF(ABS('Student Work'!AH28-('Student Work'!AE28-'Student Work'!AG28))&lt;0.01,"Correct","ERROR")))</f>
        <v>0</v>
      </c>
      <c r="AI28" s="139">
        <f>IF(AE28=0,0,IF(ISBLANK('Student Work'!#REF!),"ERROR",IF(ABS('Student Work'!#REF!-('Student Work'!AF28+'Student Work'!AG28+'Student Work'!AH28))&lt;0.01,"Correct","ERROR")))</f>
        <v>0</v>
      </c>
      <c r="AJ28" s="87"/>
      <c r="AK28" s="87"/>
      <c r="AL28" s="70"/>
    </row>
    <row r="29" spans="1:43">
      <c r="A29" s="69"/>
      <c r="B29" s="72"/>
      <c r="C29" s="72"/>
      <c r="D29" s="140"/>
      <c r="E29" s="140"/>
      <c r="F29" s="140"/>
      <c r="G29" s="140"/>
      <c r="H29" s="140"/>
      <c r="I29" s="140"/>
      <c r="J29" s="72"/>
      <c r="K29" s="249"/>
      <c r="L29" s="249"/>
      <c r="M29" s="249"/>
      <c r="N29" s="72"/>
      <c r="O29" s="87"/>
      <c r="P29" s="137">
        <f>IF($T$13="Correct",IF(AND(P28+1&lt;='Student Work'!$T$13,P28&lt;&gt;0),P28+1,IF('Student Work'!P29&gt;0,"ERROR",0)),0)</f>
        <v>0</v>
      </c>
      <c r="Q29" s="138">
        <f>IF(P29=0,0,IF(ISBLANK('Student Work'!Q29),"ERROR",IF(ABS('Student Work'!Q29-'Student Work'!T28)&lt;0.01,IF(P29&lt;&gt;"ERROR","Correct","ERROR"),"ERROR")))</f>
        <v>0</v>
      </c>
      <c r="R29" s="139">
        <f>IF(P29=0,0,IF(ISBLANK('Student Work'!R29),"ERROR",IF(ABS('Student Work'!R29-'Student Work'!Q29*'Student Work'!$T$12/12)&lt;0.01,IF(P29&lt;&gt;"ERROR","Correct","ERROR"),"ERROR")))</f>
        <v>0</v>
      </c>
      <c r="S29" s="139">
        <f>IF(P29=0,0,IF(ISBLANK('Student Work'!S29),"ERROR",IF(ABS('Student Work'!S29-('Student Work'!$T$14-'Student Work'!R29))&lt;0.01,IF(P29&lt;&gt;"ERROR","Correct","ERROR"),"ERROR")))</f>
        <v>0</v>
      </c>
      <c r="T29" s="139">
        <f>IF(P29=0,0,IF(ISBLANK('Student Work'!T29),"ERROR",IF(ABS('Student Work'!T29-('Student Work'!Q29-'Student Work'!S29))&lt;0.01,IF(P29&lt;&gt;"ERROR","Correct","ERROR"),"ERROR")))</f>
        <v>0</v>
      </c>
      <c r="U29" s="87"/>
      <c r="V29" s="87"/>
      <c r="W29" s="245" t="s">
        <v>59</v>
      </c>
      <c r="X29" s="245"/>
      <c r="Y29" s="245"/>
      <c r="Z29" s="245"/>
      <c r="AA29" s="245"/>
      <c r="AB29" s="245"/>
      <c r="AC29" s="87"/>
      <c r="AD29" s="137">
        <f>IF($AE$13="Correct",IF(AND(AD28+1&lt;='Student Work'!$AE$13,AD28&lt;&gt;0),AD28+1,IF('Student Work'!AD29&gt;0,"ERROR",0)),0)</f>
        <v>0</v>
      </c>
      <c r="AE29" s="139">
        <f>IF(AD29=0,0,IF(ISBLANK('Student Work'!AE29),"ERROR",IF(ABS('Student Work'!AE29-'Student Work'!AH28)&lt;0.01,IF(AD29&lt;&gt;"ERROR","Correct","ERROR"),"ERROR")))</f>
        <v>0</v>
      </c>
      <c r="AF29" s="139">
        <f>IF(AD29=0,0,IF(ISBLANK('Student Work'!AF29),"ERROR",IF(ABS('Student Work'!AF29-'Student Work'!AE29*'Student Work'!$AE$12/12)&lt;0.01,IF(AD29&lt;&gt;"ERROR","Correct","ERROR"),"ERROR")))</f>
        <v>0</v>
      </c>
      <c r="AG29" s="154">
        <f>IF(AD29=0,0,IF(ISBLANK('Student Work'!AG29),"ERROR",IF(ABS('Student Work'!AG29-('Student Work'!$AE$14-'Student Work'!AF29))&lt;0.01,"Correct","ERROR")))</f>
        <v>0</v>
      </c>
      <c r="AH29" s="155">
        <f>IF(AD29=0,0,IF(ISBLANK('Student Work'!AH29),"ERROR",IF(ABS('Student Work'!AH29-('Student Work'!AE29-'Student Work'!AG29))&lt;0.01,"Correct","ERROR")))</f>
        <v>0</v>
      </c>
      <c r="AI29" s="139">
        <f>IF(AE29=0,0,IF(ISBLANK('Student Work'!#REF!),"ERROR",IF(ABS('Student Work'!#REF!-('Student Work'!AF29+'Student Work'!AG29+'Student Work'!AH29))&lt;0.01,"Correct","ERROR")))</f>
        <v>0</v>
      </c>
      <c r="AJ29" s="87"/>
      <c r="AK29" s="87"/>
      <c r="AL29" s="70"/>
    </row>
    <row r="30" spans="1:43">
      <c r="A30" s="100"/>
      <c r="B30" s="101"/>
      <c r="C30" s="72"/>
      <c r="D30" s="140"/>
      <c r="E30" s="140"/>
      <c r="F30" s="140"/>
      <c r="G30" s="140"/>
      <c r="H30" s="140"/>
      <c r="I30" s="140"/>
      <c r="J30" s="101"/>
      <c r="K30" s="244" t="s">
        <v>58</v>
      </c>
      <c r="L30" s="244"/>
      <c r="M30" s="131" t="str">
        <f>IF(ISBLANK('Student Work'!M30),"ERROR",IF(ABS('Student Work'!T139-'Student Work'!M30)&lt;0.01,"Correct","ERROR"))</f>
        <v>ERROR</v>
      </c>
      <c r="N30" s="101"/>
      <c r="O30" s="87"/>
      <c r="P30" s="137">
        <f>IF($T$13="Correct",IF(AND(P29+1&lt;='Student Work'!$T$13,P29&lt;&gt;0),P29+1,IF('Student Work'!P30&gt;0,"ERROR",0)),0)</f>
        <v>0</v>
      </c>
      <c r="Q30" s="138">
        <f>IF(P30=0,0,IF(ISBLANK('Student Work'!Q30),"ERROR",IF(ABS('Student Work'!Q30-'Student Work'!T29)&lt;0.01,IF(P30&lt;&gt;"ERROR","Correct","ERROR"),"ERROR")))</f>
        <v>0</v>
      </c>
      <c r="R30" s="139">
        <f>IF(P30=0,0,IF(ISBLANK('Student Work'!R30),"ERROR",IF(ABS('Student Work'!R30-'Student Work'!Q30*'Student Work'!$T$12/12)&lt;0.01,IF(P30&lt;&gt;"ERROR","Correct","ERROR"),"ERROR")))</f>
        <v>0</v>
      </c>
      <c r="S30" s="139">
        <f>IF(P30=0,0,IF(ISBLANK('Student Work'!S30),"ERROR",IF(ABS('Student Work'!S30-('Student Work'!$T$14-'Student Work'!R30))&lt;0.01,IF(P30&lt;&gt;"ERROR","Correct","ERROR"),"ERROR")))</f>
        <v>0</v>
      </c>
      <c r="T30" s="139">
        <f>IF(P30=0,0,IF(ISBLANK('Student Work'!T30),"ERROR",IF(ABS('Student Work'!T30-('Student Work'!Q30-'Student Work'!S30))&lt;0.01,IF(P30&lt;&gt;"ERROR","Correct","ERROR"),"ERROR")))</f>
        <v>0</v>
      </c>
      <c r="U30" s="87"/>
      <c r="V30" s="87"/>
      <c r="W30" s="246"/>
      <c r="X30" s="246"/>
      <c r="Y30" s="246"/>
      <c r="Z30" s="246"/>
      <c r="AA30" s="246"/>
      <c r="AB30" s="246"/>
      <c r="AC30" s="87"/>
      <c r="AD30" s="137">
        <f>IF($AE$13="Correct",IF(AND(AD29+1&lt;='Student Work'!$AE$13,AD29&lt;&gt;0),AD29+1,IF('Student Work'!AD30&gt;0,"ERROR",0)),0)</f>
        <v>0</v>
      </c>
      <c r="AE30" s="139">
        <f>IF(AD30=0,0,IF(ISBLANK('Student Work'!AE30),"ERROR",IF(ABS('Student Work'!AE30-'Student Work'!AH29)&lt;0.01,IF(AD30&lt;&gt;"ERROR","Correct","ERROR"),"ERROR")))</f>
        <v>0</v>
      </c>
      <c r="AF30" s="139">
        <f>IF(AD30=0,0,IF(ISBLANK('Student Work'!AF30),"ERROR",IF(ABS('Student Work'!AF30-'Student Work'!AE30*'Student Work'!$AE$12/12)&lt;0.01,IF(AD30&lt;&gt;"ERROR","Correct","ERROR"),"ERROR")))</f>
        <v>0</v>
      </c>
      <c r="AG30" s="154">
        <f>IF(AD30=0,0,IF(ISBLANK('Student Work'!AG30),"ERROR",IF(ABS('Student Work'!AG30-('Student Work'!$AE$14-'Student Work'!AF30))&lt;0.01,"Correct","ERROR")))</f>
        <v>0</v>
      </c>
      <c r="AH30" s="155">
        <f>IF(AD30=0,0,IF(ISBLANK('Student Work'!AH30),"ERROR",IF(ABS('Student Work'!AH30-('Student Work'!AE30-'Student Work'!AG30))&lt;0.01,"Correct","ERROR")))</f>
        <v>0</v>
      </c>
      <c r="AI30" s="139">
        <f>IF(AE30=0,0,IF(ISBLANK('Student Work'!#REF!),"ERROR",IF(ABS('Student Work'!#REF!-('Student Work'!AF30+'Student Work'!AG30+'Student Work'!AH30))&lt;0.01,"Correct","ERROR")))</f>
        <v>0</v>
      </c>
      <c r="AJ30" s="87"/>
      <c r="AK30" s="87"/>
      <c r="AL30" s="70"/>
    </row>
    <row r="31" spans="1:43">
      <c r="A31" s="100"/>
      <c r="B31" s="101"/>
      <c r="C31" s="101"/>
      <c r="D31" s="140"/>
      <c r="E31" s="140"/>
      <c r="F31" s="140"/>
      <c r="G31" s="140"/>
      <c r="H31" s="140"/>
      <c r="I31" s="140"/>
      <c r="J31" s="101"/>
      <c r="K31" s="244" t="s">
        <v>61</v>
      </c>
      <c r="L31" s="244"/>
      <c r="M31" s="131" t="str">
        <f>IF(ISBLANK('Student Work'!M31),"ERROR",IF(ABS('Student Work'!AH139-'Student Work'!M31)&lt;0.01,"Correct","ERROR"))</f>
        <v>ERROR</v>
      </c>
      <c r="N31" s="101"/>
      <c r="O31" s="87"/>
      <c r="P31" s="137">
        <f>IF($T$13="Correct",IF(AND(P30+1&lt;='Student Work'!$T$13,P30&lt;&gt;0),P30+1,IF('Student Work'!P31&gt;0,"ERROR",0)),0)</f>
        <v>0</v>
      </c>
      <c r="Q31" s="138">
        <f>IF(P31=0,0,IF(ISBLANK('Student Work'!Q31),"ERROR",IF(ABS('Student Work'!Q31-'Student Work'!T30)&lt;0.01,IF(P31&lt;&gt;"ERROR","Correct","ERROR"),"ERROR")))</f>
        <v>0</v>
      </c>
      <c r="R31" s="139">
        <f>IF(P31=0,0,IF(ISBLANK('Student Work'!R31),"ERROR",IF(ABS('Student Work'!R31-'Student Work'!Q31*'Student Work'!$T$12/12)&lt;0.01,IF(P31&lt;&gt;"ERROR","Correct","ERROR"),"ERROR")))</f>
        <v>0</v>
      </c>
      <c r="S31" s="139">
        <f>IF(P31=0,0,IF(ISBLANK('Student Work'!S31),"ERROR",IF(ABS('Student Work'!S31-('Student Work'!$T$14-'Student Work'!R31))&lt;0.01,IF(P31&lt;&gt;"ERROR","Correct","ERROR"),"ERROR")))</f>
        <v>0</v>
      </c>
      <c r="T31" s="139">
        <f>IF(P31=0,0,IF(ISBLANK('Student Work'!T31),"ERROR",IF(ABS('Student Work'!T31-('Student Work'!Q31-'Student Work'!S31))&lt;0.01,IF(P31&lt;&gt;"ERROR","Correct","ERROR"),"ERROR")))</f>
        <v>0</v>
      </c>
      <c r="U31" s="87"/>
      <c r="V31" s="87"/>
      <c r="W31" s="242" t="s">
        <v>47</v>
      </c>
      <c r="X31" s="242"/>
      <c r="Y31" s="242"/>
      <c r="Z31" s="242"/>
      <c r="AA31" s="243" t="str">
        <f>IF(OR('Student Work'!AA31="Bank 1",'Student Work'!AA31="Bank 2",'Student Work'!AA31="Use my own bank."),"Correct","ERROR")</f>
        <v>ERROR</v>
      </c>
      <c r="AB31" s="243"/>
      <c r="AC31" s="87"/>
      <c r="AD31" s="137">
        <f>IF($AE$13="Correct",IF(AND(AD30+1&lt;='Student Work'!$AE$13,AD30&lt;&gt;0),AD30+1,IF('Student Work'!AD31&gt;0,"ERROR",0)),0)</f>
        <v>0</v>
      </c>
      <c r="AE31" s="139">
        <f>IF(AD31=0,0,IF(ISBLANK('Student Work'!AE31),"ERROR",IF(ABS('Student Work'!AE31-'Student Work'!AH30)&lt;0.01,IF(AD31&lt;&gt;"ERROR","Correct","ERROR"),"ERROR")))</f>
        <v>0</v>
      </c>
      <c r="AF31" s="139">
        <f>IF(AD31=0,0,IF(ISBLANK('Student Work'!AF31),"ERROR",IF(ABS('Student Work'!AF31-'Student Work'!AE31*'Student Work'!$AE$12/12)&lt;0.01,IF(AD31&lt;&gt;"ERROR","Correct","ERROR"),"ERROR")))</f>
        <v>0</v>
      </c>
      <c r="AG31" s="154">
        <f>IF(AD31=0,0,IF(ISBLANK('Student Work'!AG31),"ERROR",IF(ABS('Student Work'!AG31-('Student Work'!$AE$14-'Student Work'!AF31))&lt;0.01,"Correct","ERROR")))</f>
        <v>0</v>
      </c>
      <c r="AH31" s="155">
        <f>IF(AD31=0,0,IF(ISBLANK('Student Work'!AH31),"ERROR",IF(ABS('Student Work'!AH31-('Student Work'!AE31-'Student Work'!AG31))&lt;0.01,"Correct","ERROR")))</f>
        <v>0</v>
      </c>
      <c r="AI31" s="139">
        <f>IF(AE31=0,0,IF(ISBLANK('Student Work'!#REF!),"ERROR",IF(ABS('Student Work'!#REF!-('Student Work'!AF31+'Student Work'!AG31+'Student Work'!AH31))&lt;0.01,"Correct","ERROR")))</f>
        <v>0</v>
      </c>
      <c r="AJ31" s="87"/>
      <c r="AK31" s="87"/>
      <c r="AL31" s="70"/>
    </row>
    <row r="32" spans="1:43">
      <c r="A32" s="100"/>
      <c r="B32" s="101"/>
      <c r="C32" s="101"/>
      <c r="D32" s="140"/>
      <c r="E32" s="140"/>
      <c r="F32" s="140"/>
      <c r="G32" s="140"/>
      <c r="H32" s="140"/>
      <c r="I32" s="140"/>
      <c r="J32" s="101"/>
      <c r="K32" s="244" t="s">
        <v>62</v>
      </c>
      <c r="L32" s="244"/>
      <c r="M32" s="131" t="str">
        <f>IF(ISBLANK('Student Work'!M32),"ERROR",IF(ABS('Student Work'!M32-ROUND(1.2*'Student Work'!T8,0)+'Student Work'!M30)&lt;0.01,"Correct","ERROR"))</f>
        <v>ERROR</v>
      </c>
      <c r="N32" s="101"/>
      <c r="O32" s="87"/>
      <c r="P32" s="137">
        <f>IF($T$13="Correct",IF(AND(P31+1&lt;='Student Work'!$T$13,P31&lt;&gt;0),P31+1,IF('Student Work'!P32&gt;0,"ERROR",0)),0)</f>
        <v>0</v>
      </c>
      <c r="Q32" s="138">
        <f>IF(P32=0,0,IF(ISBLANK('Student Work'!Q32),"ERROR",IF(ABS('Student Work'!Q32-'Student Work'!T31)&lt;0.01,IF(P32&lt;&gt;"ERROR","Correct","ERROR"),"ERROR")))</f>
        <v>0</v>
      </c>
      <c r="R32" s="139">
        <f>IF(P32=0,0,IF(ISBLANK('Student Work'!R32),"ERROR",IF(ABS('Student Work'!R32-'Student Work'!Q32*'Student Work'!$T$12/12)&lt;0.01,IF(P32&lt;&gt;"ERROR","Correct","ERROR"),"ERROR")))</f>
        <v>0</v>
      </c>
      <c r="S32" s="139">
        <f>IF(P32=0,0,IF(ISBLANK('Student Work'!S32),"ERROR",IF(ABS('Student Work'!S32-('Student Work'!$T$14-'Student Work'!R32))&lt;0.01,IF(P32&lt;&gt;"ERROR","Correct","ERROR"),"ERROR")))</f>
        <v>0</v>
      </c>
      <c r="T32" s="139">
        <f>IF(P32=0,0,IF(ISBLANK('Student Work'!T32),"ERROR",IF(ABS('Student Work'!T32-('Student Work'!Q32-'Student Work'!S32))&lt;0.01,IF(P32&lt;&gt;"ERROR","Correct","ERROR"),"ERROR")))</f>
        <v>0</v>
      </c>
      <c r="U32" s="87"/>
      <c r="V32" s="87"/>
      <c r="W32" s="242" t="s">
        <v>50</v>
      </c>
      <c r="X32" s="242"/>
      <c r="Y32" s="242"/>
      <c r="Z32" s="242"/>
      <c r="AA32" s="243" t="str">
        <f>IF(AND('Student Work'!AA31="Bank 1",'Student Work'!AA32=1700),"Correct",IF(AND('Student Work'!AA31="Bank 2",'Student Work'!AA32=500),"Correct",IF(AND('Student Work'!AA31="Use my own bank.",'Student Work'!AA32&gt;0),"Correct","ERROR")))</f>
        <v>ERROR</v>
      </c>
      <c r="AB32" s="243"/>
      <c r="AC32" s="87"/>
      <c r="AD32" s="137">
        <f>IF($AE$13="Correct",IF(AND(AD31+1&lt;='Student Work'!$AE$13,AD31&lt;&gt;0),AD31+1,IF('Student Work'!AD32&gt;0,"ERROR",0)),0)</f>
        <v>0</v>
      </c>
      <c r="AE32" s="139">
        <f>IF(AD32=0,0,IF(ISBLANK('Student Work'!AE32),"ERROR",IF(ABS('Student Work'!AE32-'Student Work'!AH31)&lt;0.01,IF(AD32&lt;&gt;"ERROR","Correct","ERROR"),"ERROR")))</f>
        <v>0</v>
      </c>
      <c r="AF32" s="139">
        <f>IF(AD32=0,0,IF(ISBLANK('Student Work'!AF32),"ERROR",IF(ABS('Student Work'!AF32-'Student Work'!AE32*'Student Work'!$AE$12/12)&lt;0.01,IF(AD32&lt;&gt;"ERROR","Correct","ERROR"),"ERROR")))</f>
        <v>0</v>
      </c>
      <c r="AG32" s="154">
        <f>IF(AD32=0,0,IF(ISBLANK('Student Work'!AG32),"ERROR",IF(ABS('Student Work'!AG32-('Student Work'!$AE$14-'Student Work'!AF32))&lt;0.01,"Correct","ERROR")))</f>
        <v>0</v>
      </c>
      <c r="AH32" s="155">
        <f>IF(AD32=0,0,IF(ISBLANK('Student Work'!AH32),"ERROR",IF(ABS('Student Work'!AH32-('Student Work'!AE32-'Student Work'!AG32))&lt;0.01,"Correct","ERROR")))</f>
        <v>0</v>
      </c>
      <c r="AI32" s="139">
        <f>IF(AE32=0,0,IF(ISBLANK('Student Work'!#REF!),"ERROR",IF(ABS('Student Work'!#REF!-('Student Work'!AF32+'Student Work'!AG32+'Student Work'!AH32))&lt;0.01,"Correct","ERROR")))</f>
        <v>0</v>
      </c>
      <c r="AJ32" s="87"/>
      <c r="AK32" s="87"/>
      <c r="AL32" s="70"/>
    </row>
    <row r="33" spans="1:38">
      <c r="A33" s="100"/>
      <c r="B33" s="101"/>
      <c r="C33" s="101"/>
      <c r="D33" s="140"/>
      <c r="E33" s="140"/>
      <c r="F33" s="140"/>
      <c r="G33" s="140"/>
      <c r="H33" s="140"/>
      <c r="I33" s="140"/>
      <c r="J33" s="101"/>
      <c r="K33" s="244" t="s">
        <v>63</v>
      </c>
      <c r="L33" s="244"/>
      <c r="M33" s="131" t="str">
        <f>IF(ISBLANK('Student Work'!M33),"ERROR",IF(ABS('Student Work'!M33-ROUND(1.2*'Student Work'!T8,0)+'Student Work'!M31)&lt;0.01,"Correct","ERROR"))</f>
        <v>ERROR</v>
      </c>
      <c r="N33" s="101"/>
      <c r="O33" s="87"/>
      <c r="P33" s="137">
        <f>IF($T$13="Correct",IF(AND(P32+1&lt;='Student Work'!$T$13,P32&lt;&gt;0),P32+1,IF('Student Work'!P33&gt;0,"ERROR",0)),0)</f>
        <v>0</v>
      </c>
      <c r="Q33" s="138">
        <f>IF(P33=0,0,IF(ISBLANK('Student Work'!Q33),"ERROR",IF(ABS('Student Work'!Q33-'Student Work'!T32)&lt;0.01,IF(P33&lt;&gt;"ERROR","Correct","ERROR"),"ERROR")))</f>
        <v>0</v>
      </c>
      <c r="R33" s="139">
        <f>IF(P33=0,0,IF(ISBLANK('Student Work'!R33),"ERROR",IF(ABS('Student Work'!R33-'Student Work'!Q33*'Student Work'!$T$12/12)&lt;0.01,IF(P33&lt;&gt;"ERROR","Correct","ERROR"),"ERROR")))</f>
        <v>0</v>
      </c>
      <c r="S33" s="139">
        <f>IF(P33=0,0,IF(ISBLANK('Student Work'!S33),"ERROR",IF(ABS('Student Work'!S33-('Student Work'!$T$14-'Student Work'!R33))&lt;0.01,IF(P33&lt;&gt;"ERROR","Correct","ERROR"),"ERROR")))</f>
        <v>0</v>
      </c>
      <c r="T33" s="139">
        <f>IF(P33=0,0,IF(ISBLANK('Student Work'!T33),"ERROR",IF(ABS('Student Work'!T33-('Student Work'!Q33-'Student Work'!S33))&lt;0.01,IF(P33&lt;&gt;"ERROR","Correct","ERROR"),"ERROR")))</f>
        <v>0</v>
      </c>
      <c r="U33" s="87"/>
      <c r="V33" s="87"/>
      <c r="W33" s="242" t="s">
        <v>54</v>
      </c>
      <c r="X33" s="242"/>
      <c r="Y33" s="242"/>
      <c r="Z33" s="242"/>
      <c r="AA33" s="243" t="str">
        <f>IF(AND('Student Work'!AA31="Bank 1",'Student Work'!AA33=4.59%),"Correct",IF(AND('Student Work'!AA31="Bank 2",'Student Work'!AA33=4.35%),"Correct",IF(AND('Student Work'!AA31="Use my own bank.",'Student Work'!AA33&gt;0,'Student Work'!AA33&lt;0.2),"Correct","ERROR")))</f>
        <v>ERROR</v>
      </c>
      <c r="AB33" s="243"/>
      <c r="AC33" s="87"/>
      <c r="AD33" s="137">
        <f>IF($AE$13="Correct",IF(AND(AD32+1&lt;='Student Work'!$AE$13,AD32&lt;&gt;0),AD32+1,IF('Student Work'!AD33&gt;0,"ERROR",0)),0)</f>
        <v>0</v>
      </c>
      <c r="AE33" s="139">
        <f>IF(AD33=0,0,IF(ISBLANK('Student Work'!AE33),"ERROR",IF(ABS('Student Work'!AE33-'Student Work'!AH32)&lt;0.01,IF(AD33&lt;&gt;"ERROR","Correct","ERROR"),"ERROR")))</f>
        <v>0</v>
      </c>
      <c r="AF33" s="139">
        <f>IF(AD33=0,0,IF(ISBLANK('Student Work'!AF33),"ERROR",IF(ABS('Student Work'!AF33-'Student Work'!AE33*'Student Work'!$AE$12/12)&lt;0.01,IF(AD33&lt;&gt;"ERROR","Correct","ERROR"),"ERROR")))</f>
        <v>0</v>
      </c>
      <c r="AG33" s="154">
        <f>IF(AD33=0,0,IF(ISBLANK('Student Work'!AG33),"ERROR",IF(ABS('Student Work'!AG33-('Student Work'!$AE$14-'Student Work'!AF33))&lt;0.01,"Correct","ERROR")))</f>
        <v>0</v>
      </c>
      <c r="AH33" s="155">
        <f>IF(AD33=0,0,IF(ISBLANK('Student Work'!AH33),"ERROR",IF(ABS('Student Work'!AH33-('Student Work'!AE33-'Student Work'!AG33))&lt;0.01,"Correct","ERROR")))</f>
        <v>0</v>
      </c>
      <c r="AI33" s="139">
        <f>IF(AE33=0,0,IF(ISBLANK('Student Work'!#REF!),"ERROR",IF(ABS('Student Work'!#REF!-('Student Work'!AF33+'Student Work'!AG33+'Student Work'!AH33))&lt;0.01,"Correct","ERROR")))</f>
        <v>0</v>
      </c>
      <c r="AJ33" s="87"/>
      <c r="AK33" s="87"/>
      <c r="AL33" s="70"/>
    </row>
    <row r="34" spans="1:38">
      <c r="A34" s="100"/>
      <c r="B34" s="101"/>
      <c r="C34" s="101"/>
      <c r="D34" s="140"/>
      <c r="E34" s="140"/>
      <c r="F34" s="140"/>
      <c r="G34" s="140"/>
      <c r="H34" s="140"/>
      <c r="I34" s="140"/>
      <c r="J34" s="101"/>
      <c r="K34" s="244"/>
      <c r="L34" s="244"/>
      <c r="M34" s="135"/>
      <c r="N34" s="101"/>
      <c r="O34" s="87"/>
      <c r="P34" s="137">
        <f>IF($T$13="Correct",IF(AND(P33+1&lt;='Student Work'!$T$13,P33&lt;&gt;0),P33+1,IF('Student Work'!P34&gt;0,"ERROR",0)),0)</f>
        <v>0</v>
      </c>
      <c r="Q34" s="138">
        <f>IF(P34=0,0,IF(ISBLANK('Student Work'!Q34),"ERROR",IF(ABS('Student Work'!Q34-'Student Work'!T33)&lt;0.01,IF(P34&lt;&gt;"ERROR","Correct","ERROR"),"ERROR")))</f>
        <v>0</v>
      </c>
      <c r="R34" s="139">
        <f>IF(P34=0,0,IF(ISBLANK('Student Work'!R34),"ERROR",IF(ABS('Student Work'!R34-'Student Work'!Q34*'Student Work'!$T$12/12)&lt;0.01,IF(P34&lt;&gt;"ERROR","Correct","ERROR"),"ERROR")))</f>
        <v>0</v>
      </c>
      <c r="S34" s="139">
        <f>IF(P34=0,0,IF(ISBLANK('Student Work'!S34),"ERROR",IF(ABS('Student Work'!S34-('Student Work'!$T$14-'Student Work'!R34))&lt;0.01,IF(P34&lt;&gt;"ERROR","Correct","ERROR"),"ERROR")))</f>
        <v>0</v>
      </c>
      <c r="T34" s="139">
        <f>IF(P34=0,0,IF(ISBLANK('Student Work'!T34),"ERROR",IF(ABS('Student Work'!T34-('Student Work'!Q34-'Student Work'!S34))&lt;0.01,IF(P34&lt;&gt;"ERROR","Correct","ERROR"),"ERROR")))</f>
        <v>0</v>
      </c>
      <c r="U34" s="87"/>
      <c r="V34" s="87"/>
      <c r="W34" s="247"/>
      <c r="X34" s="247"/>
      <c r="Y34" s="247"/>
      <c r="Z34" s="247"/>
      <c r="AA34" s="247"/>
      <c r="AB34" s="247"/>
      <c r="AC34" s="87"/>
      <c r="AD34" s="137">
        <f>IF($AE$13="Correct",IF(AND(AD33+1&lt;='Student Work'!$AE$13,AD33&lt;&gt;0),AD33+1,IF('Student Work'!AD34&gt;0,"ERROR",0)),0)</f>
        <v>0</v>
      </c>
      <c r="AE34" s="139">
        <f>IF(AD34=0,0,IF(ISBLANK('Student Work'!AE34),"ERROR",IF(ABS('Student Work'!AE34-'Student Work'!AH33)&lt;0.01,IF(AD34&lt;&gt;"ERROR","Correct","ERROR"),"ERROR")))</f>
        <v>0</v>
      </c>
      <c r="AF34" s="139">
        <f>IF(AD34=0,0,IF(ISBLANK('Student Work'!AF34),"ERROR",IF(ABS('Student Work'!AF34-'Student Work'!AE34*'Student Work'!$AE$12/12)&lt;0.01,IF(AD34&lt;&gt;"ERROR","Correct","ERROR"),"ERROR")))</f>
        <v>0</v>
      </c>
      <c r="AG34" s="154">
        <f>IF(AD34=0,0,IF(ISBLANK('Student Work'!AG34),"ERROR",IF(ABS('Student Work'!AG34-('Student Work'!$AE$14-'Student Work'!AF34))&lt;0.01,"Correct","ERROR")))</f>
        <v>0</v>
      </c>
      <c r="AH34" s="155">
        <f>IF(AD34=0,0,IF(ISBLANK('Student Work'!AH34),"ERROR",IF(ABS('Student Work'!AH34-('Student Work'!AE34-'Student Work'!AG34))&lt;0.01,"Correct","ERROR")))</f>
        <v>0</v>
      </c>
      <c r="AI34" s="139">
        <f>IF(AE34=0,0,IF(ISBLANK('Student Work'!#REF!),"ERROR",IF(ABS('Student Work'!#REF!-('Student Work'!AF34+'Student Work'!AG34+'Student Work'!AH34))&lt;0.01,"Correct","ERROR")))</f>
        <v>0</v>
      </c>
      <c r="AJ34" s="87"/>
      <c r="AK34" s="87"/>
      <c r="AL34" s="70"/>
    </row>
    <row r="35" spans="1:38">
      <c r="A35" s="100"/>
      <c r="B35" s="101"/>
      <c r="C35" s="101"/>
      <c r="D35" s="140"/>
      <c r="E35" s="140"/>
      <c r="F35" s="140"/>
      <c r="G35" s="140"/>
      <c r="H35" s="140"/>
      <c r="I35" s="140"/>
      <c r="J35" s="101"/>
      <c r="K35" s="101"/>
      <c r="L35" s="101"/>
      <c r="M35" s="101"/>
      <c r="N35" s="101"/>
      <c r="O35" s="87"/>
      <c r="P35" s="137">
        <f>IF($T$13="Correct",IF(AND(P34+1&lt;='Student Work'!$T$13,P34&lt;&gt;0),P34+1,IF('Student Work'!P35&gt;0,"ERROR",0)),0)</f>
        <v>0</v>
      </c>
      <c r="Q35" s="138">
        <f>IF(P35=0,0,IF(ISBLANK('Student Work'!Q35),"ERROR",IF(ABS('Student Work'!Q35-'Student Work'!T34)&lt;0.01,IF(P35&lt;&gt;"ERROR","Correct","ERROR"),"ERROR")))</f>
        <v>0</v>
      </c>
      <c r="R35" s="139">
        <f>IF(P35=0,0,IF(ISBLANK('Student Work'!R35),"ERROR",IF(ABS('Student Work'!R35-'Student Work'!Q35*'Student Work'!$T$12/12)&lt;0.01,IF(P35&lt;&gt;"ERROR","Correct","ERROR"),"ERROR")))</f>
        <v>0</v>
      </c>
      <c r="S35" s="139">
        <f>IF(P35=0,0,IF(ISBLANK('Student Work'!S35),"ERROR",IF(ABS('Student Work'!S35-('Student Work'!$T$14-'Student Work'!R35))&lt;0.01,IF(P35&lt;&gt;"ERROR","Correct","ERROR"),"ERROR")))</f>
        <v>0</v>
      </c>
      <c r="T35" s="139">
        <f>IF(P35=0,0,IF(ISBLANK('Student Work'!T35),"ERROR",IF(ABS('Student Work'!T35-('Student Work'!Q35-'Student Work'!S35))&lt;0.01,IF(P35&lt;&gt;"ERROR","Correct","ERROR"),"ERROR")))</f>
        <v>0</v>
      </c>
      <c r="U35" s="87"/>
      <c r="V35" s="87"/>
      <c r="W35" s="87"/>
      <c r="X35" s="87"/>
      <c r="Y35" s="87"/>
      <c r="Z35" s="87"/>
      <c r="AA35" s="141">
        <f>'Student Work'!AA31:AB31</f>
        <v>0</v>
      </c>
      <c r="AB35" s="119"/>
      <c r="AC35" s="87"/>
      <c r="AD35" s="137">
        <f>IF($AE$13="Correct",IF(AND(AD34+1&lt;='Student Work'!$AE$13,AD34&lt;&gt;0),AD34+1,IF('Student Work'!AD35&gt;0,"ERROR",0)),0)</f>
        <v>0</v>
      </c>
      <c r="AE35" s="139">
        <f>IF(AD35=0,0,IF(ISBLANK('Student Work'!AE35),"ERROR",IF(ABS('Student Work'!AE35-'Student Work'!AH34)&lt;0.01,IF(AD35&lt;&gt;"ERROR","Correct","ERROR"),"ERROR")))</f>
        <v>0</v>
      </c>
      <c r="AF35" s="139">
        <f>IF(AD35=0,0,IF(ISBLANK('Student Work'!AF35),"ERROR",IF(ABS('Student Work'!AF35-'Student Work'!AE35*'Student Work'!$AE$12/12)&lt;0.01,IF(AD35&lt;&gt;"ERROR","Correct","ERROR"),"ERROR")))</f>
        <v>0</v>
      </c>
      <c r="AG35" s="154">
        <f>IF(AD35=0,0,IF(ISBLANK('Student Work'!AG35),"ERROR",IF(ABS('Student Work'!AG35-('Student Work'!$AE$14-'Student Work'!AF35))&lt;0.01,"Correct","ERROR")))</f>
        <v>0</v>
      </c>
      <c r="AH35" s="155">
        <f>IF(AD35=0,0,IF(ISBLANK('Student Work'!AH35),"ERROR",IF(ABS('Student Work'!AH35-('Student Work'!AE35-'Student Work'!AG35))&lt;0.01,"Correct","ERROR")))</f>
        <v>0</v>
      </c>
      <c r="AI35" s="139">
        <f>IF(AE35=0,0,IF(ISBLANK('Student Work'!#REF!),"ERROR",IF(ABS('Student Work'!#REF!-('Student Work'!AF35+'Student Work'!AG35+'Student Work'!AH35))&lt;0.01,"Correct","ERROR")))</f>
        <v>0</v>
      </c>
      <c r="AJ35" s="87"/>
      <c r="AK35" s="87"/>
      <c r="AL35" s="70"/>
    </row>
    <row r="36" spans="1:38">
      <c r="A36" s="100"/>
      <c r="B36" s="101"/>
      <c r="C36" s="101"/>
      <c r="D36" s="140"/>
      <c r="E36" s="140"/>
      <c r="F36" s="140"/>
      <c r="G36" s="140"/>
      <c r="H36" s="140"/>
      <c r="I36" s="140"/>
      <c r="J36" s="101"/>
      <c r="K36" s="101"/>
      <c r="L36" s="101"/>
      <c r="M36" s="101"/>
      <c r="N36" s="101"/>
      <c r="O36" s="87"/>
      <c r="P36" s="137">
        <f>IF($T$13="Correct",IF(AND(P35+1&lt;='Student Work'!$T$13,P35&lt;&gt;0),P35+1,IF('Student Work'!P36&gt;0,"ERROR",0)),0)</f>
        <v>0</v>
      </c>
      <c r="Q36" s="138">
        <f>IF(P36=0,0,IF(ISBLANK('Student Work'!Q36),"ERROR",IF(ABS('Student Work'!Q36-'Student Work'!T35)&lt;0.01,IF(P36&lt;&gt;"ERROR","Correct","ERROR"),"ERROR")))</f>
        <v>0</v>
      </c>
      <c r="R36" s="139">
        <f>IF(P36=0,0,IF(ISBLANK('Student Work'!R36),"ERROR",IF(ABS('Student Work'!R36-'Student Work'!Q36*'Student Work'!$T$12/12)&lt;0.01,IF(P36&lt;&gt;"ERROR","Correct","ERROR"),"ERROR")))</f>
        <v>0</v>
      </c>
      <c r="S36" s="139">
        <f>IF(P36=0,0,IF(ISBLANK('Student Work'!S36),"ERROR",IF(ABS('Student Work'!S36-('Student Work'!$T$14-'Student Work'!R36))&lt;0.01,IF(P36&lt;&gt;"ERROR","Correct","ERROR"),"ERROR")))</f>
        <v>0</v>
      </c>
      <c r="T36" s="139">
        <f>IF(P36=0,0,IF(ISBLANK('Student Work'!T36),"ERROR",IF(ABS('Student Work'!T36-('Student Work'!Q36-'Student Work'!S36))&lt;0.01,IF(P36&lt;&gt;"ERROR","Correct","ERROR"),"ERROR")))</f>
        <v>0</v>
      </c>
      <c r="U36" s="87"/>
      <c r="V36" s="87"/>
      <c r="W36" s="119"/>
      <c r="X36" s="87"/>
      <c r="Y36" s="87"/>
      <c r="Z36" s="119"/>
      <c r="AA36" s="141">
        <f>'Student Work'!AA32:AB32</f>
        <v>0</v>
      </c>
      <c r="AB36" s="87"/>
      <c r="AC36" s="87"/>
      <c r="AD36" s="137">
        <f>IF($AE$13="Correct",IF(AND(AD35+1&lt;='Student Work'!$AE$13,AD35&lt;&gt;0),AD35+1,IF('Student Work'!AD36&gt;0,"ERROR",0)),0)</f>
        <v>0</v>
      </c>
      <c r="AE36" s="139">
        <f>IF(AD36=0,0,IF(ISBLANK('Student Work'!AE36),"ERROR",IF(ABS('Student Work'!AE36-'Student Work'!AH35)&lt;0.01,IF(AD36&lt;&gt;"ERROR","Correct","ERROR"),"ERROR")))</f>
        <v>0</v>
      </c>
      <c r="AF36" s="139">
        <f>IF(AD36=0,0,IF(ISBLANK('Student Work'!AF36),"ERROR",IF(ABS('Student Work'!AF36-'Student Work'!AE36*'Student Work'!$AE$12/12)&lt;0.01,IF(AD36&lt;&gt;"ERROR","Correct","ERROR"),"ERROR")))</f>
        <v>0</v>
      </c>
      <c r="AG36" s="154">
        <f>IF(AD36=0,0,IF(ISBLANK('Student Work'!AG36),"ERROR",IF(ABS('Student Work'!AG36-('Student Work'!$AE$14-'Student Work'!AF36))&lt;0.01,"Correct","ERROR")))</f>
        <v>0</v>
      </c>
      <c r="AH36" s="155">
        <f>IF(AD36=0,0,IF(ISBLANK('Student Work'!AH36),"ERROR",IF(ABS('Student Work'!AH36-('Student Work'!AE36-'Student Work'!AG36))&lt;0.01,"Correct","ERROR")))</f>
        <v>0</v>
      </c>
      <c r="AI36" s="139">
        <f>IF(AE36=0,0,IF(ISBLANK('Student Work'!#REF!),"ERROR",IF(ABS('Student Work'!#REF!-('Student Work'!AF36+'Student Work'!AG36+'Student Work'!AH36))&lt;0.01,"Correct","ERROR")))</f>
        <v>0</v>
      </c>
      <c r="AJ36" s="87"/>
      <c r="AK36" s="87"/>
      <c r="AL36" s="70"/>
    </row>
    <row r="37" spans="1:38">
      <c r="A37" s="100"/>
      <c r="B37" s="101"/>
      <c r="C37" s="101"/>
      <c r="D37" s="140"/>
      <c r="E37" s="140"/>
      <c r="F37" s="140"/>
      <c r="G37" s="140"/>
      <c r="H37" s="140"/>
      <c r="I37" s="140"/>
      <c r="J37" s="101"/>
      <c r="K37" s="101"/>
      <c r="L37" s="101"/>
      <c r="M37" s="101"/>
      <c r="N37" s="101"/>
      <c r="O37" s="87"/>
      <c r="P37" s="137">
        <f>IF($T$13="Correct",IF(AND(P36+1&lt;='Student Work'!$T$13,P36&lt;&gt;0),P36+1,IF('Student Work'!P37&gt;0,"ERROR",0)),0)</f>
        <v>0</v>
      </c>
      <c r="Q37" s="138">
        <f>IF(P37=0,0,IF(ISBLANK('Student Work'!Q37),"ERROR",IF(ABS('Student Work'!Q37-'Student Work'!T36)&lt;0.01,IF(P37&lt;&gt;"ERROR","Correct","ERROR"),"ERROR")))</f>
        <v>0</v>
      </c>
      <c r="R37" s="139">
        <f>IF(P37=0,0,IF(ISBLANK('Student Work'!R37),"ERROR",IF(ABS('Student Work'!R37-'Student Work'!Q37*'Student Work'!$T$12/12)&lt;0.01,IF(P37&lt;&gt;"ERROR","Correct","ERROR"),"ERROR")))</f>
        <v>0</v>
      </c>
      <c r="S37" s="139">
        <f>IF(P37=0,0,IF(ISBLANK('Student Work'!S37),"ERROR",IF(ABS('Student Work'!S37-('Student Work'!$T$14-'Student Work'!R37))&lt;0.01,IF(P37&lt;&gt;"ERROR","Correct","ERROR"),"ERROR")))</f>
        <v>0</v>
      </c>
      <c r="T37" s="139">
        <f>IF(P37=0,0,IF(ISBLANK('Student Work'!T37),"ERROR",IF(ABS('Student Work'!T37-('Student Work'!Q37-'Student Work'!S37))&lt;0.01,IF(P37&lt;&gt;"ERROR","Correct","ERROR"),"ERROR")))</f>
        <v>0</v>
      </c>
      <c r="U37" s="87"/>
      <c r="V37" s="87"/>
      <c r="W37" s="87"/>
      <c r="X37" s="87"/>
      <c r="Y37" s="87"/>
      <c r="Z37" s="87"/>
      <c r="AA37" s="141" t="e">
        <f>_xlfn.SINGLE('Student Work'!#REF!)</f>
        <v>#REF!</v>
      </c>
      <c r="AB37" s="87"/>
      <c r="AC37" s="87"/>
      <c r="AD37" s="137">
        <f>IF($AE$13="Correct",IF(AND(AD36+1&lt;='Student Work'!$AE$13,AD36&lt;&gt;0),AD36+1,IF('Student Work'!AD37&gt;0,"ERROR",0)),0)</f>
        <v>0</v>
      </c>
      <c r="AE37" s="139">
        <f>IF(AD37=0,0,IF(ISBLANK('Student Work'!AE37),"ERROR",IF(ABS('Student Work'!AE37-'Student Work'!AH36)&lt;0.01,IF(AD37&lt;&gt;"ERROR","Correct","ERROR"),"ERROR")))</f>
        <v>0</v>
      </c>
      <c r="AF37" s="139">
        <f>IF(AD37=0,0,IF(ISBLANK('Student Work'!AF37),"ERROR",IF(ABS('Student Work'!AF37-'Student Work'!AE37*'Student Work'!$AE$12/12)&lt;0.01,IF(AD37&lt;&gt;"ERROR","Correct","ERROR"),"ERROR")))</f>
        <v>0</v>
      </c>
      <c r="AG37" s="154">
        <f>IF(AD37=0,0,IF(ISBLANK('Student Work'!AG37),"ERROR",IF(ABS('Student Work'!AG37-('Student Work'!$AE$14-'Student Work'!AF37))&lt;0.01,"Correct","ERROR")))</f>
        <v>0</v>
      </c>
      <c r="AH37" s="155">
        <f>IF(AD37=0,0,IF(ISBLANK('Student Work'!AH37),"ERROR",IF(ABS('Student Work'!AH37-('Student Work'!AE37-'Student Work'!AG37))&lt;0.01,"Correct","ERROR")))</f>
        <v>0</v>
      </c>
      <c r="AI37" s="139">
        <f>IF(AE37=0,0,IF(ISBLANK('Student Work'!#REF!),"ERROR",IF(ABS('Student Work'!#REF!-('Student Work'!AF37+'Student Work'!AG37+'Student Work'!AH37))&lt;0.01,"Correct","ERROR")))</f>
        <v>0</v>
      </c>
      <c r="AJ37" s="87"/>
      <c r="AK37" s="87"/>
      <c r="AL37" s="70"/>
    </row>
    <row r="38" spans="1:38">
      <c r="A38" s="100"/>
      <c r="B38" s="101"/>
      <c r="C38" s="101"/>
      <c r="D38" s="140"/>
      <c r="E38" s="140"/>
      <c r="F38" s="140"/>
      <c r="G38" s="140"/>
      <c r="H38" s="140"/>
      <c r="I38" s="140"/>
      <c r="J38" s="101"/>
      <c r="K38" s="101"/>
      <c r="L38" s="101"/>
      <c r="M38" s="101"/>
      <c r="N38" s="101"/>
      <c r="O38" s="87"/>
      <c r="P38" s="137">
        <f>IF($T$13="Correct",IF(AND(P37+1&lt;='Student Work'!$T$13,P37&lt;&gt;0),P37+1,IF('Student Work'!P38&gt;0,"ERROR",0)),0)</f>
        <v>0</v>
      </c>
      <c r="Q38" s="138">
        <f>IF(P38=0,0,IF(ISBLANK('Student Work'!Q38),"ERROR",IF(ABS('Student Work'!Q38-'Student Work'!T37)&lt;0.01,IF(P38&lt;&gt;"ERROR","Correct","ERROR"),"ERROR")))</f>
        <v>0</v>
      </c>
      <c r="R38" s="139">
        <f>IF(P38=0,0,IF(ISBLANK('Student Work'!R38),"ERROR",IF(ABS('Student Work'!R38-'Student Work'!Q38*'Student Work'!$T$12/12)&lt;0.01,IF(P38&lt;&gt;"ERROR","Correct","ERROR"),"ERROR")))</f>
        <v>0</v>
      </c>
      <c r="S38" s="139">
        <f>IF(P38=0,0,IF(ISBLANK('Student Work'!S38),"ERROR",IF(ABS('Student Work'!S38-('Student Work'!$T$14-'Student Work'!R38))&lt;0.01,IF(P38&lt;&gt;"ERROR","Correct","ERROR"),"ERROR")))</f>
        <v>0</v>
      </c>
      <c r="T38" s="139">
        <f>IF(P38=0,0,IF(ISBLANK('Student Work'!T38),"ERROR",IF(ABS('Student Work'!T38-('Student Work'!Q38-'Student Work'!S38))&lt;0.01,IF(P38&lt;&gt;"ERROR","Correct","ERROR"),"ERROR")))</f>
        <v>0</v>
      </c>
      <c r="U38" s="87"/>
      <c r="V38" s="87"/>
      <c r="W38" s="87"/>
      <c r="X38" s="87"/>
      <c r="Y38" s="87"/>
      <c r="Z38" s="87"/>
      <c r="AA38" s="145">
        <f>'Student Work'!AA33:AB33</f>
        <v>0</v>
      </c>
      <c r="AB38" s="87"/>
      <c r="AC38" s="87"/>
      <c r="AD38" s="137">
        <f>IF($AE$13="Correct",IF(AND(AD37+1&lt;='Student Work'!$AE$13,AD37&lt;&gt;0),AD37+1,IF('Student Work'!AD38&gt;0,"ERROR",0)),0)</f>
        <v>0</v>
      </c>
      <c r="AE38" s="139">
        <f>IF(AD38=0,0,IF(ISBLANK('Student Work'!AE38),"ERROR",IF(ABS('Student Work'!AE38-'Student Work'!AH37)&lt;0.01,IF(AD38&lt;&gt;"ERROR","Correct","ERROR"),"ERROR")))</f>
        <v>0</v>
      </c>
      <c r="AF38" s="139">
        <f>IF(AD38=0,0,IF(ISBLANK('Student Work'!AF38),"ERROR",IF(ABS('Student Work'!AF38-'Student Work'!AE38*'Student Work'!$AE$12/12)&lt;0.01,IF(AD38&lt;&gt;"ERROR","Correct","ERROR"),"ERROR")))</f>
        <v>0</v>
      </c>
      <c r="AG38" s="154">
        <f>IF(AD38=0,0,IF(ISBLANK('Student Work'!AG38),"ERROR",IF(ABS('Student Work'!AG38-('Student Work'!$AE$14-'Student Work'!AF38))&lt;0.01,"Correct","ERROR")))</f>
        <v>0</v>
      </c>
      <c r="AH38" s="155">
        <f>IF(AD38=0,0,IF(ISBLANK('Student Work'!AH38),"ERROR",IF(ABS('Student Work'!AH38-('Student Work'!AE38-'Student Work'!AG38))&lt;0.01,"Correct","ERROR")))</f>
        <v>0</v>
      </c>
      <c r="AI38" s="139">
        <f>IF(AE38=0,0,IF(ISBLANK('Student Work'!#REF!),"ERROR",IF(ABS('Student Work'!#REF!-('Student Work'!AF38+'Student Work'!AG38+'Student Work'!AH38))&lt;0.01,"Correct","ERROR")))</f>
        <v>0</v>
      </c>
      <c r="AJ38" s="87"/>
      <c r="AK38" s="87"/>
      <c r="AL38" s="70"/>
    </row>
    <row r="39" spans="1:38">
      <c r="A39" s="100"/>
      <c r="B39" s="101"/>
      <c r="C39" s="101"/>
      <c r="D39" s="140"/>
      <c r="E39" s="140"/>
      <c r="F39" s="140"/>
      <c r="G39" s="140"/>
      <c r="H39" s="140"/>
      <c r="I39" s="140"/>
      <c r="J39" s="101"/>
      <c r="K39" s="101"/>
      <c r="L39" s="101"/>
      <c r="M39" s="101"/>
      <c r="N39" s="101"/>
      <c r="O39" s="87"/>
      <c r="P39" s="137">
        <f>IF($T$13="Correct",IF(AND(P38+1&lt;='Student Work'!$T$13,P38&lt;&gt;0),P38+1,IF('Student Work'!P39&gt;0,"ERROR",0)),0)</f>
        <v>0</v>
      </c>
      <c r="Q39" s="138">
        <f>IF(P39=0,0,IF(ISBLANK('Student Work'!Q39),"ERROR",IF(ABS('Student Work'!Q39-'Student Work'!T38)&lt;0.01,IF(P39&lt;&gt;"ERROR","Correct","ERROR"),"ERROR")))</f>
        <v>0</v>
      </c>
      <c r="R39" s="139">
        <f>IF(P39=0,0,IF(ISBLANK('Student Work'!R39),"ERROR",IF(ABS('Student Work'!R39-'Student Work'!Q39*'Student Work'!$T$12/12)&lt;0.01,IF(P39&lt;&gt;"ERROR","Correct","ERROR"),"ERROR")))</f>
        <v>0</v>
      </c>
      <c r="S39" s="139">
        <f>IF(P39=0,0,IF(ISBLANK('Student Work'!S39),"ERROR",IF(ABS('Student Work'!S39-('Student Work'!$T$14-'Student Work'!R39))&lt;0.01,IF(P39&lt;&gt;"ERROR","Correct","ERROR"),"ERROR")))</f>
        <v>0</v>
      </c>
      <c r="T39" s="139">
        <f>IF(P39=0,0,IF(ISBLANK('Student Work'!T39),"ERROR",IF(ABS('Student Work'!T39-('Student Work'!Q39-'Student Work'!S39))&lt;0.01,IF(P39&lt;&gt;"ERROR","Correct","ERROR"),"ERROR")))</f>
        <v>0</v>
      </c>
      <c r="U39" s="87"/>
      <c r="V39" s="87"/>
      <c r="W39" s="87"/>
      <c r="X39" s="87"/>
      <c r="Y39" s="87"/>
      <c r="Z39" s="142"/>
      <c r="AA39" s="87"/>
      <c r="AB39" s="87"/>
      <c r="AC39" s="87"/>
      <c r="AD39" s="137">
        <f>IF($AE$13="Correct",IF(AND(AD38+1&lt;='Student Work'!$AE$13,AD38&lt;&gt;0),AD38+1,IF('Student Work'!AD39&gt;0,"ERROR",0)),0)</f>
        <v>0</v>
      </c>
      <c r="AE39" s="139">
        <f>IF(AD39=0,0,IF(ISBLANK('Student Work'!AE39),"ERROR",IF(ABS('Student Work'!AE39-'Student Work'!AH38)&lt;0.01,IF(AD39&lt;&gt;"ERROR","Correct","ERROR"),"ERROR")))</f>
        <v>0</v>
      </c>
      <c r="AF39" s="139">
        <f>IF(AD39=0,0,IF(ISBLANK('Student Work'!AF39),"ERROR",IF(ABS('Student Work'!AF39-'Student Work'!AE39*'Student Work'!$AE$12/12)&lt;0.01,IF(AD39&lt;&gt;"ERROR","Correct","ERROR"),"ERROR")))</f>
        <v>0</v>
      </c>
      <c r="AG39" s="154">
        <f>IF(AD39=0,0,IF(ISBLANK('Student Work'!AG39),"ERROR",IF(ABS('Student Work'!AG39-('Student Work'!$AE$14-'Student Work'!AF39))&lt;0.01,"Correct","ERROR")))</f>
        <v>0</v>
      </c>
      <c r="AH39" s="155">
        <f>IF(AD39=0,0,IF(ISBLANK('Student Work'!AH39),"ERROR",IF(ABS('Student Work'!AH39-('Student Work'!AE39-'Student Work'!AG39))&lt;0.01,"Correct","ERROR")))</f>
        <v>0</v>
      </c>
      <c r="AI39" s="139">
        <f>IF(AE39=0,0,IF(ISBLANK('Student Work'!#REF!),"ERROR",IF(ABS('Student Work'!#REF!-('Student Work'!AF39+'Student Work'!AG39+'Student Work'!AH39))&lt;0.01,"Correct","ERROR")))</f>
        <v>0</v>
      </c>
      <c r="AJ39" s="87"/>
      <c r="AK39" s="87"/>
      <c r="AL39" s="70"/>
    </row>
    <row r="40" spans="1:38">
      <c r="A40" s="100"/>
      <c r="B40" s="101"/>
      <c r="C40" s="101"/>
      <c r="D40" s="140"/>
      <c r="E40" s="140"/>
      <c r="F40" s="140"/>
      <c r="G40" s="140"/>
      <c r="H40" s="140"/>
      <c r="I40" s="140"/>
      <c r="J40" s="101"/>
      <c r="K40" s="101"/>
      <c r="L40" s="101"/>
      <c r="M40" s="101"/>
      <c r="N40" s="101"/>
      <c r="O40" s="87"/>
      <c r="P40" s="137">
        <f>IF($T$13="Correct",IF(AND(P39+1&lt;='Student Work'!$T$13,P39&lt;&gt;0),P39+1,IF('Student Work'!P40&gt;0,"ERROR",0)),0)</f>
        <v>0</v>
      </c>
      <c r="Q40" s="138">
        <f>IF(P40=0,0,IF(ISBLANK('Student Work'!Q40),"ERROR",IF(ABS('Student Work'!Q40-'Student Work'!T39)&lt;0.01,IF(P40&lt;&gt;"ERROR","Correct","ERROR"),"ERROR")))</f>
        <v>0</v>
      </c>
      <c r="R40" s="139">
        <f>IF(P40=0,0,IF(ISBLANK('Student Work'!R40),"ERROR",IF(ABS('Student Work'!R40-'Student Work'!Q40*'Student Work'!$T$12/12)&lt;0.01,IF(P40&lt;&gt;"ERROR","Correct","ERROR"),"ERROR")))</f>
        <v>0</v>
      </c>
      <c r="S40" s="139">
        <f>IF(P40=0,0,IF(ISBLANK('Student Work'!S40),"ERROR",IF(ABS('Student Work'!S40-('Student Work'!$T$14-'Student Work'!R40))&lt;0.01,IF(P40&lt;&gt;"ERROR","Correct","ERROR"),"ERROR")))</f>
        <v>0</v>
      </c>
      <c r="T40" s="139">
        <f>IF(P40=0,0,IF(ISBLANK('Student Work'!T40),"ERROR",IF(ABS('Student Work'!T40-('Student Work'!Q40-'Student Work'!S40))&lt;0.01,IF(P40&lt;&gt;"ERROR","Correct","ERROR"),"ERROR")))</f>
        <v>0</v>
      </c>
      <c r="U40" s="87"/>
      <c r="V40" s="87"/>
      <c r="W40" s="87"/>
      <c r="X40" s="87"/>
      <c r="Y40" s="87"/>
      <c r="Z40" s="142"/>
      <c r="AA40" s="87"/>
      <c r="AB40" s="87"/>
      <c r="AC40" s="87"/>
      <c r="AD40" s="137">
        <f>IF($AE$13="Correct",IF(AND(AD39+1&lt;='Student Work'!$AE$13,AD39&lt;&gt;0),AD39+1,IF('Student Work'!AD40&gt;0,"ERROR",0)),0)</f>
        <v>0</v>
      </c>
      <c r="AE40" s="139">
        <f>IF(AD40=0,0,IF(ISBLANK('Student Work'!AE40),"ERROR",IF(ABS('Student Work'!AE40-'Student Work'!AH39)&lt;0.01,IF(AD40&lt;&gt;"ERROR","Correct","ERROR"),"ERROR")))</f>
        <v>0</v>
      </c>
      <c r="AF40" s="139">
        <f>IF(AD40=0,0,IF(ISBLANK('Student Work'!AF40),"ERROR",IF(ABS('Student Work'!AF40-'Student Work'!AE40*'Student Work'!$AE$12/12)&lt;0.01,IF(AD40&lt;&gt;"ERROR","Correct","ERROR"),"ERROR")))</f>
        <v>0</v>
      </c>
      <c r="AG40" s="154">
        <f>IF(AD40=0,0,IF(ISBLANK('Student Work'!AG40),"ERROR",IF(ABS('Student Work'!AG40-('Student Work'!$AE$14-'Student Work'!AF40))&lt;0.01,"Correct","ERROR")))</f>
        <v>0</v>
      </c>
      <c r="AH40" s="155">
        <f>IF(AD40=0,0,IF(ISBLANK('Student Work'!AH40),"ERROR",IF(ABS('Student Work'!AH40-('Student Work'!AE40-'Student Work'!AG40))&lt;0.01,"Correct","ERROR")))</f>
        <v>0</v>
      </c>
      <c r="AI40" s="139">
        <f>IF(AE40=0,0,IF(ISBLANK('Student Work'!#REF!),"ERROR",IF(ABS('Student Work'!#REF!-('Student Work'!AF40+'Student Work'!AG40+'Student Work'!AH40))&lt;0.01,"Correct","ERROR")))</f>
        <v>0</v>
      </c>
      <c r="AJ40" s="87"/>
      <c r="AK40" s="87"/>
      <c r="AL40" s="70"/>
    </row>
    <row r="41" spans="1:38">
      <c r="A41" s="100"/>
      <c r="B41" s="101"/>
      <c r="C41" s="101"/>
      <c r="D41" s="140"/>
      <c r="E41" s="140"/>
      <c r="F41" s="140"/>
      <c r="G41" s="140"/>
      <c r="H41" s="140"/>
      <c r="I41" s="140"/>
      <c r="J41" s="101"/>
      <c r="K41" s="101"/>
      <c r="L41" s="101"/>
      <c r="M41" s="101"/>
      <c r="N41" s="101"/>
      <c r="O41" s="87"/>
      <c r="P41" s="137">
        <f>IF($T$13="Correct",IF(AND(P40+1&lt;='Student Work'!$T$13,P40&lt;&gt;0),P40+1,IF('Student Work'!P41&gt;0,"ERROR",0)),0)</f>
        <v>0</v>
      </c>
      <c r="Q41" s="138">
        <f>IF(P41=0,0,IF(ISBLANK('Student Work'!Q41),"ERROR",IF(ABS('Student Work'!Q41-'Student Work'!T40)&lt;0.01,IF(P41&lt;&gt;"ERROR","Correct","ERROR"),"ERROR")))</f>
        <v>0</v>
      </c>
      <c r="R41" s="139">
        <f>IF(P41=0,0,IF(ISBLANK('Student Work'!R41),"ERROR",IF(ABS('Student Work'!R41-'Student Work'!Q41*'Student Work'!$T$12/12)&lt;0.01,IF(P41&lt;&gt;"ERROR","Correct","ERROR"),"ERROR")))</f>
        <v>0</v>
      </c>
      <c r="S41" s="139">
        <f>IF(P41=0,0,IF(ISBLANK('Student Work'!S41),"ERROR",IF(ABS('Student Work'!S41-('Student Work'!$T$14-'Student Work'!R41))&lt;0.01,IF(P41&lt;&gt;"ERROR","Correct","ERROR"),"ERROR")))</f>
        <v>0</v>
      </c>
      <c r="T41" s="139">
        <f>IF(P41=0,0,IF(ISBLANK('Student Work'!T41),"ERROR",IF(ABS('Student Work'!T41-('Student Work'!Q41-'Student Work'!S41))&lt;0.01,IF(P41&lt;&gt;"ERROR","Correct","ERROR"),"ERROR")))</f>
        <v>0</v>
      </c>
      <c r="U41" s="87"/>
      <c r="V41" s="87"/>
      <c r="W41" s="87"/>
      <c r="X41" s="87"/>
      <c r="Y41" s="87"/>
      <c r="Z41" s="142"/>
      <c r="AA41" s="87"/>
      <c r="AB41" s="87"/>
      <c r="AC41" s="87"/>
      <c r="AD41" s="137">
        <f>IF($AE$13="Correct",IF(AND(AD40+1&lt;='Student Work'!$AE$13,AD40&lt;&gt;0),AD40+1,IF('Student Work'!AD41&gt;0,"ERROR",0)),0)</f>
        <v>0</v>
      </c>
      <c r="AE41" s="139">
        <f>IF(AD41=0,0,IF(ISBLANK('Student Work'!AE41),"ERROR",IF(ABS('Student Work'!AE41-'Student Work'!AH40)&lt;0.01,IF(AD41&lt;&gt;"ERROR","Correct","ERROR"),"ERROR")))</f>
        <v>0</v>
      </c>
      <c r="AF41" s="139">
        <f>IF(AD41=0,0,IF(ISBLANK('Student Work'!AF41),"ERROR",IF(ABS('Student Work'!AF41-'Student Work'!AE41*'Student Work'!$AE$12/12)&lt;0.01,IF(AD41&lt;&gt;"ERROR","Correct","ERROR"),"ERROR")))</f>
        <v>0</v>
      </c>
      <c r="AG41" s="154">
        <f>IF(AD41=0,0,IF(ISBLANK('Student Work'!AG41),"ERROR",IF(ABS('Student Work'!AG41-('Student Work'!$AE$14-'Student Work'!AF41))&lt;0.01,"Correct","ERROR")))</f>
        <v>0</v>
      </c>
      <c r="AH41" s="155">
        <f>IF(AD41=0,0,IF(ISBLANK('Student Work'!AH41),"ERROR",IF(ABS('Student Work'!AH41-('Student Work'!AE41-'Student Work'!AG41))&lt;0.01,"Correct","ERROR")))</f>
        <v>0</v>
      </c>
      <c r="AI41" s="139">
        <f>IF(AE41=0,0,IF(ISBLANK('Student Work'!#REF!),"ERROR",IF(ABS('Student Work'!#REF!-('Student Work'!AF41+'Student Work'!AG41+'Student Work'!AH41))&lt;0.01,"Correct","ERROR")))</f>
        <v>0</v>
      </c>
      <c r="AJ41" s="87"/>
      <c r="AK41" s="87"/>
      <c r="AL41" s="70"/>
    </row>
    <row r="42" spans="1:38">
      <c r="A42" s="100"/>
      <c r="B42" s="101"/>
      <c r="C42" s="101"/>
      <c r="D42" s="140"/>
      <c r="E42" s="140"/>
      <c r="F42" s="140"/>
      <c r="G42" s="140"/>
      <c r="H42" s="140"/>
      <c r="I42" s="140"/>
      <c r="J42" s="101"/>
      <c r="K42" s="101"/>
      <c r="L42" s="101"/>
      <c r="M42" s="101"/>
      <c r="N42" s="101"/>
      <c r="O42" s="87"/>
      <c r="P42" s="137">
        <f>IF($T$13="Correct",IF(AND(P41+1&lt;='Student Work'!$T$13,P41&lt;&gt;0),P41+1,IF('Student Work'!P42&gt;0,"ERROR",0)),0)</f>
        <v>0</v>
      </c>
      <c r="Q42" s="138">
        <f>IF(P42=0,0,IF(ISBLANK('Student Work'!Q42),"ERROR",IF(ABS('Student Work'!Q42-'Student Work'!T41)&lt;0.01,IF(P42&lt;&gt;"ERROR","Correct","ERROR"),"ERROR")))</f>
        <v>0</v>
      </c>
      <c r="R42" s="139">
        <f>IF(P42=0,0,IF(ISBLANK('Student Work'!R42),"ERROR",IF(ABS('Student Work'!R42-'Student Work'!Q42*'Student Work'!$T$12/12)&lt;0.01,IF(P42&lt;&gt;"ERROR","Correct","ERROR"),"ERROR")))</f>
        <v>0</v>
      </c>
      <c r="S42" s="139">
        <f>IF(P42=0,0,IF(ISBLANK('Student Work'!S42),"ERROR",IF(ABS('Student Work'!S42-('Student Work'!$T$14-'Student Work'!R42))&lt;0.01,IF(P42&lt;&gt;"ERROR","Correct","ERROR"),"ERROR")))</f>
        <v>0</v>
      </c>
      <c r="T42" s="139">
        <f>IF(P42=0,0,IF(ISBLANK('Student Work'!T42),"ERROR",IF(ABS('Student Work'!T42-('Student Work'!Q42-'Student Work'!S42))&lt;0.01,IF(P42&lt;&gt;"ERROR","Correct","ERROR"),"ERROR")))</f>
        <v>0</v>
      </c>
      <c r="U42" s="87"/>
      <c r="V42" s="87"/>
      <c r="W42" s="87"/>
      <c r="X42" s="87"/>
      <c r="Y42" s="87"/>
      <c r="Z42" s="142"/>
      <c r="AA42" s="87"/>
      <c r="AB42" s="87"/>
      <c r="AC42" s="87"/>
      <c r="AD42" s="137">
        <f>IF($AE$13="Correct",IF(AND(AD41+1&lt;='Student Work'!$AE$13,AD41&lt;&gt;0),AD41+1,IF('Student Work'!AD42&gt;0,"ERROR",0)),0)</f>
        <v>0</v>
      </c>
      <c r="AE42" s="139">
        <f>IF(AD42=0,0,IF(ISBLANK('Student Work'!AE42),"ERROR",IF(ABS('Student Work'!AE42-'Student Work'!AH41)&lt;0.01,IF(AD42&lt;&gt;"ERROR","Correct","ERROR"),"ERROR")))</f>
        <v>0</v>
      </c>
      <c r="AF42" s="139">
        <f>IF(AD42=0,0,IF(ISBLANK('Student Work'!AF42),"ERROR",IF(ABS('Student Work'!AF42-'Student Work'!AE42*'Student Work'!$AE$12/12)&lt;0.01,IF(AD42&lt;&gt;"ERROR","Correct","ERROR"),"ERROR")))</f>
        <v>0</v>
      </c>
      <c r="AG42" s="154">
        <f>IF(AD42=0,0,IF(ISBLANK('Student Work'!AG42),"ERROR",IF(ABS('Student Work'!AG42-('Student Work'!$AE$14-'Student Work'!AF42))&lt;0.01,"Correct","ERROR")))</f>
        <v>0</v>
      </c>
      <c r="AH42" s="155">
        <f>IF(AD42=0,0,IF(ISBLANK('Student Work'!AH42),"ERROR",IF(ABS('Student Work'!AH42-('Student Work'!AE42-'Student Work'!AG42))&lt;0.01,"Correct","ERROR")))</f>
        <v>0</v>
      </c>
      <c r="AI42" s="139">
        <f>IF(AE42=0,0,IF(ISBLANK('Student Work'!#REF!),"ERROR",IF(ABS('Student Work'!#REF!-('Student Work'!AF42+'Student Work'!AG42+'Student Work'!AH42))&lt;0.01,"Correct","ERROR")))</f>
        <v>0</v>
      </c>
      <c r="AJ42" s="87"/>
      <c r="AK42" s="87"/>
      <c r="AL42" s="70"/>
    </row>
    <row r="43" spans="1:38">
      <c r="A43" s="100"/>
      <c r="B43" s="101"/>
      <c r="C43" s="101"/>
      <c r="D43" s="140"/>
      <c r="E43" s="140"/>
      <c r="F43" s="140"/>
      <c r="G43" s="140"/>
      <c r="H43" s="140"/>
      <c r="I43" s="140"/>
      <c r="J43" s="101"/>
      <c r="K43" s="101"/>
      <c r="L43" s="101"/>
      <c r="M43" s="101"/>
      <c r="N43" s="101"/>
      <c r="O43" s="87"/>
      <c r="P43" s="137">
        <f>IF($T$13="Correct",IF(AND(P42+1&lt;='Student Work'!$T$13,P42&lt;&gt;0),P42+1,IF('Student Work'!P43&gt;0,"ERROR",0)),0)</f>
        <v>0</v>
      </c>
      <c r="Q43" s="138">
        <f>IF(P43=0,0,IF(ISBLANK('Student Work'!Q43),"ERROR",IF(ABS('Student Work'!Q43-'Student Work'!T42)&lt;0.01,IF(P43&lt;&gt;"ERROR","Correct","ERROR"),"ERROR")))</f>
        <v>0</v>
      </c>
      <c r="R43" s="139">
        <f>IF(P43=0,0,IF(ISBLANK('Student Work'!R43),"ERROR",IF(ABS('Student Work'!R43-'Student Work'!Q43*'Student Work'!$T$12/12)&lt;0.01,IF(P43&lt;&gt;"ERROR","Correct","ERROR"),"ERROR")))</f>
        <v>0</v>
      </c>
      <c r="S43" s="139">
        <f>IF(P43=0,0,IF(ISBLANK('Student Work'!S43),"ERROR",IF(ABS('Student Work'!S43-('Student Work'!$T$14-'Student Work'!R43))&lt;0.01,IF(P43&lt;&gt;"ERROR","Correct","ERROR"),"ERROR")))</f>
        <v>0</v>
      </c>
      <c r="T43" s="139">
        <f>IF(P43=0,0,IF(ISBLANK('Student Work'!T43),"ERROR",IF(ABS('Student Work'!T43-('Student Work'!Q43-'Student Work'!S43))&lt;0.01,IF(P43&lt;&gt;"ERROR","Correct","ERROR"),"ERROR")))</f>
        <v>0</v>
      </c>
      <c r="U43" s="87"/>
      <c r="V43" s="87"/>
      <c r="W43" s="142"/>
      <c r="X43" s="142"/>
      <c r="Y43" s="142"/>
      <c r="Z43" s="142"/>
      <c r="AA43" s="142"/>
      <c r="AB43" s="142"/>
      <c r="AC43" s="87"/>
      <c r="AD43" s="137">
        <f>IF($AE$13="Correct",IF(AND(AD42+1&lt;='Student Work'!$AE$13,AD42&lt;&gt;0),AD42+1,IF('Student Work'!AD43&gt;0,"ERROR",0)),0)</f>
        <v>0</v>
      </c>
      <c r="AE43" s="139">
        <f>IF(AD43=0,0,IF(ISBLANK('Student Work'!AE43),"ERROR",IF(ABS('Student Work'!AE43-'Student Work'!AH42)&lt;0.01,IF(AD43&lt;&gt;"ERROR","Correct","ERROR"),"ERROR")))</f>
        <v>0</v>
      </c>
      <c r="AF43" s="139">
        <f>IF(AD43=0,0,IF(ISBLANK('Student Work'!AF43),"ERROR",IF(ABS('Student Work'!AF43-'Student Work'!AE43*'Student Work'!$AE$12/12)&lt;0.01,IF(AD43&lt;&gt;"ERROR","Correct","ERROR"),"ERROR")))</f>
        <v>0</v>
      </c>
      <c r="AG43" s="154">
        <f>IF(AD43=0,0,IF(ISBLANK('Student Work'!AG43),"ERROR",IF(ABS('Student Work'!AG43-('Student Work'!$AE$14-'Student Work'!AF43))&lt;0.01,"Correct","ERROR")))</f>
        <v>0</v>
      </c>
      <c r="AH43" s="155">
        <f>IF(AD43=0,0,IF(ISBLANK('Student Work'!AH43),"ERROR",IF(ABS('Student Work'!AH43-('Student Work'!AE43-'Student Work'!AG43))&lt;0.01,"Correct","ERROR")))</f>
        <v>0</v>
      </c>
      <c r="AI43" s="139">
        <f>IF(AE43=0,0,IF(ISBLANK('Student Work'!#REF!),"ERROR",IF(ABS('Student Work'!#REF!-('Student Work'!AF43+'Student Work'!AG43+'Student Work'!AH43))&lt;0.01,"Correct","ERROR")))</f>
        <v>0</v>
      </c>
      <c r="AJ43" s="87"/>
      <c r="AK43" s="87"/>
      <c r="AL43" s="70"/>
    </row>
    <row r="44" spans="1:38">
      <c r="A44" s="100"/>
      <c r="B44" s="101"/>
      <c r="C44" s="101"/>
      <c r="D44" s="140"/>
      <c r="E44" s="140"/>
      <c r="F44" s="140"/>
      <c r="G44" s="140"/>
      <c r="H44" s="140"/>
      <c r="I44" s="140"/>
      <c r="J44" s="101"/>
      <c r="K44" s="101"/>
      <c r="L44" s="101"/>
      <c r="M44" s="101"/>
      <c r="N44" s="101"/>
      <c r="O44" s="87"/>
      <c r="P44" s="137">
        <f>IF($T$13="Correct",IF(AND(P43+1&lt;='Student Work'!$T$13,P43&lt;&gt;0),P43+1,IF('Student Work'!P44&gt;0,"ERROR",0)),0)</f>
        <v>0</v>
      </c>
      <c r="Q44" s="138">
        <f>IF(P44=0,0,IF(ISBLANK('Student Work'!Q44),"ERROR",IF(ABS('Student Work'!Q44-'Student Work'!T43)&lt;0.01,IF(P44&lt;&gt;"ERROR","Correct","ERROR"),"ERROR")))</f>
        <v>0</v>
      </c>
      <c r="R44" s="139">
        <f>IF(P44=0,0,IF(ISBLANK('Student Work'!R44),"ERROR",IF(ABS('Student Work'!R44-'Student Work'!Q44*'Student Work'!$T$12/12)&lt;0.01,IF(P44&lt;&gt;"ERROR","Correct","ERROR"),"ERROR")))</f>
        <v>0</v>
      </c>
      <c r="S44" s="139">
        <f>IF(P44=0,0,IF(ISBLANK('Student Work'!S44),"ERROR",IF(ABS('Student Work'!S44-('Student Work'!$T$14-'Student Work'!R44))&lt;0.01,IF(P44&lt;&gt;"ERROR","Correct","ERROR"),"ERROR")))</f>
        <v>0</v>
      </c>
      <c r="T44" s="139">
        <f>IF(P44=0,0,IF(ISBLANK('Student Work'!T44),"ERROR",IF(ABS('Student Work'!T44-('Student Work'!Q44-'Student Work'!S44))&lt;0.01,IF(P44&lt;&gt;"ERROR","Correct","ERROR"),"ERROR")))</f>
        <v>0</v>
      </c>
      <c r="U44" s="87"/>
      <c r="V44" s="87"/>
      <c r="W44" s="142"/>
      <c r="X44" s="142"/>
      <c r="Y44" s="142"/>
      <c r="Z44" s="142"/>
      <c r="AA44" s="142"/>
      <c r="AB44" s="142"/>
      <c r="AC44" s="87"/>
      <c r="AD44" s="137">
        <f>IF($AE$13="Correct",IF(AND(AD43+1&lt;='Student Work'!$AE$13,AD43&lt;&gt;0),AD43+1,IF('Student Work'!AD44&gt;0,"ERROR",0)),0)</f>
        <v>0</v>
      </c>
      <c r="AE44" s="139">
        <f>IF(AD44=0,0,IF(ISBLANK('Student Work'!AE44),"ERROR",IF(ABS('Student Work'!AE44-'Student Work'!AH43)&lt;0.01,IF(AD44&lt;&gt;"ERROR","Correct","ERROR"),"ERROR")))</f>
        <v>0</v>
      </c>
      <c r="AF44" s="139">
        <f>IF(AD44=0,0,IF(ISBLANK('Student Work'!AF44),"ERROR",IF(ABS('Student Work'!AF44-'Student Work'!AE44*'Student Work'!$AE$12/12)&lt;0.01,IF(AD44&lt;&gt;"ERROR","Correct","ERROR"),"ERROR")))</f>
        <v>0</v>
      </c>
      <c r="AG44" s="154">
        <f>IF(AD44=0,0,IF(ISBLANK('Student Work'!AG44),"ERROR",IF(ABS('Student Work'!AG44-('Student Work'!$AE$14-'Student Work'!AF44))&lt;0.01,"Correct","ERROR")))</f>
        <v>0</v>
      </c>
      <c r="AH44" s="155">
        <f>IF(AD44=0,0,IF(ISBLANK('Student Work'!AH44),"ERROR",IF(ABS('Student Work'!AH44-('Student Work'!AE44-'Student Work'!AG44))&lt;0.01,"Correct","ERROR")))</f>
        <v>0</v>
      </c>
      <c r="AI44" s="139">
        <f>IF(AE44=0,0,IF(ISBLANK('Student Work'!#REF!),"ERROR",IF(ABS('Student Work'!#REF!-('Student Work'!AF44+'Student Work'!AG44+'Student Work'!AH44))&lt;0.01,"Correct","ERROR")))</f>
        <v>0</v>
      </c>
      <c r="AJ44" s="87"/>
      <c r="AK44" s="87"/>
      <c r="AL44" s="70"/>
    </row>
    <row r="45" spans="1:38">
      <c r="A45" s="100"/>
      <c r="B45" s="101"/>
      <c r="C45" s="101"/>
      <c r="D45" s="140"/>
      <c r="E45" s="140"/>
      <c r="F45" s="140"/>
      <c r="G45" s="140"/>
      <c r="H45" s="140"/>
      <c r="I45" s="140"/>
      <c r="J45" s="101"/>
      <c r="K45" s="101"/>
      <c r="L45" s="101"/>
      <c r="M45" s="101"/>
      <c r="N45" s="101"/>
      <c r="O45" s="87"/>
      <c r="P45" s="137">
        <f>IF($T$13="Correct",IF(AND(P44+1&lt;='Student Work'!$T$13,P44&lt;&gt;0),P44+1,IF('Student Work'!P45&gt;0,"ERROR",0)),0)</f>
        <v>0</v>
      </c>
      <c r="Q45" s="138">
        <f>IF(P45=0,0,IF(ISBLANK('Student Work'!Q45),"ERROR",IF(ABS('Student Work'!Q45-'Student Work'!T44)&lt;0.01,IF(P45&lt;&gt;"ERROR","Correct","ERROR"),"ERROR")))</f>
        <v>0</v>
      </c>
      <c r="R45" s="139">
        <f>IF(P45=0,0,IF(ISBLANK('Student Work'!R45),"ERROR",IF(ABS('Student Work'!R45-'Student Work'!Q45*'Student Work'!$T$12/12)&lt;0.01,IF(P45&lt;&gt;"ERROR","Correct","ERROR"),"ERROR")))</f>
        <v>0</v>
      </c>
      <c r="S45" s="139">
        <f>IF(P45=0,0,IF(ISBLANK('Student Work'!S45),"ERROR",IF(ABS('Student Work'!S45-('Student Work'!$T$14-'Student Work'!R45))&lt;0.01,IF(P45&lt;&gt;"ERROR","Correct","ERROR"),"ERROR")))</f>
        <v>0</v>
      </c>
      <c r="T45" s="139">
        <f>IF(P45=0,0,IF(ISBLANK('Student Work'!T45),"ERROR",IF(ABS('Student Work'!T45-('Student Work'!Q45-'Student Work'!S45))&lt;0.01,IF(P45&lt;&gt;"ERROR","Correct","ERROR"),"ERROR")))</f>
        <v>0</v>
      </c>
      <c r="U45" s="87"/>
      <c r="V45" s="87"/>
      <c r="W45" s="142"/>
      <c r="X45" s="142"/>
      <c r="Y45" s="142"/>
      <c r="Z45" s="142"/>
      <c r="AA45" s="142"/>
      <c r="AB45" s="142"/>
      <c r="AC45" s="87"/>
      <c r="AD45" s="137">
        <f>IF($AE$13="Correct",IF(AND(AD44+1&lt;='Student Work'!$AE$13,AD44&lt;&gt;0),AD44+1,IF('Student Work'!AD45&gt;0,"ERROR",0)),0)</f>
        <v>0</v>
      </c>
      <c r="AE45" s="139">
        <f>IF(AD45=0,0,IF(ISBLANK('Student Work'!AE45),"ERROR",IF(ABS('Student Work'!AE45-'Student Work'!AH44)&lt;0.01,IF(AD45&lt;&gt;"ERROR","Correct","ERROR"),"ERROR")))</f>
        <v>0</v>
      </c>
      <c r="AF45" s="139">
        <f>IF(AD45=0,0,IF(ISBLANK('Student Work'!AF45),"ERROR",IF(ABS('Student Work'!AF45-'Student Work'!AE45*'Student Work'!$AE$12/12)&lt;0.01,IF(AD45&lt;&gt;"ERROR","Correct","ERROR"),"ERROR")))</f>
        <v>0</v>
      </c>
      <c r="AG45" s="154">
        <f>IF(AD45=0,0,IF(ISBLANK('Student Work'!AG45),"ERROR",IF(ABS('Student Work'!AG45-('Student Work'!$AE$14-'Student Work'!AF45))&lt;0.01,"Correct","ERROR")))</f>
        <v>0</v>
      </c>
      <c r="AH45" s="155">
        <f>IF(AD45=0,0,IF(ISBLANK('Student Work'!AH45),"ERROR",IF(ABS('Student Work'!AH45-('Student Work'!AE45-'Student Work'!AG45))&lt;0.01,"Correct","ERROR")))</f>
        <v>0</v>
      </c>
      <c r="AI45" s="139">
        <f>IF(AE45=0,0,IF(ISBLANK('Student Work'!#REF!),"ERROR",IF(ABS('Student Work'!#REF!-('Student Work'!AF45+'Student Work'!AG45+'Student Work'!AH45))&lt;0.01,"Correct","ERROR")))</f>
        <v>0</v>
      </c>
      <c r="AJ45" s="87"/>
      <c r="AK45" s="87"/>
      <c r="AL45" s="70"/>
    </row>
    <row r="46" spans="1:38">
      <c r="A46" s="100"/>
      <c r="B46" s="101"/>
      <c r="C46" s="101"/>
      <c r="D46" s="140"/>
      <c r="E46" s="140"/>
      <c r="F46" s="140"/>
      <c r="G46" s="140"/>
      <c r="H46" s="140"/>
      <c r="I46" s="140"/>
      <c r="J46" s="101"/>
      <c r="K46" s="101"/>
      <c r="L46" s="101"/>
      <c r="M46" s="101"/>
      <c r="N46" s="101"/>
      <c r="O46" s="87"/>
      <c r="P46" s="137">
        <f>IF($T$13="Correct",IF(AND(P45+1&lt;='Student Work'!$T$13,P45&lt;&gt;0),P45+1,IF('Student Work'!P46&gt;0,"ERROR",0)),0)</f>
        <v>0</v>
      </c>
      <c r="Q46" s="138">
        <f>IF(P46=0,0,IF(ISBLANK('Student Work'!Q46),"ERROR",IF(ABS('Student Work'!Q46-'Student Work'!T45)&lt;0.01,IF(P46&lt;&gt;"ERROR","Correct","ERROR"),"ERROR")))</f>
        <v>0</v>
      </c>
      <c r="R46" s="139">
        <f>IF(P46=0,0,IF(ISBLANK('Student Work'!R46),"ERROR",IF(ABS('Student Work'!R46-'Student Work'!Q46*'Student Work'!$T$12/12)&lt;0.01,IF(P46&lt;&gt;"ERROR","Correct","ERROR"),"ERROR")))</f>
        <v>0</v>
      </c>
      <c r="S46" s="139">
        <f>IF(P46=0,0,IF(ISBLANK('Student Work'!S46),"ERROR",IF(ABS('Student Work'!S46-('Student Work'!$T$14-'Student Work'!R46))&lt;0.01,IF(P46&lt;&gt;"ERROR","Correct","ERROR"),"ERROR")))</f>
        <v>0</v>
      </c>
      <c r="T46" s="139">
        <f>IF(P46=0,0,IF(ISBLANK('Student Work'!T46),"ERROR",IF(ABS('Student Work'!T46-('Student Work'!Q46-'Student Work'!S46))&lt;0.01,IF(P46&lt;&gt;"ERROR","Correct","ERROR"),"ERROR")))</f>
        <v>0</v>
      </c>
      <c r="U46" s="87"/>
      <c r="V46" s="87"/>
      <c r="W46" s="142"/>
      <c r="X46" s="142"/>
      <c r="Y46" s="142"/>
      <c r="Z46" s="142"/>
      <c r="AA46" s="142"/>
      <c r="AB46" s="142"/>
      <c r="AC46" s="87"/>
      <c r="AD46" s="137">
        <f>IF($AE$13="Correct",IF(AND(AD45+1&lt;='Student Work'!$AE$13,AD45&lt;&gt;0),AD45+1,IF('Student Work'!AD46&gt;0,"ERROR",0)),0)</f>
        <v>0</v>
      </c>
      <c r="AE46" s="139">
        <f>IF(AD46=0,0,IF(ISBLANK('Student Work'!AE46),"ERROR",IF(ABS('Student Work'!AE46-'Student Work'!AH45)&lt;0.01,IF(AD46&lt;&gt;"ERROR","Correct","ERROR"),"ERROR")))</f>
        <v>0</v>
      </c>
      <c r="AF46" s="139">
        <f>IF(AD46=0,0,IF(ISBLANK('Student Work'!AF46),"ERROR",IF(ABS('Student Work'!AF46-'Student Work'!AE46*'Student Work'!$AE$12/12)&lt;0.01,IF(AD46&lt;&gt;"ERROR","Correct","ERROR"),"ERROR")))</f>
        <v>0</v>
      </c>
      <c r="AG46" s="154">
        <f>IF(AD46=0,0,IF(ISBLANK('Student Work'!AG46),"ERROR",IF(ABS('Student Work'!AG46-('Student Work'!$AE$14-'Student Work'!AF46))&lt;0.01,"Correct","ERROR")))</f>
        <v>0</v>
      </c>
      <c r="AH46" s="155">
        <f>IF(AD46=0,0,IF(ISBLANK('Student Work'!AH46),"ERROR",IF(ABS('Student Work'!AH46-('Student Work'!AE46-'Student Work'!AG46))&lt;0.01,"Correct","ERROR")))</f>
        <v>0</v>
      </c>
      <c r="AI46" s="139">
        <f>IF(AE46=0,0,IF(ISBLANK('Student Work'!#REF!),"ERROR",IF(ABS('Student Work'!#REF!-('Student Work'!AF46+'Student Work'!AG46+'Student Work'!AH46))&lt;0.01,"Correct","ERROR")))</f>
        <v>0</v>
      </c>
      <c r="AJ46" s="87"/>
      <c r="AK46" s="87"/>
      <c r="AL46" s="70"/>
    </row>
    <row r="47" spans="1:38">
      <c r="A47" s="100"/>
      <c r="B47" s="101"/>
      <c r="C47" s="101"/>
      <c r="D47" s="140"/>
      <c r="E47" s="140"/>
      <c r="F47" s="140"/>
      <c r="G47" s="140"/>
      <c r="H47" s="140"/>
      <c r="I47" s="140"/>
      <c r="J47" s="101"/>
      <c r="K47" s="101"/>
      <c r="L47" s="101"/>
      <c r="M47" s="101"/>
      <c r="N47" s="101"/>
      <c r="O47" s="87"/>
      <c r="P47" s="137">
        <f>IF($T$13="Correct",IF(AND(P46+1&lt;='Student Work'!$T$13,P46&lt;&gt;0),P46+1,IF('Student Work'!P47&gt;0,"ERROR",0)),0)</f>
        <v>0</v>
      </c>
      <c r="Q47" s="138">
        <f>IF(P47=0,0,IF(ISBLANK('Student Work'!Q47),"ERROR",IF(ABS('Student Work'!Q47-'Student Work'!T46)&lt;0.01,IF(P47&lt;&gt;"ERROR","Correct","ERROR"),"ERROR")))</f>
        <v>0</v>
      </c>
      <c r="R47" s="139">
        <f>IF(P47=0,0,IF(ISBLANK('Student Work'!R47),"ERROR",IF(ABS('Student Work'!R47-'Student Work'!Q47*'Student Work'!$T$12/12)&lt;0.01,IF(P47&lt;&gt;"ERROR","Correct","ERROR"),"ERROR")))</f>
        <v>0</v>
      </c>
      <c r="S47" s="139">
        <f>IF(P47=0,0,IF(ISBLANK('Student Work'!S47),"ERROR",IF(ABS('Student Work'!S47-('Student Work'!$T$14-'Student Work'!R47))&lt;0.01,IF(P47&lt;&gt;"ERROR","Correct","ERROR"),"ERROR")))</f>
        <v>0</v>
      </c>
      <c r="T47" s="139">
        <f>IF(P47=0,0,IF(ISBLANK('Student Work'!T47),"ERROR",IF(ABS('Student Work'!T47-('Student Work'!Q47-'Student Work'!S47))&lt;0.01,IF(P47&lt;&gt;"ERROR","Correct","ERROR"),"ERROR")))</f>
        <v>0</v>
      </c>
      <c r="U47" s="87"/>
      <c r="V47" s="87"/>
      <c r="W47" s="142"/>
      <c r="X47" s="142"/>
      <c r="Y47" s="142"/>
      <c r="Z47" s="142"/>
      <c r="AA47" s="142"/>
      <c r="AB47" s="142"/>
      <c r="AC47" s="87"/>
      <c r="AD47" s="137">
        <f>IF($AE$13="Correct",IF(AND(AD46+1&lt;='Student Work'!$AE$13,AD46&lt;&gt;0),AD46+1,IF('Student Work'!AD47&gt;0,"ERROR",0)),0)</f>
        <v>0</v>
      </c>
      <c r="AE47" s="139">
        <f>IF(AD47=0,0,IF(ISBLANK('Student Work'!AE47),"ERROR",IF(ABS('Student Work'!AE47-'Student Work'!AH46)&lt;0.01,IF(AD47&lt;&gt;"ERROR","Correct","ERROR"),"ERROR")))</f>
        <v>0</v>
      </c>
      <c r="AF47" s="139">
        <f>IF(AD47=0,0,IF(ISBLANK('Student Work'!AF47),"ERROR",IF(ABS('Student Work'!AF47-'Student Work'!AE47*'Student Work'!$AE$12/12)&lt;0.01,IF(AD47&lt;&gt;"ERROR","Correct","ERROR"),"ERROR")))</f>
        <v>0</v>
      </c>
      <c r="AG47" s="154">
        <f>IF(AD47=0,0,IF(ISBLANK('Student Work'!AG47),"ERROR",IF(ABS('Student Work'!AG47-('Student Work'!$AE$14-'Student Work'!AF47))&lt;0.01,"Correct","ERROR")))</f>
        <v>0</v>
      </c>
      <c r="AH47" s="155">
        <f>IF(AD47=0,0,IF(ISBLANK('Student Work'!AH47),"ERROR",IF(ABS('Student Work'!AH47-('Student Work'!AE47-'Student Work'!AG47))&lt;0.01,"Correct","ERROR")))</f>
        <v>0</v>
      </c>
      <c r="AI47" s="139">
        <f>IF(AE47=0,0,IF(ISBLANK('Student Work'!#REF!),"ERROR",IF(ABS('Student Work'!#REF!-('Student Work'!AF47+'Student Work'!AG47+'Student Work'!AH47))&lt;0.01,"Correct","ERROR")))</f>
        <v>0</v>
      </c>
      <c r="AJ47" s="87"/>
      <c r="AK47" s="87"/>
      <c r="AL47" s="70"/>
    </row>
    <row r="48" spans="1:38">
      <c r="A48" s="100"/>
      <c r="B48" s="101"/>
      <c r="C48" s="101"/>
      <c r="D48" s="140"/>
      <c r="E48" s="140"/>
      <c r="F48" s="140"/>
      <c r="G48" s="140"/>
      <c r="H48" s="140"/>
      <c r="I48" s="140"/>
      <c r="J48" s="101"/>
      <c r="K48" s="101"/>
      <c r="L48" s="101"/>
      <c r="M48" s="101"/>
      <c r="N48" s="101"/>
      <c r="O48" s="87"/>
      <c r="P48" s="137">
        <f>IF($T$13="Correct",IF(AND(P47+1&lt;='Student Work'!$T$13,P47&lt;&gt;0),P47+1,IF('Student Work'!P48&gt;0,"ERROR",0)),0)</f>
        <v>0</v>
      </c>
      <c r="Q48" s="138">
        <f>IF(P48=0,0,IF(ISBLANK('Student Work'!Q48),"ERROR",IF(ABS('Student Work'!Q48-'Student Work'!T47)&lt;0.01,IF(P48&lt;&gt;"ERROR","Correct","ERROR"),"ERROR")))</f>
        <v>0</v>
      </c>
      <c r="R48" s="139">
        <f>IF(P48=0,0,IF(ISBLANK('Student Work'!R48),"ERROR",IF(ABS('Student Work'!R48-'Student Work'!Q48*'Student Work'!$T$12/12)&lt;0.01,IF(P48&lt;&gt;"ERROR","Correct","ERROR"),"ERROR")))</f>
        <v>0</v>
      </c>
      <c r="S48" s="139">
        <f>IF(P48=0,0,IF(ISBLANK('Student Work'!S48),"ERROR",IF(ABS('Student Work'!S48-('Student Work'!$T$14-'Student Work'!R48))&lt;0.01,IF(P48&lt;&gt;"ERROR","Correct","ERROR"),"ERROR")))</f>
        <v>0</v>
      </c>
      <c r="T48" s="139">
        <f>IF(P48=0,0,IF(ISBLANK('Student Work'!T48),"ERROR",IF(ABS('Student Work'!T48-('Student Work'!Q48-'Student Work'!S48))&lt;0.01,IF(P48&lt;&gt;"ERROR","Correct","ERROR"),"ERROR")))</f>
        <v>0</v>
      </c>
      <c r="U48" s="87"/>
      <c r="V48" s="87"/>
      <c r="W48" s="142"/>
      <c r="X48" s="142"/>
      <c r="Y48" s="142"/>
      <c r="Z48" s="142"/>
      <c r="AA48" s="142"/>
      <c r="AB48" s="142"/>
      <c r="AC48" s="87"/>
      <c r="AD48" s="137">
        <f>IF($AE$13="Correct",IF(AND(AD47+1&lt;='Student Work'!$AE$13,AD47&lt;&gt;0),AD47+1,IF('Student Work'!AD48&gt;0,"ERROR",0)),0)</f>
        <v>0</v>
      </c>
      <c r="AE48" s="139">
        <f>IF(AD48=0,0,IF(ISBLANK('Student Work'!AE48),"ERROR",IF(ABS('Student Work'!AE48-'Student Work'!AH47)&lt;0.01,IF(AD48&lt;&gt;"ERROR","Correct","ERROR"),"ERROR")))</f>
        <v>0</v>
      </c>
      <c r="AF48" s="139">
        <f>IF(AD48=0,0,IF(ISBLANK('Student Work'!AF48),"ERROR",IF(ABS('Student Work'!AF48-'Student Work'!AE48*'Student Work'!$AE$12/12)&lt;0.01,IF(AD48&lt;&gt;"ERROR","Correct","ERROR"),"ERROR")))</f>
        <v>0</v>
      </c>
      <c r="AG48" s="154">
        <f>IF(AD48=0,0,IF(ISBLANK('Student Work'!AG48),"ERROR",IF(ABS('Student Work'!AG48-('Student Work'!$AE$14-'Student Work'!AF48))&lt;0.01,"Correct","ERROR")))</f>
        <v>0</v>
      </c>
      <c r="AH48" s="155">
        <f>IF(AD48=0,0,IF(ISBLANK('Student Work'!AH48),"ERROR",IF(ABS('Student Work'!AH48-('Student Work'!AE48-'Student Work'!AG48))&lt;0.01,"Correct","ERROR")))</f>
        <v>0</v>
      </c>
      <c r="AI48" s="139">
        <f>IF(AE48=0,0,IF(ISBLANK('Student Work'!#REF!),"ERROR",IF(ABS('Student Work'!#REF!-('Student Work'!AF48+'Student Work'!AG48+'Student Work'!AH48))&lt;0.01,"Correct","ERROR")))</f>
        <v>0</v>
      </c>
      <c r="AJ48" s="87"/>
      <c r="AK48" s="87"/>
      <c r="AL48" s="70"/>
    </row>
    <row r="49" spans="1:38">
      <c r="A49" s="100"/>
      <c r="B49" s="101"/>
      <c r="C49" s="101"/>
      <c r="D49" s="140"/>
      <c r="E49" s="140"/>
      <c r="F49" s="140"/>
      <c r="G49" s="140"/>
      <c r="H49" s="140"/>
      <c r="I49" s="140"/>
      <c r="J49" s="101"/>
      <c r="K49" s="101"/>
      <c r="L49" s="101"/>
      <c r="M49" s="101"/>
      <c r="N49" s="101"/>
      <c r="O49" s="87"/>
      <c r="P49" s="137">
        <f>IF($T$13="Correct",IF(AND(P48+1&lt;='Student Work'!$T$13,P48&lt;&gt;0),P48+1,IF('Student Work'!P49&gt;0,"ERROR",0)),0)</f>
        <v>0</v>
      </c>
      <c r="Q49" s="138">
        <f>IF(P49=0,0,IF(ISBLANK('Student Work'!Q49),"ERROR",IF(ABS('Student Work'!Q49-'Student Work'!T48)&lt;0.01,IF(P49&lt;&gt;"ERROR","Correct","ERROR"),"ERROR")))</f>
        <v>0</v>
      </c>
      <c r="R49" s="139">
        <f>IF(P49=0,0,IF(ISBLANK('Student Work'!R49),"ERROR",IF(ABS('Student Work'!R49-'Student Work'!Q49*'Student Work'!$T$12/12)&lt;0.01,IF(P49&lt;&gt;"ERROR","Correct","ERROR"),"ERROR")))</f>
        <v>0</v>
      </c>
      <c r="S49" s="139">
        <f>IF(P49=0,0,IF(ISBLANK('Student Work'!S49),"ERROR",IF(ABS('Student Work'!S49-('Student Work'!$T$14-'Student Work'!R49))&lt;0.01,IF(P49&lt;&gt;"ERROR","Correct","ERROR"),"ERROR")))</f>
        <v>0</v>
      </c>
      <c r="T49" s="139">
        <f>IF(P49=0,0,IF(ISBLANK('Student Work'!T49),"ERROR",IF(ABS('Student Work'!T49-('Student Work'!Q49-'Student Work'!S49))&lt;0.01,IF(P49&lt;&gt;"ERROR","Correct","ERROR"),"ERROR")))</f>
        <v>0</v>
      </c>
      <c r="U49" s="87"/>
      <c r="V49" s="87"/>
      <c r="W49" s="142"/>
      <c r="X49" s="142"/>
      <c r="Y49" s="142"/>
      <c r="Z49" s="142"/>
      <c r="AA49" s="142"/>
      <c r="AB49" s="142"/>
      <c r="AC49" s="87"/>
      <c r="AD49" s="137">
        <f>IF($AE$13="Correct",IF(AND(AD48+1&lt;='Student Work'!$AE$13,AD48&lt;&gt;0),AD48+1,IF('Student Work'!AD49&gt;0,"ERROR",0)),0)</f>
        <v>0</v>
      </c>
      <c r="AE49" s="139">
        <f>IF(AD49=0,0,IF(ISBLANK('Student Work'!AE49),"ERROR",IF(ABS('Student Work'!AE49-'Student Work'!AH48)&lt;0.01,IF(AD49&lt;&gt;"ERROR","Correct","ERROR"),"ERROR")))</f>
        <v>0</v>
      </c>
      <c r="AF49" s="139">
        <f>IF(AD49=0,0,IF(ISBLANK('Student Work'!AF49),"ERROR",IF(ABS('Student Work'!AF49-'Student Work'!AE49*'Student Work'!$AE$12/12)&lt;0.01,IF(AD49&lt;&gt;"ERROR","Correct","ERROR"),"ERROR")))</f>
        <v>0</v>
      </c>
      <c r="AG49" s="154">
        <f>IF(AD49=0,0,IF(ISBLANK('Student Work'!AG49),"ERROR",IF(ABS('Student Work'!AG49-('Student Work'!$AE$14-'Student Work'!AF49))&lt;0.01,"Correct","ERROR")))</f>
        <v>0</v>
      </c>
      <c r="AH49" s="155">
        <f>IF(AD49=0,0,IF(ISBLANK('Student Work'!AH49),"ERROR",IF(ABS('Student Work'!AH49-('Student Work'!AE49-'Student Work'!AG49))&lt;0.01,"Correct","ERROR")))</f>
        <v>0</v>
      </c>
      <c r="AI49" s="139">
        <f>IF(AE49=0,0,IF(ISBLANK('Student Work'!#REF!),"ERROR",IF(ABS('Student Work'!#REF!-('Student Work'!AF49+'Student Work'!AG49+'Student Work'!AH49))&lt;0.01,"Correct","ERROR")))</f>
        <v>0</v>
      </c>
      <c r="AJ49" s="87"/>
      <c r="AK49" s="87"/>
      <c r="AL49" s="70"/>
    </row>
    <row r="50" spans="1:38">
      <c r="A50" s="100"/>
      <c r="B50" s="101"/>
      <c r="C50" s="101"/>
      <c r="D50" s="140"/>
      <c r="E50" s="140"/>
      <c r="F50" s="140"/>
      <c r="G50" s="140"/>
      <c r="H50" s="140"/>
      <c r="I50" s="140"/>
      <c r="J50" s="101"/>
      <c r="K50" s="101"/>
      <c r="L50" s="101"/>
      <c r="M50" s="101"/>
      <c r="N50" s="101"/>
      <c r="O50" s="87"/>
      <c r="P50" s="137">
        <f>IF($T$13="Correct",IF(AND(P49+1&lt;='Student Work'!$T$13,P49&lt;&gt;0),P49+1,IF('Student Work'!P50&gt;0,"ERROR",0)),0)</f>
        <v>0</v>
      </c>
      <c r="Q50" s="138">
        <f>IF(P50=0,0,IF(ISBLANK('Student Work'!Q50),"ERROR",IF(ABS('Student Work'!Q50-'Student Work'!T49)&lt;0.01,IF(P50&lt;&gt;"ERROR","Correct","ERROR"),"ERROR")))</f>
        <v>0</v>
      </c>
      <c r="R50" s="139">
        <f>IF(P50=0,0,IF(ISBLANK('Student Work'!R50),"ERROR",IF(ABS('Student Work'!R50-'Student Work'!Q50*'Student Work'!$T$12/12)&lt;0.01,IF(P50&lt;&gt;"ERROR","Correct","ERROR"),"ERROR")))</f>
        <v>0</v>
      </c>
      <c r="S50" s="139">
        <f>IF(P50=0,0,IF(ISBLANK('Student Work'!S50),"ERROR",IF(ABS('Student Work'!S50-('Student Work'!$T$14-'Student Work'!R50))&lt;0.01,IF(P50&lt;&gt;"ERROR","Correct","ERROR"),"ERROR")))</f>
        <v>0</v>
      </c>
      <c r="T50" s="139">
        <f>IF(P50=0,0,IF(ISBLANK('Student Work'!T50),"ERROR",IF(ABS('Student Work'!T50-('Student Work'!Q50-'Student Work'!S50))&lt;0.01,IF(P50&lt;&gt;"ERROR","Correct","ERROR"),"ERROR")))</f>
        <v>0</v>
      </c>
      <c r="U50" s="87"/>
      <c r="V50" s="87"/>
      <c r="W50" s="142"/>
      <c r="X50" s="142"/>
      <c r="Y50" s="142"/>
      <c r="Z50" s="142"/>
      <c r="AA50" s="142"/>
      <c r="AB50" s="142"/>
      <c r="AC50" s="87"/>
      <c r="AD50" s="137">
        <f>IF($AE$13="Correct",IF(AND(AD49+1&lt;='Student Work'!$AE$13,AD49&lt;&gt;0),AD49+1,IF('Student Work'!AD50&gt;0,"ERROR",0)),0)</f>
        <v>0</v>
      </c>
      <c r="AE50" s="139">
        <f>IF(AD50=0,0,IF(ISBLANK('Student Work'!AE50),"ERROR",IF(ABS('Student Work'!AE50-'Student Work'!AH49)&lt;0.01,IF(AD50&lt;&gt;"ERROR","Correct","ERROR"),"ERROR")))</f>
        <v>0</v>
      </c>
      <c r="AF50" s="139">
        <f>IF(AD50=0,0,IF(ISBLANK('Student Work'!AF50),"ERROR",IF(ABS('Student Work'!AF50-'Student Work'!AE50*'Student Work'!$AE$12/12)&lt;0.01,IF(AD50&lt;&gt;"ERROR","Correct","ERROR"),"ERROR")))</f>
        <v>0</v>
      </c>
      <c r="AG50" s="154">
        <f>IF(AD50=0,0,IF(ISBLANK('Student Work'!AG50),"ERROR",IF(ABS('Student Work'!AG50-('Student Work'!$AE$14-'Student Work'!AF50))&lt;0.01,"Correct","ERROR")))</f>
        <v>0</v>
      </c>
      <c r="AH50" s="155">
        <f>IF(AD50=0,0,IF(ISBLANK('Student Work'!AH50),"ERROR",IF(ABS('Student Work'!AH50-('Student Work'!AE50-'Student Work'!AG50))&lt;0.01,"Correct","ERROR")))</f>
        <v>0</v>
      </c>
      <c r="AI50" s="139">
        <f>IF(AE50=0,0,IF(ISBLANK('Student Work'!#REF!),"ERROR",IF(ABS('Student Work'!#REF!-('Student Work'!AF50+'Student Work'!AG50+'Student Work'!AH50))&lt;0.01,"Correct","ERROR")))</f>
        <v>0</v>
      </c>
      <c r="AJ50" s="87"/>
      <c r="AK50" s="87"/>
      <c r="AL50" s="70"/>
    </row>
    <row r="51" spans="1:38">
      <c r="A51" s="100"/>
      <c r="B51" s="87"/>
      <c r="C51" s="87"/>
      <c r="D51" s="140"/>
      <c r="E51" s="87"/>
      <c r="F51" s="87"/>
      <c r="G51" s="87"/>
      <c r="H51" s="87"/>
      <c r="I51" s="87"/>
      <c r="J51" s="87"/>
      <c r="K51" s="101"/>
      <c r="L51" s="101"/>
      <c r="M51" s="101"/>
      <c r="N51" s="87"/>
      <c r="O51" s="87"/>
      <c r="P51" s="137">
        <f>IF($T$13="Correct",IF(AND(P50+1&lt;='Student Work'!$T$13,P50&lt;&gt;0),P50+1,IF('Student Work'!P51&gt;0,"ERROR",0)),0)</f>
        <v>0</v>
      </c>
      <c r="Q51" s="138">
        <f>IF(P51=0,0,IF(ISBLANK('Student Work'!Q51),"ERROR",IF(ABS('Student Work'!Q51-'Student Work'!T50)&lt;0.01,IF(P51&lt;&gt;"ERROR","Correct","ERROR"),"ERROR")))</f>
        <v>0</v>
      </c>
      <c r="R51" s="139">
        <f>IF(P51=0,0,IF(ISBLANK('Student Work'!R51),"ERROR",IF(ABS('Student Work'!R51-'Student Work'!Q51*'Student Work'!$T$12/12)&lt;0.01,IF(P51&lt;&gt;"ERROR","Correct","ERROR"),"ERROR")))</f>
        <v>0</v>
      </c>
      <c r="S51" s="139">
        <f>IF(P51=0,0,IF(ISBLANK('Student Work'!S51),"ERROR",IF(ABS('Student Work'!S51-('Student Work'!$T$14-'Student Work'!R51))&lt;0.01,IF(P51&lt;&gt;"ERROR","Correct","ERROR"),"ERROR")))</f>
        <v>0</v>
      </c>
      <c r="T51" s="139">
        <f>IF(P51=0,0,IF(ISBLANK('Student Work'!T51),"ERROR",IF(ABS('Student Work'!T51-('Student Work'!Q51-'Student Work'!S51))&lt;0.01,IF(P51&lt;&gt;"ERROR","Correct","ERROR"),"ERROR")))</f>
        <v>0</v>
      </c>
      <c r="U51" s="87"/>
      <c r="V51" s="87"/>
      <c r="W51" s="142"/>
      <c r="X51" s="142"/>
      <c r="Y51" s="142"/>
      <c r="Z51" s="142"/>
      <c r="AA51" s="142"/>
      <c r="AB51" s="142"/>
      <c r="AC51" s="87"/>
      <c r="AD51" s="137">
        <f>IF($AE$13="Correct",IF(AND(AD50+1&lt;='Student Work'!$AE$13,AD50&lt;&gt;0),AD50+1,IF('Student Work'!AD51&gt;0,"ERROR",0)),0)</f>
        <v>0</v>
      </c>
      <c r="AE51" s="139">
        <f>IF(AD51=0,0,IF(ISBLANK('Student Work'!AE51),"ERROR",IF(ABS('Student Work'!AE51-'Student Work'!AH50)&lt;0.01,IF(AD51&lt;&gt;"ERROR","Correct","ERROR"),"ERROR")))</f>
        <v>0</v>
      </c>
      <c r="AF51" s="139">
        <f>IF(AD51=0,0,IF(ISBLANK('Student Work'!AF51),"ERROR",IF(ABS('Student Work'!AF51-'Student Work'!AE51*'Student Work'!$AE$12/12)&lt;0.01,IF(AD51&lt;&gt;"ERROR","Correct","ERROR"),"ERROR")))</f>
        <v>0</v>
      </c>
      <c r="AG51" s="154">
        <f>IF(AD51=0,0,IF(ISBLANK('Student Work'!AG51),"ERROR",IF(ABS('Student Work'!AG51-('Student Work'!$AE$14-'Student Work'!AF51))&lt;0.01,"Correct","ERROR")))</f>
        <v>0</v>
      </c>
      <c r="AH51" s="155">
        <f>IF(AD51=0,0,IF(ISBLANK('Student Work'!AH51),"ERROR",IF(ABS('Student Work'!AH51-('Student Work'!AE51-'Student Work'!AG51))&lt;0.01,"Correct","ERROR")))</f>
        <v>0</v>
      </c>
      <c r="AI51" s="139">
        <f>IF(AE51=0,0,IF(ISBLANK('Student Work'!#REF!),"ERROR",IF(ABS('Student Work'!#REF!-('Student Work'!AF51+'Student Work'!AG51+'Student Work'!AH51))&lt;0.01,"Correct","ERROR")))</f>
        <v>0</v>
      </c>
      <c r="AJ51" s="87"/>
      <c r="AK51" s="87"/>
      <c r="AL51" s="70"/>
    </row>
    <row r="52" spans="1:38">
      <c r="A52" s="100"/>
      <c r="B52" s="87"/>
      <c r="C52" s="87"/>
      <c r="D52" s="140"/>
      <c r="E52" s="87"/>
      <c r="F52" s="87"/>
      <c r="G52" s="87"/>
      <c r="H52" s="87"/>
      <c r="I52" s="87"/>
      <c r="J52" s="87"/>
      <c r="K52" s="101"/>
      <c r="L52" s="101"/>
      <c r="M52" s="101"/>
      <c r="N52" s="87"/>
      <c r="O52" s="87"/>
      <c r="P52" s="137">
        <f>IF($T$13="Correct",IF(AND(P51+1&lt;='Student Work'!$T$13,P51&lt;&gt;0),P51+1,IF('Student Work'!P52&gt;0,"ERROR",0)),0)</f>
        <v>0</v>
      </c>
      <c r="Q52" s="138">
        <f>IF(P52=0,0,IF(ISBLANK('Student Work'!Q52),"ERROR",IF(ABS('Student Work'!Q52-'Student Work'!T51)&lt;0.01,IF(P52&lt;&gt;"ERROR","Correct","ERROR"),"ERROR")))</f>
        <v>0</v>
      </c>
      <c r="R52" s="139">
        <f>IF(P52=0,0,IF(ISBLANK('Student Work'!R52),"ERROR",IF(ABS('Student Work'!R52-'Student Work'!Q52*'Student Work'!$T$12/12)&lt;0.01,IF(P52&lt;&gt;"ERROR","Correct","ERROR"),"ERROR")))</f>
        <v>0</v>
      </c>
      <c r="S52" s="139">
        <f>IF(P52=0,0,IF(ISBLANK('Student Work'!S52),"ERROR",IF(ABS('Student Work'!S52-('Student Work'!$T$14-'Student Work'!R52))&lt;0.01,IF(P52&lt;&gt;"ERROR","Correct","ERROR"),"ERROR")))</f>
        <v>0</v>
      </c>
      <c r="T52" s="139">
        <f>IF(P52=0,0,IF(ISBLANK('Student Work'!T52),"ERROR",IF(ABS('Student Work'!T52-('Student Work'!Q52-'Student Work'!S52))&lt;0.01,IF(P52&lt;&gt;"ERROR","Correct","ERROR"),"ERROR")))</f>
        <v>0</v>
      </c>
      <c r="U52" s="87"/>
      <c r="V52" s="87"/>
      <c r="W52" s="142"/>
      <c r="X52" s="142"/>
      <c r="Y52" s="142"/>
      <c r="Z52" s="142"/>
      <c r="AA52" s="142"/>
      <c r="AB52" s="142"/>
      <c r="AC52" s="87"/>
      <c r="AD52" s="137">
        <f>IF($AE$13="Correct",IF(AND(AD51+1&lt;='Student Work'!$AE$13,AD51&lt;&gt;0),AD51+1,IF('Student Work'!AD52&gt;0,"ERROR",0)),0)</f>
        <v>0</v>
      </c>
      <c r="AE52" s="139">
        <f>IF(AD52=0,0,IF(ISBLANK('Student Work'!AE52),"ERROR",IF(ABS('Student Work'!AE52-'Student Work'!AH51)&lt;0.01,IF(AD52&lt;&gt;"ERROR","Correct","ERROR"),"ERROR")))</f>
        <v>0</v>
      </c>
      <c r="AF52" s="139">
        <f>IF(AD52=0,0,IF(ISBLANK('Student Work'!AF52),"ERROR",IF(ABS('Student Work'!AF52-'Student Work'!AE52*'Student Work'!$AE$12/12)&lt;0.01,IF(AD52&lt;&gt;"ERROR","Correct","ERROR"),"ERROR")))</f>
        <v>0</v>
      </c>
      <c r="AG52" s="154">
        <f>IF(AD52=0,0,IF(ISBLANK('Student Work'!AG52),"ERROR",IF(ABS('Student Work'!AG52-('Student Work'!$AE$14-'Student Work'!AF52))&lt;0.01,"Correct","ERROR")))</f>
        <v>0</v>
      </c>
      <c r="AH52" s="155">
        <f>IF(AD52=0,0,IF(ISBLANK('Student Work'!AH52),"ERROR",IF(ABS('Student Work'!AH52-('Student Work'!AE52-'Student Work'!AG52))&lt;0.01,"Correct","ERROR")))</f>
        <v>0</v>
      </c>
      <c r="AI52" s="139">
        <f>IF(AE52=0,0,IF(ISBLANK('Student Work'!#REF!),"ERROR",IF(ABS('Student Work'!#REF!-('Student Work'!AF52+'Student Work'!AG52+'Student Work'!AH52))&lt;0.01,"Correct","ERROR")))</f>
        <v>0</v>
      </c>
      <c r="AJ52" s="87"/>
      <c r="AK52" s="87"/>
      <c r="AL52" s="70"/>
    </row>
    <row r="53" spans="1:38">
      <c r="A53" s="100"/>
      <c r="B53" s="87"/>
      <c r="C53" s="87"/>
      <c r="D53" s="140"/>
      <c r="E53" s="87"/>
      <c r="F53" s="87"/>
      <c r="G53" s="87"/>
      <c r="H53" s="87"/>
      <c r="I53" s="87"/>
      <c r="J53" s="87"/>
      <c r="K53" s="101"/>
      <c r="L53" s="101"/>
      <c r="M53" s="101"/>
      <c r="N53" s="87"/>
      <c r="O53" s="87"/>
      <c r="P53" s="137">
        <f>IF($T$13="Correct",IF(AND(P52+1&lt;='Student Work'!$T$13,P52&lt;&gt;0),P52+1,IF('Student Work'!P53&gt;0,"ERROR",0)),0)</f>
        <v>0</v>
      </c>
      <c r="Q53" s="138">
        <f>IF(P53=0,0,IF(ISBLANK('Student Work'!Q53),"ERROR",IF(ABS('Student Work'!Q53-'Student Work'!T52)&lt;0.01,IF(P53&lt;&gt;"ERROR","Correct","ERROR"),"ERROR")))</f>
        <v>0</v>
      </c>
      <c r="R53" s="139">
        <f>IF(P53=0,0,IF(ISBLANK('Student Work'!R53),"ERROR",IF(ABS('Student Work'!R53-'Student Work'!Q53*'Student Work'!$T$12/12)&lt;0.01,IF(P53&lt;&gt;"ERROR","Correct","ERROR"),"ERROR")))</f>
        <v>0</v>
      </c>
      <c r="S53" s="139">
        <f>IF(P53=0,0,IF(ISBLANK('Student Work'!S53),"ERROR",IF(ABS('Student Work'!S53-('Student Work'!$T$14-'Student Work'!R53))&lt;0.01,IF(P53&lt;&gt;"ERROR","Correct","ERROR"),"ERROR")))</f>
        <v>0</v>
      </c>
      <c r="T53" s="139">
        <f>IF(P53=0,0,IF(ISBLANK('Student Work'!T53),"ERROR",IF(ABS('Student Work'!T53-('Student Work'!Q53-'Student Work'!S53))&lt;0.01,IF(P53&lt;&gt;"ERROR","Correct","ERROR"),"ERROR")))</f>
        <v>0</v>
      </c>
      <c r="U53" s="87"/>
      <c r="V53" s="87"/>
      <c r="W53" s="142"/>
      <c r="X53" s="142"/>
      <c r="Y53" s="142"/>
      <c r="Z53" s="142"/>
      <c r="AA53" s="142"/>
      <c r="AB53" s="142"/>
      <c r="AC53" s="87"/>
      <c r="AD53" s="137">
        <f>IF($AE$13="Correct",IF(AND(AD52+1&lt;='Student Work'!$AE$13,AD52&lt;&gt;0),AD52+1,IF('Student Work'!AD53&gt;0,"ERROR",0)),0)</f>
        <v>0</v>
      </c>
      <c r="AE53" s="139">
        <f>IF(AD53=0,0,IF(ISBLANK('Student Work'!AE53),"ERROR",IF(ABS('Student Work'!AE53-'Student Work'!AH52)&lt;0.01,IF(AD53&lt;&gt;"ERROR","Correct","ERROR"),"ERROR")))</f>
        <v>0</v>
      </c>
      <c r="AF53" s="139">
        <f>IF(AD53=0,0,IF(ISBLANK('Student Work'!AF53),"ERROR",IF(ABS('Student Work'!AF53-'Student Work'!AE53*'Student Work'!$AE$12/12)&lt;0.01,IF(AD53&lt;&gt;"ERROR","Correct","ERROR"),"ERROR")))</f>
        <v>0</v>
      </c>
      <c r="AG53" s="154">
        <f>IF(AD53=0,0,IF(ISBLANK('Student Work'!AG53),"ERROR",IF(ABS('Student Work'!AG53-('Student Work'!$AE$14-'Student Work'!AF53))&lt;0.01,"Correct","ERROR")))</f>
        <v>0</v>
      </c>
      <c r="AH53" s="155">
        <f>IF(AD53=0,0,IF(ISBLANK('Student Work'!AH53),"ERROR",IF(ABS('Student Work'!AH53-('Student Work'!AE53-'Student Work'!AG53))&lt;0.01,"Correct","ERROR")))</f>
        <v>0</v>
      </c>
      <c r="AI53" s="139">
        <f>IF(AE53=0,0,IF(ISBLANK('Student Work'!#REF!),"ERROR",IF(ABS('Student Work'!#REF!-('Student Work'!AF53+'Student Work'!AG53+'Student Work'!AH53))&lt;0.01,"Correct","ERROR")))</f>
        <v>0</v>
      </c>
      <c r="AJ53" s="87"/>
      <c r="AK53" s="87"/>
      <c r="AL53" s="70"/>
    </row>
    <row r="54" spans="1:38">
      <c r="A54" s="100"/>
      <c r="B54" s="87"/>
      <c r="C54" s="87"/>
      <c r="D54" s="87"/>
      <c r="E54" s="87"/>
      <c r="F54" s="87"/>
      <c r="G54" s="87"/>
      <c r="H54" s="87"/>
      <c r="I54" s="87"/>
      <c r="J54" s="87"/>
      <c r="K54" s="87"/>
      <c r="L54" s="87"/>
      <c r="M54" s="87"/>
      <c r="N54" s="87"/>
      <c r="O54" s="87"/>
      <c r="P54" s="137">
        <f>IF($T$13="Correct",IF(AND(P53+1&lt;='Student Work'!$T$13,P53&lt;&gt;0),P53+1,IF('Student Work'!P54&gt;0,"ERROR",0)),0)</f>
        <v>0</v>
      </c>
      <c r="Q54" s="138">
        <f>IF(P54=0,0,IF(ISBLANK('Student Work'!Q54),"ERROR",IF(ABS('Student Work'!Q54-'Student Work'!T53)&lt;0.01,IF(P54&lt;&gt;"ERROR","Correct","ERROR"),"ERROR")))</f>
        <v>0</v>
      </c>
      <c r="R54" s="139">
        <f>IF(P54=0,0,IF(ISBLANK('Student Work'!R54),"ERROR",IF(ABS('Student Work'!R54-'Student Work'!Q54*'Student Work'!$T$12/12)&lt;0.01,IF(P54&lt;&gt;"ERROR","Correct","ERROR"),"ERROR")))</f>
        <v>0</v>
      </c>
      <c r="S54" s="139">
        <f>IF(P54=0,0,IF(ISBLANK('Student Work'!S54),"ERROR",IF(ABS('Student Work'!S54-('Student Work'!$T$14-'Student Work'!R54))&lt;0.01,IF(P54&lt;&gt;"ERROR","Correct","ERROR"),"ERROR")))</f>
        <v>0</v>
      </c>
      <c r="T54" s="139">
        <f>IF(P54=0,0,IF(ISBLANK('Student Work'!T54),"ERROR",IF(ABS('Student Work'!T54-('Student Work'!Q54-'Student Work'!S54))&lt;0.01,IF(P54&lt;&gt;"ERROR","Correct","ERROR"),"ERROR")))</f>
        <v>0</v>
      </c>
      <c r="U54" s="87"/>
      <c r="V54" s="87"/>
      <c r="W54" s="142"/>
      <c r="X54" s="142"/>
      <c r="Y54" s="142"/>
      <c r="Z54" s="142"/>
      <c r="AA54" s="142"/>
      <c r="AB54" s="142"/>
      <c r="AC54" s="87"/>
      <c r="AD54" s="137">
        <f>IF($AE$13="Correct",IF(AND(AD53+1&lt;='Student Work'!$AE$13,AD53&lt;&gt;0),AD53+1,IF('Student Work'!AD54&gt;0,"ERROR",0)),0)</f>
        <v>0</v>
      </c>
      <c r="AE54" s="139">
        <f>IF(AD54=0,0,IF(ISBLANK('Student Work'!AE54),"ERROR",IF(ABS('Student Work'!AE54-'Student Work'!AH53)&lt;0.01,IF(AD54&lt;&gt;"ERROR","Correct","ERROR"),"ERROR")))</f>
        <v>0</v>
      </c>
      <c r="AF54" s="139">
        <f>IF(AD54=0,0,IF(ISBLANK('Student Work'!AF54),"ERROR",IF(ABS('Student Work'!AF54-'Student Work'!AE54*'Student Work'!$AE$12/12)&lt;0.01,IF(AD54&lt;&gt;"ERROR","Correct","ERROR"),"ERROR")))</f>
        <v>0</v>
      </c>
      <c r="AG54" s="154">
        <f>IF(AD54=0,0,IF(ISBLANK('Student Work'!AG54),"ERROR",IF(ABS('Student Work'!AG54-('Student Work'!$AE$14-'Student Work'!AF54))&lt;0.01,"Correct","ERROR")))</f>
        <v>0</v>
      </c>
      <c r="AH54" s="155">
        <f>IF(AD54=0,0,IF(ISBLANK('Student Work'!AH54),"ERROR",IF(ABS('Student Work'!AH54-('Student Work'!AE54-'Student Work'!AG54))&lt;0.01,"Correct","ERROR")))</f>
        <v>0</v>
      </c>
      <c r="AI54" s="139">
        <f>IF(AE54=0,0,IF(ISBLANK('Student Work'!#REF!),"ERROR",IF(ABS('Student Work'!#REF!-('Student Work'!AF54+'Student Work'!AG54+'Student Work'!AH54))&lt;0.01,"Correct","ERROR")))</f>
        <v>0</v>
      </c>
      <c r="AJ54" s="87"/>
      <c r="AK54" s="87"/>
      <c r="AL54" s="70"/>
    </row>
    <row r="55" spans="1:38">
      <c r="A55" s="100"/>
      <c r="B55" s="87"/>
      <c r="C55" s="87"/>
      <c r="D55" s="87"/>
      <c r="E55" s="87"/>
      <c r="F55" s="87"/>
      <c r="G55" s="87"/>
      <c r="H55" s="87"/>
      <c r="I55" s="87"/>
      <c r="J55" s="87"/>
      <c r="K55" s="87"/>
      <c r="L55" s="87"/>
      <c r="M55" s="87"/>
      <c r="N55" s="87"/>
      <c r="O55" s="87"/>
      <c r="P55" s="137">
        <f>IF($T$13="Correct",IF(AND(P54+1&lt;='Student Work'!$T$13,P54&lt;&gt;0),P54+1,IF('Student Work'!P55&gt;0,"ERROR",0)),0)</f>
        <v>0</v>
      </c>
      <c r="Q55" s="138">
        <f>IF(P55=0,0,IF(ISBLANK('Student Work'!Q55),"ERROR",IF(ABS('Student Work'!Q55-'Student Work'!T54)&lt;0.01,IF(P55&lt;&gt;"ERROR","Correct","ERROR"),"ERROR")))</f>
        <v>0</v>
      </c>
      <c r="R55" s="139">
        <f>IF(P55=0,0,IF(ISBLANK('Student Work'!R55),"ERROR",IF(ABS('Student Work'!R55-'Student Work'!Q55*'Student Work'!$T$12/12)&lt;0.01,IF(P55&lt;&gt;"ERROR","Correct","ERROR"),"ERROR")))</f>
        <v>0</v>
      </c>
      <c r="S55" s="139">
        <f>IF(P55=0,0,IF(ISBLANK('Student Work'!S55),"ERROR",IF(ABS('Student Work'!S55-('Student Work'!$T$14-'Student Work'!R55))&lt;0.01,IF(P55&lt;&gt;"ERROR","Correct","ERROR"),"ERROR")))</f>
        <v>0</v>
      </c>
      <c r="T55" s="139">
        <f>IF(P55=0,0,IF(ISBLANK('Student Work'!T55),"ERROR",IF(ABS('Student Work'!T55-('Student Work'!Q55-'Student Work'!S55))&lt;0.01,IF(P55&lt;&gt;"ERROR","Correct","ERROR"),"ERROR")))</f>
        <v>0</v>
      </c>
      <c r="U55" s="87"/>
      <c r="V55" s="87"/>
      <c r="W55" s="142"/>
      <c r="X55" s="142"/>
      <c r="Y55" s="142"/>
      <c r="Z55" s="142"/>
      <c r="AA55" s="142"/>
      <c r="AB55" s="142"/>
      <c r="AC55" s="87"/>
      <c r="AD55" s="137">
        <f>IF($AE$13="Correct",IF(AND(AD54+1&lt;='Student Work'!$AE$13,AD54&lt;&gt;0),AD54+1,IF('Student Work'!AD55&gt;0,"ERROR",0)),0)</f>
        <v>0</v>
      </c>
      <c r="AE55" s="139">
        <f>IF(AD55=0,0,IF(ISBLANK('Student Work'!AE55),"ERROR",IF(ABS('Student Work'!AE55-'Student Work'!AH54)&lt;0.01,IF(AD55&lt;&gt;"ERROR","Correct","ERROR"),"ERROR")))</f>
        <v>0</v>
      </c>
      <c r="AF55" s="139">
        <f>IF(AD55=0,0,IF(ISBLANK('Student Work'!AF55),"ERROR",IF(ABS('Student Work'!AF55-'Student Work'!AE55*'Student Work'!$AE$12/12)&lt;0.01,IF(AD55&lt;&gt;"ERROR","Correct","ERROR"),"ERROR")))</f>
        <v>0</v>
      </c>
      <c r="AG55" s="154">
        <f>IF(AD55=0,0,IF(ISBLANK('Student Work'!AG55),"ERROR",IF(ABS('Student Work'!AG55-('Student Work'!$AE$14-'Student Work'!AF55))&lt;0.01,"Correct","ERROR")))</f>
        <v>0</v>
      </c>
      <c r="AH55" s="155">
        <f>IF(AD55=0,0,IF(ISBLANK('Student Work'!AH55),"ERROR",IF(ABS('Student Work'!AH55-('Student Work'!AE55-'Student Work'!AG55))&lt;0.01,"Correct","ERROR")))</f>
        <v>0</v>
      </c>
      <c r="AI55" s="139">
        <f>IF(AE55=0,0,IF(ISBLANK('Student Work'!#REF!),"ERROR",IF(ABS('Student Work'!#REF!-('Student Work'!AF55+'Student Work'!AG55+'Student Work'!AH55))&lt;0.01,"Correct","ERROR")))</f>
        <v>0</v>
      </c>
      <c r="AJ55" s="87"/>
      <c r="AK55" s="87"/>
      <c r="AL55" s="70"/>
    </row>
    <row r="56" spans="1:38">
      <c r="A56" s="100"/>
      <c r="B56" s="72"/>
      <c r="C56" s="72"/>
      <c r="D56" s="87"/>
      <c r="E56" s="72"/>
      <c r="F56" s="72"/>
      <c r="G56" s="72"/>
      <c r="H56" s="72"/>
      <c r="I56" s="72"/>
      <c r="J56" s="72"/>
      <c r="K56" s="87"/>
      <c r="L56" s="87"/>
      <c r="M56" s="87"/>
      <c r="N56" s="72"/>
      <c r="O56" s="87"/>
      <c r="P56" s="137">
        <f>IF($T$13="Correct",IF(AND(P55+1&lt;='Student Work'!$T$13,P55&lt;&gt;0),P55+1,IF('Student Work'!P56&gt;0,"ERROR",0)),0)</f>
        <v>0</v>
      </c>
      <c r="Q56" s="138">
        <f>IF(P56=0,0,IF(ISBLANK('Student Work'!Q56),"ERROR",IF(ABS('Student Work'!Q56-'Student Work'!T55)&lt;0.01,IF(P56&lt;&gt;"ERROR","Correct","ERROR"),"ERROR")))</f>
        <v>0</v>
      </c>
      <c r="R56" s="139">
        <f>IF(P56=0,0,IF(ISBLANK('Student Work'!R56),"ERROR",IF(ABS('Student Work'!R56-'Student Work'!Q56*'Student Work'!$T$12/12)&lt;0.01,IF(P56&lt;&gt;"ERROR","Correct","ERROR"),"ERROR")))</f>
        <v>0</v>
      </c>
      <c r="S56" s="139">
        <f>IF(P56=0,0,IF(ISBLANK('Student Work'!S56),"ERROR",IF(ABS('Student Work'!S56-('Student Work'!$T$14-'Student Work'!R56))&lt;0.01,IF(P56&lt;&gt;"ERROR","Correct","ERROR"),"ERROR")))</f>
        <v>0</v>
      </c>
      <c r="T56" s="139">
        <f>IF(P56=0,0,IF(ISBLANK('Student Work'!T56),"ERROR",IF(ABS('Student Work'!T56-('Student Work'!Q56-'Student Work'!S56))&lt;0.01,IF(P56&lt;&gt;"ERROR","Correct","ERROR"),"ERROR")))</f>
        <v>0</v>
      </c>
      <c r="U56" s="87"/>
      <c r="V56" s="87"/>
      <c r="W56" s="142"/>
      <c r="X56" s="142"/>
      <c r="Y56" s="142"/>
      <c r="Z56" s="142"/>
      <c r="AA56" s="142"/>
      <c r="AB56" s="142"/>
      <c r="AC56" s="87"/>
      <c r="AD56" s="137">
        <f>IF($AE$13="Correct",IF(AND(AD55+1&lt;='Student Work'!$AE$13,AD55&lt;&gt;0),AD55+1,IF('Student Work'!AD56&gt;0,"ERROR",0)),0)</f>
        <v>0</v>
      </c>
      <c r="AE56" s="139">
        <f>IF(AD56=0,0,IF(ISBLANK('Student Work'!AE56),"ERROR",IF(ABS('Student Work'!AE56-'Student Work'!AH55)&lt;0.01,IF(AD56&lt;&gt;"ERROR","Correct","ERROR"),"ERROR")))</f>
        <v>0</v>
      </c>
      <c r="AF56" s="139">
        <f>IF(AD56=0,0,IF(ISBLANK('Student Work'!AF56),"ERROR",IF(ABS('Student Work'!AF56-'Student Work'!AE56*'Student Work'!$AE$12/12)&lt;0.01,IF(AD56&lt;&gt;"ERROR","Correct","ERROR"),"ERROR")))</f>
        <v>0</v>
      </c>
      <c r="AG56" s="154">
        <f>IF(AD56=0,0,IF(ISBLANK('Student Work'!AG56),"ERROR",IF(ABS('Student Work'!AG56-('Student Work'!$AE$14-'Student Work'!AF56))&lt;0.01,"Correct","ERROR")))</f>
        <v>0</v>
      </c>
      <c r="AH56" s="155">
        <f>IF(AD56=0,0,IF(ISBLANK('Student Work'!AH56),"ERROR",IF(ABS('Student Work'!AH56-('Student Work'!AE56-'Student Work'!AG56))&lt;0.01,"Correct","ERROR")))</f>
        <v>0</v>
      </c>
      <c r="AI56" s="139">
        <f>IF(AE56=0,0,IF(ISBLANK('Student Work'!#REF!),"ERROR",IF(ABS('Student Work'!#REF!-('Student Work'!AF56+'Student Work'!AG56+'Student Work'!AH56))&lt;0.01,"Correct","ERROR")))</f>
        <v>0</v>
      </c>
      <c r="AJ56" s="87"/>
      <c r="AK56" s="87"/>
      <c r="AL56" s="70"/>
    </row>
    <row r="57" spans="1:38">
      <c r="A57" s="100"/>
      <c r="B57" s="72"/>
      <c r="C57" s="72"/>
      <c r="D57" s="87"/>
      <c r="E57" s="72"/>
      <c r="F57" s="72"/>
      <c r="G57" s="72"/>
      <c r="H57" s="72"/>
      <c r="I57" s="72"/>
      <c r="J57" s="72"/>
      <c r="K57" s="87"/>
      <c r="L57" s="87"/>
      <c r="M57" s="87"/>
      <c r="N57" s="72"/>
      <c r="O57" s="87"/>
      <c r="P57" s="137">
        <f>IF($T$13="Correct",IF(AND(P56+1&lt;='Student Work'!$T$13,P56&lt;&gt;0),P56+1,IF('Student Work'!P57&gt;0,"ERROR",0)),0)</f>
        <v>0</v>
      </c>
      <c r="Q57" s="138">
        <f>IF(P57=0,0,IF(ISBLANK('Student Work'!Q57),"ERROR",IF(ABS('Student Work'!Q57-'Student Work'!T56)&lt;0.01,IF(P57&lt;&gt;"ERROR","Correct","ERROR"),"ERROR")))</f>
        <v>0</v>
      </c>
      <c r="R57" s="139">
        <f>IF(P57=0,0,IF(ISBLANK('Student Work'!R57),"ERROR",IF(ABS('Student Work'!R57-'Student Work'!Q57*'Student Work'!$T$12/12)&lt;0.01,IF(P57&lt;&gt;"ERROR","Correct","ERROR"),"ERROR")))</f>
        <v>0</v>
      </c>
      <c r="S57" s="139">
        <f>IF(P57=0,0,IF(ISBLANK('Student Work'!S57),"ERROR",IF(ABS('Student Work'!S57-('Student Work'!$T$14-'Student Work'!R57))&lt;0.01,IF(P57&lt;&gt;"ERROR","Correct","ERROR"),"ERROR")))</f>
        <v>0</v>
      </c>
      <c r="T57" s="139">
        <f>IF(P57=0,0,IF(ISBLANK('Student Work'!T57),"ERROR",IF(ABS('Student Work'!T57-('Student Work'!Q57-'Student Work'!S57))&lt;0.01,IF(P57&lt;&gt;"ERROR","Correct","ERROR"),"ERROR")))</f>
        <v>0</v>
      </c>
      <c r="U57" s="87"/>
      <c r="V57" s="87"/>
      <c r="W57" s="142"/>
      <c r="X57" s="142"/>
      <c r="Y57" s="142"/>
      <c r="Z57" s="142"/>
      <c r="AA57" s="142"/>
      <c r="AB57" s="142"/>
      <c r="AC57" s="87"/>
      <c r="AD57" s="137">
        <f>IF($AE$13="Correct",IF(AND(AD56+1&lt;='Student Work'!$AE$13,AD56&lt;&gt;0),AD56+1,IF('Student Work'!AD57&gt;0,"ERROR",0)),0)</f>
        <v>0</v>
      </c>
      <c r="AE57" s="139">
        <f>IF(AD57=0,0,IF(ISBLANK('Student Work'!AE57),"ERROR",IF(ABS('Student Work'!AE57-'Student Work'!AH56)&lt;0.01,IF(AD57&lt;&gt;"ERROR","Correct","ERROR"),"ERROR")))</f>
        <v>0</v>
      </c>
      <c r="AF57" s="139">
        <f>IF(AD57=0,0,IF(ISBLANK('Student Work'!AF57),"ERROR",IF(ABS('Student Work'!AF57-'Student Work'!AE57*'Student Work'!$AE$12/12)&lt;0.01,IF(AD57&lt;&gt;"ERROR","Correct","ERROR"),"ERROR")))</f>
        <v>0</v>
      </c>
      <c r="AG57" s="154">
        <f>IF(AD57=0,0,IF(ISBLANK('Student Work'!AG57),"ERROR",IF(ABS('Student Work'!AG57-('Student Work'!$AE$14-'Student Work'!AF57))&lt;0.01,"Correct","ERROR")))</f>
        <v>0</v>
      </c>
      <c r="AH57" s="155">
        <f>IF(AD57=0,0,IF(ISBLANK('Student Work'!AH57),"ERROR",IF(ABS('Student Work'!AH57-('Student Work'!AE57-'Student Work'!AG57))&lt;0.01,"Correct","ERROR")))</f>
        <v>0</v>
      </c>
      <c r="AI57" s="139">
        <f>IF(AE57=0,0,IF(ISBLANK('Student Work'!#REF!),"ERROR",IF(ABS('Student Work'!#REF!-('Student Work'!AF57+'Student Work'!AG57+'Student Work'!AH57))&lt;0.01,"Correct","ERROR")))</f>
        <v>0</v>
      </c>
      <c r="AJ57" s="87"/>
      <c r="AK57" s="87"/>
      <c r="AL57" s="70"/>
    </row>
    <row r="58" spans="1:38">
      <c r="A58" s="100"/>
      <c r="B58" s="72"/>
      <c r="C58" s="72"/>
      <c r="D58" s="87"/>
      <c r="E58" s="72"/>
      <c r="F58" s="72"/>
      <c r="G58" s="72"/>
      <c r="H58" s="72"/>
      <c r="I58" s="72"/>
      <c r="J58" s="72"/>
      <c r="K58" s="87"/>
      <c r="L58" s="87"/>
      <c r="M58" s="87"/>
      <c r="N58" s="72"/>
      <c r="O58" s="87"/>
      <c r="P58" s="137">
        <f>IF($T$13="Correct",IF(AND(P57+1&lt;='Student Work'!$T$13,P57&lt;&gt;0),P57+1,IF('Student Work'!P58&gt;0,"ERROR",0)),0)</f>
        <v>0</v>
      </c>
      <c r="Q58" s="138">
        <f>IF(P58=0,0,IF(ISBLANK('Student Work'!Q58),"ERROR",IF(ABS('Student Work'!Q58-'Student Work'!T57)&lt;0.01,IF(P58&lt;&gt;"ERROR","Correct","ERROR"),"ERROR")))</f>
        <v>0</v>
      </c>
      <c r="R58" s="139">
        <f>IF(P58=0,0,IF(ISBLANK('Student Work'!R58),"ERROR",IF(ABS('Student Work'!R58-'Student Work'!Q58*'Student Work'!$T$12/12)&lt;0.01,IF(P58&lt;&gt;"ERROR","Correct","ERROR"),"ERROR")))</f>
        <v>0</v>
      </c>
      <c r="S58" s="139">
        <f>IF(P58=0,0,IF(ISBLANK('Student Work'!S58),"ERROR",IF(ABS('Student Work'!S58-('Student Work'!$T$14-'Student Work'!R58))&lt;0.01,IF(P58&lt;&gt;"ERROR","Correct","ERROR"),"ERROR")))</f>
        <v>0</v>
      </c>
      <c r="T58" s="139">
        <f>IF(P58=0,0,IF(ISBLANK('Student Work'!T58),"ERROR",IF(ABS('Student Work'!T58-('Student Work'!Q58-'Student Work'!S58))&lt;0.01,IF(P58&lt;&gt;"ERROR","Correct","ERROR"),"ERROR")))</f>
        <v>0</v>
      </c>
      <c r="U58" s="87"/>
      <c r="V58" s="87"/>
      <c r="W58" s="142"/>
      <c r="X58" s="142"/>
      <c r="Y58" s="142"/>
      <c r="Z58" s="142"/>
      <c r="AA58" s="142"/>
      <c r="AB58" s="142"/>
      <c r="AC58" s="87"/>
      <c r="AD58" s="137">
        <f>IF($AE$13="Correct",IF(AND(AD57+1&lt;='Student Work'!$AE$13,AD57&lt;&gt;0),AD57+1,IF('Student Work'!AD58&gt;0,"ERROR",0)),0)</f>
        <v>0</v>
      </c>
      <c r="AE58" s="139">
        <f>IF(AD58=0,0,IF(ISBLANK('Student Work'!AE58),"ERROR",IF(ABS('Student Work'!AE58-'Student Work'!AH57)&lt;0.01,IF(AD58&lt;&gt;"ERROR","Correct","ERROR"),"ERROR")))</f>
        <v>0</v>
      </c>
      <c r="AF58" s="139">
        <f>IF(AD58=0,0,IF(ISBLANK('Student Work'!AF58),"ERROR",IF(ABS('Student Work'!AF58-'Student Work'!AE58*'Student Work'!$AE$12/12)&lt;0.01,IF(AD58&lt;&gt;"ERROR","Correct","ERROR"),"ERROR")))</f>
        <v>0</v>
      </c>
      <c r="AG58" s="154">
        <f>IF(AD58=0,0,IF(ISBLANK('Student Work'!AG58),"ERROR",IF(ABS('Student Work'!AG58-('Student Work'!$AE$14-'Student Work'!AF58))&lt;0.01,"Correct","ERROR")))</f>
        <v>0</v>
      </c>
      <c r="AH58" s="155">
        <f>IF(AD58=0,0,IF(ISBLANK('Student Work'!AH58),"ERROR",IF(ABS('Student Work'!AH58-('Student Work'!AE58-'Student Work'!AG58))&lt;0.01,"Correct","ERROR")))</f>
        <v>0</v>
      </c>
      <c r="AI58" s="139">
        <f>IF(AE58=0,0,IF(ISBLANK('Student Work'!#REF!),"ERROR",IF(ABS('Student Work'!#REF!-('Student Work'!AF58+'Student Work'!AG58+'Student Work'!AH58))&lt;0.01,"Correct","ERROR")))</f>
        <v>0</v>
      </c>
      <c r="AJ58" s="87"/>
      <c r="AK58" s="87"/>
      <c r="AL58" s="70"/>
    </row>
    <row r="59" spans="1:38">
      <c r="A59" s="100"/>
      <c r="B59" s="72"/>
      <c r="C59" s="72"/>
      <c r="D59" s="72"/>
      <c r="E59" s="72"/>
      <c r="F59" s="72"/>
      <c r="G59" s="72"/>
      <c r="H59" s="72"/>
      <c r="I59" s="72"/>
      <c r="J59" s="72"/>
      <c r="K59" s="72"/>
      <c r="L59" s="72"/>
      <c r="M59" s="72"/>
      <c r="N59" s="72"/>
      <c r="O59" s="87"/>
      <c r="P59" s="137">
        <f>IF($T$13="Correct",IF(AND(P58+1&lt;='Student Work'!$T$13,P58&lt;&gt;0),P58+1,IF('Student Work'!P59&gt;0,"ERROR",0)),0)</f>
        <v>0</v>
      </c>
      <c r="Q59" s="138">
        <f>IF(P59=0,0,IF(ISBLANK('Student Work'!Q59),"ERROR",IF(ABS('Student Work'!Q59-'Student Work'!T58)&lt;0.01,IF(P59&lt;&gt;"ERROR","Correct","ERROR"),"ERROR")))</f>
        <v>0</v>
      </c>
      <c r="R59" s="139">
        <f>IF(P59=0,0,IF(ISBLANK('Student Work'!R59),"ERROR",IF(ABS('Student Work'!R59-'Student Work'!Q59*'Student Work'!$T$12/12)&lt;0.01,IF(P59&lt;&gt;"ERROR","Correct","ERROR"),"ERROR")))</f>
        <v>0</v>
      </c>
      <c r="S59" s="139">
        <f>IF(P59=0,0,IF(ISBLANK('Student Work'!S59),"ERROR",IF(ABS('Student Work'!S59-('Student Work'!$T$14-'Student Work'!R59))&lt;0.01,IF(P59&lt;&gt;"ERROR","Correct","ERROR"),"ERROR")))</f>
        <v>0</v>
      </c>
      <c r="T59" s="139">
        <f>IF(P59=0,0,IF(ISBLANK('Student Work'!T59),"ERROR",IF(ABS('Student Work'!T59-('Student Work'!Q59-'Student Work'!S59))&lt;0.01,IF(P59&lt;&gt;"ERROR","Correct","ERROR"),"ERROR")))</f>
        <v>0</v>
      </c>
      <c r="U59" s="87"/>
      <c r="V59" s="87"/>
      <c r="W59" s="142"/>
      <c r="X59" s="142"/>
      <c r="Y59" s="142"/>
      <c r="Z59" s="142"/>
      <c r="AA59" s="142"/>
      <c r="AB59" s="142"/>
      <c r="AC59" s="87"/>
      <c r="AD59" s="137">
        <f>IF($AE$13="Correct",IF(AND(AD58+1&lt;='Student Work'!$AE$13,AD58&lt;&gt;0),AD58+1,IF('Student Work'!AD59&gt;0,"ERROR",0)),0)</f>
        <v>0</v>
      </c>
      <c r="AE59" s="139">
        <f>IF(AD59=0,0,IF(ISBLANK('Student Work'!AE59),"ERROR",IF(ABS('Student Work'!AE59-'Student Work'!AH58)&lt;0.01,IF(AD59&lt;&gt;"ERROR","Correct","ERROR"),"ERROR")))</f>
        <v>0</v>
      </c>
      <c r="AF59" s="139">
        <f>IF(AD59=0,0,IF(ISBLANK('Student Work'!AF59),"ERROR",IF(ABS('Student Work'!AF59-'Student Work'!AE59*'Student Work'!$AE$12/12)&lt;0.01,IF(AD59&lt;&gt;"ERROR","Correct","ERROR"),"ERROR")))</f>
        <v>0</v>
      </c>
      <c r="AG59" s="154">
        <f>IF(AD59=0,0,IF(ISBLANK('Student Work'!AG59),"ERROR",IF(ABS('Student Work'!AG59-('Student Work'!$AE$14-'Student Work'!AF59))&lt;0.01,"Correct","ERROR")))</f>
        <v>0</v>
      </c>
      <c r="AH59" s="155">
        <f>IF(AD59=0,0,IF(ISBLANK('Student Work'!AH59),"ERROR",IF(ABS('Student Work'!AH59-('Student Work'!AE59-'Student Work'!AG59))&lt;0.01,"Correct","ERROR")))</f>
        <v>0</v>
      </c>
      <c r="AI59" s="139">
        <f>IF(AE59=0,0,IF(ISBLANK('Student Work'!#REF!),"ERROR",IF(ABS('Student Work'!#REF!-('Student Work'!AF59+'Student Work'!AG59+'Student Work'!AH59))&lt;0.01,"Correct","ERROR")))</f>
        <v>0</v>
      </c>
      <c r="AJ59" s="87"/>
      <c r="AK59" s="87"/>
      <c r="AL59" s="70"/>
    </row>
    <row r="60" spans="1:38">
      <c r="A60" s="100"/>
      <c r="B60" s="72"/>
      <c r="C60" s="72"/>
      <c r="D60" s="72"/>
      <c r="E60" s="72"/>
      <c r="F60" s="72"/>
      <c r="G60" s="72"/>
      <c r="H60" s="72"/>
      <c r="I60" s="72"/>
      <c r="J60" s="72"/>
      <c r="K60" s="72"/>
      <c r="L60" s="72"/>
      <c r="M60" s="72"/>
      <c r="N60" s="72"/>
      <c r="O60" s="87"/>
      <c r="P60" s="137">
        <f>IF($T$13="Correct",IF(AND(P59+1&lt;='Student Work'!$T$13,P59&lt;&gt;0),P59+1,IF('Student Work'!P60&gt;0,"ERROR",0)),0)</f>
        <v>0</v>
      </c>
      <c r="Q60" s="138">
        <f>IF(P60=0,0,IF(ISBLANK('Student Work'!Q60),"ERROR",IF(ABS('Student Work'!Q60-'Student Work'!T59)&lt;0.01,IF(P60&lt;&gt;"ERROR","Correct","ERROR"),"ERROR")))</f>
        <v>0</v>
      </c>
      <c r="R60" s="139">
        <f>IF(P60=0,0,IF(ISBLANK('Student Work'!R60),"ERROR",IF(ABS('Student Work'!R60-'Student Work'!Q60*'Student Work'!$T$12/12)&lt;0.01,IF(P60&lt;&gt;"ERROR","Correct","ERROR"),"ERROR")))</f>
        <v>0</v>
      </c>
      <c r="S60" s="139">
        <f>IF(P60=0,0,IF(ISBLANK('Student Work'!S60),"ERROR",IF(ABS('Student Work'!S60-('Student Work'!$T$14-'Student Work'!R60))&lt;0.01,IF(P60&lt;&gt;"ERROR","Correct","ERROR"),"ERROR")))</f>
        <v>0</v>
      </c>
      <c r="T60" s="139">
        <f>IF(P60=0,0,IF(ISBLANK('Student Work'!T60),"ERROR",IF(ABS('Student Work'!T60-('Student Work'!Q60-'Student Work'!S60))&lt;0.01,IF(P60&lt;&gt;"ERROR","Correct","ERROR"),"ERROR")))</f>
        <v>0</v>
      </c>
      <c r="U60" s="87"/>
      <c r="V60" s="87"/>
      <c r="W60" s="142"/>
      <c r="X60" s="142"/>
      <c r="Y60" s="142"/>
      <c r="Z60" s="142"/>
      <c r="AA60" s="142"/>
      <c r="AB60" s="142"/>
      <c r="AC60" s="87"/>
      <c r="AD60" s="137">
        <f>IF($AE$13="Correct",IF(AND(AD59+1&lt;='Student Work'!$AE$13,AD59&lt;&gt;0),AD59+1,IF('Student Work'!AD60&gt;0,"ERROR",0)),0)</f>
        <v>0</v>
      </c>
      <c r="AE60" s="139">
        <f>IF(AD60=0,0,IF(ISBLANK('Student Work'!AE60),"ERROR",IF(ABS('Student Work'!AE60-'Student Work'!AH59)&lt;0.01,IF(AD60&lt;&gt;"ERROR","Correct","ERROR"),"ERROR")))</f>
        <v>0</v>
      </c>
      <c r="AF60" s="139">
        <f>IF(AD60=0,0,IF(ISBLANK('Student Work'!AF60),"ERROR",IF(ABS('Student Work'!AF60-'Student Work'!AE60*'Student Work'!$AE$12/12)&lt;0.01,IF(AD60&lt;&gt;"ERROR","Correct","ERROR"),"ERROR")))</f>
        <v>0</v>
      </c>
      <c r="AG60" s="154">
        <f>IF(AD60=0,0,IF(ISBLANK('Student Work'!AG60),"ERROR",IF(ABS('Student Work'!AG60-('Student Work'!$AE$14-'Student Work'!AF60))&lt;0.01,"Correct","ERROR")))</f>
        <v>0</v>
      </c>
      <c r="AH60" s="155">
        <f>IF(AD60=0,0,IF(ISBLANK('Student Work'!AH60),"ERROR",IF(ABS('Student Work'!AH60-('Student Work'!AE60-'Student Work'!AG60))&lt;0.01,"Correct","ERROR")))</f>
        <v>0</v>
      </c>
      <c r="AI60" s="139">
        <f>IF(AE60=0,0,IF(ISBLANK('Student Work'!#REF!),"ERROR",IF(ABS('Student Work'!#REF!-('Student Work'!AF60+'Student Work'!AG60+'Student Work'!AH60))&lt;0.01,"Correct","ERROR")))</f>
        <v>0</v>
      </c>
      <c r="AJ60" s="87"/>
      <c r="AK60" s="87"/>
      <c r="AL60" s="70"/>
    </row>
    <row r="61" spans="1:38">
      <c r="A61" s="100"/>
      <c r="B61" s="72"/>
      <c r="C61" s="72"/>
      <c r="D61" s="72"/>
      <c r="E61" s="72"/>
      <c r="F61" s="72"/>
      <c r="G61" s="72"/>
      <c r="H61" s="72"/>
      <c r="I61" s="72"/>
      <c r="J61" s="72"/>
      <c r="K61" s="72"/>
      <c r="L61" s="72"/>
      <c r="M61" s="72"/>
      <c r="N61" s="72"/>
      <c r="O61" s="87"/>
      <c r="P61" s="137">
        <f>IF($T$13="Correct",IF(AND(P60+1&lt;='Student Work'!$T$13,P60&lt;&gt;0),P60+1,IF('Student Work'!P61&gt;0,"ERROR",0)),0)</f>
        <v>0</v>
      </c>
      <c r="Q61" s="138">
        <f>IF(P61=0,0,IF(ISBLANK('Student Work'!Q61),"ERROR",IF(ABS('Student Work'!Q61-'Student Work'!T60)&lt;0.01,IF(P61&lt;&gt;"ERROR","Correct","ERROR"),"ERROR")))</f>
        <v>0</v>
      </c>
      <c r="R61" s="139">
        <f>IF(P61=0,0,IF(ISBLANK('Student Work'!R61),"ERROR",IF(ABS('Student Work'!R61-'Student Work'!Q61*'Student Work'!$T$12/12)&lt;0.01,IF(P61&lt;&gt;"ERROR","Correct","ERROR"),"ERROR")))</f>
        <v>0</v>
      </c>
      <c r="S61" s="139">
        <f>IF(P61=0,0,IF(ISBLANK('Student Work'!S61),"ERROR",IF(ABS('Student Work'!S61-('Student Work'!$T$14-'Student Work'!R61))&lt;0.01,IF(P61&lt;&gt;"ERROR","Correct","ERROR"),"ERROR")))</f>
        <v>0</v>
      </c>
      <c r="T61" s="139">
        <f>IF(P61=0,0,IF(ISBLANK('Student Work'!T61),"ERROR",IF(ABS('Student Work'!T61-('Student Work'!Q61-'Student Work'!S61))&lt;0.01,IF(P61&lt;&gt;"ERROR","Correct","ERROR"),"ERROR")))</f>
        <v>0</v>
      </c>
      <c r="U61" s="87"/>
      <c r="V61" s="87"/>
      <c r="W61" s="142"/>
      <c r="X61" s="142"/>
      <c r="Y61" s="142"/>
      <c r="Z61" s="142"/>
      <c r="AA61" s="142"/>
      <c r="AB61" s="142"/>
      <c r="AC61" s="87"/>
      <c r="AD61" s="137">
        <f>IF($AE$13="Correct",IF(AND(AD60+1&lt;='Student Work'!$AE$13,AD60&lt;&gt;0),AD60+1,IF('Student Work'!AD61&gt;0,"ERROR",0)),0)</f>
        <v>0</v>
      </c>
      <c r="AE61" s="139">
        <f>IF(AD61=0,0,IF(ISBLANK('Student Work'!AE61),"ERROR",IF(ABS('Student Work'!AE61-'Student Work'!AH60)&lt;0.01,IF(AD61&lt;&gt;"ERROR","Correct","ERROR"),"ERROR")))</f>
        <v>0</v>
      </c>
      <c r="AF61" s="139">
        <f>IF(AD61=0,0,IF(ISBLANK('Student Work'!AF61),"ERROR",IF(ABS('Student Work'!AF61-'Student Work'!AE61*'Student Work'!$AE$12/12)&lt;0.01,IF(AD61&lt;&gt;"ERROR","Correct","ERROR"),"ERROR")))</f>
        <v>0</v>
      </c>
      <c r="AG61" s="154">
        <f>IF(AD61=0,0,IF(ISBLANK('Student Work'!AG61),"ERROR",IF(ABS('Student Work'!AG61-('Student Work'!$AE$14-'Student Work'!AF61))&lt;0.01,"Correct","ERROR")))</f>
        <v>0</v>
      </c>
      <c r="AH61" s="155">
        <f>IF(AD61=0,0,IF(ISBLANK('Student Work'!AH61),"ERROR",IF(ABS('Student Work'!AH61-('Student Work'!AE61-'Student Work'!AG61))&lt;0.01,"Correct","ERROR")))</f>
        <v>0</v>
      </c>
      <c r="AI61" s="139">
        <f>IF(AE61=0,0,IF(ISBLANK('Student Work'!#REF!),"ERROR",IF(ABS('Student Work'!#REF!-('Student Work'!AF61+'Student Work'!AG61+'Student Work'!AH61))&lt;0.01,"Correct","ERROR")))</f>
        <v>0</v>
      </c>
      <c r="AJ61" s="87"/>
      <c r="AK61" s="87"/>
      <c r="AL61" s="70"/>
    </row>
    <row r="62" spans="1:38">
      <c r="A62" s="100"/>
      <c r="B62" s="72"/>
      <c r="C62" s="72"/>
      <c r="D62" s="72"/>
      <c r="E62" s="72"/>
      <c r="F62" s="72"/>
      <c r="G62" s="72"/>
      <c r="H62" s="72"/>
      <c r="I62" s="72"/>
      <c r="J62" s="72"/>
      <c r="K62" s="72"/>
      <c r="L62" s="72"/>
      <c r="M62" s="72"/>
      <c r="N62" s="72"/>
      <c r="O62" s="87"/>
      <c r="P62" s="137">
        <f>IF($T$13="Correct",IF(AND(P61+1&lt;='Student Work'!$T$13,P61&lt;&gt;0),P61+1,IF('Student Work'!P62&gt;0,"ERROR",0)),0)</f>
        <v>0</v>
      </c>
      <c r="Q62" s="138">
        <f>IF(P62=0,0,IF(ISBLANK('Student Work'!Q62),"ERROR",IF(ABS('Student Work'!Q62-'Student Work'!T61)&lt;0.01,IF(P62&lt;&gt;"ERROR","Correct","ERROR"),"ERROR")))</f>
        <v>0</v>
      </c>
      <c r="R62" s="139">
        <f>IF(P62=0,0,IF(ISBLANK('Student Work'!R62),"ERROR",IF(ABS('Student Work'!R62-'Student Work'!Q62*'Student Work'!$T$12/12)&lt;0.01,IF(P62&lt;&gt;"ERROR","Correct","ERROR"),"ERROR")))</f>
        <v>0</v>
      </c>
      <c r="S62" s="139">
        <f>IF(P62=0,0,IF(ISBLANK('Student Work'!S62),"ERROR",IF(ABS('Student Work'!S62-('Student Work'!$T$14-'Student Work'!R62))&lt;0.01,IF(P62&lt;&gt;"ERROR","Correct","ERROR"),"ERROR")))</f>
        <v>0</v>
      </c>
      <c r="T62" s="139">
        <f>IF(P62=0,0,IF(ISBLANK('Student Work'!T62),"ERROR",IF(ABS('Student Work'!T62-('Student Work'!Q62-'Student Work'!S62))&lt;0.01,IF(P62&lt;&gt;"ERROR","Correct","ERROR"),"ERROR")))</f>
        <v>0</v>
      </c>
      <c r="U62" s="87"/>
      <c r="V62" s="87"/>
      <c r="W62" s="142"/>
      <c r="X62" s="142"/>
      <c r="Y62" s="142"/>
      <c r="Z62" s="142"/>
      <c r="AA62" s="142"/>
      <c r="AB62" s="142"/>
      <c r="AC62" s="87"/>
      <c r="AD62" s="137">
        <f>IF($AE$13="Correct",IF(AND(AD61+1&lt;='Student Work'!$AE$13,AD61&lt;&gt;0),AD61+1,IF('Student Work'!AD62&gt;0,"ERROR",0)),0)</f>
        <v>0</v>
      </c>
      <c r="AE62" s="139">
        <f>IF(AD62=0,0,IF(ISBLANK('Student Work'!AE62),"ERROR",IF(ABS('Student Work'!AE62-'Student Work'!AH61)&lt;0.01,IF(AD62&lt;&gt;"ERROR","Correct","ERROR"),"ERROR")))</f>
        <v>0</v>
      </c>
      <c r="AF62" s="139">
        <f>IF(AD62=0,0,IF(ISBLANK('Student Work'!AF62),"ERROR",IF(ABS('Student Work'!AF62-'Student Work'!AE62*'Student Work'!$AE$12/12)&lt;0.01,IF(AD62&lt;&gt;"ERROR","Correct","ERROR"),"ERROR")))</f>
        <v>0</v>
      </c>
      <c r="AG62" s="154">
        <f>IF(AD62=0,0,IF(ISBLANK('Student Work'!AG62),"ERROR",IF(ABS('Student Work'!AG62-('Student Work'!$AE$14-'Student Work'!AF62))&lt;0.01,"Correct","ERROR")))</f>
        <v>0</v>
      </c>
      <c r="AH62" s="155">
        <f>IF(AD62=0,0,IF(ISBLANK('Student Work'!AH62),"ERROR",IF(ABS('Student Work'!AH62-('Student Work'!AE62-'Student Work'!AG62))&lt;0.01,"Correct","ERROR")))</f>
        <v>0</v>
      </c>
      <c r="AI62" s="139">
        <f>IF(AE62=0,0,IF(ISBLANK('Student Work'!#REF!),"ERROR",IF(ABS('Student Work'!#REF!-('Student Work'!AF62+'Student Work'!AG62+'Student Work'!AH62))&lt;0.01,"Correct","ERROR")))</f>
        <v>0</v>
      </c>
      <c r="AJ62" s="87"/>
      <c r="AK62" s="87"/>
      <c r="AL62" s="70"/>
    </row>
    <row r="63" spans="1:38">
      <c r="A63" s="100"/>
      <c r="B63" s="72"/>
      <c r="C63" s="72"/>
      <c r="D63" s="72"/>
      <c r="E63" s="72"/>
      <c r="F63" s="72"/>
      <c r="G63" s="72"/>
      <c r="H63" s="72"/>
      <c r="I63" s="72"/>
      <c r="J63" s="72"/>
      <c r="K63" s="72"/>
      <c r="L63" s="72"/>
      <c r="M63" s="72"/>
      <c r="N63" s="72"/>
      <c r="O63" s="87"/>
      <c r="P63" s="137">
        <f>IF($T$13="Correct",IF(AND(P62+1&lt;='Student Work'!$T$13,P62&lt;&gt;0),P62+1,IF('Student Work'!P63&gt;0,"ERROR",0)),0)</f>
        <v>0</v>
      </c>
      <c r="Q63" s="138">
        <f>IF(P63=0,0,IF(ISBLANK('Student Work'!Q63),"ERROR",IF(ABS('Student Work'!Q63-'Student Work'!T62)&lt;0.01,IF(P63&lt;&gt;"ERROR","Correct","ERROR"),"ERROR")))</f>
        <v>0</v>
      </c>
      <c r="R63" s="139">
        <f>IF(P63=0,0,IF(ISBLANK('Student Work'!R63),"ERROR",IF(ABS('Student Work'!R63-'Student Work'!Q63*'Student Work'!$T$12/12)&lt;0.01,IF(P63&lt;&gt;"ERROR","Correct","ERROR"),"ERROR")))</f>
        <v>0</v>
      </c>
      <c r="S63" s="139">
        <f>IF(P63=0,0,IF(ISBLANK('Student Work'!S63),"ERROR",IF(ABS('Student Work'!S63-('Student Work'!$T$14-'Student Work'!R63))&lt;0.01,IF(P63&lt;&gt;"ERROR","Correct","ERROR"),"ERROR")))</f>
        <v>0</v>
      </c>
      <c r="T63" s="139">
        <f>IF(P63=0,0,IF(ISBLANK('Student Work'!T63),"ERROR",IF(ABS('Student Work'!T63-('Student Work'!Q63-'Student Work'!S63))&lt;0.01,IF(P63&lt;&gt;"ERROR","Correct","ERROR"),"ERROR")))</f>
        <v>0</v>
      </c>
      <c r="U63" s="87"/>
      <c r="V63" s="87"/>
      <c r="W63" s="142"/>
      <c r="X63" s="142"/>
      <c r="Y63" s="142"/>
      <c r="Z63" s="142"/>
      <c r="AA63" s="142"/>
      <c r="AB63" s="142"/>
      <c r="AC63" s="87"/>
      <c r="AD63" s="137">
        <f>IF($AE$13="Correct",IF(AND(AD62+1&lt;='Student Work'!$AE$13,AD62&lt;&gt;0),AD62+1,IF('Student Work'!AD63&gt;0,"ERROR",0)),0)</f>
        <v>0</v>
      </c>
      <c r="AE63" s="139">
        <f>IF(AD63=0,0,IF(ISBLANK('Student Work'!AE63),"ERROR",IF(ABS('Student Work'!AE63-'Student Work'!AH62)&lt;0.01,IF(AD63&lt;&gt;"ERROR","Correct","ERROR"),"ERROR")))</f>
        <v>0</v>
      </c>
      <c r="AF63" s="139">
        <f>IF(AD63=0,0,IF(ISBLANK('Student Work'!AF63),"ERROR",IF(ABS('Student Work'!AF63-'Student Work'!AE63*'Student Work'!$AE$12/12)&lt;0.01,IF(AD63&lt;&gt;"ERROR","Correct","ERROR"),"ERROR")))</f>
        <v>0</v>
      </c>
      <c r="AG63" s="154">
        <f>IF(AD63=0,0,IF(ISBLANK('Student Work'!AG63),"ERROR",IF(ABS('Student Work'!AG63-('Student Work'!$AE$14-'Student Work'!AF63))&lt;0.01,"Correct","ERROR")))</f>
        <v>0</v>
      </c>
      <c r="AH63" s="155">
        <f>IF(AD63=0,0,IF(ISBLANK('Student Work'!AH63),"ERROR",IF(ABS('Student Work'!AH63-('Student Work'!AE63-'Student Work'!AG63))&lt;0.01,"Correct","ERROR")))</f>
        <v>0</v>
      </c>
      <c r="AI63" s="139">
        <f>IF(AE63=0,0,IF(ISBLANK('Student Work'!#REF!),"ERROR",IF(ABS('Student Work'!#REF!-('Student Work'!AF63+'Student Work'!AG63+'Student Work'!AH63))&lt;0.01,"Correct","ERROR")))</f>
        <v>0</v>
      </c>
      <c r="AJ63" s="87"/>
      <c r="AK63" s="87"/>
      <c r="AL63" s="70"/>
    </row>
    <row r="64" spans="1:38">
      <c r="A64" s="100"/>
      <c r="B64" s="72"/>
      <c r="C64" s="72"/>
      <c r="D64" s="72"/>
      <c r="E64" s="72"/>
      <c r="F64" s="72"/>
      <c r="G64" s="72"/>
      <c r="H64" s="72"/>
      <c r="I64" s="72"/>
      <c r="J64" s="72"/>
      <c r="K64" s="72"/>
      <c r="L64" s="72"/>
      <c r="M64" s="72"/>
      <c r="N64" s="72"/>
      <c r="O64" s="87"/>
      <c r="P64" s="137">
        <f>IF($T$13="Correct",IF(AND(P63+1&lt;='Student Work'!$T$13,P63&lt;&gt;0),P63+1,IF('Student Work'!P64&gt;0,"ERROR",0)),0)</f>
        <v>0</v>
      </c>
      <c r="Q64" s="138">
        <f>IF(P64=0,0,IF(ISBLANK('Student Work'!Q64),"ERROR",IF(ABS('Student Work'!Q64-'Student Work'!T63)&lt;0.01,IF(P64&lt;&gt;"ERROR","Correct","ERROR"),"ERROR")))</f>
        <v>0</v>
      </c>
      <c r="R64" s="139">
        <f>IF(P64=0,0,IF(ISBLANK('Student Work'!R64),"ERROR",IF(ABS('Student Work'!R64-'Student Work'!Q64*'Student Work'!$T$12/12)&lt;0.01,IF(P64&lt;&gt;"ERROR","Correct","ERROR"),"ERROR")))</f>
        <v>0</v>
      </c>
      <c r="S64" s="139">
        <f>IF(P64=0,0,IF(ISBLANK('Student Work'!S64),"ERROR",IF(ABS('Student Work'!S64-('Student Work'!$T$14-'Student Work'!R64))&lt;0.01,IF(P64&lt;&gt;"ERROR","Correct","ERROR"),"ERROR")))</f>
        <v>0</v>
      </c>
      <c r="T64" s="139">
        <f>IF(P64=0,0,IF(ISBLANK('Student Work'!T64),"ERROR",IF(ABS('Student Work'!T64-('Student Work'!Q64-'Student Work'!S64))&lt;0.01,IF(P64&lt;&gt;"ERROR","Correct","ERROR"),"ERROR")))</f>
        <v>0</v>
      </c>
      <c r="U64" s="87"/>
      <c r="V64" s="87"/>
      <c r="W64" s="142"/>
      <c r="X64" s="142"/>
      <c r="Y64" s="142"/>
      <c r="Z64" s="142"/>
      <c r="AA64" s="142"/>
      <c r="AB64" s="142"/>
      <c r="AC64" s="87"/>
      <c r="AD64" s="137">
        <f>IF($AE$13="Correct",IF(AND(AD63+1&lt;='Student Work'!$AE$13,AD63&lt;&gt;0),AD63+1,IF('Student Work'!AD64&gt;0,"ERROR",0)),0)</f>
        <v>0</v>
      </c>
      <c r="AE64" s="139">
        <f>IF(AD64=0,0,IF(ISBLANK('Student Work'!AE64),"ERROR",IF(ABS('Student Work'!AE64-'Student Work'!AH63)&lt;0.01,IF(AD64&lt;&gt;"ERROR","Correct","ERROR"),"ERROR")))</f>
        <v>0</v>
      </c>
      <c r="AF64" s="139">
        <f>IF(AD64=0,0,IF(ISBLANK('Student Work'!AF64),"ERROR",IF(ABS('Student Work'!AF64-'Student Work'!AE64*'Student Work'!$AE$12/12)&lt;0.01,IF(AD64&lt;&gt;"ERROR","Correct","ERROR"),"ERROR")))</f>
        <v>0</v>
      </c>
      <c r="AG64" s="154">
        <f>IF(AD64=0,0,IF(ISBLANK('Student Work'!AG64),"ERROR",IF(ABS('Student Work'!AG64-('Student Work'!$AE$14-'Student Work'!AF64))&lt;0.01,"Correct","ERROR")))</f>
        <v>0</v>
      </c>
      <c r="AH64" s="155">
        <f>IF(AD64=0,0,IF(ISBLANK('Student Work'!AH64),"ERROR",IF(ABS('Student Work'!AH64-('Student Work'!AE64-'Student Work'!AG64))&lt;0.01,"Correct","ERROR")))</f>
        <v>0</v>
      </c>
      <c r="AI64" s="139">
        <f>IF(AE64=0,0,IF(ISBLANK('Student Work'!#REF!),"ERROR",IF(ABS('Student Work'!#REF!-('Student Work'!AF64+'Student Work'!AG64+'Student Work'!AH64))&lt;0.01,"Correct","ERROR")))</f>
        <v>0</v>
      </c>
      <c r="AJ64" s="87"/>
      <c r="AK64" s="87"/>
      <c r="AL64" s="70"/>
    </row>
    <row r="65" spans="1:38">
      <c r="A65" s="100"/>
      <c r="B65" s="72"/>
      <c r="C65" s="72"/>
      <c r="D65" s="72"/>
      <c r="E65" s="72"/>
      <c r="F65" s="72"/>
      <c r="G65" s="72"/>
      <c r="H65" s="72"/>
      <c r="I65" s="72"/>
      <c r="J65" s="72"/>
      <c r="K65" s="72"/>
      <c r="L65" s="72"/>
      <c r="M65" s="72"/>
      <c r="N65" s="72"/>
      <c r="O65" s="87"/>
      <c r="P65" s="137">
        <f>IF($T$13="Correct",IF(AND(P64+1&lt;='Student Work'!$T$13,P64&lt;&gt;0),P64+1,IF('Student Work'!P65&gt;0,"ERROR",0)),0)</f>
        <v>0</v>
      </c>
      <c r="Q65" s="138">
        <f>IF(P65=0,0,IF(ISBLANK('Student Work'!Q65),"ERROR",IF(ABS('Student Work'!Q65-'Student Work'!T64)&lt;0.01,IF(P65&lt;&gt;"ERROR","Correct","ERROR"),"ERROR")))</f>
        <v>0</v>
      </c>
      <c r="R65" s="139">
        <f>IF(P65=0,0,IF(ISBLANK('Student Work'!R65),"ERROR",IF(ABS('Student Work'!R65-'Student Work'!Q65*'Student Work'!$T$12/12)&lt;0.01,IF(P65&lt;&gt;"ERROR","Correct","ERROR"),"ERROR")))</f>
        <v>0</v>
      </c>
      <c r="S65" s="139">
        <f>IF(P65=0,0,IF(ISBLANK('Student Work'!S65),"ERROR",IF(ABS('Student Work'!S65-('Student Work'!$T$14-'Student Work'!R65))&lt;0.01,IF(P65&lt;&gt;"ERROR","Correct","ERROR"),"ERROR")))</f>
        <v>0</v>
      </c>
      <c r="T65" s="139">
        <f>IF(P65=0,0,IF(ISBLANK('Student Work'!T65),"ERROR",IF(ABS('Student Work'!T65-('Student Work'!Q65-'Student Work'!S65))&lt;0.01,IF(P65&lt;&gt;"ERROR","Correct","ERROR"),"ERROR")))</f>
        <v>0</v>
      </c>
      <c r="U65" s="87"/>
      <c r="V65" s="87"/>
      <c r="W65" s="142"/>
      <c r="X65" s="142"/>
      <c r="Y65" s="142"/>
      <c r="Z65" s="142"/>
      <c r="AA65" s="142"/>
      <c r="AB65" s="142"/>
      <c r="AC65" s="87"/>
      <c r="AD65" s="137">
        <f>IF($AE$13="Correct",IF(AND(AD64+1&lt;='Student Work'!$AE$13,AD64&lt;&gt;0),AD64+1,IF('Student Work'!AD65&gt;0,"ERROR",0)),0)</f>
        <v>0</v>
      </c>
      <c r="AE65" s="139">
        <f>IF(AD65=0,0,IF(ISBLANK('Student Work'!AE65),"ERROR",IF(ABS('Student Work'!AE65-'Student Work'!AH64)&lt;0.01,IF(AD65&lt;&gt;"ERROR","Correct","ERROR"),"ERROR")))</f>
        <v>0</v>
      </c>
      <c r="AF65" s="139">
        <f>IF(AD65=0,0,IF(ISBLANK('Student Work'!AF65),"ERROR",IF(ABS('Student Work'!AF65-'Student Work'!AE65*'Student Work'!$AE$12/12)&lt;0.01,IF(AD65&lt;&gt;"ERROR","Correct","ERROR"),"ERROR")))</f>
        <v>0</v>
      </c>
      <c r="AG65" s="154">
        <f>IF(AD65=0,0,IF(ISBLANK('Student Work'!AG65),"ERROR",IF(ABS('Student Work'!AG65-('Student Work'!$AE$14-'Student Work'!AF65))&lt;0.01,"Correct","ERROR")))</f>
        <v>0</v>
      </c>
      <c r="AH65" s="155">
        <f>IF(AD65=0,0,IF(ISBLANK('Student Work'!AH65),"ERROR",IF(ABS('Student Work'!AH65-('Student Work'!AE65-'Student Work'!AG65))&lt;0.01,"Correct","ERROR")))</f>
        <v>0</v>
      </c>
      <c r="AI65" s="139">
        <f>IF(AE65=0,0,IF(ISBLANK('Student Work'!#REF!),"ERROR",IF(ABS('Student Work'!#REF!-('Student Work'!AF65+'Student Work'!AG65+'Student Work'!AH65))&lt;0.01,"Correct","ERROR")))</f>
        <v>0</v>
      </c>
      <c r="AJ65" s="87"/>
      <c r="AK65" s="87"/>
      <c r="AL65" s="70"/>
    </row>
    <row r="66" spans="1:38">
      <c r="A66" s="100"/>
      <c r="B66" s="72"/>
      <c r="C66" s="72"/>
      <c r="D66" s="72"/>
      <c r="E66" s="72"/>
      <c r="F66" s="72"/>
      <c r="G66" s="72"/>
      <c r="H66" s="72"/>
      <c r="I66" s="72"/>
      <c r="J66" s="72"/>
      <c r="K66" s="72"/>
      <c r="L66" s="72"/>
      <c r="M66" s="72"/>
      <c r="N66" s="72"/>
      <c r="O66" s="87"/>
      <c r="P66" s="137">
        <f>IF($T$13="Correct",IF(AND(P65+1&lt;='Student Work'!$T$13,P65&lt;&gt;0),P65+1,IF('Student Work'!P66&gt;0,"ERROR",0)),0)</f>
        <v>0</v>
      </c>
      <c r="Q66" s="138">
        <f>IF(P66=0,0,IF(ISBLANK('Student Work'!Q66),"ERROR",IF(ABS('Student Work'!Q66-'Student Work'!T65)&lt;0.01,IF(P66&lt;&gt;"ERROR","Correct","ERROR"),"ERROR")))</f>
        <v>0</v>
      </c>
      <c r="R66" s="139">
        <f>IF(P66=0,0,IF(ISBLANK('Student Work'!R66),"ERROR",IF(ABS('Student Work'!R66-'Student Work'!Q66*'Student Work'!$T$12/12)&lt;0.01,IF(P66&lt;&gt;"ERROR","Correct","ERROR"),"ERROR")))</f>
        <v>0</v>
      </c>
      <c r="S66" s="139">
        <f>IF(P66=0,0,IF(ISBLANK('Student Work'!S66),"ERROR",IF(ABS('Student Work'!S66-('Student Work'!$T$14-'Student Work'!R66))&lt;0.01,IF(P66&lt;&gt;"ERROR","Correct","ERROR"),"ERROR")))</f>
        <v>0</v>
      </c>
      <c r="T66" s="139">
        <f>IF(P66=0,0,IF(ISBLANK('Student Work'!T66),"ERROR",IF(ABS('Student Work'!T66-('Student Work'!Q66-'Student Work'!S66))&lt;0.01,IF(P66&lt;&gt;"ERROR","Correct","ERROR"),"ERROR")))</f>
        <v>0</v>
      </c>
      <c r="U66" s="87"/>
      <c r="V66" s="87"/>
      <c r="W66" s="142"/>
      <c r="X66" s="142"/>
      <c r="Y66" s="142"/>
      <c r="Z66" s="142"/>
      <c r="AA66" s="142"/>
      <c r="AB66" s="142"/>
      <c r="AC66" s="87"/>
      <c r="AD66" s="137">
        <f>IF($AE$13="Correct",IF(AND(AD65+1&lt;='Student Work'!$AE$13,AD65&lt;&gt;0),AD65+1,IF('Student Work'!AD66&gt;0,"ERROR",0)),0)</f>
        <v>0</v>
      </c>
      <c r="AE66" s="139">
        <f>IF(AD66=0,0,IF(ISBLANK('Student Work'!AE66),"ERROR",IF(ABS('Student Work'!AE66-'Student Work'!AH65)&lt;0.01,IF(AD66&lt;&gt;"ERROR","Correct","ERROR"),"ERROR")))</f>
        <v>0</v>
      </c>
      <c r="AF66" s="139">
        <f>IF(AD66=0,0,IF(ISBLANK('Student Work'!AF66),"ERROR",IF(ABS('Student Work'!AF66-'Student Work'!AE66*'Student Work'!$AE$12/12)&lt;0.01,IF(AD66&lt;&gt;"ERROR","Correct","ERROR"),"ERROR")))</f>
        <v>0</v>
      </c>
      <c r="AG66" s="154">
        <f>IF(AD66=0,0,IF(ISBLANK('Student Work'!AG66),"ERROR",IF(ABS('Student Work'!AG66-('Student Work'!$AE$14-'Student Work'!AF66))&lt;0.01,"Correct","ERROR")))</f>
        <v>0</v>
      </c>
      <c r="AH66" s="155">
        <f>IF(AD66=0,0,IF(ISBLANK('Student Work'!AH66),"ERROR",IF(ABS('Student Work'!AH66-('Student Work'!AE66-'Student Work'!AG66))&lt;0.01,"Correct","ERROR")))</f>
        <v>0</v>
      </c>
      <c r="AI66" s="139">
        <f>IF(AE66=0,0,IF(ISBLANK('Student Work'!#REF!),"ERROR",IF(ABS('Student Work'!#REF!-('Student Work'!AF66+'Student Work'!AG66+'Student Work'!AH66))&lt;0.01,"Correct","ERROR")))</f>
        <v>0</v>
      </c>
      <c r="AJ66" s="87"/>
      <c r="AK66" s="87"/>
      <c r="AL66" s="70"/>
    </row>
    <row r="67" spans="1:38">
      <c r="A67" s="100"/>
      <c r="B67" s="72"/>
      <c r="C67" s="72"/>
      <c r="D67" s="72"/>
      <c r="E67" s="72"/>
      <c r="F67" s="72"/>
      <c r="G67" s="72"/>
      <c r="H67" s="72"/>
      <c r="I67" s="72"/>
      <c r="J67" s="72"/>
      <c r="K67" s="72"/>
      <c r="L67" s="72"/>
      <c r="M67" s="72"/>
      <c r="N67" s="72"/>
      <c r="O67" s="87"/>
      <c r="P67" s="137">
        <f>IF($T$13="Correct",IF(AND(P66+1&lt;='Student Work'!$T$13,P66&lt;&gt;0),P66+1,IF('Student Work'!P67&gt;0,"ERROR",0)),0)</f>
        <v>0</v>
      </c>
      <c r="Q67" s="138">
        <f>IF(P67=0,0,IF(ISBLANK('Student Work'!Q67),"ERROR",IF(ABS('Student Work'!Q67-'Student Work'!T66)&lt;0.01,IF(P67&lt;&gt;"ERROR","Correct","ERROR"),"ERROR")))</f>
        <v>0</v>
      </c>
      <c r="R67" s="139">
        <f>IF(P67=0,0,IF(ISBLANK('Student Work'!R67),"ERROR",IF(ABS('Student Work'!R67-'Student Work'!Q67*'Student Work'!$T$12/12)&lt;0.01,IF(P67&lt;&gt;"ERROR","Correct","ERROR"),"ERROR")))</f>
        <v>0</v>
      </c>
      <c r="S67" s="139">
        <f>IF(P67=0,0,IF(ISBLANK('Student Work'!S67),"ERROR",IF(ABS('Student Work'!S67-('Student Work'!$T$14-'Student Work'!R67))&lt;0.01,IF(P67&lt;&gt;"ERROR","Correct","ERROR"),"ERROR")))</f>
        <v>0</v>
      </c>
      <c r="T67" s="139">
        <f>IF(P67=0,0,IF(ISBLANK('Student Work'!T67),"ERROR",IF(ABS('Student Work'!T67-('Student Work'!Q67-'Student Work'!S67))&lt;0.01,IF(P67&lt;&gt;"ERROR","Correct","ERROR"),"ERROR")))</f>
        <v>0</v>
      </c>
      <c r="U67" s="87"/>
      <c r="V67" s="87"/>
      <c r="W67" s="142"/>
      <c r="X67" s="142"/>
      <c r="Y67" s="142"/>
      <c r="Z67" s="142"/>
      <c r="AA67" s="142"/>
      <c r="AB67" s="142"/>
      <c r="AC67" s="87"/>
      <c r="AD67" s="137">
        <f>IF($AE$13="Correct",IF(AND(AD66+1&lt;='Student Work'!$AE$13,AD66&lt;&gt;0),AD66+1,IF('Student Work'!AD67&gt;0,"ERROR",0)),0)</f>
        <v>0</v>
      </c>
      <c r="AE67" s="139">
        <f>IF(AD67=0,0,IF(ISBLANK('Student Work'!AE67),"ERROR",IF(ABS('Student Work'!AE67-'Student Work'!AH66)&lt;0.01,IF(AD67&lt;&gt;"ERROR","Correct","ERROR"),"ERROR")))</f>
        <v>0</v>
      </c>
      <c r="AF67" s="139">
        <f>IF(AD67=0,0,IF(ISBLANK('Student Work'!AF67),"ERROR",IF(ABS('Student Work'!AF67-'Student Work'!AE67*'Student Work'!$AE$12/12)&lt;0.01,IF(AD67&lt;&gt;"ERROR","Correct","ERROR"),"ERROR")))</f>
        <v>0</v>
      </c>
      <c r="AG67" s="154">
        <f>IF(AD67=0,0,IF(ISBLANK('Student Work'!AG67),"ERROR",IF(ABS('Student Work'!AG67-('Student Work'!$AE$14-'Student Work'!AF67))&lt;0.01,"Correct","ERROR")))</f>
        <v>0</v>
      </c>
      <c r="AH67" s="155">
        <f>IF(AD67=0,0,IF(ISBLANK('Student Work'!AH67),"ERROR",IF(ABS('Student Work'!AH67-('Student Work'!AE67-'Student Work'!AG67))&lt;0.01,"Correct","ERROR")))</f>
        <v>0</v>
      </c>
      <c r="AI67" s="139">
        <f>IF(AE67=0,0,IF(ISBLANK('Student Work'!#REF!),"ERROR",IF(ABS('Student Work'!#REF!-('Student Work'!AF67+'Student Work'!AG67+'Student Work'!AH67))&lt;0.01,"Correct","ERROR")))</f>
        <v>0</v>
      </c>
      <c r="AJ67" s="87"/>
      <c r="AK67" s="87"/>
      <c r="AL67" s="70"/>
    </row>
    <row r="68" spans="1:38">
      <c r="A68" s="100"/>
      <c r="B68" s="72"/>
      <c r="C68" s="72"/>
      <c r="D68" s="72"/>
      <c r="E68" s="72"/>
      <c r="F68" s="72"/>
      <c r="G68" s="72"/>
      <c r="H68" s="72"/>
      <c r="I68" s="72"/>
      <c r="J68" s="72"/>
      <c r="K68" s="72"/>
      <c r="L68" s="72"/>
      <c r="M68" s="72"/>
      <c r="N68" s="72"/>
      <c r="O68" s="87"/>
      <c r="P68" s="137">
        <f>IF($T$13="Correct",IF(AND(P67+1&lt;='Student Work'!$T$13,P67&lt;&gt;0),P67+1,IF('Student Work'!P68&gt;0,"ERROR",0)),0)</f>
        <v>0</v>
      </c>
      <c r="Q68" s="138">
        <f>IF(P68=0,0,IF(ISBLANK('Student Work'!Q68),"ERROR",IF(ABS('Student Work'!Q68-'Student Work'!T67)&lt;0.01,IF(P68&lt;&gt;"ERROR","Correct","ERROR"),"ERROR")))</f>
        <v>0</v>
      </c>
      <c r="R68" s="139">
        <f>IF(P68=0,0,IF(ISBLANK('Student Work'!R68),"ERROR",IF(ABS('Student Work'!R68-'Student Work'!Q68*'Student Work'!$T$12/12)&lt;0.01,IF(P68&lt;&gt;"ERROR","Correct","ERROR"),"ERROR")))</f>
        <v>0</v>
      </c>
      <c r="S68" s="139">
        <f>IF(P68=0,0,IF(ISBLANK('Student Work'!S68),"ERROR",IF(ABS('Student Work'!S68-('Student Work'!$T$14-'Student Work'!R68))&lt;0.01,IF(P68&lt;&gt;"ERROR","Correct","ERROR"),"ERROR")))</f>
        <v>0</v>
      </c>
      <c r="T68" s="139">
        <f>IF(P68=0,0,IF(ISBLANK('Student Work'!T68),"ERROR",IF(ABS('Student Work'!T68-('Student Work'!Q68-'Student Work'!S68))&lt;0.01,IF(P68&lt;&gt;"ERROR","Correct","ERROR"),"ERROR")))</f>
        <v>0</v>
      </c>
      <c r="U68" s="87"/>
      <c r="V68" s="87"/>
      <c r="W68" s="142"/>
      <c r="X68" s="142"/>
      <c r="Y68" s="142"/>
      <c r="Z68" s="142"/>
      <c r="AA68" s="142"/>
      <c r="AB68" s="142"/>
      <c r="AC68" s="87"/>
      <c r="AD68" s="137">
        <f>IF($AE$13="Correct",IF(AND(AD67+1&lt;='Student Work'!$AE$13,AD67&lt;&gt;0),AD67+1,IF('Student Work'!AD68&gt;0,"ERROR",0)),0)</f>
        <v>0</v>
      </c>
      <c r="AE68" s="139">
        <f>IF(AD68=0,0,IF(ISBLANK('Student Work'!AE68),"ERROR",IF(ABS('Student Work'!AE68-'Student Work'!AH67)&lt;0.01,IF(AD68&lt;&gt;"ERROR","Correct","ERROR"),"ERROR")))</f>
        <v>0</v>
      </c>
      <c r="AF68" s="139">
        <f>IF(AD68=0,0,IF(ISBLANK('Student Work'!AF68),"ERROR",IF(ABS('Student Work'!AF68-'Student Work'!AE68*'Student Work'!$AE$12/12)&lt;0.01,IF(AD68&lt;&gt;"ERROR","Correct","ERROR"),"ERROR")))</f>
        <v>0</v>
      </c>
      <c r="AG68" s="154">
        <f>IF(AD68=0,0,IF(ISBLANK('Student Work'!AG68),"ERROR",IF(ABS('Student Work'!AG68-('Student Work'!$AE$14-'Student Work'!AF68))&lt;0.01,"Correct","ERROR")))</f>
        <v>0</v>
      </c>
      <c r="AH68" s="155">
        <f>IF(AD68=0,0,IF(ISBLANK('Student Work'!AH68),"ERROR",IF(ABS('Student Work'!AH68-('Student Work'!AE68-'Student Work'!AG68))&lt;0.01,"Correct","ERROR")))</f>
        <v>0</v>
      </c>
      <c r="AI68" s="139">
        <f>IF(AE68=0,0,IF(ISBLANK('Student Work'!#REF!),"ERROR",IF(ABS('Student Work'!#REF!-('Student Work'!AF68+'Student Work'!AG68+'Student Work'!AH68))&lt;0.01,"Correct","ERROR")))</f>
        <v>0</v>
      </c>
      <c r="AJ68" s="87"/>
      <c r="AK68" s="87"/>
      <c r="AL68" s="70"/>
    </row>
    <row r="69" spans="1:38">
      <c r="A69" s="100"/>
      <c r="B69" s="72"/>
      <c r="C69" s="72"/>
      <c r="D69" s="72"/>
      <c r="E69" s="72"/>
      <c r="F69" s="72"/>
      <c r="G69" s="72"/>
      <c r="H69" s="72"/>
      <c r="I69" s="72"/>
      <c r="J69" s="72"/>
      <c r="K69" s="72"/>
      <c r="L69" s="72"/>
      <c r="M69" s="72"/>
      <c r="N69" s="72"/>
      <c r="O69" s="87"/>
      <c r="P69" s="137">
        <f>IF($T$13="Correct",IF(AND(P68+1&lt;='Student Work'!$T$13,P68&lt;&gt;0),P68+1,IF('Student Work'!P69&gt;0,"ERROR",0)),0)</f>
        <v>0</v>
      </c>
      <c r="Q69" s="138">
        <f>IF(P69=0,0,IF(ISBLANK('Student Work'!Q69),"ERROR",IF(ABS('Student Work'!Q69-'Student Work'!T68)&lt;0.01,IF(P69&lt;&gt;"ERROR","Correct","ERROR"),"ERROR")))</f>
        <v>0</v>
      </c>
      <c r="R69" s="139">
        <f>IF(P69=0,0,IF(ISBLANK('Student Work'!R69),"ERROR",IF(ABS('Student Work'!R69-'Student Work'!Q69*'Student Work'!$T$12/12)&lt;0.01,IF(P69&lt;&gt;"ERROR","Correct","ERROR"),"ERROR")))</f>
        <v>0</v>
      </c>
      <c r="S69" s="139">
        <f>IF(P69=0,0,IF(ISBLANK('Student Work'!S69),"ERROR",IF(ABS('Student Work'!S69-('Student Work'!$T$14-'Student Work'!R69))&lt;0.01,IF(P69&lt;&gt;"ERROR","Correct","ERROR"),"ERROR")))</f>
        <v>0</v>
      </c>
      <c r="T69" s="139">
        <f>IF(P69=0,0,IF(ISBLANK('Student Work'!T69),"ERROR",IF(ABS('Student Work'!T69-('Student Work'!Q69-'Student Work'!S69))&lt;0.01,IF(P69&lt;&gt;"ERROR","Correct","ERROR"),"ERROR")))</f>
        <v>0</v>
      </c>
      <c r="U69" s="87"/>
      <c r="V69" s="87"/>
      <c r="W69" s="142"/>
      <c r="X69" s="142"/>
      <c r="Y69" s="142"/>
      <c r="Z69" s="142"/>
      <c r="AA69" s="142"/>
      <c r="AB69" s="142"/>
      <c r="AC69" s="87"/>
      <c r="AD69" s="137">
        <f>IF($AE$13="Correct",IF(AND(AD68+1&lt;='Student Work'!$AE$13,AD68&lt;&gt;0),AD68+1,IF('Student Work'!AD69&gt;0,"ERROR",0)),0)</f>
        <v>0</v>
      </c>
      <c r="AE69" s="139">
        <f>IF(AD69=0,0,IF(ISBLANK('Student Work'!AE69),"ERROR",IF(ABS('Student Work'!AE69-'Student Work'!AH68)&lt;0.01,IF(AD69&lt;&gt;"ERROR","Correct","ERROR"),"ERROR")))</f>
        <v>0</v>
      </c>
      <c r="AF69" s="139">
        <f>IF(AD69=0,0,IF(ISBLANK('Student Work'!AF69),"ERROR",IF(ABS('Student Work'!AF69-'Student Work'!AE69*'Student Work'!$AE$12/12)&lt;0.01,IF(AD69&lt;&gt;"ERROR","Correct","ERROR"),"ERROR")))</f>
        <v>0</v>
      </c>
      <c r="AG69" s="154">
        <f>IF(AD69=0,0,IF(ISBLANK('Student Work'!AG69),"ERROR",IF(ABS('Student Work'!AG69-('Student Work'!$AE$14-'Student Work'!AF69))&lt;0.01,"Correct","ERROR")))</f>
        <v>0</v>
      </c>
      <c r="AH69" s="155">
        <f>IF(AD69=0,0,IF(ISBLANK('Student Work'!AH69),"ERROR",IF(ABS('Student Work'!AH69-('Student Work'!AE69-'Student Work'!AG69))&lt;0.01,"Correct","ERROR")))</f>
        <v>0</v>
      </c>
      <c r="AI69" s="139">
        <f>IF(AE69=0,0,IF(ISBLANK('Student Work'!#REF!),"ERROR",IF(ABS('Student Work'!#REF!-('Student Work'!AF69+'Student Work'!AG69+'Student Work'!AH69))&lt;0.01,"Correct","ERROR")))</f>
        <v>0</v>
      </c>
      <c r="AJ69" s="87"/>
      <c r="AK69" s="87"/>
      <c r="AL69" s="70"/>
    </row>
    <row r="70" spans="1:38">
      <c r="A70" s="100"/>
      <c r="B70" s="72"/>
      <c r="C70" s="72"/>
      <c r="D70" s="72"/>
      <c r="E70" s="72"/>
      <c r="F70" s="72"/>
      <c r="G70" s="72"/>
      <c r="H70" s="72"/>
      <c r="I70" s="72"/>
      <c r="J70" s="72"/>
      <c r="K70" s="72"/>
      <c r="L70" s="72"/>
      <c r="M70" s="72"/>
      <c r="N70" s="72"/>
      <c r="O70" s="87"/>
      <c r="P70" s="137">
        <f>IF($T$13="Correct",IF(AND(P69+1&lt;='Student Work'!$T$13,P69&lt;&gt;0),P69+1,IF('Student Work'!P70&gt;0,"ERROR",0)),0)</f>
        <v>0</v>
      </c>
      <c r="Q70" s="138">
        <f>IF(P70=0,0,IF(ISBLANK('Student Work'!Q70),"ERROR",IF(ABS('Student Work'!Q70-'Student Work'!T69)&lt;0.01,IF(P70&lt;&gt;"ERROR","Correct","ERROR"),"ERROR")))</f>
        <v>0</v>
      </c>
      <c r="R70" s="139">
        <f>IF(P70=0,0,IF(ISBLANK('Student Work'!R70),"ERROR",IF(ABS('Student Work'!R70-'Student Work'!Q70*'Student Work'!$T$12/12)&lt;0.01,IF(P70&lt;&gt;"ERROR","Correct","ERROR"),"ERROR")))</f>
        <v>0</v>
      </c>
      <c r="S70" s="139">
        <f>IF(P70=0,0,IF(ISBLANK('Student Work'!S70),"ERROR",IF(ABS('Student Work'!S70-('Student Work'!$T$14-'Student Work'!R70))&lt;0.01,IF(P70&lt;&gt;"ERROR","Correct","ERROR"),"ERROR")))</f>
        <v>0</v>
      </c>
      <c r="T70" s="139">
        <f>IF(P70=0,0,IF(ISBLANK('Student Work'!T70),"ERROR",IF(ABS('Student Work'!T70-('Student Work'!Q70-'Student Work'!S70))&lt;0.01,IF(P70&lt;&gt;"ERROR","Correct","ERROR"),"ERROR")))</f>
        <v>0</v>
      </c>
      <c r="U70" s="143"/>
      <c r="V70" s="143"/>
      <c r="W70" s="142"/>
      <c r="X70" s="142"/>
      <c r="Y70" s="142"/>
      <c r="Z70" s="142"/>
      <c r="AA70" s="142"/>
      <c r="AB70" s="142"/>
      <c r="AC70" s="87"/>
      <c r="AD70" s="137">
        <f>IF($AE$13="Correct",IF(AND(AD69+1&lt;='Student Work'!$AE$13,AD69&lt;&gt;0),AD69+1,IF('Student Work'!AD70&gt;0,"ERROR",0)),0)</f>
        <v>0</v>
      </c>
      <c r="AE70" s="139">
        <f>IF(AD70=0,0,IF(ISBLANK('Student Work'!AE70),"ERROR",IF(ABS('Student Work'!AE70-'Student Work'!AH69)&lt;0.01,IF(AD70&lt;&gt;"ERROR","Correct","ERROR"),"ERROR")))</f>
        <v>0</v>
      </c>
      <c r="AF70" s="139">
        <f>IF(AD70=0,0,IF(ISBLANK('Student Work'!AF70),"ERROR",IF(ABS('Student Work'!AF70-'Student Work'!AE70*'Student Work'!$AE$12/12)&lt;0.01,IF(AD70&lt;&gt;"ERROR","Correct","ERROR"),"ERROR")))</f>
        <v>0</v>
      </c>
      <c r="AG70" s="154">
        <f>IF(AD70=0,0,IF(ISBLANK('Student Work'!AG70),"ERROR",IF(ABS('Student Work'!AG70-('Student Work'!$AE$14-'Student Work'!AF70))&lt;0.01,"Correct","ERROR")))</f>
        <v>0</v>
      </c>
      <c r="AH70" s="155">
        <f>IF(AD70=0,0,IF(ISBLANK('Student Work'!AH70),"ERROR",IF(ABS('Student Work'!AH70-('Student Work'!AE70-'Student Work'!AG70))&lt;0.01,"Correct","ERROR")))</f>
        <v>0</v>
      </c>
      <c r="AI70" s="139">
        <f>IF(AE70=0,0,IF(ISBLANK('Student Work'!#REF!),"ERROR",IF(ABS('Student Work'!#REF!-('Student Work'!AF70+'Student Work'!AG70+'Student Work'!AH70))&lt;0.01,"Correct","ERROR")))</f>
        <v>0</v>
      </c>
      <c r="AJ70" s="87"/>
      <c r="AK70" s="87"/>
      <c r="AL70" s="70"/>
    </row>
    <row r="71" spans="1:38">
      <c r="A71" s="100"/>
      <c r="B71" s="72"/>
      <c r="C71" s="72"/>
      <c r="D71" s="72"/>
      <c r="E71" s="72"/>
      <c r="F71" s="72"/>
      <c r="G71" s="72"/>
      <c r="H71" s="72"/>
      <c r="I71" s="72"/>
      <c r="J71" s="72"/>
      <c r="K71" s="72"/>
      <c r="L71" s="72"/>
      <c r="M71" s="72"/>
      <c r="N71" s="72"/>
      <c r="O71" s="87"/>
      <c r="P71" s="137">
        <f>IF($T$13="Correct",IF(AND(P70+1&lt;='Student Work'!$T$13,P70&lt;&gt;0),P70+1,IF('Student Work'!P71&gt;0,"ERROR",0)),0)</f>
        <v>0</v>
      </c>
      <c r="Q71" s="138">
        <f>IF(P71=0,0,IF(ISBLANK('Student Work'!Q71),"ERROR",IF(ABS('Student Work'!Q71-'Student Work'!T70)&lt;0.01,IF(P71&lt;&gt;"ERROR","Correct","ERROR"),"ERROR")))</f>
        <v>0</v>
      </c>
      <c r="R71" s="139">
        <f>IF(P71=0,0,IF(ISBLANK('Student Work'!R71),"ERROR",IF(ABS('Student Work'!R71-'Student Work'!Q71*'Student Work'!$T$12/12)&lt;0.01,IF(P71&lt;&gt;"ERROR","Correct","ERROR"),"ERROR")))</f>
        <v>0</v>
      </c>
      <c r="S71" s="139">
        <f>IF(P71=0,0,IF(ISBLANK('Student Work'!S71),"ERROR",IF(ABS('Student Work'!S71-('Student Work'!$T$14-'Student Work'!R71))&lt;0.01,IF(P71&lt;&gt;"ERROR","Correct","ERROR"),"ERROR")))</f>
        <v>0</v>
      </c>
      <c r="T71" s="139">
        <f>IF(P71=0,0,IF(ISBLANK('Student Work'!T71),"ERROR",IF(ABS('Student Work'!T71-('Student Work'!Q71-'Student Work'!S71))&lt;0.01,IF(P71&lt;&gt;"ERROR","Correct","ERROR"),"ERROR")))</f>
        <v>0</v>
      </c>
      <c r="U71" s="143"/>
      <c r="V71" s="143"/>
      <c r="W71" s="142"/>
      <c r="X71" s="142"/>
      <c r="Y71" s="142"/>
      <c r="Z71" s="142"/>
      <c r="AA71" s="142"/>
      <c r="AB71" s="142"/>
      <c r="AC71" s="87"/>
      <c r="AD71" s="137">
        <f>IF($AE$13="Correct",IF(AND(AD70+1&lt;='Student Work'!$AE$13,AD70&lt;&gt;0),AD70+1,IF('Student Work'!AD71&gt;0,"ERROR",0)),0)</f>
        <v>0</v>
      </c>
      <c r="AE71" s="139">
        <f>IF(AD71=0,0,IF(ISBLANK('Student Work'!AE71),"ERROR",IF(ABS('Student Work'!AE71-'Student Work'!AH70)&lt;0.01,IF(AD71&lt;&gt;"ERROR","Correct","ERROR"),"ERROR")))</f>
        <v>0</v>
      </c>
      <c r="AF71" s="139">
        <f>IF(AD71=0,0,IF(ISBLANK('Student Work'!AF71),"ERROR",IF(ABS('Student Work'!AF71-'Student Work'!AE71*'Student Work'!$AE$12/12)&lt;0.01,IF(AD71&lt;&gt;"ERROR","Correct","ERROR"),"ERROR")))</f>
        <v>0</v>
      </c>
      <c r="AG71" s="154">
        <f>IF(AD71=0,0,IF(ISBLANK('Student Work'!AG71),"ERROR",IF(ABS('Student Work'!AG71-('Student Work'!$AE$14-'Student Work'!AF71))&lt;0.01,"Correct","ERROR")))</f>
        <v>0</v>
      </c>
      <c r="AH71" s="155">
        <f>IF(AD71=0,0,IF(ISBLANK('Student Work'!AH71),"ERROR",IF(ABS('Student Work'!AH71-('Student Work'!AE71-'Student Work'!AG71))&lt;0.01,"Correct","ERROR")))</f>
        <v>0</v>
      </c>
      <c r="AI71" s="139">
        <f>IF(AE71=0,0,IF(ISBLANK('Student Work'!#REF!),"ERROR",IF(ABS('Student Work'!#REF!-('Student Work'!AF71+'Student Work'!AG71+'Student Work'!AH71))&lt;0.01,"Correct","ERROR")))</f>
        <v>0</v>
      </c>
      <c r="AJ71" s="87"/>
      <c r="AK71" s="87"/>
      <c r="AL71" s="70"/>
    </row>
    <row r="72" spans="1:38">
      <c r="A72" s="100"/>
      <c r="B72" s="72"/>
      <c r="C72" s="72"/>
      <c r="D72" s="72"/>
      <c r="E72" s="72"/>
      <c r="F72" s="72"/>
      <c r="G72" s="72"/>
      <c r="H72" s="72"/>
      <c r="I72" s="72"/>
      <c r="J72" s="72"/>
      <c r="K72" s="72"/>
      <c r="L72" s="72"/>
      <c r="M72" s="72"/>
      <c r="N72" s="72"/>
      <c r="O72" s="87"/>
      <c r="P72" s="137">
        <f>IF($T$13="Correct",IF(AND(P71+1&lt;='Student Work'!$T$13,P71&lt;&gt;0),P71+1,IF('Student Work'!P72&gt;0,"ERROR",0)),0)</f>
        <v>0</v>
      </c>
      <c r="Q72" s="138">
        <f>IF(P72=0,0,IF(ISBLANK('Student Work'!Q72),"ERROR",IF(ABS('Student Work'!Q72-'Student Work'!T71)&lt;0.01,IF(P72&lt;&gt;"ERROR","Correct","ERROR"),"ERROR")))</f>
        <v>0</v>
      </c>
      <c r="R72" s="139">
        <f>IF(P72=0,0,IF(ISBLANK('Student Work'!R72),"ERROR",IF(ABS('Student Work'!R72-'Student Work'!Q72*'Student Work'!$T$12/12)&lt;0.01,IF(P72&lt;&gt;"ERROR","Correct","ERROR"),"ERROR")))</f>
        <v>0</v>
      </c>
      <c r="S72" s="139">
        <f>IF(P72=0,0,IF(ISBLANK('Student Work'!S72),"ERROR",IF(ABS('Student Work'!S72-('Student Work'!$T$14-'Student Work'!R72))&lt;0.01,IF(P72&lt;&gt;"ERROR","Correct","ERROR"),"ERROR")))</f>
        <v>0</v>
      </c>
      <c r="T72" s="139">
        <f>IF(P72=0,0,IF(ISBLANK('Student Work'!T72),"ERROR",IF(ABS('Student Work'!T72-('Student Work'!Q72-'Student Work'!S72))&lt;0.01,IF(P72&lt;&gt;"ERROR","Correct","ERROR"),"ERROR")))</f>
        <v>0</v>
      </c>
      <c r="U72" s="143"/>
      <c r="V72" s="143"/>
      <c r="W72" s="142"/>
      <c r="X72" s="142"/>
      <c r="Y72" s="142"/>
      <c r="Z72" s="142"/>
      <c r="AA72" s="142"/>
      <c r="AB72" s="142"/>
      <c r="AC72" s="87"/>
      <c r="AD72" s="137">
        <f>IF($AE$13="Correct",IF(AND(AD71+1&lt;='Student Work'!$AE$13,AD71&lt;&gt;0),AD71+1,IF('Student Work'!AD72&gt;0,"ERROR",0)),0)</f>
        <v>0</v>
      </c>
      <c r="AE72" s="139">
        <f>IF(AD72=0,0,IF(ISBLANK('Student Work'!AE72),"ERROR",IF(ABS('Student Work'!AE72-'Student Work'!AH71)&lt;0.01,IF(AD72&lt;&gt;"ERROR","Correct","ERROR"),"ERROR")))</f>
        <v>0</v>
      </c>
      <c r="AF72" s="139">
        <f>IF(AD72=0,0,IF(ISBLANK('Student Work'!AF72),"ERROR",IF(ABS('Student Work'!AF72-'Student Work'!AE72*'Student Work'!$AE$12/12)&lt;0.01,IF(AD72&lt;&gt;"ERROR","Correct","ERROR"),"ERROR")))</f>
        <v>0</v>
      </c>
      <c r="AG72" s="154">
        <f>IF(AD72=0,0,IF(ISBLANK('Student Work'!AG72),"ERROR",IF(ABS('Student Work'!AG72-('Student Work'!$AE$14-'Student Work'!AF72))&lt;0.01,"Correct","ERROR")))</f>
        <v>0</v>
      </c>
      <c r="AH72" s="155">
        <f>IF(AD72=0,0,IF(ISBLANK('Student Work'!AH72),"ERROR",IF(ABS('Student Work'!AH72-('Student Work'!AE72-'Student Work'!AG72))&lt;0.01,"Correct","ERROR")))</f>
        <v>0</v>
      </c>
      <c r="AI72" s="139">
        <f>IF(AE72=0,0,IF(ISBLANK('Student Work'!#REF!),"ERROR",IF(ABS('Student Work'!#REF!-('Student Work'!AF72+'Student Work'!AG72+'Student Work'!AH72))&lt;0.01,"Correct","ERROR")))</f>
        <v>0</v>
      </c>
      <c r="AJ72" s="87"/>
      <c r="AK72" s="87"/>
      <c r="AL72" s="70"/>
    </row>
    <row r="73" spans="1:38">
      <c r="A73" s="100"/>
      <c r="B73" s="72"/>
      <c r="C73" s="72"/>
      <c r="D73" s="72"/>
      <c r="E73" s="72"/>
      <c r="F73" s="72"/>
      <c r="G73" s="72"/>
      <c r="H73" s="72"/>
      <c r="I73" s="72"/>
      <c r="J73" s="72"/>
      <c r="K73" s="72"/>
      <c r="L73" s="72"/>
      <c r="M73" s="72"/>
      <c r="N73" s="72"/>
      <c r="O73" s="87"/>
      <c r="P73" s="137">
        <f>IF($T$13="Correct",IF(AND(P72+1&lt;='Student Work'!$T$13,P72&lt;&gt;0),P72+1,IF('Student Work'!P73&gt;0,"ERROR",0)),0)</f>
        <v>0</v>
      </c>
      <c r="Q73" s="138">
        <f>IF(P73=0,0,IF(ISBLANK('Student Work'!Q73),"ERROR",IF(ABS('Student Work'!Q73-'Student Work'!T72)&lt;0.01,IF(P73&lt;&gt;"ERROR","Correct","ERROR"),"ERROR")))</f>
        <v>0</v>
      </c>
      <c r="R73" s="139">
        <f>IF(P73=0,0,IF(ISBLANK('Student Work'!R73),"ERROR",IF(ABS('Student Work'!R73-'Student Work'!Q73*'Student Work'!$T$12/12)&lt;0.01,IF(P73&lt;&gt;"ERROR","Correct","ERROR"),"ERROR")))</f>
        <v>0</v>
      </c>
      <c r="S73" s="139">
        <f>IF(P73=0,0,IF(ISBLANK('Student Work'!S73),"ERROR",IF(ABS('Student Work'!S73-('Student Work'!$T$14-'Student Work'!R73))&lt;0.01,IF(P73&lt;&gt;"ERROR","Correct","ERROR"),"ERROR")))</f>
        <v>0</v>
      </c>
      <c r="T73" s="139">
        <f>IF(P73=0,0,IF(ISBLANK('Student Work'!T73),"ERROR",IF(ABS('Student Work'!T73-('Student Work'!Q73-'Student Work'!S73))&lt;0.01,IF(P73&lt;&gt;"ERROR","Correct","ERROR"),"ERROR")))</f>
        <v>0</v>
      </c>
      <c r="U73" s="143"/>
      <c r="V73" s="143"/>
      <c r="W73" s="142"/>
      <c r="X73" s="142"/>
      <c r="Y73" s="142"/>
      <c r="Z73" s="142"/>
      <c r="AA73" s="142"/>
      <c r="AB73" s="142"/>
      <c r="AC73" s="87"/>
      <c r="AD73" s="137">
        <f>IF($AE$13="Correct",IF(AND(AD72+1&lt;='Student Work'!$AE$13,AD72&lt;&gt;0),AD72+1,IF('Student Work'!AD73&gt;0,"ERROR",0)),0)</f>
        <v>0</v>
      </c>
      <c r="AE73" s="139">
        <f>IF(AD73=0,0,IF(ISBLANK('Student Work'!AE73),"ERROR",IF(ABS('Student Work'!AE73-'Student Work'!AH72)&lt;0.01,IF(AD73&lt;&gt;"ERROR","Correct","ERROR"),"ERROR")))</f>
        <v>0</v>
      </c>
      <c r="AF73" s="139">
        <f>IF(AD73=0,0,IF(ISBLANK('Student Work'!AF73),"ERROR",IF(ABS('Student Work'!AF73-'Student Work'!AE73*'Student Work'!$AE$12/12)&lt;0.01,IF(AD73&lt;&gt;"ERROR","Correct","ERROR"),"ERROR")))</f>
        <v>0</v>
      </c>
      <c r="AG73" s="154">
        <f>IF(AD73=0,0,IF(ISBLANK('Student Work'!AG73),"ERROR",IF(ABS('Student Work'!AG73-('Student Work'!$AE$14-'Student Work'!AF73))&lt;0.01,"Correct","ERROR")))</f>
        <v>0</v>
      </c>
      <c r="AH73" s="155">
        <f>IF(AD73=0,0,IF(ISBLANK('Student Work'!AH73),"ERROR",IF(ABS('Student Work'!AH73-('Student Work'!AE73-'Student Work'!AG73))&lt;0.01,"Correct","ERROR")))</f>
        <v>0</v>
      </c>
      <c r="AI73" s="139">
        <f>IF(AE73=0,0,IF(ISBLANK('Student Work'!#REF!),"ERROR",IF(ABS('Student Work'!#REF!-('Student Work'!AF73+'Student Work'!AG73+'Student Work'!AH73))&lt;0.01,"Correct","ERROR")))</f>
        <v>0</v>
      </c>
      <c r="AJ73" s="87"/>
      <c r="AK73" s="87"/>
      <c r="AL73" s="70"/>
    </row>
    <row r="74" spans="1:38">
      <c r="A74" s="100"/>
      <c r="B74" s="72"/>
      <c r="C74" s="72"/>
      <c r="D74" s="72"/>
      <c r="E74" s="72"/>
      <c r="F74" s="72"/>
      <c r="G74" s="72"/>
      <c r="H74" s="72"/>
      <c r="I74" s="72"/>
      <c r="J74" s="72"/>
      <c r="K74" s="72"/>
      <c r="L74" s="72"/>
      <c r="M74" s="72"/>
      <c r="N74" s="72"/>
      <c r="O74" s="87"/>
      <c r="P74" s="137">
        <f>IF($T$13="Correct",IF(AND(P73+1&lt;='Student Work'!$T$13,P73&lt;&gt;0),P73+1,IF('Student Work'!P74&gt;0,"ERROR",0)),0)</f>
        <v>0</v>
      </c>
      <c r="Q74" s="138">
        <f>IF(P74=0,0,IF(ISBLANK('Student Work'!Q74),"ERROR",IF(ABS('Student Work'!Q74-'Student Work'!T73)&lt;0.01,IF(P74&lt;&gt;"ERROR","Correct","ERROR"),"ERROR")))</f>
        <v>0</v>
      </c>
      <c r="R74" s="139">
        <f>IF(P74=0,0,IF(ISBLANK('Student Work'!R74),"ERROR",IF(ABS('Student Work'!R74-'Student Work'!Q74*'Student Work'!$T$12/12)&lt;0.01,IF(P74&lt;&gt;"ERROR","Correct","ERROR"),"ERROR")))</f>
        <v>0</v>
      </c>
      <c r="S74" s="139">
        <f>IF(P74=0,0,IF(ISBLANK('Student Work'!S74),"ERROR",IF(ABS('Student Work'!S74-('Student Work'!$T$14-'Student Work'!R74))&lt;0.01,IF(P74&lt;&gt;"ERROR","Correct","ERROR"),"ERROR")))</f>
        <v>0</v>
      </c>
      <c r="T74" s="139">
        <f>IF(P74=0,0,IF(ISBLANK('Student Work'!T74),"ERROR",IF(ABS('Student Work'!T74-('Student Work'!Q74-'Student Work'!S74))&lt;0.01,IF(P74&lt;&gt;"ERROR","Correct","ERROR"),"ERROR")))</f>
        <v>0</v>
      </c>
      <c r="U74" s="143"/>
      <c r="V74" s="143"/>
      <c r="W74" s="142"/>
      <c r="X74" s="142"/>
      <c r="Y74" s="142"/>
      <c r="Z74" s="142"/>
      <c r="AA74" s="142"/>
      <c r="AB74" s="142"/>
      <c r="AC74" s="87"/>
      <c r="AD74" s="137">
        <f>IF($AE$13="Correct",IF(AND(AD73+1&lt;='Student Work'!$AE$13,AD73&lt;&gt;0),AD73+1,IF('Student Work'!AD74&gt;0,"ERROR",0)),0)</f>
        <v>0</v>
      </c>
      <c r="AE74" s="139">
        <f>IF(AD74=0,0,IF(ISBLANK('Student Work'!AE74),"ERROR",IF(ABS('Student Work'!AE74-'Student Work'!AH73)&lt;0.01,IF(AD74&lt;&gt;"ERROR","Correct","ERROR"),"ERROR")))</f>
        <v>0</v>
      </c>
      <c r="AF74" s="139">
        <f>IF(AD74=0,0,IF(ISBLANK('Student Work'!AF74),"ERROR",IF(ABS('Student Work'!AF74-'Student Work'!AE74*'Student Work'!$AE$12/12)&lt;0.01,IF(AD74&lt;&gt;"ERROR","Correct","ERROR"),"ERROR")))</f>
        <v>0</v>
      </c>
      <c r="AG74" s="154">
        <f>IF(AD74=0,0,IF(ISBLANK('Student Work'!AG74),"ERROR",IF(ABS('Student Work'!AG74-('Student Work'!$AE$14-'Student Work'!AF74))&lt;0.01,"Correct","ERROR")))</f>
        <v>0</v>
      </c>
      <c r="AH74" s="155">
        <f>IF(AD74=0,0,IF(ISBLANK('Student Work'!AH74),"ERROR",IF(ABS('Student Work'!AH74-('Student Work'!AE74-'Student Work'!AG74))&lt;0.01,"Correct","ERROR")))</f>
        <v>0</v>
      </c>
      <c r="AI74" s="139">
        <f>IF(AE74=0,0,IF(ISBLANK('Student Work'!#REF!),"ERROR",IF(ABS('Student Work'!#REF!-('Student Work'!AF74+'Student Work'!AG74+'Student Work'!AH74))&lt;0.01,"Correct","ERROR")))</f>
        <v>0</v>
      </c>
      <c r="AJ74" s="87"/>
      <c r="AK74" s="87"/>
      <c r="AL74" s="70"/>
    </row>
    <row r="75" spans="1:38">
      <c r="A75" s="100"/>
      <c r="B75" s="72"/>
      <c r="C75" s="72"/>
      <c r="D75" s="72"/>
      <c r="E75" s="72"/>
      <c r="F75" s="72"/>
      <c r="G75" s="72"/>
      <c r="H75" s="72"/>
      <c r="I75" s="72"/>
      <c r="J75" s="72"/>
      <c r="K75" s="72"/>
      <c r="L75" s="72"/>
      <c r="M75" s="72"/>
      <c r="N75" s="72"/>
      <c r="O75" s="87"/>
      <c r="P75" s="137">
        <f>IF($T$13="Correct",IF(AND(P74+1&lt;='Student Work'!$T$13,P74&lt;&gt;0),P74+1,IF('Student Work'!P75&gt;0,"ERROR",0)),0)</f>
        <v>0</v>
      </c>
      <c r="Q75" s="138">
        <f>IF(P75=0,0,IF(ISBLANK('Student Work'!Q75),"ERROR",IF(ABS('Student Work'!Q75-'Student Work'!T74)&lt;0.01,IF(P75&lt;&gt;"ERROR","Correct","ERROR"),"ERROR")))</f>
        <v>0</v>
      </c>
      <c r="R75" s="139">
        <f>IF(P75=0,0,IF(ISBLANK('Student Work'!R75),"ERROR",IF(ABS('Student Work'!R75-'Student Work'!Q75*'Student Work'!$T$12/12)&lt;0.01,IF(P75&lt;&gt;"ERROR","Correct","ERROR"),"ERROR")))</f>
        <v>0</v>
      </c>
      <c r="S75" s="139">
        <f>IF(P75=0,0,IF(ISBLANK('Student Work'!S75),"ERROR",IF(ABS('Student Work'!S75-('Student Work'!$T$14-'Student Work'!R75))&lt;0.01,IF(P75&lt;&gt;"ERROR","Correct","ERROR"),"ERROR")))</f>
        <v>0</v>
      </c>
      <c r="T75" s="139">
        <f>IF(P75=0,0,IF(ISBLANK('Student Work'!T75),"ERROR",IF(ABS('Student Work'!T75-('Student Work'!Q75-'Student Work'!S75))&lt;0.01,IF(P75&lt;&gt;"ERROR","Correct","ERROR"),"ERROR")))</f>
        <v>0</v>
      </c>
      <c r="U75" s="143"/>
      <c r="V75" s="143"/>
      <c r="W75" s="142"/>
      <c r="X75" s="142"/>
      <c r="Y75" s="142"/>
      <c r="Z75" s="142"/>
      <c r="AA75" s="142"/>
      <c r="AB75" s="142"/>
      <c r="AC75" s="87"/>
      <c r="AD75" s="137">
        <f>IF($AE$13="Correct",IF(AND(AD74+1&lt;='Student Work'!$AE$13,AD74&lt;&gt;0),AD74+1,IF('Student Work'!AD75&gt;0,"ERROR",0)),0)</f>
        <v>0</v>
      </c>
      <c r="AE75" s="139">
        <f>IF(AD75=0,0,IF(ISBLANK('Student Work'!AE75),"ERROR",IF(ABS('Student Work'!AE75-'Student Work'!AH74)&lt;0.01,IF(AD75&lt;&gt;"ERROR","Correct","ERROR"),"ERROR")))</f>
        <v>0</v>
      </c>
      <c r="AF75" s="139">
        <f>IF(AD75=0,0,IF(ISBLANK('Student Work'!AF75),"ERROR",IF(ABS('Student Work'!AF75-'Student Work'!AE75*'Student Work'!$AE$12/12)&lt;0.01,IF(AD75&lt;&gt;"ERROR","Correct","ERROR"),"ERROR")))</f>
        <v>0</v>
      </c>
      <c r="AG75" s="154">
        <f>IF(AD75=0,0,IF(ISBLANK('Student Work'!AG75),"ERROR",IF(ABS('Student Work'!AG75-('Student Work'!$AE$14-'Student Work'!AF75))&lt;0.01,"Correct","ERROR")))</f>
        <v>0</v>
      </c>
      <c r="AH75" s="155">
        <f>IF(AD75=0,0,IF(ISBLANK('Student Work'!AH75),"ERROR",IF(ABS('Student Work'!AH75-('Student Work'!AE75-'Student Work'!AG75))&lt;0.01,"Correct","ERROR")))</f>
        <v>0</v>
      </c>
      <c r="AI75" s="139">
        <f>IF(AE75=0,0,IF(ISBLANK('Student Work'!#REF!),"ERROR",IF(ABS('Student Work'!#REF!-('Student Work'!AF75+'Student Work'!AG75+'Student Work'!AH75))&lt;0.01,"Correct","ERROR")))</f>
        <v>0</v>
      </c>
      <c r="AJ75" s="87"/>
      <c r="AK75" s="87"/>
      <c r="AL75" s="70"/>
    </row>
    <row r="76" spans="1:38">
      <c r="A76" s="100"/>
      <c r="B76" s="72"/>
      <c r="C76" s="72"/>
      <c r="D76" s="72"/>
      <c r="E76" s="72"/>
      <c r="F76" s="72"/>
      <c r="G76" s="72"/>
      <c r="H76" s="72"/>
      <c r="I76" s="72"/>
      <c r="J76" s="72"/>
      <c r="K76" s="72"/>
      <c r="L76" s="72"/>
      <c r="M76" s="72"/>
      <c r="N76" s="72"/>
      <c r="O76" s="87"/>
      <c r="P76" s="137">
        <f>IF($T$13="Correct",IF(AND(P75+1&lt;='Student Work'!$T$13,P75&lt;&gt;0),P75+1,IF('Student Work'!P76&gt;0,"ERROR",0)),0)</f>
        <v>0</v>
      </c>
      <c r="Q76" s="138">
        <f>IF(P76=0,0,IF(ISBLANK('Student Work'!Q76),"ERROR",IF(ABS('Student Work'!Q76-'Student Work'!T75)&lt;0.01,IF(P76&lt;&gt;"ERROR","Correct","ERROR"),"ERROR")))</f>
        <v>0</v>
      </c>
      <c r="R76" s="139">
        <f>IF(P76=0,0,IF(ISBLANK('Student Work'!R76),"ERROR",IF(ABS('Student Work'!R76-'Student Work'!Q76*'Student Work'!$T$12/12)&lt;0.01,IF(P76&lt;&gt;"ERROR","Correct","ERROR"),"ERROR")))</f>
        <v>0</v>
      </c>
      <c r="S76" s="139">
        <f>IF(P76=0,0,IF(ISBLANK('Student Work'!S76),"ERROR",IF(ABS('Student Work'!S76-('Student Work'!$T$14-'Student Work'!R76))&lt;0.01,IF(P76&lt;&gt;"ERROR","Correct","ERROR"),"ERROR")))</f>
        <v>0</v>
      </c>
      <c r="T76" s="139">
        <f>IF(P76=0,0,IF(ISBLANK('Student Work'!T76),"ERROR",IF(ABS('Student Work'!T76-('Student Work'!Q76-'Student Work'!S76))&lt;0.01,IF(P76&lt;&gt;"ERROR","Correct","ERROR"),"ERROR")))</f>
        <v>0</v>
      </c>
      <c r="U76" s="143"/>
      <c r="V76" s="143"/>
      <c r="W76" s="142"/>
      <c r="X76" s="142"/>
      <c r="Y76" s="142"/>
      <c r="Z76" s="142"/>
      <c r="AA76" s="142"/>
      <c r="AB76" s="142"/>
      <c r="AC76" s="87"/>
      <c r="AD76" s="137">
        <f>IF($AE$13="Correct",IF(AND(AD75+1&lt;='Student Work'!$AE$13,AD75&lt;&gt;0),AD75+1,IF('Student Work'!AD76&gt;0,"ERROR",0)),0)</f>
        <v>0</v>
      </c>
      <c r="AE76" s="139">
        <f>IF(AD76=0,0,IF(ISBLANK('Student Work'!AE76),"ERROR",IF(ABS('Student Work'!AE76-'Student Work'!AH75)&lt;0.01,IF(AD76&lt;&gt;"ERROR","Correct","ERROR"),"ERROR")))</f>
        <v>0</v>
      </c>
      <c r="AF76" s="139">
        <f>IF(AD76=0,0,IF(ISBLANK('Student Work'!AF76),"ERROR",IF(ABS('Student Work'!AF76-'Student Work'!AE76*'Student Work'!$AE$12/12)&lt;0.01,IF(AD76&lt;&gt;"ERROR","Correct","ERROR"),"ERROR")))</f>
        <v>0</v>
      </c>
      <c r="AG76" s="154">
        <f>IF(AD76=0,0,IF(ISBLANK('Student Work'!AG76),"ERROR",IF(ABS('Student Work'!AG76-('Student Work'!$AE$14-'Student Work'!AF76))&lt;0.01,"Correct","ERROR")))</f>
        <v>0</v>
      </c>
      <c r="AH76" s="155">
        <f>IF(AD76=0,0,IF(ISBLANK('Student Work'!AH76),"ERROR",IF(ABS('Student Work'!AH76-('Student Work'!AE76-'Student Work'!AG76))&lt;0.01,"Correct","ERROR")))</f>
        <v>0</v>
      </c>
      <c r="AI76" s="139">
        <f>IF(AE76=0,0,IF(ISBLANK('Student Work'!#REF!),"ERROR",IF(ABS('Student Work'!#REF!-('Student Work'!AF76+'Student Work'!AG76+'Student Work'!AH76))&lt;0.01,"Correct","ERROR")))</f>
        <v>0</v>
      </c>
      <c r="AJ76" s="87"/>
      <c r="AK76" s="87"/>
      <c r="AL76" s="70"/>
    </row>
    <row r="77" spans="1:38">
      <c r="A77" s="100"/>
      <c r="B77" s="72"/>
      <c r="C77" s="72"/>
      <c r="D77" s="72"/>
      <c r="E77" s="72"/>
      <c r="F77" s="72"/>
      <c r="G77" s="72"/>
      <c r="H77" s="72"/>
      <c r="I77" s="72"/>
      <c r="J77" s="72"/>
      <c r="K77" s="72"/>
      <c r="L77" s="72"/>
      <c r="M77" s="72"/>
      <c r="N77" s="72"/>
      <c r="O77" s="87"/>
      <c r="P77" s="137">
        <f>IF($T$13="Correct",IF(AND(P76+1&lt;='Student Work'!$T$13,P76&lt;&gt;0),P76+1,IF('Student Work'!P77&gt;0,"ERROR",0)),0)</f>
        <v>0</v>
      </c>
      <c r="Q77" s="138">
        <f>IF(P77=0,0,IF(ISBLANK('Student Work'!Q77),"ERROR",IF(ABS('Student Work'!Q77-'Student Work'!T76)&lt;0.01,IF(P77&lt;&gt;"ERROR","Correct","ERROR"),"ERROR")))</f>
        <v>0</v>
      </c>
      <c r="R77" s="139">
        <f>IF(P77=0,0,IF(ISBLANK('Student Work'!R77),"ERROR",IF(ABS('Student Work'!R77-'Student Work'!Q77*'Student Work'!$T$12/12)&lt;0.01,IF(P77&lt;&gt;"ERROR","Correct","ERROR"),"ERROR")))</f>
        <v>0</v>
      </c>
      <c r="S77" s="139">
        <f>IF(P77=0,0,IF(ISBLANK('Student Work'!S77),"ERROR",IF(ABS('Student Work'!S77-('Student Work'!$T$14-'Student Work'!R77))&lt;0.01,IF(P77&lt;&gt;"ERROR","Correct","ERROR"),"ERROR")))</f>
        <v>0</v>
      </c>
      <c r="T77" s="139">
        <f>IF(P77=0,0,IF(ISBLANK('Student Work'!T77),"ERROR",IF(ABS('Student Work'!T77-('Student Work'!Q77-'Student Work'!S77))&lt;0.01,IF(P77&lt;&gt;"ERROR","Correct","ERROR"),"ERROR")))</f>
        <v>0</v>
      </c>
      <c r="U77" s="143"/>
      <c r="V77" s="143"/>
      <c r="W77" s="142"/>
      <c r="X77" s="142"/>
      <c r="Y77" s="142"/>
      <c r="Z77" s="142"/>
      <c r="AA77" s="142"/>
      <c r="AB77" s="142"/>
      <c r="AC77" s="87"/>
      <c r="AD77" s="137">
        <f>IF($AE$13="Correct",IF(AND(AD76+1&lt;='Student Work'!$AE$13,AD76&lt;&gt;0),AD76+1,IF('Student Work'!AD77&gt;0,"ERROR",0)),0)</f>
        <v>0</v>
      </c>
      <c r="AE77" s="139">
        <f>IF(AD77=0,0,IF(ISBLANK('Student Work'!AE77),"ERROR",IF(ABS('Student Work'!AE77-'Student Work'!AH76)&lt;0.01,IF(AD77&lt;&gt;"ERROR","Correct","ERROR"),"ERROR")))</f>
        <v>0</v>
      </c>
      <c r="AF77" s="139">
        <f>IF(AD77=0,0,IF(ISBLANK('Student Work'!AF77),"ERROR",IF(ABS('Student Work'!AF77-'Student Work'!AE77*'Student Work'!$AE$12/12)&lt;0.01,IF(AD77&lt;&gt;"ERROR","Correct","ERROR"),"ERROR")))</f>
        <v>0</v>
      </c>
      <c r="AG77" s="154">
        <f>IF(AD77=0,0,IF(ISBLANK('Student Work'!AG77),"ERROR",IF(ABS('Student Work'!AG77-('Student Work'!$AE$14-'Student Work'!AF77))&lt;0.01,"Correct","ERROR")))</f>
        <v>0</v>
      </c>
      <c r="AH77" s="155">
        <f>IF(AD77=0,0,IF(ISBLANK('Student Work'!AH77),"ERROR",IF(ABS('Student Work'!AH77-('Student Work'!AE77-'Student Work'!AG77))&lt;0.01,"Correct","ERROR")))</f>
        <v>0</v>
      </c>
      <c r="AI77" s="139">
        <f>IF(AE77=0,0,IF(ISBLANK('Student Work'!#REF!),"ERROR",IF(ABS('Student Work'!#REF!-('Student Work'!AF77+'Student Work'!AG77+'Student Work'!AH77))&lt;0.01,"Correct","ERROR")))</f>
        <v>0</v>
      </c>
      <c r="AJ77" s="87"/>
      <c r="AK77" s="87"/>
      <c r="AL77" s="70"/>
    </row>
    <row r="78" spans="1:38">
      <c r="A78" s="100"/>
      <c r="B78" s="72"/>
      <c r="C78" s="72"/>
      <c r="D78" s="72"/>
      <c r="E78" s="72"/>
      <c r="F78" s="72"/>
      <c r="G78" s="72"/>
      <c r="H78" s="72"/>
      <c r="I78" s="72"/>
      <c r="J78" s="72"/>
      <c r="K78" s="72"/>
      <c r="L78" s="72"/>
      <c r="M78" s="72"/>
      <c r="N78" s="72"/>
      <c r="O78" s="87"/>
      <c r="P78" s="137">
        <f>IF($T$13="Correct",IF(AND(P77+1&lt;='Student Work'!$T$13,P77&lt;&gt;0),P77+1,IF('Student Work'!P78&gt;0,"ERROR",0)),0)</f>
        <v>0</v>
      </c>
      <c r="Q78" s="138">
        <f>IF(P78=0,0,IF(ISBLANK('Student Work'!Q78),"ERROR",IF(ABS('Student Work'!Q78-'Student Work'!T77)&lt;0.01,IF(P78&lt;&gt;"ERROR","Correct","ERROR"),"ERROR")))</f>
        <v>0</v>
      </c>
      <c r="R78" s="139">
        <f>IF(P78=0,0,IF(ISBLANK('Student Work'!R78),"ERROR",IF(ABS('Student Work'!R78-'Student Work'!Q78*'Student Work'!$T$12/12)&lt;0.01,IF(P78&lt;&gt;"ERROR","Correct","ERROR"),"ERROR")))</f>
        <v>0</v>
      </c>
      <c r="S78" s="139">
        <f>IF(P78=0,0,IF(ISBLANK('Student Work'!S78),"ERROR",IF(ABS('Student Work'!S78-('Student Work'!$T$14-'Student Work'!R78))&lt;0.01,IF(P78&lt;&gt;"ERROR","Correct","ERROR"),"ERROR")))</f>
        <v>0</v>
      </c>
      <c r="T78" s="139">
        <f>IF(P78=0,0,IF(ISBLANK('Student Work'!T78),"ERROR",IF(ABS('Student Work'!T78-('Student Work'!Q78-'Student Work'!S78))&lt;0.01,IF(P78&lt;&gt;"ERROR","Correct","ERROR"),"ERROR")))</f>
        <v>0</v>
      </c>
      <c r="U78" s="143"/>
      <c r="V78" s="143"/>
      <c r="W78" s="142"/>
      <c r="X78" s="142"/>
      <c r="Y78" s="142"/>
      <c r="Z78" s="142"/>
      <c r="AA78" s="142"/>
      <c r="AB78" s="142"/>
      <c r="AC78" s="87"/>
      <c r="AD78" s="137">
        <f>IF($AE$13="Correct",IF(AND(AD77+1&lt;='Student Work'!$AE$13,AD77&lt;&gt;0),AD77+1,IF('Student Work'!AD78&gt;0,"ERROR",0)),0)</f>
        <v>0</v>
      </c>
      <c r="AE78" s="139">
        <f>IF(AD78=0,0,IF(ISBLANK('Student Work'!AE78),"ERROR",IF(ABS('Student Work'!AE78-'Student Work'!AH77)&lt;0.01,IF(AD78&lt;&gt;"ERROR","Correct","ERROR"),"ERROR")))</f>
        <v>0</v>
      </c>
      <c r="AF78" s="139">
        <f>IF(AD78=0,0,IF(ISBLANK('Student Work'!AF78),"ERROR",IF(ABS('Student Work'!AF78-'Student Work'!AE78*'Student Work'!$AE$12/12)&lt;0.01,IF(AD78&lt;&gt;"ERROR","Correct","ERROR"),"ERROR")))</f>
        <v>0</v>
      </c>
      <c r="AG78" s="154">
        <f>IF(AD78=0,0,IF(ISBLANK('Student Work'!AG78),"ERROR",IF(ABS('Student Work'!AG78-('Student Work'!$AE$14-'Student Work'!AF78))&lt;0.01,"Correct","ERROR")))</f>
        <v>0</v>
      </c>
      <c r="AH78" s="155">
        <f>IF(AD78=0,0,IF(ISBLANK('Student Work'!AH78),"ERROR",IF(ABS('Student Work'!AH78-('Student Work'!AE78-'Student Work'!AG78))&lt;0.01,"Correct","ERROR")))</f>
        <v>0</v>
      </c>
      <c r="AI78" s="139">
        <f>IF(AE78=0,0,IF(ISBLANK('Student Work'!#REF!),"ERROR",IF(ABS('Student Work'!#REF!-('Student Work'!AF78+'Student Work'!AG78+'Student Work'!AH78))&lt;0.01,"Correct","ERROR")))</f>
        <v>0</v>
      </c>
      <c r="AJ78" s="87"/>
      <c r="AK78" s="87"/>
      <c r="AL78" s="70"/>
    </row>
    <row r="79" spans="1:38">
      <c r="A79" s="100"/>
      <c r="B79" s="72"/>
      <c r="C79" s="72"/>
      <c r="D79" s="72"/>
      <c r="E79" s="72"/>
      <c r="F79" s="72"/>
      <c r="G79" s="72"/>
      <c r="H79" s="72"/>
      <c r="I79" s="72"/>
      <c r="J79" s="72"/>
      <c r="K79" s="72"/>
      <c r="L79" s="72"/>
      <c r="M79" s="72"/>
      <c r="N79" s="72"/>
      <c r="O79" s="87"/>
      <c r="P79" s="137">
        <f>IF($T$13="Correct",IF(AND(P78+1&lt;='Student Work'!$T$13,P78&lt;&gt;0),P78+1,IF('Student Work'!P79&gt;0,"ERROR",0)),0)</f>
        <v>0</v>
      </c>
      <c r="Q79" s="138">
        <f>IF(P79=0,0,IF(ISBLANK('Student Work'!Q79),"ERROR",IF(ABS('Student Work'!Q79-'Student Work'!T78)&lt;0.01,IF(P79&lt;&gt;"ERROR","Correct","ERROR"),"ERROR")))</f>
        <v>0</v>
      </c>
      <c r="R79" s="139">
        <f>IF(P79=0,0,IF(ISBLANK('Student Work'!R79),"ERROR",IF(ABS('Student Work'!R79-'Student Work'!Q79*'Student Work'!$T$12/12)&lt;0.01,IF(P79&lt;&gt;"ERROR","Correct","ERROR"),"ERROR")))</f>
        <v>0</v>
      </c>
      <c r="S79" s="139">
        <f>IF(P79=0,0,IF(ISBLANK('Student Work'!S79),"ERROR",IF(ABS('Student Work'!S79-('Student Work'!$T$14-'Student Work'!R79))&lt;0.01,IF(P79&lt;&gt;"ERROR","Correct","ERROR"),"ERROR")))</f>
        <v>0</v>
      </c>
      <c r="T79" s="139">
        <f>IF(P79=0,0,IF(ISBLANK('Student Work'!T79),"ERROR",IF(ABS('Student Work'!T79-('Student Work'!Q79-'Student Work'!S79))&lt;0.01,IF(P79&lt;&gt;"ERROR","Correct","ERROR"),"ERROR")))</f>
        <v>0</v>
      </c>
      <c r="U79" s="143"/>
      <c r="V79" s="143"/>
      <c r="W79" s="142"/>
      <c r="X79" s="142"/>
      <c r="Y79" s="142"/>
      <c r="Z79" s="142"/>
      <c r="AA79" s="142"/>
      <c r="AB79" s="142"/>
      <c r="AC79" s="87"/>
      <c r="AD79" s="137">
        <f>IF($AE$13="Correct",IF(AND(AD78+1&lt;='Student Work'!$AE$13,AD78&lt;&gt;0),AD78+1,IF('Student Work'!AD79&gt;0,"ERROR",0)),0)</f>
        <v>0</v>
      </c>
      <c r="AE79" s="139">
        <f>IF(AD79=0,0,IF(ISBLANK('Student Work'!AE79),"ERROR",IF(ABS('Student Work'!AE79-'Student Work'!AH78)&lt;0.01,IF(AD79&lt;&gt;"ERROR","Correct","ERROR"),"ERROR")))</f>
        <v>0</v>
      </c>
      <c r="AF79" s="139">
        <f>IF(AD79=0,0,IF(ISBLANK('Student Work'!AF79),"ERROR",IF(ABS('Student Work'!AF79-'Student Work'!AE79*'Student Work'!$AE$12/12)&lt;0.01,IF(AD79&lt;&gt;"ERROR","Correct","ERROR"),"ERROR")))</f>
        <v>0</v>
      </c>
      <c r="AG79" s="154">
        <f>IF(AD79=0,0,IF(ISBLANK('Student Work'!AG79),"ERROR",IF(ABS('Student Work'!AG79-('Student Work'!$AE$14-'Student Work'!AF79))&lt;0.01,"Correct","ERROR")))</f>
        <v>0</v>
      </c>
      <c r="AH79" s="155">
        <f>IF(AD79=0,0,IF(ISBLANK('Student Work'!AH79),"ERROR",IF(ABS('Student Work'!AH79-('Student Work'!AE79-'Student Work'!AG79))&lt;0.01,"Correct","ERROR")))</f>
        <v>0</v>
      </c>
      <c r="AI79" s="139">
        <f>IF(AE79=0,0,IF(ISBLANK('Student Work'!#REF!),"ERROR",IF(ABS('Student Work'!#REF!-('Student Work'!AF79+'Student Work'!AG79+'Student Work'!AH79))&lt;0.01,"Correct","ERROR")))</f>
        <v>0</v>
      </c>
      <c r="AJ79" s="87"/>
      <c r="AK79" s="87"/>
      <c r="AL79" s="70"/>
    </row>
    <row r="80" spans="1:38">
      <c r="A80" s="100"/>
      <c r="B80" s="72"/>
      <c r="C80" s="72"/>
      <c r="D80" s="72"/>
      <c r="E80" s="72"/>
      <c r="F80" s="72"/>
      <c r="G80" s="72"/>
      <c r="H80" s="72"/>
      <c r="I80" s="72"/>
      <c r="J80" s="72"/>
      <c r="K80" s="72"/>
      <c r="L80" s="72"/>
      <c r="M80" s="72"/>
      <c r="N80" s="72"/>
      <c r="O80" s="87"/>
      <c r="P80" s="137">
        <f>IF($T$13="Correct",IF(AND(P79+1&lt;='Student Work'!$T$13,P79&lt;&gt;0),P79+1,IF('Student Work'!P80&gt;0,"ERROR",0)),0)</f>
        <v>0</v>
      </c>
      <c r="Q80" s="138">
        <f>IF(P80=0,0,IF(ISBLANK('Student Work'!Q80),"ERROR",IF(ABS('Student Work'!Q80-'Student Work'!T79)&lt;0.01,IF(P80&lt;&gt;"ERROR","Correct","ERROR"),"ERROR")))</f>
        <v>0</v>
      </c>
      <c r="R80" s="139">
        <f>IF(P80=0,0,IF(ISBLANK('Student Work'!R80),"ERROR",IF(ABS('Student Work'!R80-'Student Work'!Q80*'Student Work'!$T$12/12)&lt;0.01,IF(P80&lt;&gt;"ERROR","Correct","ERROR"),"ERROR")))</f>
        <v>0</v>
      </c>
      <c r="S80" s="139">
        <f>IF(P80=0,0,IF(ISBLANK('Student Work'!S80),"ERROR",IF(ABS('Student Work'!S80-('Student Work'!$T$14-'Student Work'!R80))&lt;0.01,IF(P80&lt;&gt;"ERROR","Correct","ERROR"),"ERROR")))</f>
        <v>0</v>
      </c>
      <c r="T80" s="139">
        <f>IF(P80=0,0,IF(ISBLANK('Student Work'!T80),"ERROR",IF(ABS('Student Work'!T80-('Student Work'!Q80-'Student Work'!S80))&lt;0.01,IF(P80&lt;&gt;"ERROR","Correct","ERROR"),"ERROR")))</f>
        <v>0</v>
      </c>
      <c r="U80" s="143"/>
      <c r="V80" s="143"/>
      <c r="W80" s="142"/>
      <c r="X80" s="142"/>
      <c r="Y80" s="142"/>
      <c r="Z80" s="142"/>
      <c r="AA80" s="142"/>
      <c r="AB80" s="142"/>
      <c r="AC80" s="87"/>
      <c r="AD80" s="137">
        <f>IF($AE$13="Correct",IF(AND(AD79+1&lt;='Student Work'!$AE$13,AD79&lt;&gt;0),AD79+1,IF('Student Work'!AD80&gt;0,"ERROR",0)),0)</f>
        <v>0</v>
      </c>
      <c r="AE80" s="139">
        <f>IF(AD80=0,0,IF(ISBLANK('Student Work'!AE80),"ERROR",IF(ABS('Student Work'!AE80-'Student Work'!AH79)&lt;0.01,IF(AD80&lt;&gt;"ERROR","Correct","ERROR"),"ERROR")))</f>
        <v>0</v>
      </c>
      <c r="AF80" s="139">
        <f>IF(AD80=0,0,IF(ISBLANK('Student Work'!AF80),"ERROR",IF(ABS('Student Work'!AF80-'Student Work'!AE80*'Student Work'!$AE$12/12)&lt;0.01,IF(AD80&lt;&gt;"ERROR","Correct","ERROR"),"ERROR")))</f>
        <v>0</v>
      </c>
      <c r="AG80" s="154">
        <f>IF(AD80=0,0,IF(ISBLANK('Student Work'!AG80),"ERROR",IF(ABS('Student Work'!AG80-('Student Work'!$AE$14-'Student Work'!AF80))&lt;0.01,"Correct","ERROR")))</f>
        <v>0</v>
      </c>
      <c r="AH80" s="155">
        <f>IF(AD80=0,0,IF(ISBLANK('Student Work'!AH80),"ERROR",IF(ABS('Student Work'!AH80-('Student Work'!AE80-'Student Work'!AG80))&lt;0.01,"Correct","ERROR")))</f>
        <v>0</v>
      </c>
      <c r="AI80" s="139">
        <f>IF(AE80=0,0,IF(ISBLANK('Student Work'!#REF!),"ERROR",IF(ABS('Student Work'!#REF!-('Student Work'!AF80+'Student Work'!AG80+'Student Work'!AH80))&lt;0.01,"Correct","ERROR")))</f>
        <v>0</v>
      </c>
      <c r="AJ80" s="87"/>
      <c r="AK80" s="87"/>
      <c r="AL80" s="70"/>
    </row>
    <row r="81" spans="1:38">
      <c r="A81" s="100"/>
      <c r="B81" s="72"/>
      <c r="C81" s="72"/>
      <c r="D81" s="72"/>
      <c r="E81" s="72"/>
      <c r="F81" s="72"/>
      <c r="G81" s="72"/>
      <c r="H81" s="72"/>
      <c r="I81" s="72"/>
      <c r="J81" s="72"/>
      <c r="K81" s="72"/>
      <c r="L81" s="72"/>
      <c r="M81" s="72"/>
      <c r="N81" s="72"/>
      <c r="O81" s="87"/>
      <c r="P81" s="137">
        <f>IF($T$13="Correct",IF(AND(P80+1&lt;='Student Work'!$T$13,P80&lt;&gt;0),P80+1,IF('Student Work'!P81&gt;0,"ERROR",0)),0)</f>
        <v>0</v>
      </c>
      <c r="Q81" s="138">
        <f>IF(P81=0,0,IF(ISBLANK('Student Work'!Q81),"ERROR",IF(ABS('Student Work'!Q81-'Student Work'!T80)&lt;0.01,IF(P81&lt;&gt;"ERROR","Correct","ERROR"),"ERROR")))</f>
        <v>0</v>
      </c>
      <c r="R81" s="139">
        <f>IF(P81=0,0,IF(ISBLANK('Student Work'!R81),"ERROR",IF(ABS('Student Work'!R81-'Student Work'!Q81*'Student Work'!$T$12/12)&lt;0.01,IF(P81&lt;&gt;"ERROR","Correct","ERROR"),"ERROR")))</f>
        <v>0</v>
      </c>
      <c r="S81" s="139">
        <f>IF(P81=0,0,IF(ISBLANK('Student Work'!S81),"ERROR",IF(ABS('Student Work'!S81-('Student Work'!$T$14-'Student Work'!R81))&lt;0.01,IF(P81&lt;&gt;"ERROR","Correct","ERROR"),"ERROR")))</f>
        <v>0</v>
      </c>
      <c r="T81" s="139">
        <f>IF(P81=0,0,IF(ISBLANK('Student Work'!T81),"ERROR",IF(ABS('Student Work'!T81-('Student Work'!Q81-'Student Work'!S81))&lt;0.01,IF(P81&lt;&gt;"ERROR","Correct","ERROR"),"ERROR")))</f>
        <v>0</v>
      </c>
      <c r="U81" s="143"/>
      <c r="V81" s="143"/>
      <c r="W81" s="142"/>
      <c r="X81" s="142"/>
      <c r="Y81" s="142"/>
      <c r="Z81" s="142"/>
      <c r="AA81" s="142"/>
      <c r="AB81" s="142"/>
      <c r="AC81" s="87"/>
      <c r="AD81" s="137">
        <f>IF($AE$13="Correct",IF(AND(AD80+1&lt;='Student Work'!$AE$13,AD80&lt;&gt;0),AD80+1,IF('Student Work'!AD81&gt;0,"ERROR",0)),0)</f>
        <v>0</v>
      </c>
      <c r="AE81" s="139">
        <f>IF(AD81=0,0,IF(ISBLANK('Student Work'!AE81),"ERROR",IF(ABS('Student Work'!AE81-'Student Work'!AH80)&lt;0.01,IF(AD81&lt;&gt;"ERROR","Correct","ERROR"),"ERROR")))</f>
        <v>0</v>
      </c>
      <c r="AF81" s="139">
        <f>IF(AD81=0,0,IF(ISBLANK('Student Work'!AF81),"ERROR",IF(ABS('Student Work'!AF81-'Student Work'!AE81*'Student Work'!$AE$12/12)&lt;0.01,IF(AD81&lt;&gt;"ERROR","Correct","ERROR"),"ERROR")))</f>
        <v>0</v>
      </c>
      <c r="AG81" s="154">
        <f>IF(AD81=0,0,IF(ISBLANK('Student Work'!AG81),"ERROR",IF(ABS('Student Work'!AG81-('Student Work'!$AE$14-'Student Work'!AF81))&lt;0.01,"Correct","ERROR")))</f>
        <v>0</v>
      </c>
      <c r="AH81" s="155">
        <f>IF(AD81=0,0,IF(ISBLANK('Student Work'!AH81),"ERROR",IF(ABS('Student Work'!AH81-('Student Work'!AE81-'Student Work'!AG81))&lt;0.01,"Correct","ERROR")))</f>
        <v>0</v>
      </c>
      <c r="AI81" s="139">
        <f>IF(AE81=0,0,IF(ISBLANK('Student Work'!#REF!),"ERROR",IF(ABS('Student Work'!#REF!-('Student Work'!AF81+'Student Work'!AG81+'Student Work'!AH81))&lt;0.01,"Correct","ERROR")))</f>
        <v>0</v>
      </c>
      <c r="AJ81" s="87"/>
      <c r="AK81" s="87"/>
      <c r="AL81" s="70"/>
    </row>
    <row r="82" spans="1:38">
      <c r="A82" s="100"/>
      <c r="B82" s="72"/>
      <c r="C82" s="72"/>
      <c r="D82" s="72"/>
      <c r="E82" s="72"/>
      <c r="F82" s="72"/>
      <c r="G82" s="72"/>
      <c r="H82" s="72"/>
      <c r="I82" s="72"/>
      <c r="J82" s="72"/>
      <c r="K82" s="72"/>
      <c r="L82" s="72"/>
      <c r="M82" s="72"/>
      <c r="N82" s="72"/>
      <c r="O82" s="87"/>
      <c r="P82" s="137">
        <f>IF($T$13="Correct",IF(AND(P81+1&lt;='Student Work'!$T$13,P81&lt;&gt;0),P81+1,IF('Student Work'!P82&gt;0,"ERROR",0)),0)</f>
        <v>0</v>
      </c>
      <c r="Q82" s="138">
        <f>IF(P82=0,0,IF(ISBLANK('Student Work'!Q82),"ERROR",IF(ABS('Student Work'!Q82-'Student Work'!T81)&lt;0.01,IF(P82&lt;&gt;"ERROR","Correct","ERROR"),"ERROR")))</f>
        <v>0</v>
      </c>
      <c r="R82" s="139">
        <f>IF(P82=0,0,IF(ISBLANK('Student Work'!R82),"ERROR",IF(ABS('Student Work'!R82-'Student Work'!Q82*'Student Work'!$T$12/12)&lt;0.01,IF(P82&lt;&gt;"ERROR","Correct","ERROR"),"ERROR")))</f>
        <v>0</v>
      </c>
      <c r="S82" s="139">
        <f>IF(P82=0,0,IF(ISBLANK('Student Work'!S82),"ERROR",IF(ABS('Student Work'!S82-('Student Work'!$T$14-'Student Work'!R82))&lt;0.01,IF(P82&lt;&gt;"ERROR","Correct","ERROR"),"ERROR")))</f>
        <v>0</v>
      </c>
      <c r="T82" s="139">
        <f>IF(P82=0,0,IF(ISBLANK('Student Work'!T82),"ERROR",IF(ABS('Student Work'!T82-('Student Work'!Q82-'Student Work'!S82))&lt;0.01,IF(P82&lt;&gt;"ERROR","Correct","ERROR"),"ERROR")))</f>
        <v>0</v>
      </c>
      <c r="U82" s="143"/>
      <c r="V82" s="143"/>
      <c r="W82" s="142"/>
      <c r="X82" s="142"/>
      <c r="Y82" s="142"/>
      <c r="Z82" s="142"/>
      <c r="AA82" s="142"/>
      <c r="AB82" s="142"/>
      <c r="AC82" s="87"/>
      <c r="AD82" s="137">
        <f>IF($AE$13="Correct",IF(AND(AD81+1&lt;='Student Work'!$AE$13,AD81&lt;&gt;0),AD81+1,IF('Student Work'!AD82&gt;0,"ERROR",0)),0)</f>
        <v>0</v>
      </c>
      <c r="AE82" s="139">
        <f>IF(AD82=0,0,IF(ISBLANK('Student Work'!AE82),"ERROR",IF(ABS('Student Work'!AE82-'Student Work'!AH81)&lt;0.01,IF(AD82&lt;&gt;"ERROR","Correct","ERROR"),"ERROR")))</f>
        <v>0</v>
      </c>
      <c r="AF82" s="139">
        <f>IF(AD82=0,0,IF(ISBLANK('Student Work'!AF82),"ERROR",IF(ABS('Student Work'!AF82-'Student Work'!AE82*'Student Work'!$AE$12/12)&lt;0.01,IF(AD82&lt;&gt;"ERROR","Correct","ERROR"),"ERROR")))</f>
        <v>0</v>
      </c>
      <c r="AG82" s="154">
        <f>IF(AD82=0,0,IF(ISBLANK('Student Work'!AG82),"ERROR",IF(ABS('Student Work'!AG82-('Student Work'!$AE$14-'Student Work'!AF82))&lt;0.01,"Correct","ERROR")))</f>
        <v>0</v>
      </c>
      <c r="AH82" s="155">
        <f>IF(AD82=0,0,IF(ISBLANK('Student Work'!AH82),"ERROR",IF(ABS('Student Work'!AH82-('Student Work'!AE82-'Student Work'!AG82))&lt;0.01,"Correct","ERROR")))</f>
        <v>0</v>
      </c>
      <c r="AI82" s="139">
        <f>IF(AE82=0,0,IF(ISBLANK('Student Work'!#REF!),"ERROR",IF(ABS('Student Work'!#REF!-('Student Work'!AF82+'Student Work'!AG82+'Student Work'!AH82))&lt;0.01,"Correct","ERROR")))</f>
        <v>0</v>
      </c>
      <c r="AJ82" s="87"/>
      <c r="AK82" s="87"/>
      <c r="AL82" s="70"/>
    </row>
    <row r="83" spans="1:38">
      <c r="A83" s="100"/>
      <c r="B83" s="72"/>
      <c r="C83" s="72"/>
      <c r="D83" s="72"/>
      <c r="E83" s="72"/>
      <c r="F83" s="72"/>
      <c r="G83" s="72"/>
      <c r="H83" s="72"/>
      <c r="I83" s="72"/>
      <c r="J83" s="72"/>
      <c r="K83" s="72"/>
      <c r="L83" s="72"/>
      <c r="M83" s="72"/>
      <c r="N83" s="72"/>
      <c r="O83" s="87"/>
      <c r="P83" s="137">
        <f>IF($T$13="Correct",IF(AND(P82+1&lt;='Student Work'!$T$13,P82&lt;&gt;0),P82+1,IF('Student Work'!P83&gt;0,"ERROR",0)),0)</f>
        <v>0</v>
      </c>
      <c r="Q83" s="138">
        <f>IF(P83=0,0,IF(ISBLANK('Student Work'!Q83),"ERROR",IF(ABS('Student Work'!Q83-'Student Work'!T82)&lt;0.01,IF(P83&lt;&gt;"ERROR","Correct","ERROR"),"ERROR")))</f>
        <v>0</v>
      </c>
      <c r="R83" s="139">
        <f>IF(P83=0,0,IF(ISBLANK('Student Work'!R83),"ERROR",IF(ABS('Student Work'!R83-'Student Work'!Q83*'Student Work'!$T$12/12)&lt;0.01,IF(P83&lt;&gt;"ERROR","Correct","ERROR"),"ERROR")))</f>
        <v>0</v>
      </c>
      <c r="S83" s="139">
        <f>IF(P83=0,0,IF(ISBLANK('Student Work'!S83),"ERROR",IF(ABS('Student Work'!S83-('Student Work'!$T$14-'Student Work'!R83))&lt;0.01,IF(P83&lt;&gt;"ERROR","Correct","ERROR"),"ERROR")))</f>
        <v>0</v>
      </c>
      <c r="T83" s="139">
        <f>IF(P83=0,0,IF(ISBLANK('Student Work'!T83),"ERROR",IF(ABS('Student Work'!T83-('Student Work'!Q83-'Student Work'!S83))&lt;0.01,IF(P83&lt;&gt;"ERROR","Correct","ERROR"),"ERROR")))</f>
        <v>0</v>
      </c>
      <c r="U83" s="143"/>
      <c r="V83" s="143"/>
      <c r="W83" s="142"/>
      <c r="X83" s="142"/>
      <c r="Y83" s="142"/>
      <c r="Z83" s="142"/>
      <c r="AA83" s="142"/>
      <c r="AB83" s="142"/>
      <c r="AC83" s="87"/>
      <c r="AD83" s="137">
        <f>IF($AE$13="Correct",IF(AND(AD82+1&lt;='Student Work'!$AE$13,AD82&lt;&gt;0),AD82+1,IF('Student Work'!AD83&gt;0,"ERROR",0)),0)</f>
        <v>0</v>
      </c>
      <c r="AE83" s="139">
        <f>IF(AD83=0,0,IF(ISBLANK('Student Work'!AE83),"ERROR",IF(ABS('Student Work'!AE83-'Student Work'!AH82)&lt;0.01,IF(AD83&lt;&gt;"ERROR","Correct","ERROR"),"ERROR")))</f>
        <v>0</v>
      </c>
      <c r="AF83" s="139">
        <f>IF(AD83=0,0,IF(ISBLANK('Student Work'!AF83),"ERROR",IF(ABS('Student Work'!AF83-'Student Work'!AE83*'Student Work'!$AE$12/12)&lt;0.01,IF(AD83&lt;&gt;"ERROR","Correct","ERROR"),"ERROR")))</f>
        <v>0</v>
      </c>
      <c r="AG83" s="154">
        <f>IF(AD83=0,0,IF(ISBLANK('Student Work'!AG83),"ERROR",IF(ABS('Student Work'!AG83-('Student Work'!$AE$14-'Student Work'!AF83))&lt;0.01,"Correct","ERROR")))</f>
        <v>0</v>
      </c>
      <c r="AH83" s="155">
        <f>IF(AD83=0,0,IF(ISBLANK('Student Work'!AH83),"ERROR",IF(ABS('Student Work'!AH83-('Student Work'!AE83-'Student Work'!AG83))&lt;0.01,"Correct","ERROR")))</f>
        <v>0</v>
      </c>
      <c r="AI83" s="139">
        <f>IF(AE83=0,0,IF(ISBLANK('Student Work'!#REF!),"ERROR",IF(ABS('Student Work'!#REF!-('Student Work'!AF83+'Student Work'!AG83+'Student Work'!AH83))&lt;0.01,"Correct","ERROR")))</f>
        <v>0</v>
      </c>
      <c r="AJ83" s="87"/>
      <c r="AK83" s="87"/>
      <c r="AL83" s="70"/>
    </row>
    <row r="84" spans="1:38">
      <c r="A84" s="100"/>
      <c r="B84" s="72"/>
      <c r="C84" s="72"/>
      <c r="D84" s="72"/>
      <c r="E84" s="72"/>
      <c r="F84" s="72"/>
      <c r="G84" s="72"/>
      <c r="H84" s="72"/>
      <c r="I84" s="72"/>
      <c r="J84" s="72"/>
      <c r="K84" s="72"/>
      <c r="L84" s="72"/>
      <c r="M84" s="72"/>
      <c r="N84" s="72"/>
      <c r="O84" s="87"/>
      <c r="P84" s="137">
        <f>IF($T$13="Correct",IF(AND(P83+1&lt;='Student Work'!$T$13,P83&lt;&gt;0),P83+1,IF('Student Work'!P84&gt;0,"ERROR",0)),0)</f>
        <v>0</v>
      </c>
      <c r="Q84" s="138">
        <f>IF(P84=0,0,IF(ISBLANK('Student Work'!Q84),"ERROR",IF(ABS('Student Work'!Q84-'Student Work'!T83)&lt;0.01,IF(P84&lt;&gt;"ERROR","Correct","ERROR"),"ERROR")))</f>
        <v>0</v>
      </c>
      <c r="R84" s="139">
        <f>IF(P84=0,0,IF(ISBLANK('Student Work'!R84),"ERROR",IF(ABS('Student Work'!R84-'Student Work'!Q84*'Student Work'!$T$12/12)&lt;0.01,IF(P84&lt;&gt;"ERROR","Correct","ERROR"),"ERROR")))</f>
        <v>0</v>
      </c>
      <c r="S84" s="139">
        <f>IF(P84=0,0,IF(ISBLANK('Student Work'!S84),"ERROR",IF(ABS('Student Work'!S84-('Student Work'!$T$14-'Student Work'!R84))&lt;0.01,IF(P84&lt;&gt;"ERROR","Correct","ERROR"),"ERROR")))</f>
        <v>0</v>
      </c>
      <c r="T84" s="139">
        <f>IF(P84=0,0,IF(ISBLANK('Student Work'!T84),"ERROR",IF(ABS('Student Work'!T84-('Student Work'!Q84-'Student Work'!S84))&lt;0.01,IF(P84&lt;&gt;"ERROR","Correct","ERROR"),"ERROR")))</f>
        <v>0</v>
      </c>
      <c r="U84" s="143"/>
      <c r="V84" s="143"/>
      <c r="W84" s="142"/>
      <c r="X84" s="142"/>
      <c r="Y84" s="142"/>
      <c r="Z84" s="142"/>
      <c r="AA84" s="142"/>
      <c r="AB84" s="142"/>
      <c r="AC84" s="87"/>
      <c r="AD84" s="137">
        <f>IF($AE$13="Correct",IF(AND(AD83+1&lt;='Student Work'!$AE$13,AD83&lt;&gt;0),AD83+1,IF('Student Work'!AD84&gt;0,"ERROR",0)),0)</f>
        <v>0</v>
      </c>
      <c r="AE84" s="139">
        <f>IF(AD84=0,0,IF(ISBLANK('Student Work'!AE84),"ERROR",IF(ABS('Student Work'!AE84-'Student Work'!AH83)&lt;0.01,IF(AD84&lt;&gt;"ERROR","Correct","ERROR"),"ERROR")))</f>
        <v>0</v>
      </c>
      <c r="AF84" s="139">
        <f>IF(AD84=0,0,IF(ISBLANK('Student Work'!AF84),"ERROR",IF(ABS('Student Work'!AF84-'Student Work'!AE84*'Student Work'!$AE$12/12)&lt;0.01,IF(AD84&lt;&gt;"ERROR","Correct","ERROR"),"ERROR")))</f>
        <v>0</v>
      </c>
      <c r="AG84" s="154">
        <f>IF(AD84=0,0,IF(ISBLANK('Student Work'!AG84),"ERROR",IF(ABS('Student Work'!AG84-('Student Work'!$AE$14-'Student Work'!AF84))&lt;0.01,"Correct","ERROR")))</f>
        <v>0</v>
      </c>
      <c r="AH84" s="155">
        <f>IF(AD84=0,0,IF(ISBLANK('Student Work'!AH84),"ERROR",IF(ABS('Student Work'!AH84-('Student Work'!AE84-'Student Work'!AG84))&lt;0.01,"Correct","ERROR")))</f>
        <v>0</v>
      </c>
      <c r="AI84" s="139">
        <f>IF(AE84=0,0,IF(ISBLANK('Student Work'!#REF!),"ERROR",IF(ABS('Student Work'!#REF!-('Student Work'!AF84+'Student Work'!AG84+'Student Work'!AH84))&lt;0.01,"Correct","ERROR")))</f>
        <v>0</v>
      </c>
      <c r="AJ84" s="87"/>
      <c r="AK84" s="87"/>
      <c r="AL84" s="70"/>
    </row>
    <row r="85" spans="1:38">
      <c r="A85" s="100"/>
      <c r="B85" s="72"/>
      <c r="C85" s="72"/>
      <c r="D85" s="72"/>
      <c r="E85" s="72"/>
      <c r="F85" s="72"/>
      <c r="G85" s="72"/>
      <c r="H85" s="72"/>
      <c r="I85" s="72"/>
      <c r="J85" s="72"/>
      <c r="K85" s="72"/>
      <c r="L85" s="72"/>
      <c r="M85" s="72"/>
      <c r="N85" s="72"/>
      <c r="O85" s="87"/>
      <c r="P85" s="137">
        <f>IF($T$13="Correct",IF(AND(P84+1&lt;='Student Work'!$T$13,P84&lt;&gt;0),P84+1,IF('Student Work'!P85&gt;0,"ERROR",0)),0)</f>
        <v>0</v>
      </c>
      <c r="Q85" s="138">
        <f>IF(P85=0,0,IF(ISBLANK('Student Work'!Q85),"ERROR",IF(ABS('Student Work'!Q85-'Student Work'!T84)&lt;0.01,IF(P85&lt;&gt;"ERROR","Correct","ERROR"),"ERROR")))</f>
        <v>0</v>
      </c>
      <c r="R85" s="139">
        <f>IF(P85=0,0,IF(ISBLANK('Student Work'!R85),"ERROR",IF(ABS('Student Work'!R85-'Student Work'!Q85*'Student Work'!$T$12/12)&lt;0.01,IF(P85&lt;&gt;"ERROR","Correct","ERROR"),"ERROR")))</f>
        <v>0</v>
      </c>
      <c r="S85" s="139">
        <f>IF(P85=0,0,IF(ISBLANK('Student Work'!S85),"ERROR",IF(ABS('Student Work'!S85-('Student Work'!$T$14-'Student Work'!R85))&lt;0.01,IF(P85&lt;&gt;"ERROR","Correct","ERROR"),"ERROR")))</f>
        <v>0</v>
      </c>
      <c r="T85" s="139">
        <f>IF(P85=0,0,IF(ISBLANK('Student Work'!T85),"ERROR",IF(ABS('Student Work'!T85-('Student Work'!Q85-'Student Work'!S85))&lt;0.01,IF(P85&lt;&gt;"ERROR","Correct","ERROR"),"ERROR")))</f>
        <v>0</v>
      </c>
      <c r="U85" s="143"/>
      <c r="V85" s="143"/>
      <c r="W85" s="142"/>
      <c r="X85" s="142"/>
      <c r="Y85" s="142"/>
      <c r="Z85" s="142"/>
      <c r="AA85" s="142"/>
      <c r="AB85" s="142"/>
      <c r="AC85" s="87"/>
      <c r="AD85" s="137">
        <f>IF($AE$13="Correct",IF(AND(AD84+1&lt;='Student Work'!$AE$13,AD84&lt;&gt;0),AD84+1,IF('Student Work'!AD85&gt;0,"ERROR",0)),0)</f>
        <v>0</v>
      </c>
      <c r="AE85" s="139">
        <f>IF(AD85=0,0,IF(ISBLANK('Student Work'!AE85),"ERROR",IF(ABS('Student Work'!AE85-'Student Work'!AH84)&lt;0.01,IF(AD85&lt;&gt;"ERROR","Correct","ERROR"),"ERROR")))</f>
        <v>0</v>
      </c>
      <c r="AF85" s="139">
        <f>IF(AD85=0,0,IF(ISBLANK('Student Work'!AF85),"ERROR",IF(ABS('Student Work'!AF85-'Student Work'!AE85*'Student Work'!$AE$12/12)&lt;0.01,IF(AD85&lt;&gt;"ERROR","Correct","ERROR"),"ERROR")))</f>
        <v>0</v>
      </c>
      <c r="AG85" s="154">
        <f>IF(AD85=0,0,IF(ISBLANK('Student Work'!AG85),"ERROR",IF(ABS('Student Work'!AG85-('Student Work'!$AE$14-'Student Work'!AF85))&lt;0.01,"Correct","ERROR")))</f>
        <v>0</v>
      </c>
      <c r="AH85" s="155">
        <f>IF(AD85=0,0,IF(ISBLANK('Student Work'!AH85),"ERROR",IF(ABS('Student Work'!AH85-('Student Work'!AE85-'Student Work'!AG85))&lt;0.01,"Correct","ERROR")))</f>
        <v>0</v>
      </c>
      <c r="AI85" s="139">
        <f>IF(AE85=0,0,IF(ISBLANK('Student Work'!#REF!),"ERROR",IF(ABS('Student Work'!#REF!-('Student Work'!AF85+'Student Work'!AG85+'Student Work'!AH85))&lt;0.01,"Correct","ERROR")))</f>
        <v>0</v>
      </c>
      <c r="AJ85" s="87"/>
      <c r="AK85" s="87"/>
      <c r="AL85" s="70"/>
    </row>
    <row r="86" spans="1:38">
      <c r="A86" s="100"/>
      <c r="B86" s="72"/>
      <c r="C86" s="72"/>
      <c r="D86" s="72"/>
      <c r="E86" s="72"/>
      <c r="F86" s="72"/>
      <c r="G86" s="72"/>
      <c r="H86" s="72"/>
      <c r="I86" s="72"/>
      <c r="J86" s="72"/>
      <c r="K86" s="72"/>
      <c r="L86" s="72"/>
      <c r="M86" s="72"/>
      <c r="N86" s="72"/>
      <c r="O86" s="87"/>
      <c r="P86" s="137">
        <f>IF($T$13="Correct",IF(AND(P85+1&lt;='Student Work'!$T$13,P85&lt;&gt;0),P85+1,IF('Student Work'!P86&gt;0,"ERROR",0)),0)</f>
        <v>0</v>
      </c>
      <c r="Q86" s="138">
        <f>IF(P86=0,0,IF(ISBLANK('Student Work'!Q86),"ERROR",IF(ABS('Student Work'!Q86-'Student Work'!T85)&lt;0.01,IF(P86&lt;&gt;"ERROR","Correct","ERROR"),"ERROR")))</f>
        <v>0</v>
      </c>
      <c r="R86" s="139">
        <f>IF(P86=0,0,IF(ISBLANK('Student Work'!R86),"ERROR",IF(ABS('Student Work'!R86-'Student Work'!Q86*'Student Work'!$T$12/12)&lt;0.01,IF(P86&lt;&gt;"ERROR","Correct","ERROR"),"ERROR")))</f>
        <v>0</v>
      </c>
      <c r="S86" s="139">
        <f>IF(P86=0,0,IF(ISBLANK('Student Work'!S86),"ERROR",IF(ABS('Student Work'!S86-('Student Work'!$T$14-'Student Work'!R86))&lt;0.01,IF(P86&lt;&gt;"ERROR","Correct","ERROR"),"ERROR")))</f>
        <v>0</v>
      </c>
      <c r="T86" s="139">
        <f>IF(P86=0,0,IF(ISBLANK('Student Work'!T86),"ERROR",IF(ABS('Student Work'!T86-('Student Work'!Q86-'Student Work'!S86))&lt;0.01,IF(P86&lt;&gt;"ERROR","Correct","ERROR"),"ERROR")))</f>
        <v>0</v>
      </c>
      <c r="U86" s="143"/>
      <c r="V86" s="143"/>
      <c r="W86" s="142"/>
      <c r="X86" s="142"/>
      <c r="Y86" s="142"/>
      <c r="Z86" s="142"/>
      <c r="AA86" s="142"/>
      <c r="AB86" s="142"/>
      <c r="AC86" s="87"/>
      <c r="AD86" s="137">
        <f>IF($AE$13="Correct",IF(AND(AD85+1&lt;='Student Work'!$AE$13,AD85&lt;&gt;0),AD85+1,IF('Student Work'!AD86&gt;0,"ERROR",0)),0)</f>
        <v>0</v>
      </c>
      <c r="AE86" s="139">
        <f>IF(AD86=0,0,IF(ISBLANK('Student Work'!AE86),"ERROR",IF(ABS('Student Work'!AE86-'Student Work'!AH85)&lt;0.01,IF(AD86&lt;&gt;"ERROR","Correct","ERROR"),"ERROR")))</f>
        <v>0</v>
      </c>
      <c r="AF86" s="139">
        <f>IF(AD86=0,0,IF(ISBLANK('Student Work'!AF86),"ERROR",IF(ABS('Student Work'!AF86-'Student Work'!AE86*'Student Work'!$AE$12/12)&lt;0.01,IF(AD86&lt;&gt;"ERROR","Correct","ERROR"),"ERROR")))</f>
        <v>0</v>
      </c>
      <c r="AG86" s="154">
        <f>IF(AD86=0,0,IF(ISBLANK('Student Work'!AG86),"ERROR",IF(ABS('Student Work'!AG86-('Student Work'!$AE$14-'Student Work'!AF86))&lt;0.01,"Correct","ERROR")))</f>
        <v>0</v>
      </c>
      <c r="AH86" s="155">
        <f>IF(AD86=0,0,IF(ISBLANK('Student Work'!AH86),"ERROR",IF(ABS('Student Work'!AH86-('Student Work'!AE86-'Student Work'!AG86))&lt;0.01,"Correct","ERROR")))</f>
        <v>0</v>
      </c>
      <c r="AI86" s="139">
        <f>IF(AE86=0,0,IF(ISBLANK('Student Work'!#REF!),"ERROR",IF(ABS('Student Work'!#REF!-('Student Work'!AF86+'Student Work'!AG86+'Student Work'!AH86))&lt;0.01,"Correct","ERROR")))</f>
        <v>0</v>
      </c>
      <c r="AJ86" s="87"/>
      <c r="AK86" s="87"/>
      <c r="AL86" s="70"/>
    </row>
    <row r="87" spans="1:38">
      <c r="A87" s="100"/>
      <c r="B87" s="72"/>
      <c r="C87" s="72"/>
      <c r="D87" s="72"/>
      <c r="E87" s="72"/>
      <c r="F87" s="72"/>
      <c r="G87" s="72"/>
      <c r="H87" s="72"/>
      <c r="I87" s="72"/>
      <c r="J87" s="72"/>
      <c r="K87" s="72"/>
      <c r="L87" s="72"/>
      <c r="M87" s="72"/>
      <c r="N87" s="72"/>
      <c r="O87" s="87"/>
      <c r="P87" s="137">
        <f>IF($T$13="Correct",IF(AND(P86+1&lt;='Student Work'!$T$13,P86&lt;&gt;0),P86+1,IF('Student Work'!P87&gt;0,"ERROR",0)),0)</f>
        <v>0</v>
      </c>
      <c r="Q87" s="138">
        <f>IF(P87=0,0,IF(ISBLANK('Student Work'!Q87),"ERROR",IF(ABS('Student Work'!Q87-'Student Work'!T86)&lt;0.01,IF(P87&lt;&gt;"ERROR","Correct","ERROR"),"ERROR")))</f>
        <v>0</v>
      </c>
      <c r="R87" s="139">
        <f>IF(P87=0,0,IF(ISBLANK('Student Work'!R87),"ERROR",IF(ABS('Student Work'!R87-'Student Work'!Q87*'Student Work'!$T$12/12)&lt;0.01,IF(P87&lt;&gt;"ERROR","Correct","ERROR"),"ERROR")))</f>
        <v>0</v>
      </c>
      <c r="S87" s="139">
        <f>IF(P87=0,0,IF(ISBLANK('Student Work'!S87),"ERROR",IF(ABS('Student Work'!S87-('Student Work'!$T$14-'Student Work'!R87))&lt;0.01,IF(P87&lt;&gt;"ERROR","Correct","ERROR"),"ERROR")))</f>
        <v>0</v>
      </c>
      <c r="T87" s="139">
        <f>IF(P87=0,0,IF(ISBLANK('Student Work'!T87),"ERROR",IF(ABS('Student Work'!T87-('Student Work'!Q87-'Student Work'!S87))&lt;0.01,IF(P87&lt;&gt;"ERROR","Correct","ERROR"),"ERROR")))</f>
        <v>0</v>
      </c>
      <c r="U87" s="143"/>
      <c r="V87" s="143"/>
      <c r="W87" s="142"/>
      <c r="X87" s="142"/>
      <c r="Y87" s="142"/>
      <c r="Z87" s="142"/>
      <c r="AA87" s="142"/>
      <c r="AB87" s="142"/>
      <c r="AC87" s="87"/>
      <c r="AD87" s="137">
        <f>IF($AE$13="Correct",IF(AND(AD86+1&lt;='Student Work'!$AE$13,AD86&lt;&gt;0),AD86+1,IF('Student Work'!AD87&gt;0,"ERROR",0)),0)</f>
        <v>0</v>
      </c>
      <c r="AE87" s="139">
        <f>IF(AD87=0,0,IF(ISBLANK('Student Work'!AE87),"ERROR",IF(ABS('Student Work'!AE87-'Student Work'!AH86)&lt;0.01,IF(AD87&lt;&gt;"ERROR","Correct","ERROR"),"ERROR")))</f>
        <v>0</v>
      </c>
      <c r="AF87" s="139">
        <f>IF(AD87=0,0,IF(ISBLANK('Student Work'!AF87),"ERROR",IF(ABS('Student Work'!AF87-'Student Work'!AE87*'Student Work'!$AE$12/12)&lt;0.01,IF(AD87&lt;&gt;"ERROR","Correct","ERROR"),"ERROR")))</f>
        <v>0</v>
      </c>
      <c r="AG87" s="154">
        <f>IF(AD87=0,0,IF(ISBLANK('Student Work'!AG87),"ERROR",IF(ABS('Student Work'!AG87-('Student Work'!$AE$14-'Student Work'!AF87))&lt;0.01,"Correct","ERROR")))</f>
        <v>0</v>
      </c>
      <c r="AH87" s="155">
        <f>IF(AD87=0,0,IF(ISBLANK('Student Work'!AH87),"ERROR",IF(ABS('Student Work'!AH87-('Student Work'!AE87-'Student Work'!AG87))&lt;0.01,"Correct","ERROR")))</f>
        <v>0</v>
      </c>
      <c r="AI87" s="139">
        <f>IF(AE87=0,0,IF(ISBLANK('Student Work'!#REF!),"ERROR",IF(ABS('Student Work'!#REF!-('Student Work'!AF87+'Student Work'!AG87+'Student Work'!AH87))&lt;0.01,"Correct","ERROR")))</f>
        <v>0</v>
      </c>
      <c r="AJ87" s="87"/>
      <c r="AK87" s="87"/>
      <c r="AL87" s="70"/>
    </row>
    <row r="88" spans="1:38">
      <c r="A88" s="100"/>
      <c r="B88" s="72"/>
      <c r="C88" s="72"/>
      <c r="D88" s="72"/>
      <c r="E88" s="72"/>
      <c r="F88" s="72"/>
      <c r="G88" s="72"/>
      <c r="H88" s="72"/>
      <c r="I88" s="72"/>
      <c r="J88" s="72"/>
      <c r="K88" s="72"/>
      <c r="L88" s="72"/>
      <c r="M88" s="72"/>
      <c r="N88" s="72"/>
      <c r="O88" s="87"/>
      <c r="P88" s="137">
        <f>IF($T$13="Correct",IF(AND(P87+1&lt;='Student Work'!$T$13,P87&lt;&gt;0),P87+1,IF('Student Work'!P88&gt;0,"ERROR",0)),0)</f>
        <v>0</v>
      </c>
      <c r="Q88" s="138">
        <f>IF(P88=0,0,IF(ISBLANK('Student Work'!Q88),"ERROR",IF(ABS('Student Work'!Q88-'Student Work'!T87)&lt;0.01,IF(P88&lt;&gt;"ERROR","Correct","ERROR"),"ERROR")))</f>
        <v>0</v>
      </c>
      <c r="R88" s="139">
        <f>IF(P88=0,0,IF(ISBLANK('Student Work'!R88),"ERROR",IF(ABS('Student Work'!R88-'Student Work'!Q88*'Student Work'!$T$12/12)&lt;0.01,IF(P88&lt;&gt;"ERROR","Correct","ERROR"),"ERROR")))</f>
        <v>0</v>
      </c>
      <c r="S88" s="139">
        <f>IF(P88=0,0,IF(ISBLANK('Student Work'!S88),"ERROR",IF(ABS('Student Work'!S88-('Student Work'!$T$14-'Student Work'!R88))&lt;0.01,IF(P88&lt;&gt;"ERROR","Correct","ERROR"),"ERROR")))</f>
        <v>0</v>
      </c>
      <c r="T88" s="139">
        <f>IF(P88=0,0,IF(ISBLANK('Student Work'!T88),"ERROR",IF(ABS('Student Work'!T88-('Student Work'!Q88-'Student Work'!S88))&lt;0.01,IF(P88&lt;&gt;"ERROR","Correct","ERROR"),"ERROR")))</f>
        <v>0</v>
      </c>
      <c r="U88" s="143"/>
      <c r="V88" s="143"/>
      <c r="W88" s="142"/>
      <c r="X88" s="142"/>
      <c r="Y88" s="142"/>
      <c r="Z88" s="142"/>
      <c r="AA88" s="142"/>
      <c r="AB88" s="142"/>
      <c r="AC88" s="87"/>
      <c r="AD88" s="137">
        <f>IF($AE$13="Correct",IF(AND(AD87+1&lt;='Student Work'!$AE$13,AD87&lt;&gt;0),AD87+1,IF('Student Work'!AD88&gt;0,"ERROR",0)),0)</f>
        <v>0</v>
      </c>
      <c r="AE88" s="139">
        <f>IF(AD88=0,0,IF(ISBLANK('Student Work'!AE88),"ERROR",IF(ABS('Student Work'!AE88-'Student Work'!AH87)&lt;0.01,IF(AD88&lt;&gt;"ERROR","Correct","ERROR"),"ERROR")))</f>
        <v>0</v>
      </c>
      <c r="AF88" s="139">
        <f>IF(AD88=0,0,IF(ISBLANK('Student Work'!AF88),"ERROR",IF(ABS('Student Work'!AF88-'Student Work'!AE88*'Student Work'!$AE$12/12)&lt;0.01,IF(AD88&lt;&gt;"ERROR","Correct","ERROR"),"ERROR")))</f>
        <v>0</v>
      </c>
      <c r="AG88" s="154">
        <f>IF(AD88=0,0,IF(ISBLANK('Student Work'!AG88),"ERROR",IF(ABS('Student Work'!AG88-('Student Work'!$AE$14-'Student Work'!AF88))&lt;0.01,"Correct","ERROR")))</f>
        <v>0</v>
      </c>
      <c r="AH88" s="155">
        <f>IF(AD88=0,0,IF(ISBLANK('Student Work'!AH88),"ERROR",IF(ABS('Student Work'!AH88-('Student Work'!AE88-'Student Work'!AG88))&lt;0.01,"Correct","ERROR")))</f>
        <v>0</v>
      </c>
      <c r="AI88" s="139">
        <f>IF(AE88=0,0,IF(ISBLANK('Student Work'!#REF!),"ERROR",IF(ABS('Student Work'!#REF!-('Student Work'!AF88+'Student Work'!AG88+'Student Work'!AH88))&lt;0.01,"Correct","ERROR")))</f>
        <v>0</v>
      </c>
      <c r="AJ88" s="87"/>
      <c r="AK88" s="87"/>
      <c r="AL88" s="70"/>
    </row>
    <row r="89" spans="1:38">
      <c r="A89" s="100"/>
      <c r="B89" s="72"/>
      <c r="C89" s="72"/>
      <c r="D89" s="72"/>
      <c r="E89" s="72"/>
      <c r="F89" s="72"/>
      <c r="G89" s="72"/>
      <c r="H89" s="72"/>
      <c r="I89" s="72"/>
      <c r="J89" s="72"/>
      <c r="K89" s="72"/>
      <c r="L89" s="72"/>
      <c r="M89" s="72"/>
      <c r="N89" s="72"/>
      <c r="O89" s="87"/>
      <c r="P89" s="137">
        <f>IF($T$13="Correct",IF(AND(P88+1&lt;='Student Work'!$T$13,P88&lt;&gt;0),P88+1,IF('Student Work'!P89&gt;0,"ERROR",0)),0)</f>
        <v>0</v>
      </c>
      <c r="Q89" s="138">
        <f>IF(P89=0,0,IF(ISBLANK('Student Work'!Q89),"ERROR",IF(ABS('Student Work'!Q89-'Student Work'!T88)&lt;0.01,IF(P89&lt;&gt;"ERROR","Correct","ERROR"),"ERROR")))</f>
        <v>0</v>
      </c>
      <c r="R89" s="139">
        <f>IF(P89=0,0,IF(ISBLANK('Student Work'!R89),"ERROR",IF(ABS('Student Work'!R89-'Student Work'!Q89*'Student Work'!$T$12/12)&lt;0.01,IF(P89&lt;&gt;"ERROR","Correct","ERROR"),"ERROR")))</f>
        <v>0</v>
      </c>
      <c r="S89" s="139">
        <f>IF(P89=0,0,IF(ISBLANK('Student Work'!S89),"ERROR",IF(ABS('Student Work'!S89-('Student Work'!$T$14-'Student Work'!R89))&lt;0.01,IF(P89&lt;&gt;"ERROR","Correct","ERROR"),"ERROR")))</f>
        <v>0</v>
      </c>
      <c r="T89" s="139">
        <f>IF(P89=0,0,IF(ISBLANK('Student Work'!T89),"ERROR",IF(ABS('Student Work'!T89-('Student Work'!Q89-'Student Work'!S89))&lt;0.01,IF(P89&lt;&gt;"ERROR","Correct","ERROR"),"ERROR")))</f>
        <v>0</v>
      </c>
      <c r="U89" s="143"/>
      <c r="V89" s="143"/>
      <c r="W89" s="142"/>
      <c r="X89" s="142"/>
      <c r="Y89" s="142"/>
      <c r="Z89" s="142"/>
      <c r="AA89" s="142"/>
      <c r="AB89" s="142"/>
      <c r="AC89" s="87"/>
      <c r="AD89" s="137">
        <f>IF($AE$13="Correct",IF(AND(AD88+1&lt;='Student Work'!$AE$13,AD88&lt;&gt;0),AD88+1,IF('Student Work'!AD89&gt;0,"ERROR",0)),0)</f>
        <v>0</v>
      </c>
      <c r="AE89" s="139">
        <f>IF(AD89=0,0,IF(ISBLANK('Student Work'!AE89),"ERROR",IF(ABS('Student Work'!AE89-'Student Work'!AH88)&lt;0.01,IF(AD89&lt;&gt;"ERROR","Correct","ERROR"),"ERROR")))</f>
        <v>0</v>
      </c>
      <c r="AF89" s="139">
        <f>IF(AD89=0,0,IF(ISBLANK('Student Work'!AF89),"ERROR",IF(ABS('Student Work'!AF89-'Student Work'!AE89*'Student Work'!$AE$12/12)&lt;0.01,IF(AD89&lt;&gt;"ERROR","Correct","ERROR"),"ERROR")))</f>
        <v>0</v>
      </c>
      <c r="AG89" s="154">
        <f>IF(AD89=0,0,IF(ISBLANK('Student Work'!AG89),"ERROR",IF(ABS('Student Work'!AG89-('Student Work'!$AE$14-'Student Work'!AF89))&lt;0.01,"Correct","ERROR")))</f>
        <v>0</v>
      </c>
      <c r="AH89" s="155">
        <f>IF(AD89=0,0,IF(ISBLANK('Student Work'!AH89),"ERROR",IF(ABS('Student Work'!AH89-('Student Work'!AE89-'Student Work'!AG89))&lt;0.01,"Correct","ERROR")))</f>
        <v>0</v>
      </c>
      <c r="AI89" s="139">
        <f>IF(AE89=0,0,IF(ISBLANK('Student Work'!#REF!),"ERROR",IF(ABS('Student Work'!#REF!-('Student Work'!AF89+'Student Work'!AG89+'Student Work'!AH89))&lt;0.01,"Correct","ERROR")))</f>
        <v>0</v>
      </c>
      <c r="AJ89" s="87"/>
      <c r="AK89" s="87"/>
      <c r="AL89" s="70"/>
    </row>
    <row r="90" spans="1:38">
      <c r="A90" s="100"/>
      <c r="B90" s="72"/>
      <c r="C90" s="72"/>
      <c r="D90" s="72"/>
      <c r="E90" s="72"/>
      <c r="F90" s="72"/>
      <c r="G90" s="72"/>
      <c r="H90" s="72"/>
      <c r="I90" s="72"/>
      <c r="J90" s="72"/>
      <c r="K90" s="72"/>
      <c r="L90" s="72"/>
      <c r="M90" s="72"/>
      <c r="N90" s="72"/>
      <c r="O90" s="87"/>
      <c r="P90" s="137">
        <f>IF($T$13="Correct",IF(AND(P89+1&lt;='Student Work'!$T$13,P89&lt;&gt;0),P89+1,IF('Student Work'!P90&gt;0,"ERROR",0)),0)</f>
        <v>0</v>
      </c>
      <c r="Q90" s="138">
        <f>IF(P90=0,0,IF(ISBLANK('Student Work'!Q90),"ERROR",IF(ABS('Student Work'!Q90-'Student Work'!T89)&lt;0.01,IF(P90&lt;&gt;"ERROR","Correct","ERROR"),"ERROR")))</f>
        <v>0</v>
      </c>
      <c r="R90" s="139">
        <f>IF(P90=0,0,IF(ISBLANK('Student Work'!R90),"ERROR",IF(ABS('Student Work'!R90-'Student Work'!Q90*'Student Work'!$T$12/12)&lt;0.01,IF(P90&lt;&gt;"ERROR","Correct","ERROR"),"ERROR")))</f>
        <v>0</v>
      </c>
      <c r="S90" s="139">
        <f>IF(P90=0,0,IF(ISBLANK('Student Work'!S90),"ERROR",IF(ABS('Student Work'!S90-('Student Work'!$T$14-'Student Work'!R90))&lt;0.01,IF(P90&lt;&gt;"ERROR","Correct","ERROR"),"ERROR")))</f>
        <v>0</v>
      </c>
      <c r="T90" s="139">
        <f>IF(P90=0,0,IF(ISBLANK('Student Work'!T90),"ERROR",IF(ABS('Student Work'!T90-('Student Work'!Q90-'Student Work'!S90))&lt;0.01,IF(P90&lt;&gt;"ERROR","Correct","ERROR"),"ERROR")))</f>
        <v>0</v>
      </c>
      <c r="U90" s="143"/>
      <c r="V90" s="143"/>
      <c r="W90" s="142"/>
      <c r="X90" s="142"/>
      <c r="Y90" s="142"/>
      <c r="Z90" s="142"/>
      <c r="AA90" s="142"/>
      <c r="AB90" s="142"/>
      <c r="AC90" s="87"/>
      <c r="AD90" s="137">
        <f>IF($AE$13="Correct",IF(AND(AD89+1&lt;='Student Work'!$AE$13,AD89&lt;&gt;0),AD89+1,IF('Student Work'!AD90&gt;0,"ERROR",0)),0)</f>
        <v>0</v>
      </c>
      <c r="AE90" s="139">
        <f>IF(AD90=0,0,IF(ISBLANK('Student Work'!AE90),"ERROR",IF(ABS('Student Work'!AE90-'Student Work'!AH89)&lt;0.01,IF(AD90&lt;&gt;"ERROR","Correct","ERROR"),"ERROR")))</f>
        <v>0</v>
      </c>
      <c r="AF90" s="139">
        <f>IF(AD90=0,0,IF(ISBLANK('Student Work'!AF90),"ERROR",IF(ABS('Student Work'!AF90-'Student Work'!AE90*'Student Work'!$AE$12/12)&lt;0.01,IF(AD90&lt;&gt;"ERROR","Correct","ERROR"),"ERROR")))</f>
        <v>0</v>
      </c>
      <c r="AG90" s="154">
        <f>IF(AD90=0,0,IF(ISBLANK('Student Work'!AG90),"ERROR",IF(ABS('Student Work'!AG90-('Student Work'!$AE$14-'Student Work'!AF90))&lt;0.01,"Correct","ERROR")))</f>
        <v>0</v>
      </c>
      <c r="AH90" s="155">
        <f>IF(AD90=0,0,IF(ISBLANK('Student Work'!AH90),"ERROR",IF(ABS('Student Work'!AH90-('Student Work'!AE90-'Student Work'!AG90))&lt;0.01,"Correct","ERROR")))</f>
        <v>0</v>
      </c>
      <c r="AI90" s="139">
        <f>IF(AE90=0,0,IF(ISBLANK('Student Work'!#REF!),"ERROR",IF(ABS('Student Work'!#REF!-('Student Work'!AF90+'Student Work'!AG90+'Student Work'!AH90))&lt;0.01,"Correct","ERROR")))</f>
        <v>0</v>
      </c>
      <c r="AJ90" s="87"/>
      <c r="AK90" s="87"/>
      <c r="AL90" s="70"/>
    </row>
    <row r="91" spans="1:38">
      <c r="A91" s="100"/>
      <c r="B91" s="72"/>
      <c r="C91" s="72"/>
      <c r="D91" s="72"/>
      <c r="E91" s="72"/>
      <c r="F91" s="72"/>
      <c r="G91" s="72"/>
      <c r="H91" s="72"/>
      <c r="I91" s="72"/>
      <c r="J91" s="72"/>
      <c r="K91" s="72"/>
      <c r="L91" s="72"/>
      <c r="M91" s="72"/>
      <c r="N91" s="72"/>
      <c r="O91" s="87"/>
      <c r="P91" s="137">
        <f>IF($T$13="Correct",IF(AND(P90+1&lt;='Student Work'!$T$13,P90&lt;&gt;0),P90+1,IF('Student Work'!P91&gt;0,"ERROR",0)),0)</f>
        <v>0</v>
      </c>
      <c r="Q91" s="138">
        <f>IF(P91=0,0,IF(ISBLANK('Student Work'!Q91),"ERROR",IF(ABS('Student Work'!Q91-'Student Work'!T90)&lt;0.01,IF(P91&lt;&gt;"ERROR","Correct","ERROR"),"ERROR")))</f>
        <v>0</v>
      </c>
      <c r="R91" s="139">
        <f>IF(P91=0,0,IF(ISBLANK('Student Work'!R91),"ERROR",IF(ABS('Student Work'!R91-'Student Work'!Q91*'Student Work'!$T$12/12)&lt;0.01,IF(P91&lt;&gt;"ERROR","Correct","ERROR"),"ERROR")))</f>
        <v>0</v>
      </c>
      <c r="S91" s="139">
        <f>IF(P91=0,0,IF(ISBLANK('Student Work'!S91),"ERROR",IF(ABS('Student Work'!S91-('Student Work'!$T$14-'Student Work'!R91))&lt;0.01,IF(P91&lt;&gt;"ERROR","Correct","ERROR"),"ERROR")))</f>
        <v>0</v>
      </c>
      <c r="T91" s="139">
        <f>IF(P91=0,0,IF(ISBLANK('Student Work'!T91),"ERROR",IF(ABS('Student Work'!T91-('Student Work'!Q91-'Student Work'!S91))&lt;0.01,IF(P91&lt;&gt;"ERROR","Correct","ERROR"),"ERROR")))</f>
        <v>0</v>
      </c>
      <c r="U91" s="143"/>
      <c r="V91" s="143"/>
      <c r="W91" s="142"/>
      <c r="X91" s="142"/>
      <c r="Y91" s="142"/>
      <c r="Z91" s="142"/>
      <c r="AA91" s="142"/>
      <c r="AB91" s="142"/>
      <c r="AC91" s="87"/>
      <c r="AD91" s="137">
        <f>IF($AE$13="Correct",IF(AND(AD90+1&lt;='Student Work'!$AE$13,AD90&lt;&gt;0),AD90+1,IF('Student Work'!AD91&gt;0,"ERROR",0)),0)</f>
        <v>0</v>
      </c>
      <c r="AE91" s="139">
        <f>IF(AD91=0,0,IF(ISBLANK('Student Work'!AE91),"ERROR",IF(ABS('Student Work'!AE91-'Student Work'!AH90)&lt;0.01,IF(AD91&lt;&gt;"ERROR","Correct","ERROR"),"ERROR")))</f>
        <v>0</v>
      </c>
      <c r="AF91" s="139">
        <f>IF(AD91=0,0,IF(ISBLANK('Student Work'!AF91),"ERROR",IF(ABS('Student Work'!AF91-'Student Work'!AE91*'Student Work'!$AE$12/12)&lt;0.01,IF(AD91&lt;&gt;"ERROR","Correct","ERROR"),"ERROR")))</f>
        <v>0</v>
      </c>
      <c r="AG91" s="154">
        <f>IF(AD91=0,0,IF(ISBLANK('Student Work'!AG91),"ERROR",IF(ABS('Student Work'!AG91-('Student Work'!$AE$14-'Student Work'!AF91))&lt;0.01,"Correct","ERROR")))</f>
        <v>0</v>
      </c>
      <c r="AH91" s="155">
        <f>IF(AD91=0,0,IF(ISBLANK('Student Work'!AH91),"ERROR",IF(ABS('Student Work'!AH91-('Student Work'!AE91-'Student Work'!AG91))&lt;0.01,"Correct","ERROR")))</f>
        <v>0</v>
      </c>
      <c r="AI91" s="139">
        <f>IF(AE91=0,0,IF(ISBLANK('Student Work'!#REF!),"ERROR",IF(ABS('Student Work'!#REF!-('Student Work'!AF91+'Student Work'!AG91+'Student Work'!AH91))&lt;0.01,"Correct","ERROR")))</f>
        <v>0</v>
      </c>
      <c r="AJ91" s="87"/>
      <c r="AK91" s="87"/>
      <c r="AL91" s="70"/>
    </row>
    <row r="92" spans="1:38">
      <c r="A92" s="100"/>
      <c r="B92" s="72"/>
      <c r="C92" s="72"/>
      <c r="D92" s="72"/>
      <c r="E92" s="72"/>
      <c r="F92" s="72"/>
      <c r="G92" s="72"/>
      <c r="H92" s="72"/>
      <c r="I92" s="72"/>
      <c r="J92" s="72"/>
      <c r="K92" s="72"/>
      <c r="L92" s="72"/>
      <c r="M92" s="72"/>
      <c r="N92" s="72"/>
      <c r="O92" s="87"/>
      <c r="P92" s="137">
        <f>IF($T$13="Correct",IF(AND(P91+1&lt;='Student Work'!$T$13,P91&lt;&gt;0),P91+1,IF('Student Work'!P92&gt;0,"ERROR",0)),0)</f>
        <v>0</v>
      </c>
      <c r="Q92" s="138">
        <f>IF(P92=0,0,IF(ISBLANK('Student Work'!Q92),"ERROR",IF(ABS('Student Work'!Q92-'Student Work'!T91)&lt;0.01,IF(P92&lt;&gt;"ERROR","Correct","ERROR"),"ERROR")))</f>
        <v>0</v>
      </c>
      <c r="R92" s="139">
        <f>IF(P92=0,0,IF(ISBLANK('Student Work'!R92),"ERROR",IF(ABS('Student Work'!R92-'Student Work'!Q92*'Student Work'!$T$12/12)&lt;0.01,IF(P92&lt;&gt;"ERROR","Correct","ERROR"),"ERROR")))</f>
        <v>0</v>
      </c>
      <c r="S92" s="139">
        <f>IF(P92=0,0,IF(ISBLANK('Student Work'!S92),"ERROR",IF(ABS('Student Work'!S92-('Student Work'!$T$14-'Student Work'!R92))&lt;0.01,IF(P92&lt;&gt;"ERROR","Correct","ERROR"),"ERROR")))</f>
        <v>0</v>
      </c>
      <c r="T92" s="139">
        <f>IF(P92=0,0,IF(ISBLANK('Student Work'!T92),"ERROR",IF(ABS('Student Work'!T92-('Student Work'!Q92-'Student Work'!S92))&lt;0.01,IF(P92&lt;&gt;"ERROR","Correct","ERROR"),"ERROR")))</f>
        <v>0</v>
      </c>
      <c r="U92" s="143"/>
      <c r="V92" s="143"/>
      <c r="W92" s="142"/>
      <c r="X92" s="142"/>
      <c r="Y92" s="142"/>
      <c r="Z92" s="142"/>
      <c r="AA92" s="142"/>
      <c r="AB92" s="142"/>
      <c r="AC92" s="87"/>
      <c r="AD92" s="137">
        <f>IF($AE$13="Correct",IF(AND(AD91+1&lt;='Student Work'!$AE$13,AD91&lt;&gt;0),AD91+1,IF('Student Work'!AD92&gt;0,"ERROR",0)),0)</f>
        <v>0</v>
      </c>
      <c r="AE92" s="139">
        <f>IF(AD92=0,0,IF(ISBLANK('Student Work'!AE92),"ERROR",IF(ABS('Student Work'!AE92-'Student Work'!AH91)&lt;0.01,IF(AD92&lt;&gt;"ERROR","Correct","ERROR"),"ERROR")))</f>
        <v>0</v>
      </c>
      <c r="AF92" s="139">
        <f>IF(AD92=0,0,IF(ISBLANK('Student Work'!AF92),"ERROR",IF(ABS('Student Work'!AF92-'Student Work'!AE92*'Student Work'!$AE$12/12)&lt;0.01,IF(AD92&lt;&gt;"ERROR","Correct","ERROR"),"ERROR")))</f>
        <v>0</v>
      </c>
      <c r="AG92" s="154">
        <f>IF(AD92=0,0,IF(ISBLANK('Student Work'!AG92),"ERROR",IF(ABS('Student Work'!AG92-('Student Work'!$AE$14-'Student Work'!AF92))&lt;0.01,"Correct","ERROR")))</f>
        <v>0</v>
      </c>
      <c r="AH92" s="155">
        <f>IF(AD92=0,0,IF(ISBLANK('Student Work'!AH92),"ERROR",IF(ABS('Student Work'!AH92-('Student Work'!AE92-'Student Work'!AG92))&lt;0.01,"Correct","ERROR")))</f>
        <v>0</v>
      </c>
      <c r="AI92" s="139">
        <f>IF(AE92=0,0,IF(ISBLANK('Student Work'!#REF!),"ERROR",IF(ABS('Student Work'!#REF!-('Student Work'!AF92+'Student Work'!AG92+'Student Work'!AH92))&lt;0.01,"Correct","ERROR")))</f>
        <v>0</v>
      </c>
      <c r="AJ92" s="87"/>
      <c r="AK92" s="87"/>
      <c r="AL92" s="70"/>
    </row>
    <row r="93" spans="1:38">
      <c r="A93" s="100"/>
      <c r="B93" s="72"/>
      <c r="C93" s="72"/>
      <c r="D93" s="72"/>
      <c r="E93" s="72"/>
      <c r="F93" s="72"/>
      <c r="G93" s="72"/>
      <c r="H93" s="72"/>
      <c r="I93" s="72"/>
      <c r="J93" s="72"/>
      <c r="K93" s="72"/>
      <c r="L93" s="72"/>
      <c r="M93" s="72"/>
      <c r="N93" s="72"/>
      <c r="O93" s="87"/>
      <c r="P93" s="137">
        <f>IF($T$13="Correct",IF(AND(P92+1&lt;='Student Work'!$T$13,P92&lt;&gt;0),P92+1,IF('Student Work'!P93&gt;0,"ERROR",0)),0)</f>
        <v>0</v>
      </c>
      <c r="Q93" s="138">
        <f>IF(P93=0,0,IF(ISBLANK('Student Work'!Q93),"ERROR",IF(ABS('Student Work'!Q93-'Student Work'!T92)&lt;0.01,IF(P93&lt;&gt;"ERROR","Correct","ERROR"),"ERROR")))</f>
        <v>0</v>
      </c>
      <c r="R93" s="139">
        <f>IF(P93=0,0,IF(ISBLANK('Student Work'!R93),"ERROR",IF(ABS('Student Work'!R93-'Student Work'!Q93*'Student Work'!$T$12/12)&lt;0.01,IF(P93&lt;&gt;"ERROR","Correct","ERROR"),"ERROR")))</f>
        <v>0</v>
      </c>
      <c r="S93" s="139">
        <f>IF(P93=0,0,IF(ISBLANK('Student Work'!S93),"ERROR",IF(ABS('Student Work'!S93-('Student Work'!$T$14-'Student Work'!R93))&lt;0.01,IF(P93&lt;&gt;"ERROR","Correct","ERROR"),"ERROR")))</f>
        <v>0</v>
      </c>
      <c r="T93" s="139">
        <f>IF(P93=0,0,IF(ISBLANK('Student Work'!T93),"ERROR",IF(ABS('Student Work'!T93-('Student Work'!Q93-'Student Work'!S93))&lt;0.01,IF(P93&lt;&gt;"ERROR","Correct","ERROR"),"ERROR")))</f>
        <v>0</v>
      </c>
      <c r="U93" s="143"/>
      <c r="V93" s="143"/>
      <c r="W93" s="142"/>
      <c r="X93" s="142"/>
      <c r="Y93" s="142"/>
      <c r="Z93" s="87"/>
      <c r="AA93" s="142"/>
      <c r="AB93" s="142"/>
      <c r="AC93" s="87"/>
      <c r="AD93" s="137">
        <f>IF($AE$13="Correct",IF(AND(AD92+1&lt;='Student Work'!$AE$13,AD92&lt;&gt;0),AD92+1,IF('Student Work'!AD93&gt;0,"ERROR",0)),0)</f>
        <v>0</v>
      </c>
      <c r="AE93" s="139">
        <f>IF(AD93=0,0,IF(ISBLANK('Student Work'!AE93),"ERROR",IF(ABS('Student Work'!AE93-'Student Work'!AH92)&lt;0.01,IF(AD93&lt;&gt;"ERROR","Correct","ERROR"),"ERROR")))</f>
        <v>0</v>
      </c>
      <c r="AF93" s="139">
        <f>IF(AD93=0,0,IF(ISBLANK('Student Work'!AF93),"ERROR",IF(ABS('Student Work'!AF93-'Student Work'!AE93*'Student Work'!$AE$12/12)&lt;0.01,IF(AD93&lt;&gt;"ERROR","Correct","ERROR"),"ERROR")))</f>
        <v>0</v>
      </c>
      <c r="AG93" s="154">
        <f>IF(AD93=0,0,IF(ISBLANK('Student Work'!AG93),"ERROR",IF(ABS('Student Work'!AG93-('Student Work'!$AE$14-'Student Work'!AF93))&lt;0.01,"Correct","ERROR")))</f>
        <v>0</v>
      </c>
      <c r="AH93" s="155">
        <f>IF(AD93=0,0,IF(ISBLANK('Student Work'!AH93),"ERROR",IF(ABS('Student Work'!AH93-('Student Work'!AE93-'Student Work'!AG93))&lt;0.01,"Correct","ERROR")))</f>
        <v>0</v>
      </c>
      <c r="AI93" s="139">
        <f>IF(AE93=0,0,IF(ISBLANK('Student Work'!#REF!),"ERROR",IF(ABS('Student Work'!#REF!-('Student Work'!AF93+'Student Work'!AG93+'Student Work'!AH93))&lt;0.01,"Correct","ERROR")))</f>
        <v>0</v>
      </c>
      <c r="AJ93" s="87"/>
      <c r="AK93" s="87"/>
      <c r="AL93" s="70"/>
    </row>
    <row r="94" spans="1:38">
      <c r="A94" s="100"/>
      <c r="B94" s="72"/>
      <c r="C94" s="72"/>
      <c r="D94" s="72"/>
      <c r="E94" s="72"/>
      <c r="F94" s="72"/>
      <c r="G94" s="72"/>
      <c r="H94" s="72"/>
      <c r="I94" s="72"/>
      <c r="J94" s="72"/>
      <c r="K94" s="72"/>
      <c r="L94" s="72"/>
      <c r="M94" s="72"/>
      <c r="N94" s="72"/>
      <c r="O94" s="87"/>
      <c r="P94" s="137">
        <f>IF($T$13="Correct",IF(AND(P93+1&lt;='Student Work'!$T$13,P93&lt;&gt;0),P93+1,IF('Student Work'!P94&gt;0,"ERROR",0)),0)</f>
        <v>0</v>
      </c>
      <c r="Q94" s="138">
        <f>IF(P94=0,0,IF(ISBLANK('Student Work'!Q94),"ERROR",IF(ABS('Student Work'!Q94-'Student Work'!T93)&lt;0.01,IF(P94&lt;&gt;"ERROR","Correct","ERROR"),"ERROR")))</f>
        <v>0</v>
      </c>
      <c r="R94" s="139">
        <f>IF(P94=0,0,IF(ISBLANK('Student Work'!R94),"ERROR",IF(ABS('Student Work'!R94-'Student Work'!Q94*'Student Work'!$T$12/12)&lt;0.01,IF(P94&lt;&gt;"ERROR","Correct","ERROR"),"ERROR")))</f>
        <v>0</v>
      </c>
      <c r="S94" s="139">
        <f>IF(P94=0,0,IF(ISBLANK('Student Work'!S94),"ERROR",IF(ABS('Student Work'!S94-('Student Work'!$T$14-'Student Work'!R94))&lt;0.01,IF(P94&lt;&gt;"ERROR","Correct","ERROR"),"ERROR")))</f>
        <v>0</v>
      </c>
      <c r="T94" s="139">
        <f>IF(P94=0,0,IF(ISBLANK('Student Work'!T94),"ERROR",IF(ABS('Student Work'!T94-('Student Work'!Q94-'Student Work'!S94))&lt;0.01,IF(P94&lt;&gt;"ERROR","Correct","ERROR"),"ERROR")))</f>
        <v>0</v>
      </c>
      <c r="U94" s="143"/>
      <c r="V94" s="143"/>
      <c r="W94" s="142"/>
      <c r="X94" s="142"/>
      <c r="Y94" s="142"/>
      <c r="Z94" s="87"/>
      <c r="AA94" s="142"/>
      <c r="AB94" s="142"/>
      <c r="AC94" s="87"/>
      <c r="AD94" s="137">
        <f>IF($AE$13="Correct",IF(AND(AD93+1&lt;='Student Work'!$AE$13,AD93&lt;&gt;0),AD93+1,IF('Student Work'!AD94&gt;0,"ERROR",0)),0)</f>
        <v>0</v>
      </c>
      <c r="AE94" s="139">
        <f>IF(AD94=0,0,IF(ISBLANK('Student Work'!AE94),"ERROR",IF(ABS('Student Work'!AE94-'Student Work'!AH93)&lt;0.01,IF(AD94&lt;&gt;"ERROR","Correct","ERROR"),"ERROR")))</f>
        <v>0</v>
      </c>
      <c r="AF94" s="139">
        <f>IF(AD94=0,0,IF(ISBLANK('Student Work'!AF94),"ERROR",IF(ABS('Student Work'!AF94-'Student Work'!AE94*'Student Work'!$AE$12/12)&lt;0.01,IF(AD94&lt;&gt;"ERROR","Correct","ERROR"),"ERROR")))</f>
        <v>0</v>
      </c>
      <c r="AG94" s="154">
        <f>IF(AD94=0,0,IF(ISBLANK('Student Work'!AG94),"ERROR",IF(ABS('Student Work'!AG94-('Student Work'!$AE$14-'Student Work'!AF94))&lt;0.01,"Correct","ERROR")))</f>
        <v>0</v>
      </c>
      <c r="AH94" s="155">
        <f>IF(AD94=0,0,IF(ISBLANK('Student Work'!AH94),"ERROR",IF(ABS('Student Work'!AH94-('Student Work'!AE94-'Student Work'!AG94))&lt;0.01,"Correct","ERROR")))</f>
        <v>0</v>
      </c>
      <c r="AI94" s="139">
        <f>IF(AE94=0,0,IF(ISBLANK('Student Work'!#REF!),"ERROR",IF(ABS('Student Work'!#REF!-('Student Work'!AF94+'Student Work'!AG94+'Student Work'!AH94))&lt;0.01,"Correct","ERROR")))</f>
        <v>0</v>
      </c>
      <c r="AJ94" s="87"/>
      <c r="AK94" s="87"/>
      <c r="AL94" s="70"/>
    </row>
    <row r="95" spans="1:38">
      <c r="A95" s="100"/>
      <c r="B95" s="72"/>
      <c r="C95" s="72"/>
      <c r="D95" s="72"/>
      <c r="E95" s="72"/>
      <c r="F95" s="72"/>
      <c r="G95" s="72"/>
      <c r="H95" s="72"/>
      <c r="I95" s="72"/>
      <c r="J95" s="72"/>
      <c r="K95" s="72"/>
      <c r="L95" s="72"/>
      <c r="M95" s="72"/>
      <c r="N95" s="72"/>
      <c r="O95" s="87"/>
      <c r="P95" s="137">
        <f>IF($T$13="Correct",IF(AND(P94+1&lt;='Student Work'!$T$13,P94&lt;&gt;0),P94+1,IF('Student Work'!P95&gt;0,"ERROR",0)),0)</f>
        <v>0</v>
      </c>
      <c r="Q95" s="138">
        <f>IF(P95=0,0,IF(ISBLANK('Student Work'!Q95),"ERROR",IF(ABS('Student Work'!Q95-'Student Work'!T94)&lt;0.01,IF(P95&lt;&gt;"ERROR","Correct","ERROR"),"ERROR")))</f>
        <v>0</v>
      </c>
      <c r="R95" s="139">
        <f>IF(P95=0,0,IF(ISBLANK('Student Work'!R95),"ERROR",IF(ABS('Student Work'!R95-'Student Work'!Q95*'Student Work'!$T$12/12)&lt;0.01,IF(P95&lt;&gt;"ERROR","Correct","ERROR"),"ERROR")))</f>
        <v>0</v>
      </c>
      <c r="S95" s="139">
        <f>IF(P95=0,0,IF(ISBLANK('Student Work'!S95),"ERROR",IF(ABS('Student Work'!S95-('Student Work'!$T$14-'Student Work'!R95))&lt;0.01,IF(P95&lt;&gt;"ERROR","Correct","ERROR"),"ERROR")))</f>
        <v>0</v>
      </c>
      <c r="T95" s="139">
        <f>IF(P95=0,0,IF(ISBLANK('Student Work'!T95),"ERROR",IF(ABS('Student Work'!T95-('Student Work'!Q95-'Student Work'!S95))&lt;0.01,IF(P95&lt;&gt;"ERROR","Correct","ERROR"),"ERROR")))</f>
        <v>0</v>
      </c>
      <c r="U95" s="143"/>
      <c r="V95" s="143"/>
      <c r="W95" s="142"/>
      <c r="X95" s="142"/>
      <c r="Y95" s="142"/>
      <c r="Z95" s="87"/>
      <c r="AA95" s="142"/>
      <c r="AB95" s="142"/>
      <c r="AC95" s="87"/>
      <c r="AD95" s="137">
        <f>IF($AE$13="Correct",IF(AND(AD94+1&lt;='Student Work'!$AE$13,AD94&lt;&gt;0),AD94+1,IF('Student Work'!AD95&gt;0,"ERROR",0)),0)</f>
        <v>0</v>
      </c>
      <c r="AE95" s="139">
        <f>IF(AD95=0,0,IF(ISBLANK('Student Work'!AE95),"ERROR",IF(ABS('Student Work'!AE95-'Student Work'!AH94)&lt;0.01,IF(AD95&lt;&gt;"ERROR","Correct","ERROR"),"ERROR")))</f>
        <v>0</v>
      </c>
      <c r="AF95" s="139">
        <f>IF(AD95=0,0,IF(ISBLANK('Student Work'!AF95),"ERROR",IF(ABS('Student Work'!AF95-'Student Work'!AE95*'Student Work'!$AE$12/12)&lt;0.01,IF(AD95&lt;&gt;"ERROR","Correct","ERROR"),"ERROR")))</f>
        <v>0</v>
      </c>
      <c r="AG95" s="154">
        <f>IF(AD95=0,0,IF(ISBLANK('Student Work'!AG95),"ERROR",IF(ABS('Student Work'!AG95-('Student Work'!$AE$14-'Student Work'!AF95))&lt;0.01,"Correct","ERROR")))</f>
        <v>0</v>
      </c>
      <c r="AH95" s="155">
        <f>IF(AD95=0,0,IF(ISBLANK('Student Work'!AH95),"ERROR",IF(ABS('Student Work'!AH95-('Student Work'!AE95-'Student Work'!AG95))&lt;0.01,"Correct","ERROR")))</f>
        <v>0</v>
      </c>
      <c r="AI95" s="139">
        <f>IF(AE95=0,0,IF(ISBLANK('Student Work'!#REF!),"ERROR",IF(ABS('Student Work'!#REF!-('Student Work'!AF95+'Student Work'!AG95+'Student Work'!AH95))&lt;0.01,"Correct","ERROR")))</f>
        <v>0</v>
      </c>
      <c r="AJ95" s="87"/>
      <c r="AK95" s="87"/>
      <c r="AL95" s="70"/>
    </row>
    <row r="96" spans="1:38">
      <c r="A96" s="100"/>
      <c r="B96" s="72"/>
      <c r="C96" s="72"/>
      <c r="D96" s="72"/>
      <c r="E96" s="72"/>
      <c r="F96" s="72"/>
      <c r="G96" s="72"/>
      <c r="H96" s="72"/>
      <c r="I96" s="72"/>
      <c r="J96" s="72"/>
      <c r="K96" s="72"/>
      <c r="L96" s="72"/>
      <c r="M96" s="72"/>
      <c r="N96" s="72"/>
      <c r="O96" s="87"/>
      <c r="P96" s="137">
        <f>IF($T$13="Correct",IF(AND(P95+1&lt;='Student Work'!$T$13,P95&lt;&gt;0),P95+1,IF('Student Work'!P96&gt;0,"ERROR",0)),0)</f>
        <v>0</v>
      </c>
      <c r="Q96" s="138">
        <f>IF(P96=0,0,IF(ISBLANK('Student Work'!Q96),"ERROR",IF(ABS('Student Work'!Q96-'Student Work'!T95)&lt;0.01,IF(P96&lt;&gt;"ERROR","Correct","ERROR"),"ERROR")))</f>
        <v>0</v>
      </c>
      <c r="R96" s="139">
        <f>IF(P96=0,0,IF(ISBLANK('Student Work'!R96),"ERROR",IF(ABS('Student Work'!R96-'Student Work'!Q96*'Student Work'!$T$12/12)&lt;0.01,IF(P96&lt;&gt;"ERROR","Correct","ERROR"),"ERROR")))</f>
        <v>0</v>
      </c>
      <c r="S96" s="139">
        <f>IF(P96=0,0,IF(ISBLANK('Student Work'!S96),"ERROR",IF(ABS('Student Work'!S96-('Student Work'!$T$14-'Student Work'!R96))&lt;0.01,IF(P96&lt;&gt;"ERROR","Correct","ERROR"),"ERROR")))</f>
        <v>0</v>
      </c>
      <c r="T96" s="139">
        <f>IF(P96=0,0,IF(ISBLANK('Student Work'!T96),"ERROR",IF(ABS('Student Work'!T96-('Student Work'!Q96-'Student Work'!S96))&lt;0.01,IF(P96&lt;&gt;"ERROR","Correct","ERROR"),"ERROR")))</f>
        <v>0</v>
      </c>
      <c r="U96" s="143"/>
      <c r="V96" s="143"/>
      <c r="W96" s="142"/>
      <c r="X96" s="142"/>
      <c r="Y96" s="142"/>
      <c r="Z96" s="87"/>
      <c r="AA96" s="142"/>
      <c r="AB96" s="142"/>
      <c r="AC96" s="87"/>
      <c r="AD96" s="137">
        <f>IF($AE$13="Correct",IF(AND(AD95+1&lt;='Student Work'!$AE$13,AD95&lt;&gt;0),AD95+1,IF('Student Work'!AD96&gt;0,"ERROR",0)),0)</f>
        <v>0</v>
      </c>
      <c r="AE96" s="139">
        <f>IF(AD96=0,0,IF(ISBLANK('Student Work'!AE96),"ERROR",IF(ABS('Student Work'!AE96-'Student Work'!AH95)&lt;0.01,IF(AD96&lt;&gt;"ERROR","Correct","ERROR"),"ERROR")))</f>
        <v>0</v>
      </c>
      <c r="AF96" s="139">
        <f>IF(AD96=0,0,IF(ISBLANK('Student Work'!AF96),"ERROR",IF(ABS('Student Work'!AF96-'Student Work'!AE96*'Student Work'!$AE$12/12)&lt;0.01,IF(AD96&lt;&gt;"ERROR","Correct","ERROR"),"ERROR")))</f>
        <v>0</v>
      </c>
      <c r="AG96" s="154">
        <f>IF(AD96=0,0,IF(ISBLANK('Student Work'!AG96),"ERROR",IF(ABS('Student Work'!AG96-('Student Work'!$AE$14-'Student Work'!AF96))&lt;0.01,"Correct","ERROR")))</f>
        <v>0</v>
      </c>
      <c r="AH96" s="155">
        <f>IF(AD96=0,0,IF(ISBLANK('Student Work'!AH96),"ERROR",IF(ABS('Student Work'!AH96-('Student Work'!AE96-'Student Work'!AG96))&lt;0.01,"Correct","ERROR")))</f>
        <v>0</v>
      </c>
      <c r="AI96" s="139">
        <f>IF(AE96=0,0,IF(ISBLANK('Student Work'!#REF!),"ERROR",IF(ABS('Student Work'!#REF!-('Student Work'!AF96+'Student Work'!AG96+'Student Work'!AH96))&lt;0.01,"Correct","ERROR")))</f>
        <v>0</v>
      </c>
      <c r="AJ96" s="87"/>
      <c r="AK96" s="87"/>
      <c r="AL96" s="70"/>
    </row>
    <row r="97" spans="1:38">
      <c r="A97" s="100"/>
      <c r="B97" s="72"/>
      <c r="C97" s="72"/>
      <c r="D97" s="72"/>
      <c r="E97" s="72"/>
      <c r="F97" s="72"/>
      <c r="G97" s="72"/>
      <c r="H97" s="72"/>
      <c r="I97" s="72"/>
      <c r="J97" s="72"/>
      <c r="K97" s="72"/>
      <c r="L97" s="72"/>
      <c r="M97" s="72"/>
      <c r="N97" s="72"/>
      <c r="O97" s="87"/>
      <c r="P97" s="137">
        <f>IF($T$13="Correct",IF(AND(P96+1&lt;='Student Work'!$T$13,P96&lt;&gt;0),P96+1,IF('Student Work'!P97&gt;0,"ERROR",0)),0)</f>
        <v>0</v>
      </c>
      <c r="Q97" s="138">
        <f>IF(P97=0,0,IF(ISBLANK('Student Work'!Q97),"ERROR",IF(ABS('Student Work'!Q97-'Student Work'!T96)&lt;0.01,IF(P97&lt;&gt;"ERROR","Correct","ERROR"),"ERROR")))</f>
        <v>0</v>
      </c>
      <c r="R97" s="139">
        <f>IF(P97=0,0,IF(ISBLANK('Student Work'!R97),"ERROR",IF(ABS('Student Work'!R97-'Student Work'!Q97*'Student Work'!$T$12/12)&lt;0.01,IF(P97&lt;&gt;"ERROR","Correct","ERROR"),"ERROR")))</f>
        <v>0</v>
      </c>
      <c r="S97" s="139">
        <f>IF(P97=0,0,IF(ISBLANK('Student Work'!S97),"ERROR",IF(ABS('Student Work'!S97-('Student Work'!$T$14-'Student Work'!R97))&lt;0.01,IF(P97&lt;&gt;"ERROR","Correct","ERROR"),"ERROR")))</f>
        <v>0</v>
      </c>
      <c r="T97" s="139">
        <f>IF(P97=0,0,IF(ISBLANK('Student Work'!T97),"ERROR",IF(ABS('Student Work'!T97-('Student Work'!Q97-'Student Work'!S97))&lt;0.01,IF(P97&lt;&gt;"ERROR","Correct","ERROR"),"ERROR")))</f>
        <v>0</v>
      </c>
      <c r="U97" s="143"/>
      <c r="V97" s="143"/>
      <c r="W97" s="87"/>
      <c r="X97" s="87"/>
      <c r="Y97" s="87"/>
      <c r="Z97" s="87"/>
      <c r="AA97" s="87"/>
      <c r="AB97" s="87"/>
      <c r="AC97" s="87"/>
      <c r="AD97" s="137">
        <f>IF($AE$13="Correct",IF(AND(AD96+1&lt;='Student Work'!$AE$13,AD96&lt;&gt;0),AD96+1,IF('Student Work'!AD97&gt;0,"ERROR",0)),0)</f>
        <v>0</v>
      </c>
      <c r="AE97" s="139">
        <f>IF(AD97=0,0,IF(ISBLANK('Student Work'!AE97),"ERROR",IF(ABS('Student Work'!AE97-'Student Work'!AH96)&lt;0.01,IF(AD97&lt;&gt;"ERROR","Correct","ERROR"),"ERROR")))</f>
        <v>0</v>
      </c>
      <c r="AF97" s="139">
        <f>IF(AD97=0,0,IF(ISBLANK('Student Work'!AF97),"ERROR",IF(ABS('Student Work'!AF97-'Student Work'!AE97*'Student Work'!$AE$12/12)&lt;0.01,IF(AD97&lt;&gt;"ERROR","Correct","ERROR"),"ERROR")))</f>
        <v>0</v>
      </c>
      <c r="AG97" s="154">
        <f>IF(AD97=0,0,IF(ISBLANK('Student Work'!AG97),"ERROR",IF(ABS('Student Work'!AG97-('Student Work'!$AE$14-'Student Work'!AF97))&lt;0.01,"Correct","ERROR")))</f>
        <v>0</v>
      </c>
      <c r="AH97" s="155">
        <f>IF(AD97=0,0,IF(ISBLANK('Student Work'!AH97),"ERROR",IF(ABS('Student Work'!AH97-('Student Work'!AE97-'Student Work'!AG97))&lt;0.01,"Correct","ERROR")))</f>
        <v>0</v>
      </c>
      <c r="AI97" s="139">
        <f>IF(AE97=0,0,IF(ISBLANK('Student Work'!#REF!),"ERROR",IF(ABS('Student Work'!#REF!-('Student Work'!AF97+'Student Work'!AG97+'Student Work'!AH97))&lt;0.01,"Correct","ERROR")))</f>
        <v>0</v>
      </c>
      <c r="AJ97" s="87"/>
      <c r="AK97" s="87"/>
      <c r="AL97" s="70"/>
    </row>
    <row r="98" spans="1:38">
      <c r="A98" s="100"/>
      <c r="B98" s="72"/>
      <c r="C98" s="72"/>
      <c r="D98" s="72"/>
      <c r="E98" s="72"/>
      <c r="F98" s="72"/>
      <c r="G98" s="72"/>
      <c r="H98" s="72"/>
      <c r="I98" s="72"/>
      <c r="J98" s="72"/>
      <c r="K98" s="72"/>
      <c r="L98" s="72"/>
      <c r="M98" s="72"/>
      <c r="N98" s="72"/>
      <c r="O98" s="87"/>
      <c r="P98" s="137">
        <f>IF($T$13="Correct",IF(AND(P97+1&lt;='Student Work'!$T$13,P97&lt;&gt;0),P97+1,IF('Student Work'!P98&gt;0,"ERROR",0)),0)</f>
        <v>0</v>
      </c>
      <c r="Q98" s="138">
        <f>IF(P98=0,0,IF(ISBLANK('Student Work'!Q98),"ERROR",IF(ABS('Student Work'!Q98-'Student Work'!T97)&lt;0.01,IF(P98&lt;&gt;"ERROR","Correct","ERROR"),"ERROR")))</f>
        <v>0</v>
      </c>
      <c r="R98" s="139">
        <f>IF(P98=0,0,IF(ISBLANK('Student Work'!R98),"ERROR",IF(ABS('Student Work'!R98-'Student Work'!Q98*'Student Work'!$T$12/12)&lt;0.01,IF(P98&lt;&gt;"ERROR","Correct","ERROR"),"ERROR")))</f>
        <v>0</v>
      </c>
      <c r="S98" s="139">
        <f>IF(P98=0,0,IF(ISBLANK('Student Work'!S98),"ERROR",IF(ABS('Student Work'!S98-('Student Work'!$T$14-'Student Work'!R98))&lt;0.01,IF(P98&lt;&gt;"ERROR","Correct","ERROR"),"ERROR")))</f>
        <v>0</v>
      </c>
      <c r="T98" s="139">
        <f>IF(P98=0,0,IF(ISBLANK('Student Work'!T98),"ERROR",IF(ABS('Student Work'!T98-('Student Work'!Q98-'Student Work'!S98))&lt;0.01,IF(P98&lt;&gt;"ERROR","Correct","ERROR"),"ERROR")))</f>
        <v>0</v>
      </c>
      <c r="U98" s="143"/>
      <c r="V98" s="143"/>
      <c r="W98" s="87"/>
      <c r="X98" s="87"/>
      <c r="Y98" s="87"/>
      <c r="Z98" s="87"/>
      <c r="AA98" s="87"/>
      <c r="AB98" s="87"/>
      <c r="AC98" s="87"/>
      <c r="AD98" s="137">
        <f>IF($AE$13="Correct",IF(AND(AD97+1&lt;='Student Work'!$AE$13,AD97&lt;&gt;0),AD97+1,IF('Student Work'!AD98&gt;0,"ERROR",0)),0)</f>
        <v>0</v>
      </c>
      <c r="AE98" s="139">
        <f>IF(AD98=0,0,IF(ISBLANK('Student Work'!AE98),"ERROR",IF(ABS('Student Work'!AE98-'Student Work'!AH97)&lt;0.01,IF(AD98&lt;&gt;"ERROR","Correct","ERROR"),"ERROR")))</f>
        <v>0</v>
      </c>
      <c r="AF98" s="139">
        <f>IF(AD98=0,0,IF(ISBLANK('Student Work'!AF98),"ERROR",IF(ABS('Student Work'!AF98-'Student Work'!AE98*'Student Work'!$AE$12/12)&lt;0.01,IF(AD98&lt;&gt;"ERROR","Correct","ERROR"),"ERROR")))</f>
        <v>0</v>
      </c>
      <c r="AG98" s="154">
        <f>IF(AD98=0,0,IF(ISBLANK('Student Work'!AG98),"ERROR",IF(ABS('Student Work'!AG98-('Student Work'!$AE$14-'Student Work'!AF98))&lt;0.01,"Correct","ERROR")))</f>
        <v>0</v>
      </c>
      <c r="AH98" s="155">
        <f>IF(AD98=0,0,IF(ISBLANK('Student Work'!AH98),"ERROR",IF(ABS('Student Work'!AH98-('Student Work'!AE98-'Student Work'!AG98))&lt;0.01,"Correct","ERROR")))</f>
        <v>0</v>
      </c>
      <c r="AI98" s="139">
        <f>IF(AE98=0,0,IF(ISBLANK('Student Work'!#REF!),"ERROR",IF(ABS('Student Work'!#REF!-('Student Work'!AF98+'Student Work'!AG98+'Student Work'!AH98))&lt;0.01,"Correct","ERROR")))</f>
        <v>0</v>
      </c>
      <c r="AJ98" s="87"/>
      <c r="AK98" s="87"/>
      <c r="AL98" s="70"/>
    </row>
    <row r="99" spans="1:38">
      <c r="A99" s="100"/>
      <c r="B99" s="72"/>
      <c r="C99" s="72"/>
      <c r="D99" s="72"/>
      <c r="E99" s="72"/>
      <c r="F99" s="72"/>
      <c r="G99" s="72"/>
      <c r="H99" s="72"/>
      <c r="I99" s="72"/>
      <c r="J99" s="72"/>
      <c r="K99" s="72"/>
      <c r="L99" s="72"/>
      <c r="M99" s="72"/>
      <c r="N99" s="72"/>
      <c r="O99" s="87"/>
      <c r="P99" s="137">
        <f>IF($T$13="Correct",IF(AND(P98+1&lt;='Student Work'!$T$13,P98&lt;&gt;0),P98+1,IF('Student Work'!P99&gt;0,"ERROR",0)),0)</f>
        <v>0</v>
      </c>
      <c r="Q99" s="138">
        <f>IF(P99=0,0,IF(ISBLANK('Student Work'!Q99),"ERROR",IF(ABS('Student Work'!Q99-'Student Work'!T98)&lt;0.01,IF(P99&lt;&gt;"ERROR","Correct","ERROR"),"ERROR")))</f>
        <v>0</v>
      </c>
      <c r="R99" s="139">
        <f>IF(P99=0,0,IF(ISBLANK('Student Work'!R99),"ERROR",IF(ABS('Student Work'!R99-'Student Work'!Q99*'Student Work'!$T$12/12)&lt;0.01,IF(P99&lt;&gt;"ERROR","Correct","ERROR"),"ERROR")))</f>
        <v>0</v>
      </c>
      <c r="S99" s="139">
        <f>IF(P99=0,0,IF(ISBLANK('Student Work'!S99),"ERROR",IF(ABS('Student Work'!S99-('Student Work'!$T$14-'Student Work'!R99))&lt;0.01,IF(P99&lt;&gt;"ERROR","Correct","ERROR"),"ERROR")))</f>
        <v>0</v>
      </c>
      <c r="T99" s="139">
        <f>IF(P99=0,0,IF(ISBLANK('Student Work'!T99),"ERROR",IF(ABS('Student Work'!T99-('Student Work'!Q99-'Student Work'!S99))&lt;0.01,IF(P99&lt;&gt;"ERROR","Correct","ERROR"),"ERROR")))</f>
        <v>0</v>
      </c>
      <c r="U99" s="143"/>
      <c r="V99" s="143"/>
      <c r="W99" s="87"/>
      <c r="X99" s="87"/>
      <c r="Y99" s="87"/>
      <c r="Z99" s="87"/>
      <c r="AA99" s="87"/>
      <c r="AB99" s="87"/>
      <c r="AC99" s="87"/>
      <c r="AD99" s="137">
        <f>IF($AE$13="Correct",IF(AND(AD98+1&lt;='Student Work'!$AE$13,AD98&lt;&gt;0),AD98+1,IF('Student Work'!AD99&gt;0,"ERROR",0)),0)</f>
        <v>0</v>
      </c>
      <c r="AE99" s="139">
        <f>IF(AD99=0,0,IF(ISBLANK('Student Work'!AE99),"ERROR",IF(ABS('Student Work'!AE99-'Student Work'!AH98)&lt;0.01,IF(AD99&lt;&gt;"ERROR","Correct","ERROR"),"ERROR")))</f>
        <v>0</v>
      </c>
      <c r="AF99" s="139">
        <f>IF(AD99=0,0,IF(ISBLANK('Student Work'!AF99),"ERROR",IF(ABS('Student Work'!AF99-'Student Work'!AE99*'Student Work'!$AE$12/12)&lt;0.01,IF(AD99&lt;&gt;"ERROR","Correct","ERROR"),"ERROR")))</f>
        <v>0</v>
      </c>
      <c r="AG99" s="154">
        <f>IF(AD99=0,0,IF(ISBLANK('Student Work'!AG99),"ERROR",IF(ABS('Student Work'!AG99-('Student Work'!$AE$14-'Student Work'!AF99))&lt;0.01,"Correct","ERROR")))</f>
        <v>0</v>
      </c>
      <c r="AH99" s="155">
        <f>IF(AD99=0,0,IF(ISBLANK('Student Work'!AH99),"ERROR",IF(ABS('Student Work'!AH99-('Student Work'!AE99-'Student Work'!AG99))&lt;0.01,"Correct","ERROR")))</f>
        <v>0</v>
      </c>
      <c r="AI99" s="139">
        <f>IF(AE99=0,0,IF(ISBLANK('Student Work'!#REF!),"ERROR",IF(ABS('Student Work'!#REF!-('Student Work'!AF99+'Student Work'!AG99+'Student Work'!AH99))&lt;0.01,"Correct","ERROR")))</f>
        <v>0</v>
      </c>
      <c r="AJ99" s="87"/>
      <c r="AK99" s="87"/>
      <c r="AL99" s="70"/>
    </row>
    <row r="100" spans="1:38">
      <c r="A100" s="100"/>
      <c r="B100" s="72"/>
      <c r="C100" s="72"/>
      <c r="D100" s="72"/>
      <c r="E100" s="72"/>
      <c r="F100" s="72"/>
      <c r="G100" s="72"/>
      <c r="H100" s="72"/>
      <c r="I100" s="72"/>
      <c r="J100" s="72"/>
      <c r="K100" s="72"/>
      <c r="L100" s="72"/>
      <c r="M100" s="72"/>
      <c r="N100" s="72"/>
      <c r="O100" s="87"/>
      <c r="P100" s="137">
        <f>IF($T$13="Correct",IF(AND(P99+1&lt;='Student Work'!$T$13,P99&lt;&gt;0),P99+1,IF('Student Work'!P100&gt;0,"ERROR",0)),0)</f>
        <v>0</v>
      </c>
      <c r="Q100" s="138">
        <f>IF(P100=0,0,IF(ISBLANK('Student Work'!Q100),"ERROR",IF(ABS('Student Work'!Q100-'Student Work'!T99)&lt;0.01,IF(P100&lt;&gt;"ERROR","Correct","ERROR"),"ERROR")))</f>
        <v>0</v>
      </c>
      <c r="R100" s="139">
        <f>IF(P100=0,0,IF(ISBLANK('Student Work'!R100),"ERROR",IF(ABS('Student Work'!R100-'Student Work'!Q100*'Student Work'!$T$12/12)&lt;0.01,IF(P100&lt;&gt;"ERROR","Correct","ERROR"),"ERROR")))</f>
        <v>0</v>
      </c>
      <c r="S100" s="139">
        <f>IF(P100=0,0,IF(ISBLANK('Student Work'!S100),"ERROR",IF(ABS('Student Work'!S100-('Student Work'!$T$14-'Student Work'!R100))&lt;0.01,IF(P100&lt;&gt;"ERROR","Correct","ERROR"),"ERROR")))</f>
        <v>0</v>
      </c>
      <c r="T100" s="139">
        <f>IF(P100=0,0,IF(ISBLANK('Student Work'!T100),"ERROR",IF(ABS('Student Work'!T100-('Student Work'!Q100-'Student Work'!S100))&lt;0.01,IF(P100&lt;&gt;"ERROR","Correct","ERROR"),"ERROR")))</f>
        <v>0</v>
      </c>
      <c r="U100" s="143"/>
      <c r="V100" s="143"/>
      <c r="W100" s="87"/>
      <c r="X100" s="87"/>
      <c r="Y100" s="87"/>
      <c r="Z100" s="87"/>
      <c r="AA100" s="87"/>
      <c r="AB100" s="87"/>
      <c r="AC100" s="87"/>
      <c r="AD100" s="137">
        <f>IF($AE$13="Correct",IF(AND(AD99+1&lt;='Student Work'!$AE$13,AD99&lt;&gt;0),AD99+1,IF('Student Work'!AD100&gt;0,"ERROR",0)),0)</f>
        <v>0</v>
      </c>
      <c r="AE100" s="139">
        <f>IF(AD100=0,0,IF(ISBLANK('Student Work'!AE100),"ERROR",IF(ABS('Student Work'!AE100-'Student Work'!AH99)&lt;0.01,IF(AD100&lt;&gt;"ERROR","Correct","ERROR"),"ERROR")))</f>
        <v>0</v>
      </c>
      <c r="AF100" s="139">
        <f>IF(AD100=0,0,IF(ISBLANK('Student Work'!AF100),"ERROR",IF(ABS('Student Work'!AF100-'Student Work'!AE100*'Student Work'!$AE$12/12)&lt;0.01,IF(AD100&lt;&gt;"ERROR","Correct","ERROR"),"ERROR")))</f>
        <v>0</v>
      </c>
      <c r="AG100" s="154">
        <f>IF(AD100=0,0,IF(ISBLANK('Student Work'!AG100),"ERROR",IF(ABS('Student Work'!AG100-('Student Work'!$AE$14-'Student Work'!AF100))&lt;0.01,"Correct","ERROR")))</f>
        <v>0</v>
      </c>
      <c r="AH100" s="155">
        <f>IF(AD100=0,0,IF(ISBLANK('Student Work'!AH100),"ERROR",IF(ABS('Student Work'!AH100-('Student Work'!AE100-'Student Work'!AG100))&lt;0.01,"Correct","ERROR")))</f>
        <v>0</v>
      </c>
      <c r="AI100" s="139">
        <f>IF(AE100=0,0,IF(ISBLANK('Student Work'!#REF!),"ERROR",IF(ABS('Student Work'!#REF!-('Student Work'!AF100+'Student Work'!AG100+'Student Work'!AH100))&lt;0.01,"Correct","ERROR")))</f>
        <v>0</v>
      </c>
      <c r="AJ100" s="87"/>
      <c r="AK100" s="87"/>
      <c r="AL100" s="70"/>
    </row>
    <row r="101" spans="1:38">
      <c r="A101" s="100"/>
      <c r="B101" s="72"/>
      <c r="C101" s="72"/>
      <c r="D101" s="72"/>
      <c r="E101" s="72"/>
      <c r="F101" s="72"/>
      <c r="G101" s="72"/>
      <c r="H101" s="72"/>
      <c r="I101" s="72"/>
      <c r="J101" s="72"/>
      <c r="K101" s="72"/>
      <c r="L101" s="72"/>
      <c r="M101" s="72"/>
      <c r="N101" s="72"/>
      <c r="O101" s="87"/>
      <c r="P101" s="137">
        <f>IF($T$13="Correct",IF(AND(P100+1&lt;='Student Work'!$T$13,P100&lt;&gt;0),P100+1,IF('Student Work'!P101&gt;0,"ERROR",0)),0)</f>
        <v>0</v>
      </c>
      <c r="Q101" s="138">
        <f>IF(P101=0,0,IF(ISBLANK('Student Work'!Q101),"ERROR",IF(ABS('Student Work'!Q101-'Student Work'!T100)&lt;0.01,IF(P101&lt;&gt;"ERROR","Correct","ERROR"),"ERROR")))</f>
        <v>0</v>
      </c>
      <c r="R101" s="139">
        <f>IF(P101=0,0,IF(ISBLANK('Student Work'!R101),"ERROR",IF(ABS('Student Work'!R101-'Student Work'!Q101*'Student Work'!$T$12/12)&lt;0.01,IF(P101&lt;&gt;"ERROR","Correct","ERROR"),"ERROR")))</f>
        <v>0</v>
      </c>
      <c r="S101" s="139">
        <f>IF(P101=0,0,IF(ISBLANK('Student Work'!S101),"ERROR",IF(ABS('Student Work'!S101-('Student Work'!$T$14-'Student Work'!R101))&lt;0.01,IF(P101&lt;&gt;"ERROR","Correct","ERROR"),"ERROR")))</f>
        <v>0</v>
      </c>
      <c r="T101" s="139">
        <f>IF(P101=0,0,IF(ISBLANK('Student Work'!T101),"ERROR",IF(ABS('Student Work'!T101-('Student Work'!Q101-'Student Work'!S101))&lt;0.01,IF(P101&lt;&gt;"ERROR","Correct","ERROR"),"ERROR")))</f>
        <v>0</v>
      </c>
      <c r="U101" s="143"/>
      <c r="V101" s="143"/>
      <c r="W101" s="87"/>
      <c r="X101" s="87"/>
      <c r="Y101" s="87"/>
      <c r="Z101" s="87"/>
      <c r="AA101" s="87"/>
      <c r="AB101" s="87"/>
      <c r="AC101" s="87"/>
      <c r="AD101" s="137">
        <f>IF($AE$13="Correct",IF(AND(AD100+1&lt;='Student Work'!$AE$13,AD100&lt;&gt;0),AD100+1,IF('Student Work'!AD101&gt;0,"ERROR",0)),0)</f>
        <v>0</v>
      </c>
      <c r="AE101" s="139">
        <f>IF(AD101=0,0,IF(ISBLANK('Student Work'!AE101),"ERROR",IF(ABS('Student Work'!AE101-'Student Work'!AH100)&lt;0.01,IF(AD101&lt;&gt;"ERROR","Correct","ERROR"),"ERROR")))</f>
        <v>0</v>
      </c>
      <c r="AF101" s="139">
        <f>IF(AD101=0,0,IF(ISBLANK('Student Work'!AF101),"ERROR",IF(ABS('Student Work'!AF101-'Student Work'!AE101*'Student Work'!$AE$12/12)&lt;0.01,IF(AD101&lt;&gt;"ERROR","Correct","ERROR"),"ERROR")))</f>
        <v>0</v>
      </c>
      <c r="AG101" s="154">
        <f>IF(AD101=0,0,IF(ISBLANK('Student Work'!AG101),"ERROR",IF(ABS('Student Work'!AG101-('Student Work'!$AE$14-'Student Work'!AF101))&lt;0.01,"Correct","ERROR")))</f>
        <v>0</v>
      </c>
      <c r="AH101" s="155">
        <f>IF(AD101=0,0,IF(ISBLANK('Student Work'!AH101),"ERROR",IF(ABS('Student Work'!AH101-('Student Work'!AE101-'Student Work'!AG101))&lt;0.01,"Correct","ERROR")))</f>
        <v>0</v>
      </c>
      <c r="AI101" s="139">
        <f>IF(AE101=0,0,IF(ISBLANK('Student Work'!#REF!),"ERROR",IF(ABS('Student Work'!#REF!-('Student Work'!AF101+'Student Work'!AG101+'Student Work'!AH101))&lt;0.01,"Correct","ERROR")))</f>
        <v>0</v>
      </c>
      <c r="AJ101" s="87"/>
      <c r="AK101" s="87"/>
      <c r="AL101" s="70"/>
    </row>
    <row r="102" spans="1:38">
      <c r="A102" s="100"/>
      <c r="B102" s="72"/>
      <c r="C102" s="72"/>
      <c r="D102" s="72"/>
      <c r="E102" s="72"/>
      <c r="F102" s="72"/>
      <c r="G102" s="72"/>
      <c r="H102" s="72"/>
      <c r="I102" s="72"/>
      <c r="J102" s="72"/>
      <c r="K102" s="72"/>
      <c r="L102" s="72"/>
      <c r="M102" s="72"/>
      <c r="N102" s="72"/>
      <c r="O102" s="87"/>
      <c r="P102" s="137">
        <f>IF($T$13="Correct",IF(AND(P101+1&lt;='Student Work'!$T$13,P101&lt;&gt;0),P101+1,IF('Student Work'!P102&gt;0,"ERROR",0)),0)</f>
        <v>0</v>
      </c>
      <c r="Q102" s="138">
        <f>IF(P102=0,0,IF(ISBLANK('Student Work'!Q102),"ERROR",IF(ABS('Student Work'!Q102-'Student Work'!T101)&lt;0.01,IF(P102&lt;&gt;"ERROR","Correct","ERROR"),"ERROR")))</f>
        <v>0</v>
      </c>
      <c r="R102" s="139">
        <f>IF(P102=0,0,IF(ISBLANK('Student Work'!R102),"ERROR",IF(ABS('Student Work'!R102-'Student Work'!Q102*'Student Work'!$T$12/12)&lt;0.01,IF(P102&lt;&gt;"ERROR","Correct","ERROR"),"ERROR")))</f>
        <v>0</v>
      </c>
      <c r="S102" s="139">
        <f>IF(P102=0,0,IF(ISBLANK('Student Work'!S102),"ERROR",IF(ABS('Student Work'!S102-('Student Work'!$T$14-'Student Work'!R102))&lt;0.01,IF(P102&lt;&gt;"ERROR","Correct","ERROR"),"ERROR")))</f>
        <v>0</v>
      </c>
      <c r="T102" s="139">
        <f>IF(P102=0,0,IF(ISBLANK('Student Work'!T102),"ERROR",IF(ABS('Student Work'!T102-('Student Work'!Q102-'Student Work'!S102))&lt;0.01,IF(P102&lt;&gt;"ERROR","Correct","ERROR"),"ERROR")))</f>
        <v>0</v>
      </c>
      <c r="U102" s="143"/>
      <c r="V102" s="143"/>
      <c r="W102" s="87"/>
      <c r="X102" s="87"/>
      <c r="Y102" s="87"/>
      <c r="Z102" s="87"/>
      <c r="AA102" s="87"/>
      <c r="AB102" s="87"/>
      <c r="AC102" s="87"/>
      <c r="AD102" s="137">
        <f>IF($AE$13="Correct",IF(AND(AD101+1&lt;='Student Work'!$AE$13,AD101&lt;&gt;0),AD101+1,IF('Student Work'!AD102&gt;0,"ERROR",0)),0)</f>
        <v>0</v>
      </c>
      <c r="AE102" s="139">
        <f>IF(AD102=0,0,IF(ISBLANK('Student Work'!AE102),"ERROR",IF(ABS('Student Work'!AE102-'Student Work'!AH101)&lt;0.01,IF(AD102&lt;&gt;"ERROR","Correct","ERROR"),"ERROR")))</f>
        <v>0</v>
      </c>
      <c r="AF102" s="139">
        <f>IF(AD102=0,0,IF(ISBLANK('Student Work'!AF102),"ERROR",IF(ABS('Student Work'!AF102-'Student Work'!AE102*'Student Work'!$AE$12/12)&lt;0.01,IF(AD102&lt;&gt;"ERROR","Correct","ERROR"),"ERROR")))</f>
        <v>0</v>
      </c>
      <c r="AG102" s="154">
        <f>IF(AD102=0,0,IF(ISBLANK('Student Work'!AG102),"ERROR",IF(ABS('Student Work'!AG102-('Student Work'!$AE$14-'Student Work'!AF102))&lt;0.01,"Correct","ERROR")))</f>
        <v>0</v>
      </c>
      <c r="AH102" s="155">
        <f>IF(AD102=0,0,IF(ISBLANK('Student Work'!AH102),"ERROR",IF(ABS('Student Work'!AH102-('Student Work'!AE102-'Student Work'!AG102))&lt;0.01,"Correct","ERROR")))</f>
        <v>0</v>
      </c>
      <c r="AI102" s="139">
        <f>IF(AE102=0,0,IF(ISBLANK('Student Work'!#REF!),"ERROR",IF(ABS('Student Work'!#REF!-('Student Work'!AF102+'Student Work'!AG102+'Student Work'!AH102))&lt;0.01,"Correct","ERROR")))</f>
        <v>0</v>
      </c>
      <c r="AJ102" s="87"/>
      <c r="AK102" s="87"/>
      <c r="AL102" s="70"/>
    </row>
    <row r="103" spans="1:38">
      <c r="A103" s="100"/>
      <c r="B103" s="72"/>
      <c r="C103" s="72"/>
      <c r="D103" s="72"/>
      <c r="E103" s="72"/>
      <c r="F103" s="72"/>
      <c r="G103" s="72"/>
      <c r="H103" s="72"/>
      <c r="I103" s="72"/>
      <c r="J103" s="72"/>
      <c r="K103" s="72"/>
      <c r="L103" s="72"/>
      <c r="M103" s="72"/>
      <c r="N103" s="72"/>
      <c r="O103" s="87"/>
      <c r="P103" s="137">
        <f>IF($T$13="Correct",IF(AND(P102+1&lt;='Student Work'!$T$13,P102&lt;&gt;0),P102+1,IF('Student Work'!P103&gt;0,"ERROR",0)),0)</f>
        <v>0</v>
      </c>
      <c r="Q103" s="138">
        <f>IF(P103=0,0,IF(ISBLANK('Student Work'!Q103),"ERROR",IF(ABS('Student Work'!Q103-'Student Work'!T102)&lt;0.01,IF(P103&lt;&gt;"ERROR","Correct","ERROR"),"ERROR")))</f>
        <v>0</v>
      </c>
      <c r="R103" s="139">
        <f>IF(P103=0,0,IF(ISBLANK('Student Work'!R103),"ERROR",IF(ABS('Student Work'!R103-'Student Work'!Q103*'Student Work'!$T$12/12)&lt;0.01,IF(P103&lt;&gt;"ERROR","Correct","ERROR"),"ERROR")))</f>
        <v>0</v>
      </c>
      <c r="S103" s="139">
        <f>IF(P103=0,0,IF(ISBLANK('Student Work'!S103),"ERROR",IF(ABS('Student Work'!S103-('Student Work'!$T$14-'Student Work'!R103))&lt;0.01,IF(P103&lt;&gt;"ERROR","Correct","ERROR"),"ERROR")))</f>
        <v>0</v>
      </c>
      <c r="T103" s="139">
        <f>IF(P103=0,0,IF(ISBLANK('Student Work'!T103),"ERROR",IF(ABS('Student Work'!T103-('Student Work'!Q103-'Student Work'!S103))&lt;0.01,IF(P103&lt;&gt;"ERROR","Correct","ERROR"),"ERROR")))</f>
        <v>0</v>
      </c>
      <c r="U103" s="143"/>
      <c r="V103" s="143"/>
      <c r="W103" s="87"/>
      <c r="X103" s="87"/>
      <c r="Y103" s="87"/>
      <c r="Z103" s="87"/>
      <c r="AA103" s="87"/>
      <c r="AB103" s="87"/>
      <c r="AC103" s="87"/>
      <c r="AD103" s="137">
        <f>IF($AE$13="Correct",IF(AND(AD102+1&lt;='Student Work'!$AE$13,AD102&lt;&gt;0),AD102+1,IF('Student Work'!AD103&gt;0,"ERROR",0)),0)</f>
        <v>0</v>
      </c>
      <c r="AE103" s="139">
        <f>IF(AD103=0,0,IF(ISBLANK('Student Work'!AE103),"ERROR",IF(ABS('Student Work'!AE103-'Student Work'!AH102)&lt;0.01,IF(AD103&lt;&gt;"ERROR","Correct","ERROR"),"ERROR")))</f>
        <v>0</v>
      </c>
      <c r="AF103" s="139">
        <f>IF(AD103=0,0,IF(ISBLANK('Student Work'!AF103),"ERROR",IF(ABS('Student Work'!AF103-'Student Work'!AE103*'Student Work'!$AE$12/12)&lt;0.01,IF(AD103&lt;&gt;"ERROR","Correct","ERROR"),"ERROR")))</f>
        <v>0</v>
      </c>
      <c r="AG103" s="154">
        <f>IF(AD103=0,0,IF(ISBLANK('Student Work'!AG103),"ERROR",IF(ABS('Student Work'!AG103-('Student Work'!$AE$14-'Student Work'!AF103))&lt;0.01,"Correct","ERROR")))</f>
        <v>0</v>
      </c>
      <c r="AH103" s="155">
        <f>IF(AD103=0,0,IF(ISBLANK('Student Work'!AH103),"ERROR",IF(ABS('Student Work'!AH103-('Student Work'!AE103-'Student Work'!AG103))&lt;0.01,"Correct","ERROR")))</f>
        <v>0</v>
      </c>
      <c r="AI103" s="139">
        <f>IF(AE103=0,0,IF(ISBLANK('Student Work'!#REF!),"ERROR",IF(ABS('Student Work'!#REF!-('Student Work'!AF103+'Student Work'!AG103+'Student Work'!AH103))&lt;0.01,"Correct","ERROR")))</f>
        <v>0</v>
      </c>
      <c r="AJ103" s="87"/>
      <c r="AK103" s="87"/>
      <c r="AL103" s="70"/>
    </row>
    <row r="104" spans="1:38">
      <c r="A104" s="100"/>
      <c r="B104" s="72"/>
      <c r="C104" s="72"/>
      <c r="D104" s="72"/>
      <c r="E104" s="72"/>
      <c r="F104" s="72"/>
      <c r="G104" s="72"/>
      <c r="H104" s="72"/>
      <c r="I104" s="72"/>
      <c r="J104" s="72"/>
      <c r="K104" s="72"/>
      <c r="L104" s="72"/>
      <c r="M104" s="72"/>
      <c r="N104" s="72"/>
      <c r="O104" s="87"/>
      <c r="P104" s="137">
        <f>IF($T$13="Correct",IF(AND(P103+1&lt;='Student Work'!$T$13,P103&lt;&gt;0),P103+1,IF('Student Work'!P104&gt;0,"ERROR",0)),0)</f>
        <v>0</v>
      </c>
      <c r="Q104" s="138">
        <f>IF(P104=0,0,IF(ISBLANK('Student Work'!Q104),"ERROR",IF(ABS('Student Work'!Q104-'Student Work'!T103)&lt;0.01,IF(P104&lt;&gt;"ERROR","Correct","ERROR"),"ERROR")))</f>
        <v>0</v>
      </c>
      <c r="R104" s="139">
        <f>IF(P104=0,0,IF(ISBLANK('Student Work'!R104),"ERROR",IF(ABS('Student Work'!R104-'Student Work'!Q104*'Student Work'!$T$12/12)&lt;0.01,IF(P104&lt;&gt;"ERROR","Correct","ERROR"),"ERROR")))</f>
        <v>0</v>
      </c>
      <c r="S104" s="139">
        <f>IF(P104=0,0,IF(ISBLANK('Student Work'!S104),"ERROR",IF(ABS('Student Work'!S104-('Student Work'!$T$14-'Student Work'!R104))&lt;0.01,IF(P104&lt;&gt;"ERROR","Correct","ERROR"),"ERROR")))</f>
        <v>0</v>
      </c>
      <c r="T104" s="139">
        <f>IF(P104=0,0,IF(ISBLANK('Student Work'!T104),"ERROR",IF(ABS('Student Work'!T104-('Student Work'!Q104-'Student Work'!S104))&lt;0.01,IF(P104&lt;&gt;"ERROR","Correct","ERROR"),"ERROR")))</f>
        <v>0</v>
      </c>
      <c r="U104" s="143"/>
      <c r="V104" s="143"/>
      <c r="W104" s="87"/>
      <c r="X104" s="87"/>
      <c r="Y104" s="87"/>
      <c r="Z104" s="87"/>
      <c r="AA104" s="87"/>
      <c r="AB104" s="87"/>
      <c r="AC104" s="87"/>
      <c r="AD104" s="137">
        <f>IF($AE$13="Correct",IF(AND(AD103+1&lt;='Student Work'!$AE$13,AD103&lt;&gt;0),AD103+1,IF('Student Work'!AD104&gt;0,"ERROR",0)),0)</f>
        <v>0</v>
      </c>
      <c r="AE104" s="139">
        <f>IF(AD104=0,0,IF(ISBLANK('Student Work'!AE104),"ERROR",IF(ABS('Student Work'!AE104-'Student Work'!AH103)&lt;0.01,IF(AD104&lt;&gt;"ERROR","Correct","ERROR"),"ERROR")))</f>
        <v>0</v>
      </c>
      <c r="AF104" s="139">
        <f>IF(AD104=0,0,IF(ISBLANK('Student Work'!AF104),"ERROR",IF(ABS('Student Work'!AF104-'Student Work'!AE104*'Student Work'!$AE$12/12)&lt;0.01,IF(AD104&lt;&gt;"ERROR","Correct","ERROR"),"ERROR")))</f>
        <v>0</v>
      </c>
      <c r="AG104" s="154">
        <f>IF(AD104=0,0,IF(ISBLANK('Student Work'!AG104),"ERROR",IF(ABS('Student Work'!AG104-('Student Work'!$AE$14-'Student Work'!AF104))&lt;0.01,"Correct","ERROR")))</f>
        <v>0</v>
      </c>
      <c r="AH104" s="155">
        <f>IF(AD104=0,0,IF(ISBLANK('Student Work'!AH104),"ERROR",IF(ABS('Student Work'!AH104-('Student Work'!AE104-'Student Work'!AG104))&lt;0.01,"Correct","ERROR")))</f>
        <v>0</v>
      </c>
      <c r="AI104" s="139">
        <f>IF(AE104=0,0,IF(ISBLANK('Student Work'!#REF!),"ERROR",IF(ABS('Student Work'!#REF!-('Student Work'!AF104+'Student Work'!AG104+'Student Work'!AH104))&lt;0.01,"Correct","ERROR")))</f>
        <v>0</v>
      </c>
      <c r="AJ104" s="87"/>
      <c r="AK104" s="87"/>
      <c r="AL104" s="70"/>
    </row>
    <row r="105" spans="1:38">
      <c r="A105" s="100"/>
      <c r="B105" s="72"/>
      <c r="C105" s="72"/>
      <c r="D105" s="72"/>
      <c r="E105" s="72"/>
      <c r="F105" s="72"/>
      <c r="G105" s="72"/>
      <c r="H105" s="72"/>
      <c r="I105" s="72"/>
      <c r="J105" s="72"/>
      <c r="K105" s="72"/>
      <c r="L105" s="72"/>
      <c r="M105" s="72"/>
      <c r="N105" s="72"/>
      <c r="O105" s="87"/>
      <c r="P105" s="137">
        <f>IF($T$13="Correct",IF(AND(P104+1&lt;='Student Work'!$T$13,P104&lt;&gt;0),P104+1,IF('Student Work'!P105&gt;0,"ERROR",0)),0)</f>
        <v>0</v>
      </c>
      <c r="Q105" s="138">
        <f>IF(P105=0,0,IF(ISBLANK('Student Work'!Q105),"ERROR",IF(ABS('Student Work'!Q105-'Student Work'!T104)&lt;0.01,IF(P105&lt;&gt;"ERROR","Correct","ERROR"),"ERROR")))</f>
        <v>0</v>
      </c>
      <c r="R105" s="139">
        <f>IF(P105=0,0,IF(ISBLANK('Student Work'!R105),"ERROR",IF(ABS('Student Work'!R105-'Student Work'!Q105*'Student Work'!$T$12/12)&lt;0.01,IF(P105&lt;&gt;"ERROR","Correct","ERROR"),"ERROR")))</f>
        <v>0</v>
      </c>
      <c r="S105" s="139">
        <f>IF(P105=0,0,IF(ISBLANK('Student Work'!S105),"ERROR",IF(ABS('Student Work'!S105-('Student Work'!$T$14-'Student Work'!R105))&lt;0.01,IF(P105&lt;&gt;"ERROR","Correct","ERROR"),"ERROR")))</f>
        <v>0</v>
      </c>
      <c r="T105" s="139">
        <f>IF(P105=0,0,IF(ISBLANK('Student Work'!T105),"ERROR",IF(ABS('Student Work'!T105-('Student Work'!Q105-'Student Work'!S105))&lt;0.01,IF(P105&lt;&gt;"ERROR","Correct","ERROR"),"ERROR")))</f>
        <v>0</v>
      </c>
      <c r="U105" s="143"/>
      <c r="V105" s="143"/>
      <c r="W105" s="87"/>
      <c r="X105" s="87"/>
      <c r="Y105" s="87"/>
      <c r="Z105" s="87"/>
      <c r="AA105" s="87"/>
      <c r="AB105" s="87"/>
      <c r="AC105" s="87"/>
      <c r="AD105" s="137">
        <f>IF($AE$13="Correct",IF(AND(AD104+1&lt;='Student Work'!$AE$13,AD104&lt;&gt;0),AD104+1,IF('Student Work'!AD105&gt;0,"ERROR",0)),0)</f>
        <v>0</v>
      </c>
      <c r="AE105" s="139">
        <f>IF(AD105=0,0,IF(ISBLANK('Student Work'!AE105),"ERROR",IF(ABS('Student Work'!AE105-'Student Work'!AH104)&lt;0.01,IF(AD105&lt;&gt;"ERROR","Correct","ERROR"),"ERROR")))</f>
        <v>0</v>
      </c>
      <c r="AF105" s="139">
        <f>IF(AD105=0,0,IF(ISBLANK('Student Work'!AF105),"ERROR",IF(ABS('Student Work'!AF105-'Student Work'!AE105*'Student Work'!$AE$12/12)&lt;0.01,IF(AD105&lt;&gt;"ERROR","Correct","ERROR"),"ERROR")))</f>
        <v>0</v>
      </c>
      <c r="AG105" s="154">
        <f>IF(AD105=0,0,IF(ISBLANK('Student Work'!AG105),"ERROR",IF(ABS('Student Work'!AG105-('Student Work'!$AE$14-'Student Work'!AF105))&lt;0.01,"Correct","ERROR")))</f>
        <v>0</v>
      </c>
      <c r="AH105" s="155">
        <f>IF(AD105=0,0,IF(ISBLANK('Student Work'!AH105),"ERROR",IF(ABS('Student Work'!AH105-('Student Work'!AE105-'Student Work'!AG105))&lt;0.01,"Correct","ERROR")))</f>
        <v>0</v>
      </c>
      <c r="AI105" s="139">
        <f>IF(AE105=0,0,IF(ISBLANK('Student Work'!#REF!),"ERROR",IF(ABS('Student Work'!#REF!-('Student Work'!AF105+'Student Work'!AG105+'Student Work'!AH105))&lt;0.01,"Correct","ERROR")))</f>
        <v>0</v>
      </c>
      <c r="AJ105" s="87"/>
      <c r="AK105" s="87"/>
      <c r="AL105" s="70"/>
    </row>
    <row r="106" spans="1:38">
      <c r="A106" s="100"/>
      <c r="B106" s="72"/>
      <c r="C106" s="72"/>
      <c r="D106" s="72"/>
      <c r="E106" s="72"/>
      <c r="F106" s="72"/>
      <c r="G106" s="72"/>
      <c r="H106" s="72"/>
      <c r="I106" s="72"/>
      <c r="J106" s="72"/>
      <c r="K106" s="72"/>
      <c r="L106" s="72"/>
      <c r="M106" s="72"/>
      <c r="N106" s="72"/>
      <c r="O106" s="87"/>
      <c r="P106" s="137">
        <f>IF($T$13="Correct",IF(AND(P105+1&lt;='Student Work'!$T$13,P105&lt;&gt;0),P105+1,IF('Student Work'!P106&gt;0,"ERROR",0)),0)</f>
        <v>0</v>
      </c>
      <c r="Q106" s="138">
        <f>IF(P106=0,0,IF(ISBLANK('Student Work'!Q106),"ERROR",IF(ABS('Student Work'!Q106-'Student Work'!T105)&lt;0.01,IF(P106&lt;&gt;"ERROR","Correct","ERROR"),"ERROR")))</f>
        <v>0</v>
      </c>
      <c r="R106" s="139">
        <f>IF(P106=0,0,IF(ISBLANK('Student Work'!R106),"ERROR",IF(ABS('Student Work'!R106-'Student Work'!Q106*'Student Work'!$T$12/12)&lt;0.01,IF(P106&lt;&gt;"ERROR","Correct","ERROR"),"ERROR")))</f>
        <v>0</v>
      </c>
      <c r="S106" s="139">
        <f>IF(P106=0,0,IF(ISBLANK('Student Work'!S106),"ERROR",IF(ABS('Student Work'!S106-('Student Work'!$T$14-'Student Work'!R106))&lt;0.01,IF(P106&lt;&gt;"ERROR","Correct","ERROR"),"ERROR")))</f>
        <v>0</v>
      </c>
      <c r="T106" s="139">
        <f>IF(P106=0,0,IF(ISBLANK('Student Work'!T106),"ERROR",IF(ABS('Student Work'!T106-('Student Work'!Q106-'Student Work'!S106))&lt;0.01,IF(P106&lt;&gt;"ERROR","Correct","ERROR"),"ERROR")))</f>
        <v>0</v>
      </c>
      <c r="U106" s="143"/>
      <c r="V106" s="143"/>
      <c r="W106" s="87"/>
      <c r="X106" s="87"/>
      <c r="Y106" s="87"/>
      <c r="Z106" s="87"/>
      <c r="AA106" s="87"/>
      <c r="AB106" s="87"/>
      <c r="AC106" s="87"/>
      <c r="AD106" s="137">
        <f>IF($AE$13="Correct",IF(AND(AD105+1&lt;='Student Work'!$AE$13,AD105&lt;&gt;0),AD105+1,IF('Student Work'!AD106&gt;0,"ERROR",0)),0)</f>
        <v>0</v>
      </c>
      <c r="AE106" s="139">
        <f>IF(AD106=0,0,IF(ISBLANK('Student Work'!AE106),"ERROR",IF(ABS('Student Work'!AE106-'Student Work'!AH105)&lt;0.01,IF(AD106&lt;&gt;"ERROR","Correct","ERROR"),"ERROR")))</f>
        <v>0</v>
      </c>
      <c r="AF106" s="139">
        <f>IF(AD106=0,0,IF(ISBLANK('Student Work'!AF106),"ERROR",IF(ABS('Student Work'!AF106-'Student Work'!AE106*'Student Work'!$AE$12/12)&lt;0.01,IF(AD106&lt;&gt;"ERROR","Correct","ERROR"),"ERROR")))</f>
        <v>0</v>
      </c>
      <c r="AG106" s="154">
        <f>IF(AD106=0,0,IF(ISBLANK('Student Work'!AG106),"ERROR",IF(ABS('Student Work'!AG106-('Student Work'!$AE$14-'Student Work'!AF106))&lt;0.01,"Correct","ERROR")))</f>
        <v>0</v>
      </c>
      <c r="AH106" s="155">
        <f>IF(AD106=0,0,IF(ISBLANK('Student Work'!AH106),"ERROR",IF(ABS('Student Work'!AH106-('Student Work'!AE106-'Student Work'!AG106))&lt;0.01,"Correct","ERROR")))</f>
        <v>0</v>
      </c>
      <c r="AI106" s="139">
        <f>IF(AE106=0,0,IF(ISBLANK('Student Work'!#REF!),"ERROR",IF(ABS('Student Work'!#REF!-('Student Work'!AF106+'Student Work'!AG106+'Student Work'!AH106))&lt;0.01,"Correct","ERROR")))</f>
        <v>0</v>
      </c>
      <c r="AJ106" s="87"/>
      <c r="AK106" s="87"/>
      <c r="AL106" s="70"/>
    </row>
    <row r="107" spans="1:38">
      <c r="A107" s="100"/>
      <c r="B107" s="72"/>
      <c r="C107" s="72"/>
      <c r="D107" s="72"/>
      <c r="E107" s="72"/>
      <c r="F107" s="72"/>
      <c r="G107" s="72"/>
      <c r="H107" s="72"/>
      <c r="I107" s="72"/>
      <c r="J107" s="72"/>
      <c r="K107" s="72"/>
      <c r="L107" s="72"/>
      <c r="M107" s="72"/>
      <c r="N107" s="72"/>
      <c r="O107" s="87"/>
      <c r="P107" s="137">
        <f>IF($T$13="Correct",IF(AND(P106+1&lt;='Student Work'!$T$13,P106&lt;&gt;0),P106+1,IF('Student Work'!P107&gt;0,"ERROR",0)),0)</f>
        <v>0</v>
      </c>
      <c r="Q107" s="138">
        <f>IF(P107=0,0,IF(ISBLANK('Student Work'!Q107),"ERROR",IF(ABS('Student Work'!Q107-'Student Work'!T106)&lt;0.01,IF(P107&lt;&gt;"ERROR","Correct","ERROR"),"ERROR")))</f>
        <v>0</v>
      </c>
      <c r="R107" s="139">
        <f>IF(P107=0,0,IF(ISBLANK('Student Work'!R107),"ERROR",IF(ABS('Student Work'!R107-'Student Work'!Q107*'Student Work'!$T$12/12)&lt;0.01,IF(P107&lt;&gt;"ERROR","Correct","ERROR"),"ERROR")))</f>
        <v>0</v>
      </c>
      <c r="S107" s="139">
        <f>IF(P107=0,0,IF(ISBLANK('Student Work'!S107),"ERROR",IF(ABS('Student Work'!S107-('Student Work'!$T$14-'Student Work'!R107))&lt;0.01,IF(P107&lt;&gt;"ERROR","Correct","ERROR"),"ERROR")))</f>
        <v>0</v>
      </c>
      <c r="T107" s="139">
        <f>IF(P107=0,0,IF(ISBLANK('Student Work'!T107),"ERROR",IF(ABS('Student Work'!T107-('Student Work'!Q107-'Student Work'!S107))&lt;0.01,IF(P107&lt;&gt;"ERROR","Correct","ERROR"),"ERROR")))</f>
        <v>0</v>
      </c>
      <c r="U107" s="143"/>
      <c r="V107" s="143"/>
      <c r="W107" s="87"/>
      <c r="X107" s="87"/>
      <c r="Y107" s="87"/>
      <c r="Z107" s="87"/>
      <c r="AA107" s="87"/>
      <c r="AB107" s="87"/>
      <c r="AC107" s="87"/>
      <c r="AD107" s="137">
        <f>IF($AE$13="Correct",IF(AND(AD106+1&lt;='Student Work'!$AE$13,AD106&lt;&gt;0),AD106+1,IF('Student Work'!AD107&gt;0,"ERROR",0)),0)</f>
        <v>0</v>
      </c>
      <c r="AE107" s="139">
        <f>IF(AD107=0,0,IF(ISBLANK('Student Work'!AE107),"ERROR",IF(ABS('Student Work'!AE107-'Student Work'!AH106)&lt;0.01,IF(AD107&lt;&gt;"ERROR","Correct","ERROR"),"ERROR")))</f>
        <v>0</v>
      </c>
      <c r="AF107" s="139">
        <f>IF(AD107=0,0,IF(ISBLANK('Student Work'!AF107),"ERROR",IF(ABS('Student Work'!AF107-'Student Work'!AE107*'Student Work'!$AE$12/12)&lt;0.01,IF(AD107&lt;&gt;"ERROR","Correct","ERROR"),"ERROR")))</f>
        <v>0</v>
      </c>
      <c r="AG107" s="154">
        <f>IF(AD107=0,0,IF(ISBLANK('Student Work'!AG107),"ERROR",IF(ABS('Student Work'!AG107-('Student Work'!$AE$14-'Student Work'!AF107))&lt;0.01,"Correct","ERROR")))</f>
        <v>0</v>
      </c>
      <c r="AH107" s="155">
        <f>IF(AD107=0,0,IF(ISBLANK('Student Work'!AH107),"ERROR",IF(ABS('Student Work'!AH107-('Student Work'!AE107-'Student Work'!AG107))&lt;0.01,"Correct","ERROR")))</f>
        <v>0</v>
      </c>
      <c r="AI107" s="139">
        <f>IF(AE107=0,0,IF(ISBLANK('Student Work'!#REF!),"ERROR",IF(ABS('Student Work'!#REF!-('Student Work'!AF107+'Student Work'!AG107+'Student Work'!AH107))&lt;0.01,"Correct","ERROR")))</f>
        <v>0</v>
      </c>
      <c r="AJ107" s="87"/>
      <c r="AK107" s="87"/>
      <c r="AL107" s="70"/>
    </row>
    <row r="108" spans="1:38">
      <c r="A108" s="100"/>
      <c r="B108" s="72"/>
      <c r="C108" s="72"/>
      <c r="D108" s="72"/>
      <c r="E108" s="72"/>
      <c r="F108" s="72"/>
      <c r="G108" s="72"/>
      <c r="H108" s="72"/>
      <c r="I108" s="72"/>
      <c r="J108" s="72"/>
      <c r="K108" s="72"/>
      <c r="L108" s="72"/>
      <c r="M108" s="72"/>
      <c r="N108" s="72"/>
      <c r="O108" s="87"/>
      <c r="P108" s="137">
        <f>IF($T$13="Correct",IF(AND(P107+1&lt;='Student Work'!$T$13,P107&lt;&gt;0),P107+1,IF('Student Work'!P108&gt;0,"ERROR",0)),0)</f>
        <v>0</v>
      </c>
      <c r="Q108" s="138">
        <f>IF(P108=0,0,IF(ISBLANK('Student Work'!Q108),"ERROR",IF(ABS('Student Work'!Q108-'Student Work'!T107)&lt;0.01,IF(P108&lt;&gt;"ERROR","Correct","ERROR"),"ERROR")))</f>
        <v>0</v>
      </c>
      <c r="R108" s="139">
        <f>IF(P108=0,0,IF(ISBLANK('Student Work'!R108),"ERROR",IF(ABS('Student Work'!R108-'Student Work'!Q108*'Student Work'!$T$12/12)&lt;0.01,IF(P108&lt;&gt;"ERROR","Correct","ERROR"),"ERROR")))</f>
        <v>0</v>
      </c>
      <c r="S108" s="139">
        <f>IF(P108=0,0,IF(ISBLANK('Student Work'!S108),"ERROR",IF(ABS('Student Work'!S108-('Student Work'!$T$14-'Student Work'!R108))&lt;0.01,IF(P108&lt;&gt;"ERROR","Correct","ERROR"),"ERROR")))</f>
        <v>0</v>
      </c>
      <c r="T108" s="139">
        <f>IF(P108=0,0,IF(ISBLANK('Student Work'!T108),"ERROR",IF(ABS('Student Work'!T108-('Student Work'!Q108-'Student Work'!S108))&lt;0.01,IF(P108&lt;&gt;"ERROR","Correct","ERROR"),"ERROR")))</f>
        <v>0</v>
      </c>
      <c r="U108" s="143"/>
      <c r="V108" s="143"/>
      <c r="W108" s="87"/>
      <c r="X108" s="87"/>
      <c r="Y108" s="87"/>
      <c r="Z108" s="87"/>
      <c r="AA108" s="87"/>
      <c r="AB108" s="87"/>
      <c r="AC108" s="87"/>
      <c r="AD108" s="137">
        <f>IF($AE$13="Correct",IF(AND(AD107+1&lt;='Student Work'!$AE$13,AD107&lt;&gt;0),AD107+1,IF('Student Work'!AD108&gt;0,"ERROR",0)),0)</f>
        <v>0</v>
      </c>
      <c r="AE108" s="139">
        <f>IF(AD108=0,0,IF(ISBLANK('Student Work'!AE108),"ERROR",IF(ABS('Student Work'!AE108-'Student Work'!AH107)&lt;0.01,IF(AD108&lt;&gt;"ERROR","Correct","ERROR"),"ERROR")))</f>
        <v>0</v>
      </c>
      <c r="AF108" s="139">
        <f>IF(AD108=0,0,IF(ISBLANK('Student Work'!AF108),"ERROR",IF(ABS('Student Work'!AF108-'Student Work'!AE108*'Student Work'!$AE$12/12)&lt;0.01,IF(AD108&lt;&gt;"ERROR","Correct","ERROR"),"ERROR")))</f>
        <v>0</v>
      </c>
      <c r="AG108" s="154">
        <f>IF(AD108=0,0,IF(ISBLANK('Student Work'!AG108),"ERROR",IF(ABS('Student Work'!AG108-('Student Work'!$AE$14-'Student Work'!AF108))&lt;0.01,"Correct","ERROR")))</f>
        <v>0</v>
      </c>
      <c r="AH108" s="155">
        <f>IF(AD108=0,0,IF(ISBLANK('Student Work'!AH108),"ERROR",IF(ABS('Student Work'!AH108-('Student Work'!AE108-'Student Work'!AG108))&lt;0.01,"Correct","ERROR")))</f>
        <v>0</v>
      </c>
      <c r="AI108" s="139">
        <f>IF(AE108=0,0,IF(ISBLANK('Student Work'!#REF!),"ERROR",IF(ABS('Student Work'!#REF!-('Student Work'!AF108+'Student Work'!AG108+'Student Work'!AH108))&lt;0.01,"Correct","ERROR")))</f>
        <v>0</v>
      </c>
      <c r="AJ108" s="87"/>
      <c r="AK108" s="87"/>
      <c r="AL108" s="70"/>
    </row>
    <row r="109" spans="1:38">
      <c r="A109" s="100"/>
      <c r="B109" s="72"/>
      <c r="C109" s="72"/>
      <c r="D109" s="72"/>
      <c r="E109" s="72"/>
      <c r="F109" s="72"/>
      <c r="G109" s="72"/>
      <c r="H109" s="72"/>
      <c r="I109" s="72"/>
      <c r="J109" s="72"/>
      <c r="K109" s="72"/>
      <c r="L109" s="72"/>
      <c r="M109" s="72"/>
      <c r="N109" s="72"/>
      <c r="O109" s="87"/>
      <c r="P109" s="137">
        <f>IF($T$13="Correct",IF(AND(P108+1&lt;='Student Work'!$T$13,P108&lt;&gt;0),P108+1,IF('Student Work'!P109&gt;0,"ERROR",0)),0)</f>
        <v>0</v>
      </c>
      <c r="Q109" s="138">
        <f>IF(P109=0,0,IF(ISBLANK('Student Work'!Q109),"ERROR",IF(ABS('Student Work'!Q109-'Student Work'!T108)&lt;0.01,IF(P109&lt;&gt;"ERROR","Correct","ERROR"),"ERROR")))</f>
        <v>0</v>
      </c>
      <c r="R109" s="139">
        <f>IF(P109=0,0,IF(ISBLANK('Student Work'!R109),"ERROR",IF(ABS('Student Work'!R109-'Student Work'!Q109*'Student Work'!$T$12/12)&lt;0.01,IF(P109&lt;&gt;"ERROR","Correct","ERROR"),"ERROR")))</f>
        <v>0</v>
      </c>
      <c r="S109" s="139">
        <f>IF(P109=0,0,IF(ISBLANK('Student Work'!S109),"ERROR",IF(ABS('Student Work'!S109-('Student Work'!$T$14-'Student Work'!R109))&lt;0.01,IF(P109&lt;&gt;"ERROR","Correct","ERROR"),"ERROR")))</f>
        <v>0</v>
      </c>
      <c r="T109" s="139">
        <f>IF(P109=0,0,IF(ISBLANK('Student Work'!T109),"ERROR",IF(ABS('Student Work'!T109-('Student Work'!Q109-'Student Work'!S109))&lt;0.01,IF(P109&lt;&gt;"ERROR","Correct","ERROR"),"ERROR")))</f>
        <v>0</v>
      </c>
      <c r="U109" s="143"/>
      <c r="V109" s="143"/>
      <c r="W109" s="87"/>
      <c r="X109" s="87"/>
      <c r="Y109" s="87"/>
      <c r="Z109" s="87"/>
      <c r="AA109" s="87"/>
      <c r="AB109" s="87"/>
      <c r="AC109" s="87"/>
      <c r="AD109" s="137">
        <f>IF($AE$13="Correct",IF(AND(AD108+1&lt;='Student Work'!$AE$13,AD108&lt;&gt;0),AD108+1,IF('Student Work'!AD109&gt;0,"ERROR",0)),0)</f>
        <v>0</v>
      </c>
      <c r="AE109" s="139">
        <f>IF(AD109=0,0,IF(ISBLANK('Student Work'!AE109),"ERROR",IF(ABS('Student Work'!AE109-'Student Work'!AH108)&lt;0.01,IF(AD109&lt;&gt;"ERROR","Correct","ERROR"),"ERROR")))</f>
        <v>0</v>
      </c>
      <c r="AF109" s="139">
        <f>IF(AD109=0,0,IF(ISBLANK('Student Work'!AF109),"ERROR",IF(ABS('Student Work'!AF109-'Student Work'!AE109*'Student Work'!$AE$12/12)&lt;0.01,IF(AD109&lt;&gt;"ERROR","Correct","ERROR"),"ERROR")))</f>
        <v>0</v>
      </c>
      <c r="AG109" s="154">
        <f>IF(AD109=0,0,IF(ISBLANK('Student Work'!AG109),"ERROR",IF(ABS('Student Work'!AG109-('Student Work'!$AE$14-'Student Work'!AF109))&lt;0.01,"Correct","ERROR")))</f>
        <v>0</v>
      </c>
      <c r="AH109" s="155">
        <f>IF(AD109=0,0,IF(ISBLANK('Student Work'!AH109),"ERROR",IF(ABS('Student Work'!AH109-('Student Work'!AE109-'Student Work'!AG109))&lt;0.01,"Correct","ERROR")))</f>
        <v>0</v>
      </c>
      <c r="AI109" s="139">
        <f>IF(AE109=0,0,IF(ISBLANK('Student Work'!#REF!),"ERROR",IF(ABS('Student Work'!#REF!-('Student Work'!AF109+'Student Work'!AG109+'Student Work'!AH109))&lt;0.01,"Correct","ERROR")))</f>
        <v>0</v>
      </c>
      <c r="AJ109" s="87"/>
      <c r="AK109" s="87"/>
      <c r="AL109" s="70"/>
    </row>
    <row r="110" spans="1:38">
      <c r="A110" s="100"/>
      <c r="B110" s="72"/>
      <c r="C110" s="72"/>
      <c r="D110" s="72"/>
      <c r="E110" s="72"/>
      <c r="F110" s="72"/>
      <c r="G110" s="72"/>
      <c r="H110" s="72"/>
      <c r="I110" s="72"/>
      <c r="J110" s="72"/>
      <c r="K110" s="72"/>
      <c r="L110" s="72"/>
      <c r="M110" s="72"/>
      <c r="N110" s="72"/>
      <c r="O110" s="87"/>
      <c r="P110" s="137">
        <f>IF($T$13="Correct",IF(AND(P109+1&lt;='Student Work'!$T$13,P109&lt;&gt;0),P109+1,IF('Student Work'!P110&gt;0,"ERROR",0)),0)</f>
        <v>0</v>
      </c>
      <c r="Q110" s="138">
        <f>IF(P110=0,0,IF(ISBLANK('Student Work'!Q110),"ERROR",IF(ABS('Student Work'!Q110-'Student Work'!T109)&lt;0.01,IF(P110&lt;&gt;"ERROR","Correct","ERROR"),"ERROR")))</f>
        <v>0</v>
      </c>
      <c r="R110" s="139">
        <f>IF(P110=0,0,IF(ISBLANK('Student Work'!R110),"ERROR",IF(ABS('Student Work'!R110-'Student Work'!Q110*'Student Work'!$T$12/12)&lt;0.01,IF(P110&lt;&gt;"ERROR","Correct","ERROR"),"ERROR")))</f>
        <v>0</v>
      </c>
      <c r="S110" s="139">
        <f>IF(P110=0,0,IF(ISBLANK('Student Work'!S110),"ERROR",IF(ABS('Student Work'!S110-('Student Work'!$T$14-'Student Work'!R110))&lt;0.01,IF(P110&lt;&gt;"ERROR","Correct","ERROR"),"ERROR")))</f>
        <v>0</v>
      </c>
      <c r="T110" s="139">
        <f>IF(P110=0,0,IF(ISBLANK('Student Work'!T110),"ERROR",IF(ABS('Student Work'!T110-('Student Work'!Q110-'Student Work'!S110))&lt;0.01,IF(P110&lt;&gt;"ERROR","Correct","ERROR"),"ERROR")))</f>
        <v>0</v>
      </c>
      <c r="U110" s="143"/>
      <c r="V110" s="143"/>
      <c r="W110" s="87"/>
      <c r="X110" s="87"/>
      <c r="Y110" s="87"/>
      <c r="Z110" s="87"/>
      <c r="AA110" s="87"/>
      <c r="AB110" s="87"/>
      <c r="AC110" s="87"/>
      <c r="AD110" s="137">
        <f>IF($AE$13="Correct",IF(AND(AD109+1&lt;='Student Work'!$AE$13,AD109&lt;&gt;0),AD109+1,IF('Student Work'!AD110&gt;0,"ERROR",0)),0)</f>
        <v>0</v>
      </c>
      <c r="AE110" s="139">
        <f>IF(AD110=0,0,IF(ISBLANK('Student Work'!AE110),"ERROR",IF(ABS('Student Work'!AE110-'Student Work'!AH109)&lt;0.01,IF(AD110&lt;&gt;"ERROR","Correct","ERROR"),"ERROR")))</f>
        <v>0</v>
      </c>
      <c r="AF110" s="139">
        <f>IF(AD110=0,0,IF(ISBLANK('Student Work'!AF110),"ERROR",IF(ABS('Student Work'!AF110-'Student Work'!AE110*'Student Work'!$AE$12/12)&lt;0.01,IF(AD110&lt;&gt;"ERROR","Correct","ERROR"),"ERROR")))</f>
        <v>0</v>
      </c>
      <c r="AG110" s="154">
        <f>IF(AD110=0,0,IF(ISBLANK('Student Work'!AG110),"ERROR",IF(ABS('Student Work'!AG110-('Student Work'!$AE$14-'Student Work'!AF110))&lt;0.01,"Correct","ERROR")))</f>
        <v>0</v>
      </c>
      <c r="AH110" s="155">
        <f>IF(AD110=0,0,IF(ISBLANK('Student Work'!AH110),"ERROR",IF(ABS('Student Work'!AH110-('Student Work'!AE110-'Student Work'!AG110))&lt;0.01,"Correct","ERROR")))</f>
        <v>0</v>
      </c>
      <c r="AI110" s="139">
        <f>IF(AE110=0,0,IF(ISBLANK('Student Work'!#REF!),"ERROR",IF(ABS('Student Work'!#REF!-('Student Work'!AF110+'Student Work'!AG110+'Student Work'!AH110))&lt;0.01,"Correct","ERROR")))</f>
        <v>0</v>
      </c>
      <c r="AJ110" s="87"/>
      <c r="AK110" s="87"/>
      <c r="AL110" s="70"/>
    </row>
    <row r="111" spans="1:38">
      <c r="A111" s="100"/>
      <c r="B111" s="72"/>
      <c r="C111" s="72"/>
      <c r="D111" s="72"/>
      <c r="E111" s="72"/>
      <c r="F111" s="72"/>
      <c r="G111" s="72"/>
      <c r="H111" s="72"/>
      <c r="I111" s="72"/>
      <c r="J111" s="72"/>
      <c r="K111" s="72"/>
      <c r="L111" s="72"/>
      <c r="M111" s="72"/>
      <c r="N111" s="72"/>
      <c r="O111" s="87"/>
      <c r="P111" s="137">
        <f>IF($T$13="Correct",IF(AND(P110+1&lt;='Student Work'!$T$13,P110&lt;&gt;0),P110+1,IF('Student Work'!P111&gt;0,"ERROR",0)),0)</f>
        <v>0</v>
      </c>
      <c r="Q111" s="138">
        <f>IF(P111=0,0,IF(ISBLANK('Student Work'!Q111),"ERROR",IF(ABS('Student Work'!Q111-'Student Work'!T110)&lt;0.01,IF(P111&lt;&gt;"ERROR","Correct","ERROR"),"ERROR")))</f>
        <v>0</v>
      </c>
      <c r="R111" s="139">
        <f>IF(P111=0,0,IF(ISBLANK('Student Work'!R111),"ERROR",IF(ABS('Student Work'!R111-'Student Work'!Q111*'Student Work'!$T$12/12)&lt;0.01,IF(P111&lt;&gt;"ERROR","Correct","ERROR"),"ERROR")))</f>
        <v>0</v>
      </c>
      <c r="S111" s="139">
        <f>IF(P111=0,0,IF(ISBLANK('Student Work'!S111),"ERROR",IF(ABS('Student Work'!S111-('Student Work'!$T$14-'Student Work'!R111))&lt;0.01,IF(P111&lt;&gt;"ERROR","Correct","ERROR"),"ERROR")))</f>
        <v>0</v>
      </c>
      <c r="T111" s="139">
        <f>IF(P111=0,0,IF(ISBLANK('Student Work'!T111),"ERROR",IF(ABS('Student Work'!T111-('Student Work'!Q111-'Student Work'!S111))&lt;0.01,IF(P111&lt;&gt;"ERROR","Correct","ERROR"),"ERROR")))</f>
        <v>0</v>
      </c>
      <c r="U111" s="143"/>
      <c r="V111" s="143"/>
      <c r="W111" s="87"/>
      <c r="X111" s="87"/>
      <c r="Y111" s="87"/>
      <c r="Z111" s="87"/>
      <c r="AA111" s="87"/>
      <c r="AB111" s="87"/>
      <c r="AC111" s="87"/>
      <c r="AD111" s="137">
        <f>IF($AE$13="Correct",IF(AND(AD110+1&lt;='Student Work'!$AE$13,AD110&lt;&gt;0),AD110+1,IF('Student Work'!AD111&gt;0,"ERROR",0)),0)</f>
        <v>0</v>
      </c>
      <c r="AE111" s="139">
        <f>IF(AD111=0,0,IF(ISBLANK('Student Work'!AE111),"ERROR",IF(ABS('Student Work'!AE111-'Student Work'!AH110)&lt;0.01,IF(AD111&lt;&gt;"ERROR","Correct","ERROR"),"ERROR")))</f>
        <v>0</v>
      </c>
      <c r="AF111" s="139">
        <f>IF(AD111=0,0,IF(ISBLANK('Student Work'!AF111),"ERROR",IF(ABS('Student Work'!AF111-'Student Work'!AE111*'Student Work'!$AE$12/12)&lt;0.01,IF(AD111&lt;&gt;"ERROR","Correct","ERROR"),"ERROR")))</f>
        <v>0</v>
      </c>
      <c r="AG111" s="154">
        <f>IF(AD111=0,0,IF(ISBLANK('Student Work'!AG111),"ERROR",IF(ABS('Student Work'!AG111-('Student Work'!$AE$14-'Student Work'!AF111))&lt;0.01,"Correct","ERROR")))</f>
        <v>0</v>
      </c>
      <c r="AH111" s="155">
        <f>IF(AD111=0,0,IF(ISBLANK('Student Work'!AH111),"ERROR",IF(ABS('Student Work'!AH111-('Student Work'!AE111-'Student Work'!AG111))&lt;0.01,"Correct","ERROR")))</f>
        <v>0</v>
      </c>
      <c r="AI111" s="139">
        <f>IF(AE111=0,0,IF(ISBLANK('Student Work'!#REF!),"ERROR",IF(ABS('Student Work'!#REF!-('Student Work'!AF111+'Student Work'!AG111+'Student Work'!AH111))&lt;0.01,"Correct","ERROR")))</f>
        <v>0</v>
      </c>
      <c r="AJ111" s="87"/>
      <c r="AK111" s="87"/>
      <c r="AL111" s="70"/>
    </row>
    <row r="112" spans="1:38">
      <c r="A112" s="100"/>
      <c r="B112" s="72"/>
      <c r="C112" s="72"/>
      <c r="D112" s="72"/>
      <c r="E112" s="72"/>
      <c r="F112" s="72"/>
      <c r="G112" s="72"/>
      <c r="H112" s="72"/>
      <c r="I112" s="72"/>
      <c r="J112" s="72"/>
      <c r="K112" s="72"/>
      <c r="L112" s="72"/>
      <c r="M112" s="72"/>
      <c r="N112" s="72"/>
      <c r="O112" s="87"/>
      <c r="P112" s="137">
        <f>IF($T$13="Correct",IF(AND(P111+1&lt;='Student Work'!$T$13,P111&lt;&gt;0),P111+1,IF('Student Work'!P112&gt;0,"ERROR",0)),0)</f>
        <v>0</v>
      </c>
      <c r="Q112" s="138">
        <f>IF(P112=0,0,IF(ISBLANK('Student Work'!Q112),"ERROR",IF(ABS('Student Work'!Q112-'Student Work'!T111)&lt;0.01,IF(P112&lt;&gt;"ERROR","Correct","ERROR"),"ERROR")))</f>
        <v>0</v>
      </c>
      <c r="R112" s="139">
        <f>IF(P112=0,0,IF(ISBLANK('Student Work'!R112),"ERROR",IF(ABS('Student Work'!R112-'Student Work'!Q112*'Student Work'!$T$12/12)&lt;0.01,IF(P112&lt;&gt;"ERROR","Correct","ERROR"),"ERROR")))</f>
        <v>0</v>
      </c>
      <c r="S112" s="139">
        <f>IF(P112=0,0,IF(ISBLANK('Student Work'!S112),"ERROR",IF(ABS('Student Work'!S112-('Student Work'!$T$14-'Student Work'!R112))&lt;0.01,IF(P112&lt;&gt;"ERROR","Correct","ERROR"),"ERROR")))</f>
        <v>0</v>
      </c>
      <c r="T112" s="139">
        <f>IF(P112=0,0,IF(ISBLANK('Student Work'!T112),"ERROR",IF(ABS('Student Work'!T112-('Student Work'!Q112-'Student Work'!S112))&lt;0.01,IF(P112&lt;&gt;"ERROR","Correct","ERROR"),"ERROR")))</f>
        <v>0</v>
      </c>
      <c r="U112" s="143"/>
      <c r="V112" s="143"/>
      <c r="W112" s="87"/>
      <c r="X112" s="87"/>
      <c r="Y112" s="87"/>
      <c r="Z112" s="87"/>
      <c r="AA112" s="87"/>
      <c r="AB112" s="87"/>
      <c r="AC112" s="87"/>
      <c r="AD112" s="137">
        <f>IF($AE$13="Correct",IF(AND(AD111+1&lt;='Student Work'!$AE$13,AD111&lt;&gt;0),AD111+1,IF('Student Work'!AD112&gt;0,"ERROR",0)),0)</f>
        <v>0</v>
      </c>
      <c r="AE112" s="139">
        <f>IF(AD112=0,0,IF(ISBLANK('Student Work'!AE112),"ERROR",IF(ABS('Student Work'!AE112-'Student Work'!AH111)&lt;0.01,IF(AD112&lt;&gt;"ERROR","Correct","ERROR"),"ERROR")))</f>
        <v>0</v>
      </c>
      <c r="AF112" s="139">
        <f>IF(AD112=0,0,IF(ISBLANK('Student Work'!AF112),"ERROR",IF(ABS('Student Work'!AF112-'Student Work'!AE112*'Student Work'!$AE$12/12)&lt;0.01,IF(AD112&lt;&gt;"ERROR","Correct","ERROR"),"ERROR")))</f>
        <v>0</v>
      </c>
      <c r="AG112" s="154">
        <f>IF(AD112=0,0,IF(ISBLANK('Student Work'!AG112),"ERROR",IF(ABS('Student Work'!AG112-('Student Work'!$AE$14-'Student Work'!AF112))&lt;0.01,"Correct","ERROR")))</f>
        <v>0</v>
      </c>
      <c r="AH112" s="155">
        <f>IF(AD112=0,0,IF(ISBLANK('Student Work'!AH112),"ERROR",IF(ABS('Student Work'!AH112-('Student Work'!AE112-'Student Work'!AG112))&lt;0.01,"Correct","ERROR")))</f>
        <v>0</v>
      </c>
      <c r="AI112" s="139">
        <f>IF(AE112=0,0,IF(ISBLANK('Student Work'!#REF!),"ERROR",IF(ABS('Student Work'!#REF!-('Student Work'!AF112+'Student Work'!AG112+'Student Work'!AH112))&lt;0.01,"Correct","ERROR")))</f>
        <v>0</v>
      </c>
      <c r="AJ112" s="87"/>
      <c r="AK112" s="87"/>
      <c r="AL112" s="70"/>
    </row>
    <row r="113" spans="1:38">
      <c r="A113" s="100"/>
      <c r="B113" s="72"/>
      <c r="C113" s="72"/>
      <c r="D113" s="72"/>
      <c r="E113" s="72"/>
      <c r="F113" s="72"/>
      <c r="G113" s="72"/>
      <c r="H113" s="72"/>
      <c r="I113" s="72"/>
      <c r="J113" s="72"/>
      <c r="K113" s="72"/>
      <c r="L113" s="72"/>
      <c r="M113" s="72"/>
      <c r="N113" s="72"/>
      <c r="O113" s="87"/>
      <c r="P113" s="137">
        <f>IF($T$13="Correct",IF(AND(P112+1&lt;='Student Work'!$T$13,P112&lt;&gt;0),P112+1,IF('Student Work'!P113&gt;0,"ERROR",0)),0)</f>
        <v>0</v>
      </c>
      <c r="Q113" s="138">
        <f>IF(P113=0,0,IF(ISBLANK('Student Work'!Q113),"ERROR",IF(ABS('Student Work'!Q113-'Student Work'!T112)&lt;0.01,IF(P113&lt;&gt;"ERROR","Correct","ERROR"),"ERROR")))</f>
        <v>0</v>
      </c>
      <c r="R113" s="139">
        <f>IF(P113=0,0,IF(ISBLANK('Student Work'!R113),"ERROR",IF(ABS('Student Work'!R113-'Student Work'!Q113*'Student Work'!$T$12/12)&lt;0.01,IF(P113&lt;&gt;"ERROR","Correct","ERROR"),"ERROR")))</f>
        <v>0</v>
      </c>
      <c r="S113" s="139">
        <f>IF(P113=0,0,IF(ISBLANK('Student Work'!S113),"ERROR",IF(ABS('Student Work'!S113-('Student Work'!$T$14-'Student Work'!R113))&lt;0.01,IF(P113&lt;&gt;"ERROR","Correct","ERROR"),"ERROR")))</f>
        <v>0</v>
      </c>
      <c r="T113" s="139">
        <f>IF(P113=0,0,IF(ISBLANK('Student Work'!T113),"ERROR",IF(ABS('Student Work'!T113-('Student Work'!Q113-'Student Work'!S113))&lt;0.01,IF(P113&lt;&gt;"ERROR","Correct","ERROR"),"ERROR")))</f>
        <v>0</v>
      </c>
      <c r="U113" s="143"/>
      <c r="V113" s="143"/>
      <c r="W113" s="87"/>
      <c r="X113" s="87"/>
      <c r="Y113" s="87"/>
      <c r="Z113" s="87"/>
      <c r="AA113" s="87"/>
      <c r="AB113" s="87"/>
      <c r="AC113" s="87"/>
      <c r="AD113" s="137">
        <f>IF($AE$13="Correct",IF(AND(AD112+1&lt;='Student Work'!$AE$13,AD112&lt;&gt;0),AD112+1,IF('Student Work'!AD113&gt;0,"ERROR",0)),0)</f>
        <v>0</v>
      </c>
      <c r="AE113" s="139">
        <f>IF(AD113=0,0,IF(ISBLANK('Student Work'!AE113),"ERROR",IF(ABS('Student Work'!AE113-'Student Work'!AH112)&lt;0.01,IF(AD113&lt;&gt;"ERROR","Correct","ERROR"),"ERROR")))</f>
        <v>0</v>
      </c>
      <c r="AF113" s="139">
        <f>IF(AD113=0,0,IF(ISBLANK('Student Work'!AF113),"ERROR",IF(ABS('Student Work'!AF113-'Student Work'!AE113*'Student Work'!$AE$12/12)&lt;0.01,IF(AD113&lt;&gt;"ERROR","Correct","ERROR"),"ERROR")))</f>
        <v>0</v>
      </c>
      <c r="AG113" s="154">
        <f>IF(AD113=0,0,IF(ISBLANK('Student Work'!AG113),"ERROR",IF(ABS('Student Work'!AG113-('Student Work'!$AE$14-'Student Work'!AF113))&lt;0.01,"Correct","ERROR")))</f>
        <v>0</v>
      </c>
      <c r="AH113" s="155">
        <f>IF(AD113=0,0,IF(ISBLANK('Student Work'!AH113),"ERROR",IF(ABS('Student Work'!AH113-('Student Work'!AE113-'Student Work'!AG113))&lt;0.01,"Correct","ERROR")))</f>
        <v>0</v>
      </c>
      <c r="AI113" s="139">
        <f>IF(AE113=0,0,IF(ISBLANK('Student Work'!#REF!),"ERROR",IF(ABS('Student Work'!#REF!-('Student Work'!AF113+'Student Work'!AG113+'Student Work'!AH113))&lt;0.01,"Correct","ERROR")))</f>
        <v>0</v>
      </c>
      <c r="AJ113" s="87"/>
      <c r="AK113" s="87"/>
      <c r="AL113" s="70"/>
    </row>
    <row r="114" spans="1:38">
      <c r="A114" s="100"/>
      <c r="B114" s="72"/>
      <c r="C114" s="72"/>
      <c r="D114" s="72"/>
      <c r="E114" s="72"/>
      <c r="F114" s="72"/>
      <c r="G114" s="72"/>
      <c r="H114" s="72"/>
      <c r="I114" s="72"/>
      <c r="J114" s="72"/>
      <c r="K114" s="72"/>
      <c r="L114" s="72"/>
      <c r="M114" s="72"/>
      <c r="N114" s="72"/>
      <c r="O114" s="87"/>
      <c r="P114" s="137">
        <f>IF($T$13="Correct",IF(AND(P113+1&lt;='Student Work'!$T$13,P113&lt;&gt;0),P113+1,IF('Student Work'!P114&gt;0,"ERROR",0)),0)</f>
        <v>0</v>
      </c>
      <c r="Q114" s="138">
        <f>IF(P114=0,0,IF(ISBLANK('Student Work'!Q114),"ERROR",IF(ABS('Student Work'!Q114-'Student Work'!T113)&lt;0.01,IF(P114&lt;&gt;"ERROR","Correct","ERROR"),"ERROR")))</f>
        <v>0</v>
      </c>
      <c r="R114" s="139">
        <f>IF(P114=0,0,IF(ISBLANK('Student Work'!R114),"ERROR",IF(ABS('Student Work'!R114-'Student Work'!Q114*'Student Work'!$T$12/12)&lt;0.01,IF(P114&lt;&gt;"ERROR","Correct","ERROR"),"ERROR")))</f>
        <v>0</v>
      </c>
      <c r="S114" s="139">
        <f>IF(P114=0,0,IF(ISBLANK('Student Work'!S114),"ERROR",IF(ABS('Student Work'!S114-('Student Work'!$T$14-'Student Work'!R114))&lt;0.01,IF(P114&lt;&gt;"ERROR","Correct","ERROR"),"ERROR")))</f>
        <v>0</v>
      </c>
      <c r="T114" s="139">
        <f>IF(P114=0,0,IF(ISBLANK('Student Work'!T114),"ERROR",IF(ABS('Student Work'!T114-('Student Work'!Q114-'Student Work'!S114))&lt;0.01,IF(P114&lt;&gt;"ERROR","Correct","ERROR"),"ERROR")))</f>
        <v>0</v>
      </c>
      <c r="U114" s="143"/>
      <c r="V114" s="143"/>
      <c r="W114" s="87"/>
      <c r="X114" s="87"/>
      <c r="Y114" s="87"/>
      <c r="Z114" s="87"/>
      <c r="AA114" s="87"/>
      <c r="AB114" s="87"/>
      <c r="AC114" s="87"/>
      <c r="AD114" s="137">
        <f>IF($AE$13="Correct",IF(AND(AD113+1&lt;='Student Work'!$AE$13,AD113&lt;&gt;0),AD113+1,IF('Student Work'!AD114&gt;0,"ERROR",0)),0)</f>
        <v>0</v>
      </c>
      <c r="AE114" s="139">
        <f>IF(AD114=0,0,IF(ISBLANK('Student Work'!AE114),"ERROR",IF(ABS('Student Work'!AE114-'Student Work'!AH113)&lt;0.01,IF(AD114&lt;&gt;"ERROR","Correct","ERROR"),"ERROR")))</f>
        <v>0</v>
      </c>
      <c r="AF114" s="139">
        <f>IF(AD114=0,0,IF(ISBLANK('Student Work'!AF114),"ERROR",IF(ABS('Student Work'!AF114-'Student Work'!AE114*'Student Work'!$AE$12/12)&lt;0.01,IF(AD114&lt;&gt;"ERROR","Correct","ERROR"),"ERROR")))</f>
        <v>0</v>
      </c>
      <c r="AG114" s="154">
        <f>IF(AD114=0,0,IF(ISBLANK('Student Work'!AG114),"ERROR",IF(ABS('Student Work'!AG114-('Student Work'!$AE$14-'Student Work'!AF114))&lt;0.01,"Correct","ERROR")))</f>
        <v>0</v>
      </c>
      <c r="AH114" s="155">
        <f>IF(AD114=0,0,IF(ISBLANK('Student Work'!AH114),"ERROR",IF(ABS('Student Work'!AH114-('Student Work'!AE114-'Student Work'!AG114))&lt;0.01,"Correct","ERROR")))</f>
        <v>0</v>
      </c>
      <c r="AI114" s="139">
        <f>IF(AE114=0,0,IF(ISBLANK('Student Work'!#REF!),"ERROR",IF(ABS('Student Work'!#REF!-('Student Work'!AF114+'Student Work'!AG114+'Student Work'!AH114))&lt;0.01,"Correct","ERROR")))</f>
        <v>0</v>
      </c>
      <c r="AJ114" s="87"/>
      <c r="AK114" s="87"/>
      <c r="AL114" s="70"/>
    </row>
    <row r="115" spans="1:38">
      <c r="A115" s="100"/>
      <c r="B115" s="72"/>
      <c r="C115" s="72"/>
      <c r="D115" s="72"/>
      <c r="E115" s="72"/>
      <c r="F115" s="72"/>
      <c r="G115" s="72"/>
      <c r="H115" s="72"/>
      <c r="I115" s="72"/>
      <c r="J115" s="72"/>
      <c r="K115" s="72"/>
      <c r="L115" s="72"/>
      <c r="M115" s="72"/>
      <c r="N115" s="72"/>
      <c r="O115" s="87"/>
      <c r="P115" s="137">
        <f>IF($T$13="Correct",IF(AND(P114+1&lt;='Student Work'!$T$13,P114&lt;&gt;0),P114+1,IF('Student Work'!P115&gt;0,"ERROR",0)),0)</f>
        <v>0</v>
      </c>
      <c r="Q115" s="138">
        <f>IF(P115=0,0,IF(ISBLANK('Student Work'!Q115),"ERROR",IF(ABS('Student Work'!Q115-'Student Work'!T114)&lt;0.01,IF(P115&lt;&gt;"ERROR","Correct","ERROR"),"ERROR")))</f>
        <v>0</v>
      </c>
      <c r="R115" s="139">
        <f>IF(P115=0,0,IF(ISBLANK('Student Work'!R115),"ERROR",IF(ABS('Student Work'!R115-'Student Work'!Q115*'Student Work'!$T$12/12)&lt;0.01,IF(P115&lt;&gt;"ERROR","Correct","ERROR"),"ERROR")))</f>
        <v>0</v>
      </c>
      <c r="S115" s="139">
        <f>IF(P115=0,0,IF(ISBLANK('Student Work'!S115),"ERROR",IF(ABS('Student Work'!S115-('Student Work'!$T$14-'Student Work'!R115))&lt;0.01,IF(P115&lt;&gt;"ERROR","Correct","ERROR"),"ERROR")))</f>
        <v>0</v>
      </c>
      <c r="T115" s="139">
        <f>IF(P115=0,0,IF(ISBLANK('Student Work'!T115),"ERROR",IF(ABS('Student Work'!T115-('Student Work'!Q115-'Student Work'!S115))&lt;0.01,IF(P115&lt;&gt;"ERROR","Correct","ERROR"),"ERROR")))</f>
        <v>0</v>
      </c>
      <c r="U115" s="143"/>
      <c r="V115" s="143"/>
      <c r="W115" s="87"/>
      <c r="X115" s="87"/>
      <c r="Y115" s="87"/>
      <c r="Z115" s="87"/>
      <c r="AA115" s="87"/>
      <c r="AB115" s="87"/>
      <c r="AC115" s="87"/>
      <c r="AD115" s="137">
        <f>IF($AE$13="Correct",IF(AND(AD114+1&lt;='Student Work'!$AE$13,AD114&lt;&gt;0),AD114+1,IF('Student Work'!AD115&gt;0,"ERROR",0)),0)</f>
        <v>0</v>
      </c>
      <c r="AE115" s="139">
        <f>IF(AD115=0,0,IF(ISBLANK('Student Work'!AE115),"ERROR",IF(ABS('Student Work'!AE115-'Student Work'!AH114)&lt;0.01,IF(AD115&lt;&gt;"ERROR","Correct","ERROR"),"ERROR")))</f>
        <v>0</v>
      </c>
      <c r="AF115" s="139">
        <f>IF(AD115=0,0,IF(ISBLANK('Student Work'!AF115),"ERROR",IF(ABS('Student Work'!AF115-'Student Work'!AE115*'Student Work'!$AE$12/12)&lt;0.01,IF(AD115&lt;&gt;"ERROR","Correct","ERROR"),"ERROR")))</f>
        <v>0</v>
      </c>
      <c r="AG115" s="154">
        <f>IF(AD115=0,0,IF(ISBLANK('Student Work'!AG115),"ERROR",IF(ABS('Student Work'!AG115-('Student Work'!$AE$14-'Student Work'!AF115))&lt;0.01,"Correct","ERROR")))</f>
        <v>0</v>
      </c>
      <c r="AH115" s="155">
        <f>IF(AD115=0,0,IF(ISBLANK('Student Work'!AH115),"ERROR",IF(ABS('Student Work'!AH115-('Student Work'!AE115-'Student Work'!AG115))&lt;0.01,"Correct","ERROR")))</f>
        <v>0</v>
      </c>
      <c r="AI115" s="139">
        <f>IF(AE115=0,0,IF(ISBLANK('Student Work'!#REF!),"ERROR",IF(ABS('Student Work'!#REF!-('Student Work'!AF115+'Student Work'!AG115+'Student Work'!AH115))&lt;0.01,"Correct","ERROR")))</f>
        <v>0</v>
      </c>
      <c r="AJ115" s="87"/>
      <c r="AK115" s="87"/>
      <c r="AL115" s="70"/>
    </row>
    <row r="116" spans="1:38">
      <c r="A116" s="100"/>
      <c r="B116" s="72"/>
      <c r="C116" s="72"/>
      <c r="D116" s="72"/>
      <c r="E116" s="72"/>
      <c r="F116" s="72"/>
      <c r="G116" s="72"/>
      <c r="H116" s="72"/>
      <c r="I116" s="72"/>
      <c r="J116" s="72"/>
      <c r="K116" s="72"/>
      <c r="L116" s="72"/>
      <c r="M116" s="72"/>
      <c r="N116" s="72"/>
      <c r="O116" s="87"/>
      <c r="P116" s="137">
        <f>IF($T$13="Correct",IF(AND(P115+1&lt;='Student Work'!$T$13,P115&lt;&gt;0),P115+1,IF('Student Work'!P116&gt;0,"ERROR",0)),0)</f>
        <v>0</v>
      </c>
      <c r="Q116" s="138">
        <f>IF(P116=0,0,IF(ISBLANK('Student Work'!Q116),"ERROR",IF(ABS('Student Work'!Q116-'Student Work'!T115)&lt;0.01,IF(P116&lt;&gt;"ERROR","Correct","ERROR"),"ERROR")))</f>
        <v>0</v>
      </c>
      <c r="R116" s="139">
        <f>IF(P116=0,0,IF(ISBLANK('Student Work'!R116),"ERROR",IF(ABS('Student Work'!R116-'Student Work'!Q116*'Student Work'!$T$12/12)&lt;0.01,IF(P116&lt;&gt;"ERROR","Correct","ERROR"),"ERROR")))</f>
        <v>0</v>
      </c>
      <c r="S116" s="139">
        <f>IF(P116=0,0,IF(ISBLANK('Student Work'!S116),"ERROR",IF(ABS('Student Work'!S116-('Student Work'!$T$14-'Student Work'!R116))&lt;0.01,IF(P116&lt;&gt;"ERROR","Correct","ERROR"),"ERROR")))</f>
        <v>0</v>
      </c>
      <c r="T116" s="139">
        <f>IF(P116=0,0,IF(ISBLANK('Student Work'!T116),"ERROR",IF(ABS('Student Work'!T116-('Student Work'!Q116-'Student Work'!S116))&lt;0.01,IF(P116&lt;&gt;"ERROR","Correct","ERROR"),"ERROR")))</f>
        <v>0</v>
      </c>
      <c r="U116" s="143"/>
      <c r="V116" s="143"/>
      <c r="W116" s="87"/>
      <c r="X116" s="87"/>
      <c r="Y116" s="87"/>
      <c r="Z116" s="87"/>
      <c r="AA116" s="87"/>
      <c r="AB116" s="87"/>
      <c r="AC116" s="87"/>
      <c r="AD116" s="137">
        <f>IF($AE$13="Correct",IF(AND(AD115+1&lt;='Student Work'!$AE$13,AD115&lt;&gt;0),AD115+1,IF('Student Work'!AD116&gt;0,"ERROR",0)),0)</f>
        <v>0</v>
      </c>
      <c r="AE116" s="139">
        <f>IF(AD116=0,0,IF(ISBLANK('Student Work'!AE116),"ERROR",IF(ABS('Student Work'!AE116-'Student Work'!AH115)&lt;0.01,IF(AD116&lt;&gt;"ERROR","Correct","ERROR"),"ERROR")))</f>
        <v>0</v>
      </c>
      <c r="AF116" s="139">
        <f>IF(AD116=0,0,IF(ISBLANK('Student Work'!AF116),"ERROR",IF(ABS('Student Work'!AF116-'Student Work'!AE116*'Student Work'!$AE$12/12)&lt;0.01,IF(AD116&lt;&gt;"ERROR","Correct","ERROR"),"ERROR")))</f>
        <v>0</v>
      </c>
      <c r="AG116" s="154">
        <f>IF(AD116=0,0,IF(ISBLANK('Student Work'!AG116),"ERROR",IF(ABS('Student Work'!AG116-('Student Work'!$AE$14-'Student Work'!AF116))&lt;0.01,"Correct","ERROR")))</f>
        <v>0</v>
      </c>
      <c r="AH116" s="155">
        <f>IF(AD116=0,0,IF(ISBLANK('Student Work'!AH116),"ERROR",IF(ABS('Student Work'!AH116-('Student Work'!AE116-'Student Work'!AG116))&lt;0.01,"Correct","ERROR")))</f>
        <v>0</v>
      </c>
      <c r="AI116" s="139">
        <f>IF(AE116=0,0,IF(ISBLANK('Student Work'!#REF!),"ERROR",IF(ABS('Student Work'!#REF!-('Student Work'!AF116+'Student Work'!AG116+'Student Work'!AH116))&lt;0.01,"Correct","ERROR")))</f>
        <v>0</v>
      </c>
      <c r="AJ116" s="87"/>
      <c r="AK116" s="87"/>
      <c r="AL116" s="70"/>
    </row>
    <row r="117" spans="1:38">
      <c r="A117" s="100"/>
      <c r="B117" s="72"/>
      <c r="C117" s="72"/>
      <c r="D117" s="72"/>
      <c r="E117" s="72"/>
      <c r="F117" s="72"/>
      <c r="G117" s="72"/>
      <c r="H117" s="72"/>
      <c r="I117" s="72"/>
      <c r="J117" s="72"/>
      <c r="K117" s="72"/>
      <c r="L117" s="72"/>
      <c r="M117" s="72"/>
      <c r="N117" s="72"/>
      <c r="O117" s="87"/>
      <c r="P117" s="137">
        <f>IF($T$13="Correct",IF(AND(P116+1&lt;='Student Work'!$T$13,P116&lt;&gt;0),P116+1,IF('Student Work'!P117&gt;0,"ERROR",0)),0)</f>
        <v>0</v>
      </c>
      <c r="Q117" s="138">
        <f>IF(P117=0,0,IF(ISBLANK('Student Work'!Q117),"ERROR",IF(ABS('Student Work'!Q117-'Student Work'!T116)&lt;0.01,IF(P117&lt;&gt;"ERROR","Correct","ERROR"),"ERROR")))</f>
        <v>0</v>
      </c>
      <c r="R117" s="139">
        <f>IF(P117=0,0,IF(ISBLANK('Student Work'!R117),"ERROR",IF(ABS('Student Work'!R117-'Student Work'!Q117*'Student Work'!$T$12/12)&lt;0.01,IF(P117&lt;&gt;"ERROR","Correct","ERROR"),"ERROR")))</f>
        <v>0</v>
      </c>
      <c r="S117" s="139">
        <f>IF(P117=0,0,IF(ISBLANK('Student Work'!S117),"ERROR",IF(ABS('Student Work'!S117-('Student Work'!$T$14-'Student Work'!R117))&lt;0.01,IF(P117&lt;&gt;"ERROR","Correct","ERROR"),"ERROR")))</f>
        <v>0</v>
      </c>
      <c r="T117" s="139">
        <f>IF(P117=0,0,IF(ISBLANK('Student Work'!T117),"ERROR",IF(ABS('Student Work'!T117-('Student Work'!Q117-'Student Work'!S117))&lt;0.01,IF(P117&lt;&gt;"ERROR","Correct","ERROR"),"ERROR")))</f>
        <v>0</v>
      </c>
      <c r="U117" s="143"/>
      <c r="V117" s="143"/>
      <c r="W117" s="87"/>
      <c r="X117" s="87"/>
      <c r="Y117" s="87"/>
      <c r="Z117" s="87"/>
      <c r="AA117" s="87"/>
      <c r="AB117" s="87"/>
      <c r="AC117" s="87"/>
      <c r="AD117" s="137">
        <f>IF($AE$13="Correct",IF(AND(AD116+1&lt;='Student Work'!$AE$13,AD116&lt;&gt;0),AD116+1,IF('Student Work'!AD117&gt;0,"ERROR",0)),0)</f>
        <v>0</v>
      </c>
      <c r="AE117" s="139">
        <f>IF(AD117=0,0,IF(ISBLANK('Student Work'!AE117),"ERROR",IF(ABS('Student Work'!AE117-'Student Work'!AH116)&lt;0.01,IF(AD117&lt;&gt;"ERROR","Correct","ERROR"),"ERROR")))</f>
        <v>0</v>
      </c>
      <c r="AF117" s="139">
        <f>IF(AD117=0,0,IF(ISBLANK('Student Work'!AF117),"ERROR",IF(ABS('Student Work'!AF117-'Student Work'!AE117*'Student Work'!$AE$12/12)&lt;0.01,IF(AD117&lt;&gt;"ERROR","Correct","ERROR"),"ERROR")))</f>
        <v>0</v>
      </c>
      <c r="AG117" s="154">
        <f>IF(AD117=0,0,IF(ISBLANK('Student Work'!AG117),"ERROR",IF(ABS('Student Work'!AG117-('Student Work'!$AE$14-'Student Work'!AF117))&lt;0.01,"Correct","ERROR")))</f>
        <v>0</v>
      </c>
      <c r="AH117" s="155">
        <f>IF(AD117=0,0,IF(ISBLANK('Student Work'!AH117),"ERROR",IF(ABS('Student Work'!AH117-('Student Work'!AE117-'Student Work'!AG117))&lt;0.01,"Correct","ERROR")))</f>
        <v>0</v>
      </c>
      <c r="AI117" s="139">
        <f>IF(AE117=0,0,IF(ISBLANK('Student Work'!#REF!),"ERROR",IF(ABS('Student Work'!#REF!-('Student Work'!AF117+'Student Work'!AG117+'Student Work'!AH117))&lt;0.01,"Correct","ERROR")))</f>
        <v>0</v>
      </c>
      <c r="AJ117" s="87"/>
      <c r="AK117" s="87"/>
      <c r="AL117" s="70"/>
    </row>
    <row r="118" spans="1:38">
      <c r="A118" s="100"/>
      <c r="B118" s="72"/>
      <c r="C118" s="72"/>
      <c r="D118" s="72"/>
      <c r="E118" s="72"/>
      <c r="F118" s="72"/>
      <c r="G118" s="72"/>
      <c r="H118" s="72"/>
      <c r="I118" s="72"/>
      <c r="J118" s="72"/>
      <c r="K118" s="72"/>
      <c r="L118" s="72"/>
      <c r="M118" s="72"/>
      <c r="N118" s="72"/>
      <c r="O118" s="87"/>
      <c r="P118" s="137">
        <f>IF($T$13="Correct",IF(AND(P117+1&lt;='Student Work'!$T$13,P117&lt;&gt;0),P117+1,IF('Student Work'!P118&gt;0,"ERROR",0)),0)</f>
        <v>0</v>
      </c>
      <c r="Q118" s="138">
        <f>IF(P118=0,0,IF(ISBLANK('Student Work'!Q118),"ERROR",IF(ABS('Student Work'!Q118-'Student Work'!T117)&lt;0.01,IF(P118&lt;&gt;"ERROR","Correct","ERROR"),"ERROR")))</f>
        <v>0</v>
      </c>
      <c r="R118" s="139">
        <f>IF(P118=0,0,IF(ISBLANK('Student Work'!R118),"ERROR",IF(ABS('Student Work'!R118-'Student Work'!Q118*'Student Work'!$T$12/12)&lt;0.01,IF(P118&lt;&gt;"ERROR","Correct","ERROR"),"ERROR")))</f>
        <v>0</v>
      </c>
      <c r="S118" s="139">
        <f>IF(P118=0,0,IF(ISBLANK('Student Work'!S118),"ERROR",IF(ABS('Student Work'!S118-('Student Work'!$T$14-'Student Work'!R118))&lt;0.01,IF(P118&lt;&gt;"ERROR","Correct","ERROR"),"ERROR")))</f>
        <v>0</v>
      </c>
      <c r="T118" s="139">
        <f>IF(P118=0,0,IF(ISBLANK('Student Work'!T118),"ERROR",IF(ABS('Student Work'!T118-('Student Work'!Q118-'Student Work'!S118))&lt;0.01,IF(P118&lt;&gt;"ERROR","Correct","ERROR"),"ERROR")))</f>
        <v>0</v>
      </c>
      <c r="U118" s="143"/>
      <c r="V118" s="143"/>
      <c r="W118" s="87"/>
      <c r="X118" s="87"/>
      <c r="Y118" s="87"/>
      <c r="Z118" s="87"/>
      <c r="AA118" s="87"/>
      <c r="AB118" s="87"/>
      <c r="AC118" s="87"/>
      <c r="AD118" s="137">
        <f>IF($AE$13="Correct",IF(AND(AD117+1&lt;='Student Work'!$AE$13,AD117&lt;&gt;0),AD117+1,IF('Student Work'!AD118&gt;0,"ERROR",0)),0)</f>
        <v>0</v>
      </c>
      <c r="AE118" s="139">
        <f>IF(AD118=0,0,IF(ISBLANK('Student Work'!AE118),"ERROR",IF(ABS('Student Work'!AE118-'Student Work'!AH117)&lt;0.01,IF(AD118&lt;&gt;"ERROR","Correct","ERROR"),"ERROR")))</f>
        <v>0</v>
      </c>
      <c r="AF118" s="139">
        <f>IF(AD118=0,0,IF(ISBLANK('Student Work'!AF118),"ERROR",IF(ABS('Student Work'!AF118-'Student Work'!AE118*'Student Work'!$AE$12/12)&lt;0.01,IF(AD118&lt;&gt;"ERROR","Correct","ERROR"),"ERROR")))</f>
        <v>0</v>
      </c>
      <c r="AG118" s="154">
        <f>IF(AD118=0,0,IF(ISBLANK('Student Work'!AG118),"ERROR",IF(ABS('Student Work'!AG118-('Student Work'!$AE$14-'Student Work'!AF118))&lt;0.01,"Correct","ERROR")))</f>
        <v>0</v>
      </c>
      <c r="AH118" s="155">
        <f>IF(AD118=0,0,IF(ISBLANK('Student Work'!AH118),"ERROR",IF(ABS('Student Work'!AH118-('Student Work'!AE118-'Student Work'!AG118))&lt;0.01,"Correct","ERROR")))</f>
        <v>0</v>
      </c>
      <c r="AI118" s="139">
        <f>IF(AE118=0,0,IF(ISBLANK('Student Work'!#REF!),"ERROR",IF(ABS('Student Work'!#REF!-('Student Work'!AF118+'Student Work'!AG118+'Student Work'!AH118))&lt;0.01,"Correct","ERROR")))</f>
        <v>0</v>
      </c>
      <c r="AJ118" s="87"/>
      <c r="AK118" s="87"/>
      <c r="AL118" s="70"/>
    </row>
    <row r="119" spans="1:38">
      <c r="A119" s="100"/>
      <c r="B119" s="72"/>
      <c r="C119" s="72"/>
      <c r="D119" s="72"/>
      <c r="E119" s="72"/>
      <c r="F119" s="72"/>
      <c r="G119" s="72"/>
      <c r="H119" s="72"/>
      <c r="I119" s="72"/>
      <c r="J119" s="72"/>
      <c r="K119" s="72"/>
      <c r="L119" s="72"/>
      <c r="M119" s="72"/>
      <c r="N119" s="72"/>
      <c r="O119" s="87"/>
      <c r="P119" s="137">
        <f>IF($T$13="Correct",IF(AND(P118+1&lt;='Student Work'!$T$13,P118&lt;&gt;0),P118+1,IF('Student Work'!P119&gt;0,"ERROR",0)),0)</f>
        <v>0</v>
      </c>
      <c r="Q119" s="138">
        <f>IF(P119=0,0,IF(ISBLANK('Student Work'!Q119),"ERROR",IF(ABS('Student Work'!Q119-'Student Work'!T118)&lt;0.01,IF(P119&lt;&gt;"ERROR","Correct","ERROR"),"ERROR")))</f>
        <v>0</v>
      </c>
      <c r="R119" s="139">
        <f>IF(P119=0,0,IF(ISBLANK('Student Work'!R119),"ERROR",IF(ABS('Student Work'!R119-'Student Work'!Q119*'Student Work'!$T$12/12)&lt;0.01,IF(P119&lt;&gt;"ERROR","Correct","ERROR"),"ERROR")))</f>
        <v>0</v>
      </c>
      <c r="S119" s="139">
        <f>IF(P119=0,0,IF(ISBLANK('Student Work'!S119),"ERROR",IF(ABS('Student Work'!S119-('Student Work'!$T$14-'Student Work'!R119))&lt;0.01,IF(P119&lt;&gt;"ERROR","Correct","ERROR"),"ERROR")))</f>
        <v>0</v>
      </c>
      <c r="T119" s="139">
        <f>IF(P119=0,0,IF(ISBLANK('Student Work'!T119),"ERROR",IF(ABS('Student Work'!T119-('Student Work'!Q119-'Student Work'!S119))&lt;0.01,IF(P119&lt;&gt;"ERROR","Correct","ERROR"),"ERROR")))</f>
        <v>0</v>
      </c>
      <c r="U119" s="143"/>
      <c r="V119" s="143"/>
      <c r="W119" s="87"/>
      <c r="X119" s="87"/>
      <c r="Y119" s="87"/>
      <c r="Z119" s="87"/>
      <c r="AA119" s="87"/>
      <c r="AB119" s="87"/>
      <c r="AC119" s="87"/>
      <c r="AD119" s="137">
        <f>IF($AE$13="Correct",IF(AND(AD118+1&lt;='Student Work'!$AE$13,AD118&lt;&gt;0),AD118+1,IF('Student Work'!AD119&gt;0,"ERROR",0)),0)</f>
        <v>0</v>
      </c>
      <c r="AE119" s="139">
        <f>IF(AD119=0,0,IF(ISBLANK('Student Work'!AE119),"ERROR",IF(ABS('Student Work'!AE119-'Student Work'!AH118)&lt;0.01,IF(AD119&lt;&gt;"ERROR","Correct","ERROR"),"ERROR")))</f>
        <v>0</v>
      </c>
      <c r="AF119" s="139">
        <f>IF(AD119=0,0,IF(ISBLANK('Student Work'!AF119),"ERROR",IF(ABS('Student Work'!AF119-'Student Work'!AE119*'Student Work'!$AE$12/12)&lt;0.01,IF(AD119&lt;&gt;"ERROR","Correct","ERROR"),"ERROR")))</f>
        <v>0</v>
      </c>
      <c r="AG119" s="154">
        <f>IF(AD119=0,0,IF(ISBLANK('Student Work'!AG119),"ERROR",IF(ABS('Student Work'!AG119-('Student Work'!$AE$14-'Student Work'!AF119))&lt;0.01,"Correct","ERROR")))</f>
        <v>0</v>
      </c>
      <c r="AH119" s="155">
        <f>IF(AD119=0,0,IF(ISBLANK('Student Work'!AH119),"ERROR",IF(ABS('Student Work'!AH119-('Student Work'!AE119-'Student Work'!AG119))&lt;0.01,"Correct","ERROR")))</f>
        <v>0</v>
      </c>
      <c r="AI119" s="139">
        <f>IF(AE119=0,0,IF(ISBLANK('Student Work'!#REF!),"ERROR",IF(ABS('Student Work'!#REF!-('Student Work'!AF119+'Student Work'!AG119+'Student Work'!AH119))&lt;0.01,"Correct","ERROR")))</f>
        <v>0</v>
      </c>
      <c r="AJ119" s="87"/>
      <c r="AK119" s="87"/>
      <c r="AL119" s="70"/>
    </row>
    <row r="120" spans="1:38">
      <c r="A120" s="100"/>
      <c r="B120" s="72"/>
      <c r="C120" s="72"/>
      <c r="D120" s="72"/>
      <c r="E120" s="72"/>
      <c r="F120" s="72"/>
      <c r="G120" s="72"/>
      <c r="H120" s="72"/>
      <c r="I120" s="72"/>
      <c r="J120" s="72"/>
      <c r="K120" s="72"/>
      <c r="L120" s="72"/>
      <c r="M120" s="72"/>
      <c r="N120" s="72"/>
      <c r="O120" s="87"/>
      <c r="P120" s="137">
        <f>IF($T$13="Correct",IF(AND(P119+1&lt;='Student Work'!$T$13,P119&lt;&gt;0),P119+1,IF('Student Work'!P120&gt;0,"ERROR",0)),0)</f>
        <v>0</v>
      </c>
      <c r="Q120" s="138">
        <f>IF(P120=0,0,IF(ISBLANK('Student Work'!Q120),"ERROR",IF(ABS('Student Work'!Q120-'Student Work'!T119)&lt;0.01,IF(P120&lt;&gt;"ERROR","Correct","ERROR"),"ERROR")))</f>
        <v>0</v>
      </c>
      <c r="R120" s="139">
        <f>IF(P120=0,0,IF(ISBLANK('Student Work'!R120),"ERROR",IF(ABS('Student Work'!R120-'Student Work'!Q120*'Student Work'!$T$12/12)&lt;0.01,IF(P120&lt;&gt;"ERROR","Correct","ERROR"),"ERROR")))</f>
        <v>0</v>
      </c>
      <c r="S120" s="139">
        <f>IF(P120=0,0,IF(ISBLANK('Student Work'!S120),"ERROR",IF(ABS('Student Work'!S120-('Student Work'!$T$14-'Student Work'!R120))&lt;0.01,IF(P120&lt;&gt;"ERROR","Correct","ERROR"),"ERROR")))</f>
        <v>0</v>
      </c>
      <c r="T120" s="139">
        <f>IF(P120=0,0,IF(ISBLANK('Student Work'!T120),"ERROR",IF(ABS('Student Work'!T120-('Student Work'!Q120-'Student Work'!S120))&lt;0.01,IF(P120&lt;&gt;"ERROR","Correct","ERROR"),"ERROR")))</f>
        <v>0</v>
      </c>
      <c r="U120" s="143"/>
      <c r="V120" s="143"/>
      <c r="W120" s="87"/>
      <c r="X120" s="87"/>
      <c r="Y120" s="87"/>
      <c r="Z120" s="87"/>
      <c r="AA120" s="87"/>
      <c r="AB120" s="87"/>
      <c r="AC120" s="87"/>
      <c r="AD120" s="137">
        <f>IF($AE$13="Correct",IF(AND(AD119+1&lt;='Student Work'!$AE$13,AD119&lt;&gt;0),AD119+1,IF('Student Work'!AD120&gt;0,"ERROR",0)),0)</f>
        <v>0</v>
      </c>
      <c r="AE120" s="139">
        <f>IF(AD120=0,0,IF(ISBLANK('Student Work'!AE120),"ERROR",IF(ABS('Student Work'!AE120-'Student Work'!AH119)&lt;0.01,IF(AD120&lt;&gt;"ERROR","Correct","ERROR"),"ERROR")))</f>
        <v>0</v>
      </c>
      <c r="AF120" s="139">
        <f>IF(AD120=0,0,IF(ISBLANK('Student Work'!AF120),"ERROR",IF(ABS('Student Work'!AF120-'Student Work'!AE120*'Student Work'!$AE$12/12)&lt;0.01,IF(AD120&lt;&gt;"ERROR","Correct","ERROR"),"ERROR")))</f>
        <v>0</v>
      </c>
      <c r="AG120" s="154">
        <f>IF(AD120=0,0,IF(ISBLANK('Student Work'!AG120),"ERROR",IF(ABS('Student Work'!AG120-('Student Work'!$AE$14-'Student Work'!AF120))&lt;0.01,"Correct","ERROR")))</f>
        <v>0</v>
      </c>
      <c r="AH120" s="155">
        <f>IF(AD120=0,0,IF(ISBLANK('Student Work'!AH120),"ERROR",IF(ABS('Student Work'!AH120-('Student Work'!AE120-'Student Work'!AG120))&lt;0.01,"Correct","ERROR")))</f>
        <v>0</v>
      </c>
      <c r="AI120" s="139">
        <f>IF(AE120=0,0,IF(ISBLANK('Student Work'!#REF!),"ERROR",IF(ABS('Student Work'!#REF!-('Student Work'!AF120+'Student Work'!AG120+'Student Work'!AH120))&lt;0.01,"Correct","ERROR")))</f>
        <v>0</v>
      </c>
      <c r="AJ120" s="87"/>
      <c r="AK120" s="87"/>
      <c r="AL120" s="70"/>
    </row>
    <row r="121" spans="1:38">
      <c r="A121" s="100"/>
      <c r="B121" s="72"/>
      <c r="C121" s="72"/>
      <c r="D121" s="72"/>
      <c r="E121" s="72"/>
      <c r="F121" s="72"/>
      <c r="G121" s="72"/>
      <c r="H121" s="72"/>
      <c r="I121" s="72"/>
      <c r="J121" s="72"/>
      <c r="K121" s="72"/>
      <c r="L121" s="72"/>
      <c r="M121" s="72"/>
      <c r="N121" s="72"/>
      <c r="O121" s="87"/>
      <c r="P121" s="137">
        <f>IF($T$13="Correct",IF(AND(P120+1&lt;='Student Work'!$T$13,P120&lt;&gt;0),P120+1,IF('Student Work'!P121&gt;0,"ERROR",0)),0)</f>
        <v>0</v>
      </c>
      <c r="Q121" s="138">
        <f>IF(P121=0,0,IF(ISBLANK('Student Work'!Q121),"ERROR",IF(ABS('Student Work'!Q121-'Student Work'!T120)&lt;0.01,IF(P121&lt;&gt;"ERROR","Correct","ERROR"),"ERROR")))</f>
        <v>0</v>
      </c>
      <c r="R121" s="139">
        <f>IF(P121=0,0,IF(ISBLANK('Student Work'!R121),"ERROR",IF(ABS('Student Work'!R121-'Student Work'!Q121*'Student Work'!$T$12/12)&lt;0.01,IF(P121&lt;&gt;"ERROR","Correct","ERROR"),"ERROR")))</f>
        <v>0</v>
      </c>
      <c r="S121" s="139">
        <f>IF(P121=0,0,IF(ISBLANK('Student Work'!S121),"ERROR",IF(ABS('Student Work'!S121-('Student Work'!$T$14-'Student Work'!R121))&lt;0.01,IF(P121&lt;&gt;"ERROR","Correct","ERROR"),"ERROR")))</f>
        <v>0</v>
      </c>
      <c r="T121" s="139">
        <f>IF(P121=0,0,IF(ISBLANK('Student Work'!T121),"ERROR",IF(ABS('Student Work'!T121-('Student Work'!Q121-'Student Work'!S121))&lt;0.01,IF(P121&lt;&gt;"ERROR","Correct","ERROR"),"ERROR")))</f>
        <v>0</v>
      </c>
      <c r="U121" s="143"/>
      <c r="V121" s="143"/>
      <c r="W121" s="87"/>
      <c r="X121" s="87"/>
      <c r="Y121" s="87"/>
      <c r="Z121" s="87"/>
      <c r="AA121" s="87"/>
      <c r="AB121" s="87"/>
      <c r="AC121" s="87"/>
      <c r="AD121" s="137">
        <f>IF($AE$13="Correct",IF(AND(AD120+1&lt;='Student Work'!$AE$13,AD120&lt;&gt;0),AD120+1,IF('Student Work'!AD121&gt;0,"ERROR",0)),0)</f>
        <v>0</v>
      </c>
      <c r="AE121" s="139">
        <f>IF(AD121=0,0,IF(ISBLANK('Student Work'!AE121),"ERROR",IF(ABS('Student Work'!AE121-'Student Work'!AH120)&lt;0.01,IF(AD121&lt;&gt;"ERROR","Correct","ERROR"),"ERROR")))</f>
        <v>0</v>
      </c>
      <c r="AF121" s="139">
        <f>IF(AD121=0,0,IF(ISBLANK('Student Work'!AF121),"ERROR",IF(ABS('Student Work'!AF121-'Student Work'!AE121*'Student Work'!$AE$12/12)&lt;0.01,IF(AD121&lt;&gt;"ERROR","Correct","ERROR"),"ERROR")))</f>
        <v>0</v>
      </c>
      <c r="AG121" s="154">
        <f>IF(AD121=0,0,IF(ISBLANK('Student Work'!AG121),"ERROR",IF(ABS('Student Work'!AG121-('Student Work'!$AE$14-'Student Work'!AF121))&lt;0.01,"Correct","ERROR")))</f>
        <v>0</v>
      </c>
      <c r="AH121" s="155">
        <f>IF(AD121=0,0,IF(ISBLANK('Student Work'!AH121),"ERROR",IF(ABS('Student Work'!AH121-('Student Work'!AE121-'Student Work'!AG121))&lt;0.01,"Correct","ERROR")))</f>
        <v>0</v>
      </c>
      <c r="AI121" s="139">
        <f>IF(AE121=0,0,IF(ISBLANK('Student Work'!#REF!),"ERROR",IF(ABS('Student Work'!#REF!-('Student Work'!AF121+'Student Work'!AG121+'Student Work'!AH121))&lt;0.01,"Correct","ERROR")))</f>
        <v>0</v>
      </c>
      <c r="AJ121" s="87"/>
      <c r="AK121" s="87"/>
      <c r="AL121" s="70"/>
    </row>
    <row r="122" spans="1:38">
      <c r="A122" s="100"/>
      <c r="B122" s="72"/>
      <c r="C122" s="72"/>
      <c r="D122" s="72"/>
      <c r="E122" s="72"/>
      <c r="F122" s="72"/>
      <c r="G122" s="72"/>
      <c r="H122" s="72"/>
      <c r="I122" s="72"/>
      <c r="J122" s="72"/>
      <c r="K122" s="72"/>
      <c r="L122" s="72"/>
      <c r="M122" s="72"/>
      <c r="N122" s="72"/>
      <c r="O122" s="87"/>
      <c r="P122" s="137">
        <f>IF($T$13="Correct",IF(AND(P121+1&lt;='Student Work'!$T$13,P121&lt;&gt;0),P121+1,IF('Student Work'!P122&gt;0,"ERROR",0)),0)</f>
        <v>0</v>
      </c>
      <c r="Q122" s="138">
        <f>IF(P122=0,0,IF(ISBLANK('Student Work'!Q122),"ERROR",IF(ABS('Student Work'!Q122-'Student Work'!T121)&lt;0.01,IF(P122&lt;&gt;"ERROR","Correct","ERROR"),"ERROR")))</f>
        <v>0</v>
      </c>
      <c r="R122" s="139">
        <f>IF(P122=0,0,IF(ISBLANK('Student Work'!R122),"ERROR",IF(ABS('Student Work'!R122-'Student Work'!Q122*'Student Work'!$T$12/12)&lt;0.01,IF(P122&lt;&gt;"ERROR","Correct","ERROR"),"ERROR")))</f>
        <v>0</v>
      </c>
      <c r="S122" s="139">
        <f>IF(P122=0,0,IF(ISBLANK('Student Work'!S122),"ERROR",IF(ABS('Student Work'!S122-('Student Work'!$T$14-'Student Work'!R122))&lt;0.01,IF(P122&lt;&gt;"ERROR","Correct","ERROR"),"ERROR")))</f>
        <v>0</v>
      </c>
      <c r="T122" s="139">
        <f>IF(P122=0,0,IF(ISBLANK('Student Work'!T122),"ERROR",IF(ABS('Student Work'!T122-('Student Work'!Q122-'Student Work'!S122))&lt;0.01,IF(P122&lt;&gt;"ERROR","Correct","ERROR"),"ERROR")))</f>
        <v>0</v>
      </c>
      <c r="U122" s="143"/>
      <c r="V122" s="143"/>
      <c r="W122" s="87"/>
      <c r="X122" s="87"/>
      <c r="Y122" s="87"/>
      <c r="Z122" s="87"/>
      <c r="AA122" s="87"/>
      <c r="AB122" s="87"/>
      <c r="AC122" s="87"/>
      <c r="AD122" s="137">
        <f>IF($AE$13="Correct",IF(AND(AD121+1&lt;='Student Work'!$AE$13,AD121&lt;&gt;0),AD121+1,IF('Student Work'!AD122&gt;0,"ERROR",0)),0)</f>
        <v>0</v>
      </c>
      <c r="AE122" s="139">
        <f>IF(AD122=0,0,IF(ISBLANK('Student Work'!AE122),"ERROR",IF(ABS('Student Work'!AE122-'Student Work'!AH121)&lt;0.01,IF(AD122&lt;&gt;"ERROR","Correct","ERROR"),"ERROR")))</f>
        <v>0</v>
      </c>
      <c r="AF122" s="139">
        <f>IF(AD122=0,0,IF(ISBLANK('Student Work'!AF122),"ERROR",IF(ABS('Student Work'!AF122-'Student Work'!AE122*'Student Work'!$AE$12/12)&lt;0.01,IF(AD122&lt;&gt;"ERROR","Correct","ERROR"),"ERROR")))</f>
        <v>0</v>
      </c>
      <c r="AG122" s="154">
        <f>IF(AD122=0,0,IF(ISBLANK('Student Work'!AG122),"ERROR",IF(ABS('Student Work'!AG122-('Student Work'!$AE$14-'Student Work'!AF122))&lt;0.01,"Correct","ERROR")))</f>
        <v>0</v>
      </c>
      <c r="AH122" s="155">
        <f>IF(AD122=0,0,IF(ISBLANK('Student Work'!AH122),"ERROR",IF(ABS('Student Work'!AH122-('Student Work'!AE122-'Student Work'!AG122))&lt;0.01,"Correct","ERROR")))</f>
        <v>0</v>
      </c>
      <c r="AI122" s="139">
        <f>IF(AE122=0,0,IF(ISBLANK('Student Work'!#REF!),"ERROR",IF(ABS('Student Work'!#REF!-('Student Work'!AF122+'Student Work'!AG122+'Student Work'!AH122))&lt;0.01,"Correct","ERROR")))</f>
        <v>0</v>
      </c>
      <c r="AJ122" s="87"/>
      <c r="AK122" s="87"/>
      <c r="AL122" s="70"/>
    </row>
    <row r="123" spans="1:38">
      <c r="A123" s="100"/>
      <c r="B123" s="72"/>
      <c r="C123" s="72"/>
      <c r="D123" s="72"/>
      <c r="E123" s="72"/>
      <c r="F123" s="72"/>
      <c r="G123" s="72"/>
      <c r="H123" s="72"/>
      <c r="I123" s="72"/>
      <c r="J123" s="72"/>
      <c r="K123" s="72"/>
      <c r="L123" s="72"/>
      <c r="M123" s="72"/>
      <c r="N123" s="72"/>
      <c r="O123" s="87"/>
      <c r="P123" s="137">
        <f>IF($T$13="Correct",IF(AND(P122+1&lt;='Student Work'!$T$13,P122&lt;&gt;0),P122+1,IF('Student Work'!P123&gt;0,"ERROR",0)),0)</f>
        <v>0</v>
      </c>
      <c r="Q123" s="138">
        <f>IF(P123=0,0,IF(ISBLANK('Student Work'!Q123),"ERROR",IF(ABS('Student Work'!Q123-'Student Work'!T122)&lt;0.01,IF(P123&lt;&gt;"ERROR","Correct","ERROR"),"ERROR")))</f>
        <v>0</v>
      </c>
      <c r="R123" s="139">
        <f>IF(P123=0,0,IF(ISBLANK('Student Work'!R123),"ERROR",IF(ABS('Student Work'!R123-'Student Work'!Q123*'Student Work'!$T$12/12)&lt;0.01,IF(P123&lt;&gt;"ERROR","Correct","ERROR"),"ERROR")))</f>
        <v>0</v>
      </c>
      <c r="S123" s="139">
        <f>IF(P123=0,0,IF(ISBLANK('Student Work'!S123),"ERROR",IF(ABS('Student Work'!S123-('Student Work'!$T$14-'Student Work'!R123))&lt;0.01,IF(P123&lt;&gt;"ERROR","Correct","ERROR"),"ERROR")))</f>
        <v>0</v>
      </c>
      <c r="T123" s="139">
        <f>IF(P123=0,0,IF(ISBLANK('Student Work'!T123),"ERROR",IF(ABS('Student Work'!T123-('Student Work'!Q123-'Student Work'!S123))&lt;0.01,IF(P123&lt;&gt;"ERROR","Correct","ERROR"),"ERROR")))</f>
        <v>0</v>
      </c>
      <c r="U123" s="143"/>
      <c r="V123" s="143"/>
      <c r="W123" s="87"/>
      <c r="X123" s="87"/>
      <c r="Y123" s="87"/>
      <c r="Z123" s="87"/>
      <c r="AA123" s="87"/>
      <c r="AB123" s="87"/>
      <c r="AC123" s="87"/>
      <c r="AD123" s="137">
        <f>IF($AE$13="Correct",IF(AND(AD122+1&lt;='Student Work'!$AE$13,AD122&lt;&gt;0),AD122+1,IF('Student Work'!AD123&gt;0,"ERROR",0)),0)</f>
        <v>0</v>
      </c>
      <c r="AE123" s="139">
        <f>IF(AD123=0,0,IF(ISBLANK('Student Work'!AE123),"ERROR",IF(ABS('Student Work'!AE123-'Student Work'!AH122)&lt;0.01,IF(AD123&lt;&gt;"ERROR","Correct","ERROR"),"ERROR")))</f>
        <v>0</v>
      </c>
      <c r="AF123" s="139">
        <f>IF(AD123=0,0,IF(ISBLANK('Student Work'!AF123),"ERROR",IF(ABS('Student Work'!AF123-'Student Work'!AE123*'Student Work'!$AE$12/12)&lt;0.01,IF(AD123&lt;&gt;"ERROR","Correct","ERROR"),"ERROR")))</f>
        <v>0</v>
      </c>
      <c r="AG123" s="154">
        <f>IF(AD123=0,0,IF(ISBLANK('Student Work'!AG123),"ERROR",IF(ABS('Student Work'!AG123-('Student Work'!$AE$14-'Student Work'!AF123))&lt;0.01,"Correct","ERROR")))</f>
        <v>0</v>
      </c>
      <c r="AH123" s="155">
        <f>IF(AD123=0,0,IF(ISBLANK('Student Work'!AH123),"ERROR",IF(ABS('Student Work'!AH123-('Student Work'!AE123-'Student Work'!AG123))&lt;0.01,"Correct","ERROR")))</f>
        <v>0</v>
      </c>
      <c r="AI123" s="139">
        <f>IF(AE123=0,0,IF(ISBLANK('Student Work'!#REF!),"ERROR",IF(ABS('Student Work'!#REF!-('Student Work'!AF123+'Student Work'!AG123+'Student Work'!AH123))&lt;0.01,"Correct","ERROR")))</f>
        <v>0</v>
      </c>
      <c r="AJ123" s="87"/>
      <c r="AK123" s="87"/>
      <c r="AL123" s="70"/>
    </row>
    <row r="124" spans="1:38">
      <c r="A124" s="100"/>
      <c r="B124" s="72"/>
      <c r="C124" s="72"/>
      <c r="D124" s="72"/>
      <c r="E124" s="72"/>
      <c r="F124" s="72"/>
      <c r="G124" s="72"/>
      <c r="H124" s="72"/>
      <c r="I124" s="72"/>
      <c r="J124" s="72"/>
      <c r="K124" s="72"/>
      <c r="L124" s="72"/>
      <c r="M124" s="72"/>
      <c r="N124" s="72"/>
      <c r="O124" s="87"/>
      <c r="P124" s="137">
        <f>IF($T$13="Correct",IF(AND(P123+1&lt;='Student Work'!$T$13,P123&lt;&gt;0),P123+1,IF('Student Work'!P124&gt;0,"ERROR",0)),0)</f>
        <v>0</v>
      </c>
      <c r="Q124" s="138">
        <f>IF(P124=0,0,IF(ISBLANK('Student Work'!Q124),"ERROR",IF(ABS('Student Work'!Q124-'Student Work'!T123)&lt;0.01,IF(P124&lt;&gt;"ERROR","Correct","ERROR"),"ERROR")))</f>
        <v>0</v>
      </c>
      <c r="R124" s="139">
        <f>IF(P124=0,0,IF(ISBLANK('Student Work'!R124),"ERROR",IF(ABS('Student Work'!R124-'Student Work'!Q124*'Student Work'!$T$12/12)&lt;0.01,IF(P124&lt;&gt;"ERROR","Correct","ERROR"),"ERROR")))</f>
        <v>0</v>
      </c>
      <c r="S124" s="139">
        <f>IF(P124=0,0,IF(ISBLANK('Student Work'!S124),"ERROR",IF(ABS('Student Work'!S124-('Student Work'!$T$14-'Student Work'!R124))&lt;0.01,IF(P124&lt;&gt;"ERROR","Correct","ERROR"),"ERROR")))</f>
        <v>0</v>
      </c>
      <c r="T124" s="139">
        <f>IF(P124=0,0,IF(ISBLANK('Student Work'!T124),"ERROR",IF(ABS('Student Work'!T124-('Student Work'!Q124-'Student Work'!S124))&lt;0.01,IF(P124&lt;&gt;"ERROR","Correct","ERROR"),"ERROR")))</f>
        <v>0</v>
      </c>
      <c r="U124" s="143"/>
      <c r="V124" s="143"/>
      <c r="W124" s="87"/>
      <c r="X124" s="87"/>
      <c r="Y124" s="87"/>
      <c r="Z124" s="87"/>
      <c r="AA124" s="87"/>
      <c r="AB124" s="87"/>
      <c r="AC124" s="87"/>
      <c r="AD124" s="137">
        <f>IF($AE$13="Correct",IF(AND(AD123+1&lt;='Student Work'!$AE$13,AD123&lt;&gt;0),AD123+1,IF('Student Work'!AD124&gt;0,"ERROR",0)),0)</f>
        <v>0</v>
      </c>
      <c r="AE124" s="139">
        <f>IF(AD124=0,0,IF(ISBLANK('Student Work'!AE124),"ERROR",IF(ABS('Student Work'!AE124-'Student Work'!AH123)&lt;0.01,IF(AD124&lt;&gt;"ERROR","Correct","ERROR"),"ERROR")))</f>
        <v>0</v>
      </c>
      <c r="AF124" s="139">
        <f>IF(AD124=0,0,IF(ISBLANK('Student Work'!AF124),"ERROR",IF(ABS('Student Work'!AF124-'Student Work'!AE124*'Student Work'!$AE$12/12)&lt;0.01,IF(AD124&lt;&gt;"ERROR","Correct","ERROR"),"ERROR")))</f>
        <v>0</v>
      </c>
      <c r="AG124" s="154">
        <f>IF(AD124=0,0,IF(ISBLANK('Student Work'!AG124),"ERROR",IF(ABS('Student Work'!AG124-('Student Work'!$AE$14-'Student Work'!AF124))&lt;0.01,"Correct","ERROR")))</f>
        <v>0</v>
      </c>
      <c r="AH124" s="155">
        <f>IF(AD124=0,0,IF(ISBLANK('Student Work'!AH124),"ERROR",IF(ABS('Student Work'!AH124-('Student Work'!AE124-'Student Work'!AG124))&lt;0.01,"Correct","ERROR")))</f>
        <v>0</v>
      </c>
      <c r="AI124" s="139">
        <f>IF(AE124=0,0,IF(ISBLANK('Student Work'!#REF!),"ERROR",IF(ABS('Student Work'!#REF!-('Student Work'!AF124+'Student Work'!AG124+'Student Work'!AH124))&lt;0.01,"Correct","ERROR")))</f>
        <v>0</v>
      </c>
      <c r="AJ124" s="87"/>
      <c r="AK124" s="87"/>
      <c r="AL124" s="70"/>
    </row>
    <row r="125" spans="1:38">
      <c r="A125" s="100"/>
      <c r="B125" s="72"/>
      <c r="C125" s="72"/>
      <c r="D125" s="72"/>
      <c r="E125" s="72"/>
      <c r="F125" s="72"/>
      <c r="G125" s="72"/>
      <c r="H125" s="72"/>
      <c r="I125" s="72"/>
      <c r="J125" s="72"/>
      <c r="K125" s="72"/>
      <c r="L125" s="72"/>
      <c r="M125" s="72"/>
      <c r="N125" s="72"/>
      <c r="O125" s="87"/>
      <c r="P125" s="137">
        <f>IF($T$13="Correct",IF(AND(P124+1&lt;='Student Work'!$T$13,P124&lt;&gt;0),P124+1,IF('Student Work'!P125&gt;0,"ERROR",0)),0)</f>
        <v>0</v>
      </c>
      <c r="Q125" s="138">
        <f>IF(P125=0,0,IF(ISBLANK('Student Work'!Q125),"ERROR",IF(ABS('Student Work'!Q125-'Student Work'!T124)&lt;0.01,IF(P125&lt;&gt;"ERROR","Correct","ERROR"),"ERROR")))</f>
        <v>0</v>
      </c>
      <c r="R125" s="139">
        <f>IF(P125=0,0,IF(ISBLANK('Student Work'!R125),"ERROR",IF(ABS('Student Work'!R125-'Student Work'!Q125*'Student Work'!$T$12/12)&lt;0.01,IF(P125&lt;&gt;"ERROR","Correct","ERROR"),"ERROR")))</f>
        <v>0</v>
      </c>
      <c r="S125" s="139">
        <f>IF(P125=0,0,IF(ISBLANK('Student Work'!S125),"ERROR",IF(ABS('Student Work'!S125-('Student Work'!$T$14-'Student Work'!R125))&lt;0.01,IF(P125&lt;&gt;"ERROR","Correct","ERROR"),"ERROR")))</f>
        <v>0</v>
      </c>
      <c r="T125" s="139">
        <f>IF(P125=0,0,IF(ISBLANK('Student Work'!T125),"ERROR",IF(ABS('Student Work'!T125-('Student Work'!Q125-'Student Work'!S125))&lt;0.01,IF(P125&lt;&gt;"ERROR","Correct","ERROR"),"ERROR")))</f>
        <v>0</v>
      </c>
      <c r="U125" s="143"/>
      <c r="V125" s="143"/>
      <c r="W125" s="87"/>
      <c r="X125" s="87"/>
      <c r="Y125" s="87"/>
      <c r="Z125" s="87"/>
      <c r="AA125" s="87"/>
      <c r="AB125" s="87"/>
      <c r="AC125" s="87"/>
      <c r="AD125" s="137">
        <f>IF($AE$13="Correct",IF(AND(AD124+1&lt;='Student Work'!$AE$13,AD124&lt;&gt;0),AD124+1,IF('Student Work'!AD125&gt;0,"ERROR",0)),0)</f>
        <v>0</v>
      </c>
      <c r="AE125" s="139">
        <f>IF(AD125=0,0,IF(ISBLANK('Student Work'!AE125),"ERROR",IF(ABS('Student Work'!AE125-'Student Work'!AH124)&lt;0.01,IF(AD125&lt;&gt;"ERROR","Correct","ERROR"),"ERROR")))</f>
        <v>0</v>
      </c>
      <c r="AF125" s="139">
        <f>IF(AD125=0,0,IF(ISBLANK('Student Work'!AF125),"ERROR",IF(ABS('Student Work'!AF125-'Student Work'!AE125*'Student Work'!$AE$12/12)&lt;0.01,IF(AD125&lt;&gt;"ERROR","Correct","ERROR"),"ERROR")))</f>
        <v>0</v>
      </c>
      <c r="AG125" s="154">
        <f>IF(AD125=0,0,IF(ISBLANK('Student Work'!AG125),"ERROR",IF(ABS('Student Work'!AG125-('Student Work'!$AE$14-'Student Work'!AF125))&lt;0.01,"Correct","ERROR")))</f>
        <v>0</v>
      </c>
      <c r="AH125" s="155">
        <f>IF(AD125=0,0,IF(ISBLANK('Student Work'!AH125),"ERROR",IF(ABS('Student Work'!AH125-('Student Work'!AE125-'Student Work'!AG125))&lt;0.01,"Correct","ERROR")))</f>
        <v>0</v>
      </c>
      <c r="AI125" s="139">
        <f>IF(AE125=0,0,IF(ISBLANK('Student Work'!#REF!),"ERROR",IF(ABS('Student Work'!#REF!-('Student Work'!AF125+'Student Work'!AG125+'Student Work'!AH125))&lt;0.01,"Correct","ERROR")))</f>
        <v>0</v>
      </c>
      <c r="AJ125" s="87"/>
      <c r="AK125" s="87"/>
      <c r="AL125" s="70"/>
    </row>
    <row r="126" spans="1:38">
      <c r="A126" s="100"/>
      <c r="B126" s="72"/>
      <c r="C126" s="72"/>
      <c r="D126" s="72"/>
      <c r="E126" s="72"/>
      <c r="F126" s="72"/>
      <c r="G126" s="72"/>
      <c r="H126" s="72"/>
      <c r="I126" s="72"/>
      <c r="J126" s="72"/>
      <c r="K126" s="72"/>
      <c r="L126" s="72"/>
      <c r="M126" s="72"/>
      <c r="N126" s="72"/>
      <c r="O126" s="87"/>
      <c r="P126" s="137">
        <f>IF($T$13="Correct",IF(AND(P125+1&lt;='Student Work'!$T$13,P125&lt;&gt;0),P125+1,IF('Student Work'!P126&gt;0,"ERROR",0)),0)</f>
        <v>0</v>
      </c>
      <c r="Q126" s="138">
        <f>IF(P126=0,0,IF(ISBLANK('Student Work'!Q126),"ERROR",IF(ABS('Student Work'!Q126-'Student Work'!T125)&lt;0.01,IF(P126&lt;&gt;"ERROR","Correct","ERROR"),"ERROR")))</f>
        <v>0</v>
      </c>
      <c r="R126" s="139">
        <f>IF(P126=0,0,IF(ISBLANK('Student Work'!R126),"ERROR",IF(ABS('Student Work'!R126-'Student Work'!Q126*'Student Work'!$T$12/12)&lt;0.01,IF(P126&lt;&gt;"ERROR","Correct","ERROR"),"ERROR")))</f>
        <v>0</v>
      </c>
      <c r="S126" s="139">
        <f>IF(P126=0,0,IF(ISBLANK('Student Work'!S126),"ERROR",IF(ABS('Student Work'!S126-('Student Work'!$T$14-'Student Work'!R126))&lt;0.01,IF(P126&lt;&gt;"ERROR","Correct","ERROR"),"ERROR")))</f>
        <v>0</v>
      </c>
      <c r="T126" s="139">
        <f>IF(P126=0,0,IF(ISBLANK('Student Work'!T126),"ERROR",IF(ABS('Student Work'!T126-('Student Work'!Q126-'Student Work'!S126))&lt;0.01,IF(P126&lt;&gt;"ERROR","Correct","ERROR"),"ERROR")))</f>
        <v>0</v>
      </c>
      <c r="U126" s="143"/>
      <c r="V126" s="143"/>
      <c r="W126" s="87"/>
      <c r="X126" s="87"/>
      <c r="Y126" s="87"/>
      <c r="Z126" s="87"/>
      <c r="AA126" s="87"/>
      <c r="AB126" s="87"/>
      <c r="AC126" s="87"/>
      <c r="AD126" s="137">
        <f>IF($AE$13="Correct",IF(AND(AD125+1&lt;='Student Work'!$AE$13,AD125&lt;&gt;0),AD125+1,IF('Student Work'!AD126&gt;0,"ERROR",0)),0)</f>
        <v>0</v>
      </c>
      <c r="AE126" s="139">
        <f>IF(AD126=0,0,IF(ISBLANK('Student Work'!AE126),"ERROR",IF(ABS('Student Work'!AE126-'Student Work'!AH125)&lt;0.01,IF(AD126&lt;&gt;"ERROR","Correct","ERROR"),"ERROR")))</f>
        <v>0</v>
      </c>
      <c r="AF126" s="139">
        <f>IF(AD126=0,0,IF(ISBLANK('Student Work'!AF126),"ERROR",IF(ABS('Student Work'!AF126-'Student Work'!AE126*'Student Work'!$AE$12/12)&lt;0.01,IF(AD126&lt;&gt;"ERROR","Correct","ERROR"),"ERROR")))</f>
        <v>0</v>
      </c>
      <c r="AG126" s="154">
        <f>IF(AD126=0,0,IF(ISBLANK('Student Work'!AG126),"ERROR",IF(ABS('Student Work'!AG126-('Student Work'!$AE$14-'Student Work'!AF126))&lt;0.01,"Correct","ERROR")))</f>
        <v>0</v>
      </c>
      <c r="AH126" s="155">
        <f>IF(AD126=0,0,IF(ISBLANK('Student Work'!AH126),"ERROR",IF(ABS('Student Work'!AH126-('Student Work'!AE126-'Student Work'!AG126))&lt;0.01,"Correct","ERROR")))</f>
        <v>0</v>
      </c>
      <c r="AI126" s="139">
        <f>IF(AE126=0,0,IF(ISBLANK('Student Work'!#REF!),"ERROR",IF(ABS('Student Work'!#REF!-('Student Work'!AF126+'Student Work'!AG126+'Student Work'!AH126))&lt;0.01,"Correct","ERROR")))</f>
        <v>0</v>
      </c>
      <c r="AJ126" s="87"/>
      <c r="AK126" s="87"/>
      <c r="AL126" s="70"/>
    </row>
    <row r="127" spans="1:38">
      <c r="A127" s="100"/>
      <c r="B127" s="72"/>
      <c r="C127" s="72"/>
      <c r="D127" s="72"/>
      <c r="E127" s="72"/>
      <c r="F127" s="72"/>
      <c r="G127" s="72"/>
      <c r="H127" s="72"/>
      <c r="I127" s="72"/>
      <c r="J127" s="72"/>
      <c r="K127" s="72"/>
      <c r="L127" s="72"/>
      <c r="M127" s="72"/>
      <c r="N127" s="72"/>
      <c r="O127" s="87"/>
      <c r="P127" s="137">
        <f>IF($T$13="Correct",IF(AND(P126+1&lt;='Student Work'!$T$13,P126&lt;&gt;0),P126+1,IF('Student Work'!P127&gt;0,"ERROR",0)),0)</f>
        <v>0</v>
      </c>
      <c r="Q127" s="138">
        <f>IF(P127=0,0,IF(ISBLANK('Student Work'!Q127),"ERROR",IF(ABS('Student Work'!Q127-'Student Work'!T126)&lt;0.01,IF(P127&lt;&gt;"ERROR","Correct","ERROR"),"ERROR")))</f>
        <v>0</v>
      </c>
      <c r="R127" s="139">
        <f>IF(P127=0,0,IF(ISBLANK('Student Work'!R127),"ERROR",IF(ABS('Student Work'!R127-'Student Work'!Q127*'Student Work'!$T$12/12)&lt;0.01,IF(P127&lt;&gt;"ERROR","Correct","ERROR"),"ERROR")))</f>
        <v>0</v>
      </c>
      <c r="S127" s="139">
        <f>IF(P127=0,0,IF(ISBLANK('Student Work'!S127),"ERROR",IF(ABS('Student Work'!S127-('Student Work'!$T$14-'Student Work'!R127))&lt;0.01,IF(P127&lt;&gt;"ERROR","Correct","ERROR"),"ERROR")))</f>
        <v>0</v>
      </c>
      <c r="T127" s="139">
        <f>IF(P127=0,0,IF(ISBLANK('Student Work'!T127),"ERROR",IF(ABS('Student Work'!T127-('Student Work'!Q127-'Student Work'!S127))&lt;0.01,IF(P127&lt;&gt;"ERROR","Correct","ERROR"),"ERROR")))</f>
        <v>0</v>
      </c>
      <c r="U127" s="143"/>
      <c r="V127" s="143"/>
      <c r="W127" s="87"/>
      <c r="X127" s="87"/>
      <c r="Y127" s="87"/>
      <c r="Z127" s="87"/>
      <c r="AA127" s="87"/>
      <c r="AB127" s="87"/>
      <c r="AC127" s="87"/>
      <c r="AD127" s="137">
        <f>IF($AE$13="Correct",IF(AND(AD126+1&lt;='Student Work'!$AE$13,AD126&lt;&gt;0),AD126+1,IF('Student Work'!AD127&gt;0,"ERROR",0)),0)</f>
        <v>0</v>
      </c>
      <c r="AE127" s="139">
        <f>IF(AD127=0,0,IF(ISBLANK('Student Work'!AE127),"ERROR",IF(ABS('Student Work'!AE127-'Student Work'!AH126)&lt;0.01,IF(AD127&lt;&gt;"ERROR","Correct","ERROR"),"ERROR")))</f>
        <v>0</v>
      </c>
      <c r="AF127" s="139">
        <f>IF(AD127=0,0,IF(ISBLANK('Student Work'!AF127),"ERROR",IF(ABS('Student Work'!AF127-'Student Work'!AE127*'Student Work'!$AE$12/12)&lt;0.01,IF(AD127&lt;&gt;"ERROR","Correct","ERROR"),"ERROR")))</f>
        <v>0</v>
      </c>
      <c r="AG127" s="154">
        <f>IF(AD127=0,0,IF(ISBLANK('Student Work'!AG127),"ERROR",IF(ABS('Student Work'!AG127-('Student Work'!$AE$14-'Student Work'!AF127))&lt;0.01,"Correct","ERROR")))</f>
        <v>0</v>
      </c>
      <c r="AH127" s="155">
        <f>IF(AD127=0,0,IF(ISBLANK('Student Work'!AH127),"ERROR",IF(ABS('Student Work'!AH127-('Student Work'!AE127-'Student Work'!AG127))&lt;0.01,"Correct","ERROR")))</f>
        <v>0</v>
      </c>
      <c r="AI127" s="139">
        <f>IF(AE127=0,0,IF(ISBLANK('Student Work'!#REF!),"ERROR",IF(ABS('Student Work'!#REF!-('Student Work'!AF127+'Student Work'!AG127+'Student Work'!AH127))&lt;0.01,"Correct","ERROR")))</f>
        <v>0</v>
      </c>
      <c r="AJ127" s="87"/>
      <c r="AK127" s="87"/>
      <c r="AL127" s="70"/>
    </row>
    <row r="128" spans="1:38">
      <c r="A128" s="100"/>
      <c r="B128" s="72"/>
      <c r="C128" s="72"/>
      <c r="D128" s="72"/>
      <c r="E128" s="72"/>
      <c r="F128" s="72"/>
      <c r="G128" s="72"/>
      <c r="H128" s="72"/>
      <c r="I128" s="72"/>
      <c r="J128" s="72"/>
      <c r="K128" s="72"/>
      <c r="L128" s="72"/>
      <c r="M128" s="72"/>
      <c r="N128" s="72"/>
      <c r="O128" s="87"/>
      <c r="P128" s="137">
        <f>IF($T$13="Correct",IF(AND(P127+1&lt;='Student Work'!$T$13,P127&lt;&gt;0),P127+1,IF('Student Work'!P128&gt;0,"ERROR",0)),0)</f>
        <v>0</v>
      </c>
      <c r="Q128" s="138">
        <f>IF(P128=0,0,IF(ISBLANK('Student Work'!Q128),"ERROR",IF(ABS('Student Work'!Q128-'Student Work'!T127)&lt;0.01,IF(P128&lt;&gt;"ERROR","Correct","ERROR"),"ERROR")))</f>
        <v>0</v>
      </c>
      <c r="R128" s="139">
        <f>IF(P128=0,0,IF(ISBLANK('Student Work'!R128),"ERROR",IF(ABS('Student Work'!R128-'Student Work'!Q128*'Student Work'!$T$12/12)&lt;0.01,IF(P128&lt;&gt;"ERROR","Correct","ERROR"),"ERROR")))</f>
        <v>0</v>
      </c>
      <c r="S128" s="139">
        <f>IF(P128=0,0,IF(ISBLANK('Student Work'!S128),"ERROR",IF(ABS('Student Work'!S128-('Student Work'!$T$14-'Student Work'!R128))&lt;0.01,IF(P128&lt;&gt;"ERROR","Correct","ERROR"),"ERROR")))</f>
        <v>0</v>
      </c>
      <c r="T128" s="139">
        <f>IF(P128=0,0,IF(ISBLANK('Student Work'!T128),"ERROR",IF(ABS('Student Work'!T128-('Student Work'!Q128-'Student Work'!S128))&lt;0.01,IF(P128&lt;&gt;"ERROR","Correct","ERROR"),"ERROR")))</f>
        <v>0</v>
      </c>
      <c r="U128" s="143"/>
      <c r="V128" s="143"/>
      <c r="W128" s="87"/>
      <c r="X128" s="87"/>
      <c r="Y128" s="87"/>
      <c r="Z128" s="87"/>
      <c r="AA128" s="87"/>
      <c r="AB128" s="87"/>
      <c r="AC128" s="87"/>
      <c r="AD128" s="137">
        <f>IF($AE$13="Correct",IF(AND(AD127+1&lt;='Student Work'!$AE$13,AD127&lt;&gt;0),AD127+1,IF('Student Work'!AD128&gt;0,"ERROR",0)),0)</f>
        <v>0</v>
      </c>
      <c r="AE128" s="139">
        <f>IF(AD128=0,0,IF(ISBLANK('Student Work'!AE128),"ERROR",IF(ABS('Student Work'!AE128-'Student Work'!AH127)&lt;0.01,IF(AD128&lt;&gt;"ERROR","Correct","ERROR"),"ERROR")))</f>
        <v>0</v>
      </c>
      <c r="AF128" s="139">
        <f>IF(AD128=0,0,IF(ISBLANK('Student Work'!AF128),"ERROR",IF(ABS('Student Work'!AF128-'Student Work'!AE128*'Student Work'!$AE$12/12)&lt;0.01,IF(AD128&lt;&gt;"ERROR","Correct","ERROR"),"ERROR")))</f>
        <v>0</v>
      </c>
      <c r="AG128" s="154">
        <f>IF(AD128=0,0,IF(ISBLANK('Student Work'!AG128),"ERROR",IF(ABS('Student Work'!AG128-('Student Work'!$AE$14-'Student Work'!AF128))&lt;0.01,"Correct","ERROR")))</f>
        <v>0</v>
      </c>
      <c r="AH128" s="155">
        <f>IF(AD128=0,0,IF(ISBLANK('Student Work'!AH128),"ERROR",IF(ABS('Student Work'!AH128-('Student Work'!AE128-'Student Work'!AG128))&lt;0.01,"Correct","ERROR")))</f>
        <v>0</v>
      </c>
      <c r="AI128" s="139">
        <f>IF(AE128=0,0,IF(ISBLANK('Student Work'!#REF!),"ERROR",IF(ABS('Student Work'!#REF!-('Student Work'!AF128+'Student Work'!AG128+'Student Work'!AH128))&lt;0.01,"Correct","ERROR")))</f>
        <v>0</v>
      </c>
      <c r="AJ128" s="87"/>
      <c r="AK128" s="87"/>
      <c r="AL128" s="70"/>
    </row>
    <row r="129" spans="1:38">
      <c r="A129" s="100"/>
      <c r="B129" s="72"/>
      <c r="C129" s="72"/>
      <c r="D129" s="72"/>
      <c r="E129" s="72"/>
      <c r="F129" s="72"/>
      <c r="G129" s="72"/>
      <c r="H129" s="72"/>
      <c r="I129" s="72"/>
      <c r="J129" s="72"/>
      <c r="K129" s="72"/>
      <c r="L129" s="72"/>
      <c r="M129" s="72"/>
      <c r="N129" s="72"/>
      <c r="O129" s="87"/>
      <c r="P129" s="137">
        <f>IF($T$13="Correct",IF(AND(P128+1&lt;='Student Work'!$T$13,P128&lt;&gt;0),P128+1,IF('Student Work'!P129&gt;0,"ERROR",0)),0)</f>
        <v>0</v>
      </c>
      <c r="Q129" s="138">
        <f>IF(P129=0,0,IF(ISBLANK('Student Work'!Q129),"ERROR",IF(ABS('Student Work'!Q129-'Student Work'!T128)&lt;0.01,IF(P129&lt;&gt;"ERROR","Correct","ERROR"),"ERROR")))</f>
        <v>0</v>
      </c>
      <c r="R129" s="139">
        <f>IF(P129=0,0,IF(ISBLANK('Student Work'!R129),"ERROR",IF(ABS('Student Work'!R129-'Student Work'!Q129*'Student Work'!$T$12/12)&lt;0.01,IF(P129&lt;&gt;"ERROR","Correct","ERROR"),"ERROR")))</f>
        <v>0</v>
      </c>
      <c r="S129" s="139">
        <f>IF(P129=0,0,IF(ISBLANK('Student Work'!S129),"ERROR",IF(ABS('Student Work'!S129-('Student Work'!$T$14-'Student Work'!R129))&lt;0.01,IF(P129&lt;&gt;"ERROR","Correct","ERROR"),"ERROR")))</f>
        <v>0</v>
      </c>
      <c r="T129" s="139">
        <f>IF(P129=0,0,IF(ISBLANK('Student Work'!T129),"ERROR",IF(ABS('Student Work'!T129-('Student Work'!Q129-'Student Work'!S129))&lt;0.01,IF(P129&lt;&gt;"ERROR","Correct","ERROR"),"ERROR")))</f>
        <v>0</v>
      </c>
      <c r="U129" s="143"/>
      <c r="V129" s="143"/>
      <c r="W129" s="87"/>
      <c r="X129" s="87"/>
      <c r="Y129" s="87"/>
      <c r="Z129" s="87"/>
      <c r="AA129" s="87"/>
      <c r="AB129" s="87"/>
      <c r="AC129" s="87"/>
      <c r="AD129" s="137">
        <f>IF($AE$13="Correct",IF(AND(AD128+1&lt;='Student Work'!$AE$13,AD128&lt;&gt;0),AD128+1,IF('Student Work'!AD129&gt;0,"ERROR",0)),0)</f>
        <v>0</v>
      </c>
      <c r="AE129" s="139">
        <f>IF(AD129=0,0,IF(ISBLANK('Student Work'!AE129),"ERROR",IF(ABS('Student Work'!AE129-'Student Work'!AH128)&lt;0.01,IF(AD129&lt;&gt;"ERROR","Correct","ERROR"),"ERROR")))</f>
        <v>0</v>
      </c>
      <c r="AF129" s="139">
        <f>IF(AD129=0,0,IF(ISBLANK('Student Work'!AF129),"ERROR",IF(ABS('Student Work'!AF129-'Student Work'!AE129*'Student Work'!$AE$12/12)&lt;0.01,IF(AD129&lt;&gt;"ERROR","Correct","ERROR"),"ERROR")))</f>
        <v>0</v>
      </c>
      <c r="AG129" s="154">
        <f>IF(AD129=0,0,IF(ISBLANK('Student Work'!AG129),"ERROR",IF(ABS('Student Work'!AG129-('Student Work'!$AE$14-'Student Work'!AF129))&lt;0.01,"Correct","ERROR")))</f>
        <v>0</v>
      </c>
      <c r="AH129" s="155">
        <f>IF(AD129=0,0,IF(ISBLANK('Student Work'!AH129),"ERROR",IF(ABS('Student Work'!AH129-('Student Work'!AE129-'Student Work'!AG129))&lt;0.01,"Correct","ERROR")))</f>
        <v>0</v>
      </c>
      <c r="AI129" s="139">
        <f>IF(AE129=0,0,IF(ISBLANK('Student Work'!#REF!),"ERROR",IF(ABS('Student Work'!#REF!-('Student Work'!AF129+'Student Work'!AG129+'Student Work'!AH129))&lt;0.01,"Correct","ERROR")))</f>
        <v>0</v>
      </c>
      <c r="AJ129" s="87"/>
      <c r="AK129" s="87"/>
      <c r="AL129" s="70"/>
    </row>
    <row r="130" spans="1:38">
      <c r="A130" s="100"/>
      <c r="B130" s="72"/>
      <c r="C130" s="72"/>
      <c r="D130" s="72"/>
      <c r="E130" s="72"/>
      <c r="F130" s="72"/>
      <c r="G130" s="72"/>
      <c r="H130" s="72"/>
      <c r="I130" s="72"/>
      <c r="J130" s="72"/>
      <c r="K130" s="72"/>
      <c r="L130" s="72"/>
      <c r="M130" s="72"/>
      <c r="N130" s="72"/>
      <c r="O130" s="87"/>
      <c r="P130" s="137">
        <f>IF($T$13="Correct",IF(AND(P129+1&lt;='Student Work'!$T$13,P129&lt;&gt;0),P129+1,IF('Student Work'!P130&gt;0,"ERROR",0)),0)</f>
        <v>0</v>
      </c>
      <c r="Q130" s="138">
        <f>IF(P130=0,0,IF(ISBLANK('Student Work'!Q130),"ERROR",IF(ABS('Student Work'!Q130-'Student Work'!T129)&lt;0.01,IF(P130&lt;&gt;"ERROR","Correct","ERROR"),"ERROR")))</f>
        <v>0</v>
      </c>
      <c r="R130" s="139">
        <f>IF(P130=0,0,IF(ISBLANK('Student Work'!R130),"ERROR",IF(ABS('Student Work'!R130-'Student Work'!Q130*'Student Work'!$T$12/12)&lt;0.01,IF(P130&lt;&gt;"ERROR","Correct","ERROR"),"ERROR")))</f>
        <v>0</v>
      </c>
      <c r="S130" s="139">
        <f>IF(P130=0,0,IF(ISBLANK('Student Work'!S130),"ERROR",IF(ABS('Student Work'!S130-('Student Work'!$T$14-'Student Work'!R130))&lt;0.01,IF(P130&lt;&gt;"ERROR","Correct","ERROR"),"ERROR")))</f>
        <v>0</v>
      </c>
      <c r="T130" s="139">
        <f>IF(P130=0,0,IF(ISBLANK('Student Work'!T130),"ERROR",IF(ABS('Student Work'!T130-('Student Work'!Q130-'Student Work'!S130))&lt;0.01,IF(P130&lt;&gt;"ERROR","Correct","ERROR"),"ERROR")))</f>
        <v>0</v>
      </c>
      <c r="U130" s="143"/>
      <c r="V130" s="143"/>
      <c r="W130" s="87"/>
      <c r="X130" s="87"/>
      <c r="Y130" s="87"/>
      <c r="Z130" s="87"/>
      <c r="AA130" s="87"/>
      <c r="AB130" s="87"/>
      <c r="AC130" s="87"/>
      <c r="AD130" s="137">
        <f>IF($AE$13="Correct",IF(AND(AD129+1&lt;='Student Work'!$AE$13,AD129&lt;&gt;0),AD129+1,IF('Student Work'!AD130&gt;0,"ERROR",0)),0)</f>
        <v>0</v>
      </c>
      <c r="AE130" s="139">
        <f>IF(AD130=0,0,IF(ISBLANK('Student Work'!AE130),"ERROR",IF(ABS('Student Work'!AE130-'Student Work'!AH129)&lt;0.01,IF(AD130&lt;&gt;"ERROR","Correct","ERROR"),"ERROR")))</f>
        <v>0</v>
      </c>
      <c r="AF130" s="139">
        <f>IF(AD130=0,0,IF(ISBLANK('Student Work'!AF130),"ERROR",IF(ABS('Student Work'!AF130-'Student Work'!AE130*'Student Work'!$AE$12/12)&lt;0.01,IF(AD130&lt;&gt;"ERROR","Correct","ERROR"),"ERROR")))</f>
        <v>0</v>
      </c>
      <c r="AG130" s="154">
        <f>IF(AD130=0,0,IF(ISBLANK('Student Work'!AG130),"ERROR",IF(ABS('Student Work'!AG130-('Student Work'!$AE$14-'Student Work'!AF130))&lt;0.01,"Correct","ERROR")))</f>
        <v>0</v>
      </c>
      <c r="AH130" s="155">
        <f>IF(AD130=0,0,IF(ISBLANK('Student Work'!AH130),"ERROR",IF(ABS('Student Work'!AH130-('Student Work'!AE130-'Student Work'!AG130))&lt;0.01,"Correct","ERROR")))</f>
        <v>0</v>
      </c>
      <c r="AI130" s="139">
        <f>IF(AE130=0,0,IF(ISBLANK('Student Work'!#REF!),"ERROR",IF(ABS('Student Work'!#REF!-('Student Work'!AF130+'Student Work'!AG130+'Student Work'!AH130))&lt;0.01,"Correct","ERROR")))</f>
        <v>0</v>
      </c>
      <c r="AJ130" s="87"/>
      <c r="AK130" s="87"/>
      <c r="AL130" s="70"/>
    </row>
    <row r="131" spans="1:38">
      <c r="A131" s="100"/>
      <c r="B131" s="72"/>
      <c r="C131" s="72"/>
      <c r="D131" s="72"/>
      <c r="E131" s="72"/>
      <c r="F131" s="72"/>
      <c r="G131" s="72"/>
      <c r="H131" s="72"/>
      <c r="I131" s="72"/>
      <c r="J131" s="72"/>
      <c r="K131" s="72"/>
      <c r="L131" s="72"/>
      <c r="M131" s="72"/>
      <c r="N131" s="72"/>
      <c r="O131" s="87"/>
      <c r="P131" s="137">
        <f>IF($T$13="Correct",IF(AND(P130+1&lt;='Student Work'!$T$13,P130&lt;&gt;0),P130+1,IF('Student Work'!P131&gt;0,"ERROR",0)),0)</f>
        <v>0</v>
      </c>
      <c r="Q131" s="138">
        <f>IF(P131=0,0,IF(ISBLANK('Student Work'!Q131),"ERROR",IF(ABS('Student Work'!Q131-'Student Work'!T130)&lt;0.01,IF(P131&lt;&gt;"ERROR","Correct","ERROR"),"ERROR")))</f>
        <v>0</v>
      </c>
      <c r="R131" s="139">
        <f>IF(P131=0,0,IF(ISBLANK('Student Work'!R131),"ERROR",IF(ABS('Student Work'!R131-'Student Work'!Q131*'Student Work'!$T$12/12)&lt;0.01,IF(P131&lt;&gt;"ERROR","Correct","ERROR"),"ERROR")))</f>
        <v>0</v>
      </c>
      <c r="S131" s="139">
        <f>IF(P131=0,0,IF(ISBLANK('Student Work'!S131),"ERROR",IF(ABS('Student Work'!S131-('Student Work'!$T$14-'Student Work'!R131))&lt;0.01,IF(P131&lt;&gt;"ERROR","Correct","ERROR"),"ERROR")))</f>
        <v>0</v>
      </c>
      <c r="T131" s="139">
        <f>IF(P131=0,0,IF(ISBLANK('Student Work'!T131),"ERROR",IF(ABS('Student Work'!T131-('Student Work'!Q131-'Student Work'!S131))&lt;0.01,IF(P131&lt;&gt;"ERROR","Correct","ERROR"),"ERROR")))</f>
        <v>0</v>
      </c>
      <c r="U131" s="143"/>
      <c r="V131" s="143"/>
      <c r="W131" s="87"/>
      <c r="X131" s="87"/>
      <c r="Y131" s="87"/>
      <c r="Z131" s="87"/>
      <c r="AA131" s="87"/>
      <c r="AB131" s="87"/>
      <c r="AC131" s="87"/>
      <c r="AD131" s="137">
        <f>IF($AE$13="Correct",IF(AND(AD130+1&lt;='Student Work'!$AE$13,AD130&lt;&gt;0),AD130+1,IF('Student Work'!AD131&gt;0,"ERROR",0)),0)</f>
        <v>0</v>
      </c>
      <c r="AE131" s="139">
        <f>IF(AD131=0,0,IF(ISBLANK('Student Work'!AE131),"ERROR",IF(ABS('Student Work'!AE131-'Student Work'!AH130)&lt;0.01,IF(AD131&lt;&gt;"ERROR","Correct","ERROR"),"ERROR")))</f>
        <v>0</v>
      </c>
      <c r="AF131" s="139">
        <f>IF(AD131=0,0,IF(ISBLANK('Student Work'!AF131),"ERROR",IF(ABS('Student Work'!AF131-'Student Work'!AE131*'Student Work'!$AE$12/12)&lt;0.01,IF(AD131&lt;&gt;"ERROR","Correct","ERROR"),"ERROR")))</f>
        <v>0</v>
      </c>
      <c r="AG131" s="154">
        <f>IF(AD131=0,0,IF(ISBLANK('Student Work'!AG131),"ERROR",IF(ABS('Student Work'!AG131-('Student Work'!$AE$14-'Student Work'!AF131))&lt;0.01,"Correct","ERROR")))</f>
        <v>0</v>
      </c>
      <c r="AH131" s="155">
        <f>IF(AD131=0,0,IF(ISBLANK('Student Work'!AH131),"ERROR",IF(ABS('Student Work'!AH131-('Student Work'!AE131-'Student Work'!AG131))&lt;0.01,"Correct","ERROR")))</f>
        <v>0</v>
      </c>
      <c r="AI131" s="139">
        <f>IF(AE131=0,0,IF(ISBLANK('Student Work'!#REF!),"ERROR",IF(ABS('Student Work'!#REF!-('Student Work'!AF131+'Student Work'!AG131+'Student Work'!AH131))&lt;0.01,"Correct","ERROR")))</f>
        <v>0</v>
      </c>
      <c r="AJ131" s="87"/>
      <c r="AK131" s="87"/>
      <c r="AL131" s="70"/>
    </row>
    <row r="132" spans="1:38">
      <c r="A132" s="100"/>
      <c r="B132" s="72"/>
      <c r="C132" s="72"/>
      <c r="D132" s="72"/>
      <c r="E132" s="72"/>
      <c r="F132" s="72"/>
      <c r="G132" s="72"/>
      <c r="H132" s="72"/>
      <c r="I132" s="72"/>
      <c r="J132" s="72"/>
      <c r="K132" s="72"/>
      <c r="L132" s="72"/>
      <c r="M132" s="72"/>
      <c r="N132" s="72"/>
      <c r="O132" s="87"/>
      <c r="P132" s="137">
        <f>IF($T$13="Correct",IF(AND(P131+1&lt;='Student Work'!$T$13,P131&lt;&gt;0),P131+1,IF('Student Work'!P132&gt;0,"ERROR",0)),0)</f>
        <v>0</v>
      </c>
      <c r="Q132" s="138">
        <f>IF(P132=0,0,IF(ISBLANK('Student Work'!Q132),"ERROR",IF(ABS('Student Work'!Q132-'Student Work'!T131)&lt;0.01,IF(P132&lt;&gt;"ERROR","Correct","ERROR"),"ERROR")))</f>
        <v>0</v>
      </c>
      <c r="R132" s="139">
        <f>IF(P132=0,0,IF(ISBLANK('Student Work'!R132),"ERROR",IF(ABS('Student Work'!R132-'Student Work'!Q132*'Student Work'!$T$12/12)&lt;0.01,IF(P132&lt;&gt;"ERROR","Correct","ERROR"),"ERROR")))</f>
        <v>0</v>
      </c>
      <c r="S132" s="139">
        <f>IF(P132=0,0,IF(ISBLANK('Student Work'!S132),"ERROR",IF(ABS('Student Work'!S132-('Student Work'!$T$14-'Student Work'!R132))&lt;0.01,IF(P132&lt;&gt;"ERROR","Correct","ERROR"),"ERROR")))</f>
        <v>0</v>
      </c>
      <c r="T132" s="139">
        <f>IF(P132=0,0,IF(ISBLANK('Student Work'!T132),"ERROR",IF(ABS('Student Work'!T132-('Student Work'!Q132-'Student Work'!S132))&lt;0.01,IF(P132&lt;&gt;"ERROR","Correct","ERROR"),"ERROR")))</f>
        <v>0</v>
      </c>
      <c r="U132" s="143"/>
      <c r="V132" s="143"/>
      <c r="W132" s="87"/>
      <c r="X132" s="87"/>
      <c r="Y132" s="87"/>
      <c r="Z132" s="87"/>
      <c r="AA132" s="87"/>
      <c r="AB132" s="87"/>
      <c r="AC132" s="87"/>
      <c r="AD132" s="137">
        <f>IF($AE$13="Correct",IF(AND(AD131+1&lt;='Student Work'!$AE$13,AD131&lt;&gt;0),AD131+1,IF('Student Work'!AD132&gt;0,"ERROR",0)),0)</f>
        <v>0</v>
      </c>
      <c r="AE132" s="139">
        <f>IF(AD132=0,0,IF(ISBLANK('Student Work'!AE132),"ERROR",IF(ABS('Student Work'!AE132-'Student Work'!AH131)&lt;0.01,IF(AD132&lt;&gt;"ERROR","Correct","ERROR"),"ERROR")))</f>
        <v>0</v>
      </c>
      <c r="AF132" s="139">
        <f>IF(AD132=0,0,IF(ISBLANK('Student Work'!AF132),"ERROR",IF(ABS('Student Work'!AF132-'Student Work'!AE132*'Student Work'!$AE$12/12)&lt;0.01,IF(AD132&lt;&gt;"ERROR","Correct","ERROR"),"ERROR")))</f>
        <v>0</v>
      </c>
      <c r="AG132" s="154">
        <f>IF(AD132=0,0,IF(ISBLANK('Student Work'!AG132),"ERROR",IF(ABS('Student Work'!AG132-('Student Work'!$AE$14-'Student Work'!AF132))&lt;0.01,"Correct","ERROR")))</f>
        <v>0</v>
      </c>
      <c r="AH132" s="155">
        <f>IF(AD132=0,0,IF(ISBLANK('Student Work'!AH132),"ERROR",IF(ABS('Student Work'!AH132-('Student Work'!AE132-'Student Work'!AG132))&lt;0.01,"Correct","ERROR")))</f>
        <v>0</v>
      </c>
      <c r="AI132" s="139">
        <f>IF(AE132=0,0,IF(ISBLANK('Student Work'!#REF!),"ERROR",IF(ABS('Student Work'!#REF!-('Student Work'!AF132+'Student Work'!AG132+'Student Work'!AH132))&lt;0.01,"Correct","ERROR")))</f>
        <v>0</v>
      </c>
      <c r="AJ132" s="87"/>
      <c r="AK132" s="87"/>
      <c r="AL132" s="70"/>
    </row>
    <row r="133" spans="1:38">
      <c r="A133" s="100"/>
      <c r="B133" s="72"/>
      <c r="C133" s="72"/>
      <c r="D133" s="72"/>
      <c r="E133" s="72"/>
      <c r="F133" s="72"/>
      <c r="G133" s="72"/>
      <c r="H133" s="72"/>
      <c r="I133" s="72"/>
      <c r="J133" s="72"/>
      <c r="K133" s="72"/>
      <c r="L133" s="72"/>
      <c r="M133" s="72"/>
      <c r="N133" s="72"/>
      <c r="O133" s="87"/>
      <c r="P133" s="137">
        <f>IF($T$13="Correct",IF(AND(P132+1&lt;='Student Work'!$T$13,P132&lt;&gt;0),P132+1,IF('Student Work'!P133&gt;0,"ERROR",0)),0)</f>
        <v>0</v>
      </c>
      <c r="Q133" s="138">
        <f>IF(P133=0,0,IF(ISBLANK('Student Work'!Q133),"ERROR",IF(ABS('Student Work'!Q133-'Student Work'!T132)&lt;0.01,IF(P133&lt;&gt;"ERROR","Correct","ERROR"),"ERROR")))</f>
        <v>0</v>
      </c>
      <c r="R133" s="139">
        <f>IF(P133=0,0,IF(ISBLANK('Student Work'!R133),"ERROR",IF(ABS('Student Work'!R133-'Student Work'!Q133*'Student Work'!$T$12/12)&lt;0.01,IF(P133&lt;&gt;"ERROR","Correct","ERROR"),"ERROR")))</f>
        <v>0</v>
      </c>
      <c r="S133" s="139">
        <f>IF(P133=0,0,IF(ISBLANK('Student Work'!S133),"ERROR",IF(ABS('Student Work'!S133-('Student Work'!$T$14-'Student Work'!R133))&lt;0.01,IF(P133&lt;&gt;"ERROR","Correct","ERROR"),"ERROR")))</f>
        <v>0</v>
      </c>
      <c r="T133" s="139">
        <f>IF(P133=0,0,IF(ISBLANK('Student Work'!T133),"ERROR",IF(ABS('Student Work'!T133-('Student Work'!Q133-'Student Work'!S133))&lt;0.01,IF(P133&lt;&gt;"ERROR","Correct","ERROR"),"ERROR")))</f>
        <v>0</v>
      </c>
      <c r="U133" s="143"/>
      <c r="V133" s="143"/>
      <c r="W133" s="87"/>
      <c r="X133" s="87"/>
      <c r="Y133" s="87"/>
      <c r="Z133" s="87"/>
      <c r="AA133" s="87"/>
      <c r="AB133" s="87"/>
      <c r="AC133" s="87"/>
      <c r="AD133" s="137">
        <f>IF($AE$13="Correct",IF(AND(AD132+1&lt;='Student Work'!$AE$13,AD132&lt;&gt;0),AD132+1,IF('Student Work'!AD133&gt;0,"ERROR",0)),0)</f>
        <v>0</v>
      </c>
      <c r="AE133" s="139">
        <f>IF(AD133=0,0,IF(ISBLANK('Student Work'!AE133),"ERROR",IF(ABS('Student Work'!AE133-'Student Work'!AH132)&lt;0.01,IF(AD133&lt;&gt;"ERROR","Correct","ERROR"),"ERROR")))</f>
        <v>0</v>
      </c>
      <c r="AF133" s="139">
        <f>IF(AD133=0,0,IF(ISBLANK('Student Work'!AF133),"ERROR",IF(ABS('Student Work'!AF133-'Student Work'!AE133*'Student Work'!$AE$12/12)&lt;0.01,IF(AD133&lt;&gt;"ERROR","Correct","ERROR"),"ERROR")))</f>
        <v>0</v>
      </c>
      <c r="AG133" s="154">
        <f>IF(AD133=0,0,IF(ISBLANK('Student Work'!AG133),"ERROR",IF(ABS('Student Work'!AG133-('Student Work'!$AE$14-'Student Work'!AF133))&lt;0.01,"Correct","ERROR")))</f>
        <v>0</v>
      </c>
      <c r="AH133" s="155">
        <f>IF(AD133=0,0,IF(ISBLANK('Student Work'!AH133),"ERROR",IF(ABS('Student Work'!AH133-('Student Work'!AE133-'Student Work'!AG133))&lt;0.01,"Correct","ERROR")))</f>
        <v>0</v>
      </c>
      <c r="AI133" s="139">
        <f>IF(AE133=0,0,IF(ISBLANK('Student Work'!#REF!),"ERROR",IF(ABS('Student Work'!#REF!-('Student Work'!AF133+'Student Work'!AG133+'Student Work'!AH133))&lt;0.01,"Correct","ERROR")))</f>
        <v>0</v>
      </c>
      <c r="AJ133" s="87"/>
      <c r="AK133" s="87"/>
      <c r="AL133" s="70"/>
    </row>
    <row r="134" spans="1:38">
      <c r="A134" s="100"/>
      <c r="B134" s="72"/>
      <c r="C134" s="72"/>
      <c r="D134" s="72"/>
      <c r="E134" s="72"/>
      <c r="F134" s="72"/>
      <c r="G134" s="72"/>
      <c r="H134" s="72"/>
      <c r="I134" s="72"/>
      <c r="J134" s="72"/>
      <c r="K134" s="72"/>
      <c r="L134" s="72"/>
      <c r="M134" s="72"/>
      <c r="N134" s="72"/>
      <c r="O134" s="87"/>
      <c r="P134" s="137">
        <f>IF($T$13="Correct",IF(AND(P133+1&lt;='Student Work'!$T$13,P133&lt;&gt;0),P133+1,IF('Student Work'!P134&gt;0,"ERROR",0)),0)</f>
        <v>0</v>
      </c>
      <c r="Q134" s="138">
        <f>IF(P134=0,0,IF(ISBLANK('Student Work'!Q134),"ERROR",IF(ABS('Student Work'!Q134-'Student Work'!T133)&lt;0.01,IF(P134&lt;&gt;"ERROR","Correct","ERROR"),"ERROR")))</f>
        <v>0</v>
      </c>
      <c r="R134" s="139">
        <f>IF(P134=0,0,IF(ISBLANK('Student Work'!R134),"ERROR",IF(ABS('Student Work'!R134-'Student Work'!Q134*'Student Work'!$T$12/12)&lt;0.01,IF(P134&lt;&gt;"ERROR","Correct","ERROR"),"ERROR")))</f>
        <v>0</v>
      </c>
      <c r="S134" s="139">
        <f>IF(P134=0,0,IF(ISBLANK('Student Work'!S134),"ERROR",IF(ABS('Student Work'!S134-('Student Work'!$T$14-'Student Work'!R134))&lt;0.01,IF(P134&lt;&gt;"ERROR","Correct","ERROR"),"ERROR")))</f>
        <v>0</v>
      </c>
      <c r="T134" s="139">
        <f>IF(P134=0,0,IF(ISBLANK('Student Work'!T134),"ERROR",IF(ABS('Student Work'!T134-('Student Work'!Q134-'Student Work'!S134))&lt;0.01,IF(P134&lt;&gt;"ERROR","Correct","ERROR"),"ERROR")))</f>
        <v>0</v>
      </c>
      <c r="U134" s="143"/>
      <c r="V134" s="143"/>
      <c r="W134" s="87"/>
      <c r="X134" s="87"/>
      <c r="Y134" s="87"/>
      <c r="Z134" s="87"/>
      <c r="AA134" s="87"/>
      <c r="AB134" s="87"/>
      <c r="AC134" s="87"/>
      <c r="AD134" s="137">
        <f>IF($AE$13="Correct",IF(AND(AD133+1&lt;='Student Work'!$AE$13,AD133&lt;&gt;0),AD133+1,IF('Student Work'!AD134&gt;0,"ERROR",0)),0)</f>
        <v>0</v>
      </c>
      <c r="AE134" s="139">
        <f>IF(AD134=0,0,IF(ISBLANK('Student Work'!AE134),"ERROR",IF(ABS('Student Work'!AE134-'Student Work'!AH133)&lt;0.01,IF(AD134&lt;&gt;"ERROR","Correct","ERROR"),"ERROR")))</f>
        <v>0</v>
      </c>
      <c r="AF134" s="139">
        <f>IF(AD134=0,0,IF(ISBLANK('Student Work'!AF134),"ERROR",IF(ABS('Student Work'!AF134-'Student Work'!AE134*'Student Work'!$AE$12/12)&lt;0.01,IF(AD134&lt;&gt;"ERROR","Correct","ERROR"),"ERROR")))</f>
        <v>0</v>
      </c>
      <c r="AG134" s="154">
        <f>IF(AD134=0,0,IF(ISBLANK('Student Work'!AG134),"ERROR",IF(ABS('Student Work'!AG134-('Student Work'!$AE$14-'Student Work'!AF134))&lt;0.01,"Correct","ERROR")))</f>
        <v>0</v>
      </c>
      <c r="AH134" s="155">
        <f>IF(AD134=0,0,IF(ISBLANK('Student Work'!AH134),"ERROR",IF(ABS('Student Work'!AH134-('Student Work'!AE134-'Student Work'!AG134))&lt;0.01,"Correct","ERROR")))</f>
        <v>0</v>
      </c>
      <c r="AI134" s="139">
        <f>IF(AE134=0,0,IF(ISBLANK('Student Work'!#REF!),"ERROR",IF(ABS('Student Work'!#REF!-('Student Work'!AF134+'Student Work'!AG134+'Student Work'!AH134))&lt;0.01,"Correct","ERROR")))</f>
        <v>0</v>
      </c>
      <c r="AJ134" s="87"/>
      <c r="AK134" s="87"/>
      <c r="AL134" s="70"/>
    </row>
    <row r="135" spans="1:38">
      <c r="A135" s="100"/>
      <c r="B135" s="72"/>
      <c r="C135" s="72"/>
      <c r="D135" s="72"/>
      <c r="E135" s="72"/>
      <c r="F135" s="72"/>
      <c r="G135" s="72"/>
      <c r="H135" s="72"/>
      <c r="I135" s="72"/>
      <c r="J135" s="72"/>
      <c r="K135" s="72"/>
      <c r="L135" s="72"/>
      <c r="M135" s="72"/>
      <c r="N135" s="72"/>
      <c r="O135" s="87"/>
      <c r="P135" s="137">
        <f>IF($T$13="Correct",IF(AND(P134+1&lt;='Student Work'!$T$13,P134&lt;&gt;0),P134+1,IF('Student Work'!P135&gt;0,"ERROR",0)),0)</f>
        <v>0</v>
      </c>
      <c r="Q135" s="138">
        <f>IF(P135=0,0,IF(ISBLANK('Student Work'!Q135),"ERROR",IF(ABS('Student Work'!Q135-'Student Work'!T134)&lt;0.01,IF(P135&lt;&gt;"ERROR","Correct","ERROR"),"ERROR")))</f>
        <v>0</v>
      </c>
      <c r="R135" s="139">
        <f>IF(P135=0,0,IF(ISBLANK('Student Work'!R135),"ERROR",IF(ABS('Student Work'!R135-'Student Work'!Q135*'Student Work'!$T$12/12)&lt;0.01,IF(P135&lt;&gt;"ERROR","Correct","ERROR"),"ERROR")))</f>
        <v>0</v>
      </c>
      <c r="S135" s="139">
        <f>IF(P135=0,0,IF(ISBLANK('Student Work'!S135),"ERROR",IF(ABS('Student Work'!S135-('Student Work'!$T$14-'Student Work'!R135))&lt;0.01,IF(P135&lt;&gt;"ERROR","Correct","ERROR"),"ERROR")))</f>
        <v>0</v>
      </c>
      <c r="T135" s="139">
        <f>IF(P135=0,0,IF(ISBLANK('Student Work'!T135),"ERROR",IF(ABS('Student Work'!T135-('Student Work'!Q135-'Student Work'!S135))&lt;0.01,IF(P135&lt;&gt;"ERROR","Correct","ERROR"),"ERROR")))</f>
        <v>0</v>
      </c>
      <c r="U135" s="143"/>
      <c r="V135" s="143"/>
      <c r="W135" s="87"/>
      <c r="X135" s="87"/>
      <c r="Y135" s="87"/>
      <c r="Z135" s="87"/>
      <c r="AA135" s="87"/>
      <c r="AB135" s="87"/>
      <c r="AC135" s="87"/>
      <c r="AD135" s="137">
        <f>IF($AE$13="Correct",IF(AND(AD134+1&lt;='Student Work'!$AE$13,AD134&lt;&gt;0),AD134+1,IF('Student Work'!AD135&gt;0,"ERROR",0)),0)</f>
        <v>0</v>
      </c>
      <c r="AE135" s="139">
        <f>IF(AD135=0,0,IF(ISBLANK('Student Work'!AE135),"ERROR",IF(ABS('Student Work'!AE135-'Student Work'!AH134)&lt;0.01,IF(AD135&lt;&gt;"ERROR","Correct","ERROR"),"ERROR")))</f>
        <v>0</v>
      </c>
      <c r="AF135" s="139">
        <f>IF(AD135=0,0,IF(ISBLANK('Student Work'!AF135),"ERROR",IF(ABS('Student Work'!AF135-'Student Work'!AE135*'Student Work'!$AE$12/12)&lt;0.01,IF(AD135&lt;&gt;"ERROR","Correct","ERROR"),"ERROR")))</f>
        <v>0</v>
      </c>
      <c r="AG135" s="154">
        <f>IF(AD135=0,0,IF(ISBLANK('Student Work'!AG135),"ERROR",IF(ABS('Student Work'!AG135-('Student Work'!$AE$14-'Student Work'!AF135))&lt;0.01,"Correct","ERROR")))</f>
        <v>0</v>
      </c>
      <c r="AH135" s="155">
        <f>IF(AD135=0,0,IF(ISBLANK('Student Work'!AH135),"ERROR",IF(ABS('Student Work'!AH135-('Student Work'!AE135-'Student Work'!AG135))&lt;0.01,"Correct","ERROR")))</f>
        <v>0</v>
      </c>
      <c r="AI135" s="139">
        <f>IF(AE135=0,0,IF(ISBLANK('Student Work'!#REF!),"ERROR",IF(ABS('Student Work'!#REF!-('Student Work'!AF135+'Student Work'!AG135+'Student Work'!AH135))&lt;0.01,"Correct","ERROR")))</f>
        <v>0</v>
      </c>
      <c r="AJ135" s="87"/>
      <c r="AK135" s="87"/>
      <c r="AL135" s="70"/>
    </row>
    <row r="136" spans="1:38">
      <c r="A136" s="100"/>
      <c r="B136" s="72"/>
      <c r="C136" s="72"/>
      <c r="D136" s="72"/>
      <c r="E136" s="72"/>
      <c r="F136" s="72"/>
      <c r="G136" s="72"/>
      <c r="H136" s="72"/>
      <c r="I136" s="72"/>
      <c r="J136" s="72"/>
      <c r="K136" s="72"/>
      <c r="L136" s="72"/>
      <c r="M136" s="72"/>
      <c r="N136" s="72"/>
      <c r="O136" s="87"/>
      <c r="P136" s="137">
        <f>IF($T$13="Correct",IF(AND(P135+1&lt;='Student Work'!$T$13,P135&lt;&gt;0),P135+1,IF('Student Work'!P136&gt;0,"ERROR",0)),0)</f>
        <v>0</v>
      </c>
      <c r="Q136" s="138">
        <f>IF(P136=0,0,IF(ISBLANK('Student Work'!Q136),"ERROR",IF(ABS('Student Work'!Q136-'Student Work'!T135)&lt;0.01,IF(P136&lt;&gt;"ERROR","Correct","ERROR"),"ERROR")))</f>
        <v>0</v>
      </c>
      <c r="R136" s="139">
        <f>IF(P136=0,0,IF(ISBLANK('Student Work'!R136),"ERROR",IF(ABS('Student Work'!R136-'Student Work'!Q136*'Student Work'!$T$12/12)&lt;0.01,IF(P136&lt;&gt;"ERROR","Correct","ERROR"),"ERROR")))</f>
        <v>0</v>
      </c>
      <c r="S136" s="139">
        <f>IF(P136=0,0,IF(ISBLANK('Student Work'!S136),"ERROR",IF(ABS('Student Work'!S136-('Student Work'!$T$14-'Student Work'!R136))&lt;0.01,IF(P136&lt;&gt;"ERROR","Correct","ERROR"),"ERROR")))</f>
        <v>0</v>
      </c>
      <c r="T136" s="139">
        <f>IF(P136=0,0,IF(ISBLANK('Student Work'!T136),"ERROR",IF(ABS('Student Work'!T136-('Student Work'!Q136-'Student Work'!S136))&lt;0.01,IF(P136&lt;&gt;"ERROR","Correct","ERROR"),"ERROR")))</f>
        <v>0</v>
      </c>
      <c r="U136" s="143"/>
      <c r="V136" s="143"/>
      <c r="W136" s="87"/>
      <c r="X136" s="87"/>
      <c r="Y136" s="87"/>
      <c r="Z136" s="87"/>
      <c r="AA136" s="87"/>
      <c r="AB136" s="87"/>
      <c r="AC136" s="87"/>
      <c r="AD136" s="137">
        <f>IF($AE$13="Correct",IF(AND(AD135+1&lt;='Student Work'!$AE$13,AD135&lt;&gt;0),AD135+1,IF('Student Work'!AD136&gt;0,"ERROR",0)),0)</f>
        <v>0</v>
      </c>
      <c r="AE136" s="139">
        <f>IF(AD136=0,0,IF(ISBLANK('Student Work'!AE136),"ERROR",IF(ABS('Student Work'!AE136-'Student Work'!AH135)&lt;0.01,IF(AD136&lt;&gt;"ERROR","Correct","ERROR"),"ERROR")))</f>
        <v>0</v>
      </c>
      <c r="AF136" s="139">
        <f>IF(AD136=0,0,IF(ISBLANK('Student Work'!AF136),"ERROR",IF(ABS('Student Work'!AF136-'Student Work'!AE136*'Student Work'!$AE$12/12)&lt;0.01,IF(AD136&lt;&gt;"ERROR","Correct","ERROR"),"ERROR")))</f>
        <v>0</v>
      </c>
      <c r="AG136" s="154">
        <f>IF(AD136=0,0,IF(ISBLANK('Student Work'!AG136),"ERROR",IF(ABS('Student Work'!AG136-('Student Work'!$AE$14-'Student Work'!AF136))&lt;0.01,"Correct","ERROR")))</f>
        <v>0</v>
      </c>
      <c r="AH136" s="155">
        <f>IF(AD136=0,0,IF(ISBLANK('Student Work'!AH136),"ERROR",IF(ABS('Student Work'!AH136-('Student Work'!AE136-'Student Work'!AG136))&lt;0.01,"Correct","ERROR")))</f>
        <v>0</v>
      </c>
      <c r="AI136" s="139">
        <f>IF(AE136=0,0,IF(ISBLANK('Student Work'!#REF!),"ERROR",IF(ABS('Student Work'!#REF!-('Student Work'!AF136+'Student Work'!AG136+'Student Work'!AH136))&lt;0.01,"Correct","ERROR")))</f>
        <v>0</v>
      </c>
      <c r="AJ136" s="87"/>
      <c r="AK136" s="87"/>
      <c r="AL136" s="70"/>
    </row>
    <row r="137" spans="1:38">
      <c r="A137" s="100"/>
      <c r="B137" s="72"/>
      <c r="C137" s="72"/>
      <c r="D137" s="72"/>
      <c r="E137" s="72"/>
      <c r="F137" s="72"/>
      <c r="G137" s="72"/>
      <c r="H137" s="72"/>
      <c r="I137" s="72"/>
      <c r="J137" s="72"/>
      <c r="K137" s="72"/>
      <c r="L137" s="72"/>
      <c r="M137" s="72"/>
      <c r="N137" s="72"/>
      <c r="O137" s="87"/>
      <c r="P137" s="137">
        <f>IF($T$13="Correct",IF(AND(P136+1&lt;='Student Work'!$T$13,P136&lt;&gt;0),P136+1,IF('Student Work'!P137&gt;0,"ERROR",0)),0)</f>
        <v>0</v>
      </c>
      <c r="Q137" s="138">
        <f>IF(P137=0,0,IF(ISBLANK('Student Work'!Q137),"ERROR",IF(ABS('Student Work'!Q137-'Student Work'!T136)&lt;0.01,IF(P137&lt;&gt;"ERROR","Correct","ERROR"),"ERROR")))</f>
        <v>0</v>
      </c>
      <c r="R137" s="139">
        <f>IF(P137=0,0,IF(ISBLANK('Student Work'!R137),"ERROR",IF(ABS('Student Work'!R137-'Student Work'!Q137*'Student Work'!$T$12/12)&lt;0.01,IF(P137&lt;&gt;"ERROR","Correct","ERROR"),"ERROR")))</f>
        <v>0</v>
      </c>
      <c r="S137" s="139">
        <f>IF(P137=0,0,IF(ISBLANK('Student Work'!S137),"ERROR",IF(ABS('Student Work'!S137-('Student Work'!$T$14-'Student Work'!R137))&lt;0.01,IF(P137&lt;&gt;"ERROR","Correct","ERROR"),"ERROR")))</f>
        <v>0</v>
      </c>
      <c r="T137" s="139">
        <f>IF(P137=0,0,IF(ISBLANK('Student Work'!T137),"ERROR",IF(ABS('Student Work'!T137-('Student Work'!Q137-'Student Work'!S137))&lt;0.01,IF(P137&lt;&gt;"ERROR","Correct","ERROR"),"ERROR")))</f>
        <v>0</v>
      </c>
      <c r="U137" s="143"/>
      <c r="V137" s="143"/>
      <c r="W137" s="87"/>
      <c r="X137" s="87"/>
      <c r="Y137" s="87"/>
      <c r="Z137" s="87"/>
      <c r="AA137" s="87"/>
      <c r="AB137" s="87"/>
      <c r="AC137" s="87"/>
      <c r="AD137" s="137">
        <f>IF($AE$13="Correct",IF(AND(AD136+1&lt;='Student Work'!$AE$13,AD136&lt;&gt;0),AD136+1,IF('Student Work'!AD137&gt;0,"ERROR",0)),0)</f>
        <v>0</v>
      </c>
      <c r="AE137" s="139">
        <f>IF(AD137=0,0,IF(ISBLANK('Student Work'!AE137),"ERROR",IF(ABS('Student Work'!AE137-'Student Work'!AH136)&lt;0.01,IF(AD137&lt;&gt;"ERROR","Correct","ERROR"),"ERROR")))</f>
        <v>0</v>
      </c>
      <c r="AF137" s="139">
        <f>IF(AD137=0,0,IF(ISBLANK('Student Work'!AF137),"ERROR",IF(ABS('Student Work'!AF137-'Student Work'!AE137*'Student Work'!$AE$12/12)&lt;0.01,IF(AD137&lt;&gt;"ERROR","Correct","ERROR"),"ERROR")))</f>
        <v>0</v>
      </c>
      <c r="AG137" s="154">
        <f>IF(AD137=0,0,IF(ISBLANK('Student Work'!AG137),"ERROR",IF(ABS('Student Work'!AG137-('Student Work'!$AE$14-'Student Work'!AF137))&lt;0.01,"Correct","ERROR")))</f>
        <v>0</v>
      </c>
      <c r="AH137" s="155">
        <f>IF(AD137=0,0,IF(ISBLANK('Student Work'!AH137),"ERROR",IF(ABS('Student Work'!AH137-('Student Work'!AE137-'Student Work'!AG137))&lt;0.01,"Correct","ERROR")))</f>
        <v>0</v>
      </c>
      <c r="AI137" s="139">
        <f>IF(AE137=0,0,IF(ISBLANK('Student Work'!#REF!),"ERROR",IF(ABS('Student Work'!#REF!-('Student Work'!AF137+'Student Work'!AG137+'Student Work'!AH137))&lt;0.01,"Correct","ERROR")))</f>
        <v>0</v>
      </c>
      <c r="AJ137" s="87"/>
      <c r="AK137" s="87"/>
      <c r="AL137" s="70"/>
    </row>
    <row r="138" spans="1:38">
      <c r="A138" s="100"/>
      <c r="B138" s="72"/>
      <c r="C138" s="72"/>
      <c r="D138" s="72"/>
      <c r="E138" s="72"/>
      <c r="F138" s="72"/>
      <c r="G138" s="72"/>
      <c r="H138" s="72"/>
      <c r="I138" s="72"/>
      <c r="J138" s="72"/>
      <c r="K138" s="72"/>
      <c r="L138" s="72"/>
      <c r="M138" s="72"/>
      <c r="N138" s="72"/>
      <c r="O138" s="87"/>
      <c r="P138" s="137">
        <f>IF($T$13="Correct",IF(AND(P137+1&lt;='Student Work'!$T$13,P137&lt;&gt;0),P137+1,IF('Student Work'!P138&gt;0,"ERROR",0)),0)</f>
        <v>0</v>
      </c>
      <c r="Q138" s="138">
        <f>IF(P138=0,0,IF(ISBLANK('Student Work'!Q138),"ERROR",IF(ABS('Student Work'!Q138-'Student Work'!T137)&lt;0.01,IF(P138&lt;&gt;"ERROR","Correct","ERROR"),"ERROR")))</f>
        <v>0</v>
      </c>
      <c r="R138" s="139">
        <f>IF(P138=0,0,IF(ISBLANK('Student Work'!R138),"ERROR",IF(ABS('Student Work'!R138-'Student Work'!Q138*'Student Work'!$T$12/12)&lt;0.01,IF(P138&lt;&gt;"ERROR","Correct","ERROR"),"ERROR")))</f>
        <v>0</v>
      </c>
      <c r="S138" s="139">
        <f>IF(P138=0,0,IF(ISBLANK('Student Work'!S138),"ERROR",IF(ABS('Student Work'!S138-('Student Work'!$T$14-'Student Work'!R138))&lt;0.01,IF(P138&lt;&gt;"ERROR","Correct","ERROR"),"ERROR")))</f>
        <v>0</v>
      </c>
      <c r="T138" s="139">
        <f>IF(P138=0,0,IF(ISBLANK('Student Work'!T138),"ERROR",IF(ABS('Student Work'!T138-('Student Work'!Q138-'Student Work'!S138))&lt;0.01,IF(P138&lt;&gt;"ERROR","Correct","ERROR"),"ERROR")))</f>
        <v>0</v>
      </c>
      <c r="U138" s="143"/>
      <c r="V138" s="143"/>
      <c r="W138" s="87"/>
      <c r="X138" s="87"/>
      <c r="Y138" s="87"/>
      <c r="Z138" s="87"/>
      <c r="AA138" s="87"/>
      <c r="AB138" s="87"/>
      <c r="AC138" s="87"/>
      <c r="AD138" s="137">
        <f>IF($AE$13="Correct",IF(AND(AD137+1&lt;='Student Work'!$AE$13,AD137&lt;&gt;0),AD137+1,IF('Student Work'!AD138&gt;0,"ERROR",0)),0)</f>
        <v>0</v>
      </c>
      <c r="AE138" s="139">
        <f>IF(AD138=0,0,IF(ISBLANK('Student Work'!AE138),"ERROR",IF(ABS('Student Work'!AE138-'Student Work'!AH137)&lt;0.01,IF(AD138&lt;&gt;"ERROR","Correct","ERROR"),"ERROR")))</f>
        <v>0</v>
      </c>
      <c r="AF138" s="139">
        <f>IF(AD138=0,0,IF(ISBLANK('Student Work'!AF138),"ERROR",IF(ABS('Student Work'!AF138-'Student Work'!AE138*'Student Work'!$AE$12/12)&lt;0.01,IF(AD138&lt;&gt;"ERROR","Correct","ERROR"),"ERROR")))</f>
        <v>0</v>
      </c>
      <c r="AG138" s="154">
        <f>IF(AD138=0,0,IF(ISBLANK('Student Work'!AG138),"ERROR",IF(ABS('Student Work'!AG138-('Student Work'!$AE$14-'Student Work'!AF138))&lt;0.01,"Correct","ERROR")))</f>
        <v>0</v>
      </c>
      <c r="AH138" s="155">
        <f>IF(AD138=0,0,IF(ISBLANK('Student Work'!AH138),"ERROR",IF(ABS('Student Work'!AH138-('Student Work'!AE138-'Student Work'!AG138))&lt;0.01,"Correct","ERROR")))</f>
        <v>0</v>
      </c>
      <c r="AI138" s="139">
        <f>IF(AE138=0,0,IF(ISBLANK('Student Work'!#REF!),"ERROR",IF(ABS('Student Work'!#REF!-('Student Work'!AF138+'Student Work'!AG138+'Student Work'!AH138))&lt;0.01,"Correct","ERROR")))</f>
        <v>0</v>
      </c>
      <c r="AJ138" s="87"/>
      <c r="AK138" s="87"/>
      <c r="AL138" s="70"/>
    </row>
    <row r="139" spans="1:38">
      <c r="A139" s="100"/>
      <c r="B139" s="72"/>
      <c r="C139" s="72"/>
      <c r="D139" s="72"/>
      <c r="E139" s="72"/>
      <c r="F139" s="72"/>
      <c r="G139" s="72"/>
      <c r="H139" s="72"/>
      <c r="I139" s="72"/>
      <c r="J139" s="72"/>
      <c r="K139" s="72"/>
      <c r="L139" s="72"/>
      <c r="M139" s="72"/>
      <c r="N139" s="72"/>
      <c r="O139" s="87"/>
      <c r="P139" s="137">
        <f>IF($T$13="Correct",IF(AND(P138+1&lt;='Student Work'!$T$13,P138&lt;&gt;0),P138+1,IF('Student Work'!P139&gt;0,"ERROR",0)),0)</f>
        <v>0</v>
      </c>
      <c r="Q139" s="138">
        <f>IF(P139=0,0,IF(ISBLANK('Student Work'!Q139),"ERROR",IF(ABS('Student Work'!Q139-'Student Work'!T138)&lt;0.01,IF(P139&lt;&gt;"ERROR","Correct","ERROR"),"ERROR")))</f>
        <v>0</v>
      </c>
      <c r="R139" s="139">
        <f>IF(P139=0,0,IF(ISBLANK('Student Work'!R139),"ERROR",IF(ABS('Student Work'!R139-'Student Work'!Q139*'Student Work'!$T$12/12)&lt;0.01,IF(P139&lt;&gt;"ERROR","Correct","ERROR"),"ERROR")))</f>
        <v>0</v>
      </c>
      <c r="S139" s="139">
        <f>IF(P139=0,0,IF(ISBLANK('Student Work'!S139),"ERROR",IF(ABS('Student Work'!S139-('Student Work'!$T$14-'Student Work'!R139))&lt;0.01,IF(P139&lt;&gt;"ERROR","Correct","ERROR"),"ERROR")))</f>
        <v>0</v>
      </c>
      <c r="T139" s="139">
        <f>IF(P139=0,0,IF(ISBLANK('Student Work'!T139),"ERROR",IF(ABS('Student Work'!T139-('Student Work'!Q139-'Student Work'!S139))&lt;0.01,IF(P139&lt;&gt;"ERROR","Correct","ERROR"),"ERROR")))</f>
        <v>0</v>
      </c>
      <c r="U139" s="143"/>
      <c r="V139" s="143"/>
      <c r="W139" s="87"/>
      <c r="X139" s="87"/>
      <c r="Y139" s="87"/>
      <c r="Z139" s="87"/>
      <c r="AA139" s="87"/>
      <c r="AB139" s="87"/>
      <c r="AC139" s="87"/>
      <c r="AD139" s="137">
        <f>IF($AE$13="Correct",IF(AND(AD138+1&lt;='Student Work'!$AE$13,AD138&lt;&gt;0),AD138+1,IF('Student Work'!AD139&gt;0,"ERROR",0)),0)</f>
        <v>0</v>
      </c>
      <c r="AE139" s="139">
        <f>IF(AD139=0,0,IF(ISBLANK('Student Work'!AE139),"ERROR",IF(ABS('Student Work'!AE139-'Student Work'!AH138)&lt;0.01,IF(AD139&lt;&gt;"ERROR","Correct","ERROR"),"ERROR")))</f>
        <v>0</v>
      </c>
      <c r="AF139" s="139">
        <f>IF(AD139=0,0,IF(ISBLANK('Student Work'!AF139),"ERROR",IF(ABS('Student Work'!AF139-'Student Work'!AE139*'Student Work'!$AE$12/12)&lt;0.01,IF(AD139&lt;&gt;"ERROR","Correct","ERROR"),"ERROR")))</f>
        <v>0</v>
      </c>
      <c r="AG139" s="154">
        <f>IF(AD139=0,0,IF(ISBLANK('Student Work'!AG139),"ERROR",IF(ABS('Student Work'!AG139-('Student Work'!$AE$14-'Student Work'!AF139))&lt;0.01,"Correct","ERROR")))</f>
        <v>0</v>
      </c>
      <c r="AH139" s="155">
        <f>IF(AD139=0,0,IF(ISBLANK('Student Work'!AH139),"ERROR",IF(ABS('Student Work'!AH139-('Student Work'!AE139-'Student Work'!AG139))&lt;0.01,"Correct","ERROR")))</f>
        <v>0</v>
      </c>
      <c r="AI139" s="139">
        <f>IF(AE139=0,0,IF(ISBLANK('Student Work'!#REF!),"ERROR",IF(ABS('Student Work'!#REF!-('Student Work'!AF139+'Student Work'!AG139+'Student Work'!AH139))&lt;0.01,"Correct","ERROR")))</f>
        <v>0</v>
      </c>
      <c r="AJ139" s="87"/>
      <c r="AK139" s="87"/>
      <c r="AL139" s="70"/>
    </row>
    <row r="140" spans="1:38">
      <c r="A140" s="100"/>
      <c r="B140" s="72"/>
      <c r="C140" s="72"/>
      <c r="D140" s="72"/>
      <c r="E140" s="72"/>
      <c r="F140" s="72"/>
      <c r="G140" s="72"/>
      <c r="H140" s="72"/>
      <c r="I140" s="72"/>
      <c r="J140" s="72"/>
      <c r="K140" s="72"/>
      <c r="L140" s="72"/>
      <c r="M140" s="72"/>
      <c r="N140" s="72"/>
      <c r="O140" s="87"/>
      <c r="P140" s="137">
        <f>IF($T$13="Correct",IF(AND(P139+1&lt;='Student Work'!$T$13,P139&lt;&gt;0),P139+1,IF('Student Work'!P140&gt;0,"ERROR",0)),0)</f>
        <v>0</v>
      </c>
      <c r="Q140" s="138">
        <f>IF(P140=0,0,IF(ISBLANK('Student Work'!Q140),"ERROR",IF(ABS('Student Work'!Q140-'Student Work'!T139)&lt;0.01,IF(P140&lt;&gt;"ERROR","Correct","ERROR"),"ERROR")))</f>
        <v>0</v>
      </c>
      <c r="R140" s="139">
        <f>IF(P140=0,0,IF(ISBLANK('Student Work'!R140),"ERROR",IF(ABS('Student Work'!R140-'Student Work'!Q140*'Student Work'!$T$12/12)&lt;0.01,IF(P140&lt;&gt;"ERROR","Correct","ERROR"),"ERROR")))</f>
        <v>0</v>
      </c>
      <c r="S140" s="139">
        <f>IF(P140=0,0,IF(ISBLANK('Student Work'!S140),"ERROR",IF(ABS('Student Work'!S140-('Student Work'!$T$14-'Student Work'!R140))&lt;0.01,IF(P140&lt;&gt;"ERROR","Correct","ERROR"),"ERROR")))</f>
        <v>0</v>
      </c>
      <c r="T140" s="139">
        <f>IF(P140=0,0,IF(ISBLANK('Student Work'!T140),"ERROR",IF(ABS('Student Work'!T140-('Student Work'!Q140-'Student Work'!S140))&lt;0.01,IF(P140&lt;&gt;"ERROR","Correct","ERROR"),"ERROR")))</f>
        <v>0</v>
      </c>
      <c r="U140" s="143"/>
      <c r="V140" s="143"/>
      <c r="W140" s="87"/>
      <c r="X140" s="87"/>
      <c r="Y140" s="87"/>
      <c r="Z140" s="87"/>
      <c r="AA140" s="87"/>
      <c r="AB140" s="87"/>
      <c r="AC140" s="87"/>
      <c r="AD140" s="137">
        <f>IF($AE$13="Correct",IF(AND(AD139+1&lt;='Student Work'!$AE$13,AD139&lt;&gt;0),AD139+1,IF('Student Work'!AD140&gt;0,"ERROR",0)),0)</f>
        <v>0</v>
      </c>
      <c r="AE140" s="139">
        <f>IF(AD140=0,0,IF(ISBLANK('Student Work'!AE140),"ERROR",IF(ABS('Student Work'!AE140-'Student Work'!AH139)&lt;0.01,IF(AD140&lt;&gt;"ERROR","Correct","ERROR"),"ERROR")))</f>
        <v>0</v>
      </c>
      <c r="AF140" s="139">
        <f>IF(AD140=0,0,IF(ISBLANK('Student Work'!AF140),"ERROR",IF(ABS('Student Work'!AF140-'Student Work'!AE140*'Student Work'!$AE$12/12)&lt;0.01,IF(AD140&lt;&gt;"ERROR","Correct","ERROR"),"ERROR")))</f>
        <v>0</v>
      </c>
      <c r="AG140" s="154">
        <f>IF(AD140=0,0,IF(ISBLANK('Student Work'!AG140),"ERROR",IF(ABS('Student Work'!AG140-('Student Work'!$AE$14-'Student Work'!AF140))&lt;0.01,"Correct","ERROR")))</f>
        <v>0</v>
      </c>
      <c r="AH140" s="155">
        <f>IF(AD140=0,0,IF(ISBLANK('Student Work'!AH140),"ERROR",IF(ABS('Student Work'!AH140-('Student Work'!AE140-'Student Work'!AG140))&lt;0.01,"Correct","ERROR")))</f>
        <v>0</v>
      </c>
      <c r="AI140" s="139">
        <f>IF(AE140=0,0,IF(ISBLANK('Student Work'!#REF!),"ERROR",IF(ABS('Student Work'!#REF!-('Student Work'!AF140+'Student Work'!AG140+'Student Work'!AH140))&lt;0.01,"Correct","ERROR")))</f>
        <v>0</v>
      </c>
      <c r="AJ140" s="87"/>
      <c r="AK140" s="87"/>
      <c r="AL140" s="70"/>
    </row>
    <row r="141" spans="1:38">
      <c r="A141" s="100"/>
      <c r="B141" s="72"/>
      <c r="C141" s="72"/>
      <c r="D141" s="72"/>
      <c r="E141" s="72"/>
      <c r="F141" s="72"/>
      <c r="G141" s="72"/>
      <c r="H141" s="72"/>
      <c r="I141" s="72"/>
      <c r="J141" s="72"/>
      <c r="K141" s="72"/>
      <c r="L141" s="72"/>
      <c r="M141" s="72"/>
      <c r="N141" s="72"/>
      <c r="O141" s="87"/>
      <c r="P141" s="137">
        <f>IF($T$13="Correct",IF(AND(P140+1&lt;='Student Work'!$T$13,P140&lt;&gt;0),P140+1,IF('Student Work'!P141&gt;0,"ERROR",0)),0)</f>
        <v>0</v>
      </c>
      <c r="Q141" s="138">
        <f>IF(P141=0,0,IF(ISBLANK('Student Work'!Q141),"ERROR",IF(ABS('Student Work'!Q141-'Student Work'!T140)&lt;0.01,IF(P141&lt;&gt;"ERROR","Correct","ERROR"),"ERROR")))</f>
        <v>0</v>
      </c>
      <c r="R141" s="139">
        <f>IF(P141=0,0,IF(ISBLANK('Student Work'!R141),"ERROR",IF(ABS('Student Work'!R141-'Student Work'!Q141*'Student Work'!$T$12/12)&lt;0.01,IF(P141&lt;&gt;"ERROR","Correct","ERROR"),"ERROR")))</f>
        <v>0</v>
      </c>
      <c r="S141" s="139">
        <f>IF(P141=0,0,IF(ISBLANK('Student Work'!S141),"ERROR",IF(ABS('Student Work'!S141-('Student Work'!$T$14-'Student Work'!R141))&lt;0.01,IF(P141&lt;&gt;"ERROR","Correct","ERROR"),"ERROR")))</f>
        <v>0</v>
      </c>
      <c r="T141" s="139">
        <f>IF(P141=0,0,IF(ISBLANK('Student Work'!T141),"ERROR",IF(ABS('Student Work'!T141-('Student Work'!Q141-'Student Work'!S141))&lt;0.01,IF(P141&lt;&gt;"ERROR","Correct","ERROR"),"ERROR")))</f>
        <v>0</v>
      </c>
      <c r="U141" s="143"/>
      <c r="V141" s="143"/>
      <c r="W141" s="87"/>
      <c r="X141" s="87"/>
      <c r="Y141" s="87"/>
      <c r="Z141" s="87"/>
      <c r="AA141" s="87"/>
      <c r="AB141" s="87"/>
      <c r="AC141" s="87"/>
      <c r="AD141" s="137">
        <f>IF($AE$13="Correct",IF(AND(AD140+1&lt;='Student Work'!$AE$13,AD140&lt;&gt;0),AD140+1,IF('Student Work'!AD141&gt;0,"ERROR",0)),0)</f>
        <v>0</v>
      </c>
      <c r="AE141" s="139">
        <f>IF(AD141=0,0,IF(ISBLANK('Student Work'!AE141),"ERROR",IF(ABS('Student Work'!AE141-'Student Work'!AH140)&lt;0.01,IF(AD141&lt;&gt;"ERROR","Correct","ERROR"),"ERROR")))</f>
        <v>0</v>
      </c>
      <c r="AF141" s="139">
        <f>IF(AD141=0,0,IF(ISBLANK('Student Work'!AF141),"ERROR",IF(ABS('Student Work'!AF141-'Student Work'!AE141*'Student Work'!$AE$12/12)&lt;0.01,IF(AD141&lt;&gt;"ERROR","Correct","ERROR"),"ERROR")))</f>
        <v>0</v>
      </c>
      <c r="AG141" s="154">
        <f>IF(AD141=0,0,IF(ISBLANK('Student Work'!AG141),"ERROR",IF(ABS('Student Work'!AG141-('Student Work'!$AE$14-'Student Work'!AF141))&lt;0.01,"Correct","ERROR")))</f>
        <v>0</v>
      </c>
      <c r="AH141" s="155">
        <f>IF(AD141=0,0,IF(ISBLANK('Student Work'!AH141),"ERROR",IF(ABS('Student Work'!AH141-('Student Work'!AE141-'Student Work'!AG141))&lt;0.01,"Correct","ERROR")))</f>
        <v>0</v>
      </c>
      <c r="AI141" s="139">
        <f>IF(AE141=0,0,IF(ISBLANK('Student Work'!#REF!),"ERROR",IF(ABS('Student Work'!#REF!-('Student Work'!AF141+'Student Work'!AG141+'Student Work'!AH141))&lt;0.01,"Correct","ERROR")))</f>
        <v>0</v>
      </c>
      <c r="AJ141" s="87"/>
      <c r="AK141" s="87"/>
      <c r="AL141" s="70"/>
    </row>
    <row r="142" spans="1:38">
      <c r="A142" s="100"/>
      <c r="B142" s="72"/>
      <c r="C142" s="72"/>
      <c r="D142" s="72"/>
      <c r="E142" s="72"/>
      <c r="F142" s="72"/>
      <c r="G142" s="72"/>
      <c r="H142" s="72"/>
      <c r="I142" s="72"/>
      <c r="J142" s="72"/>
      <c r="K142" s="72"/>
      <c r="L142" s="72"/>
      <c r="M142" s="72"/>
      <c r="N142" s="72"/>
      <c r="O142" s="87"/>
      <c r="P142" s="137">
        <f>IF($T$13="Correct",IF(AND(P141+1&lt;='Student Work'!$T$13,P141&lt;&gt;0),P141+1,IF('Student Work'!P142&gt;0,"ERROR",0)),0)</f>
        <v>0</v>
      </c>
      <c r="Q142" s="138">
        <f>IF(P142=0,0,IF(ISBLANK('Student Work'!Q142),"ERROR",IF(ABS('Student Work'!Q142-'Student Work'!T141)&lt;0.01,IF(P142&lt;&gt;"ERROR","Correct","ERROR"),"ERROR")))</f>
        <v>0</v>
      </c>
      <c r="R142" s="139">
        <f>IF(P142=0,0,IF(ISBLANK('Student Work'!R142),"ERROR",IF(ABS('Student Work'!R142-'Student Work'!Q142*'Student Work'!$T$12/12)&lt;0.01,IF(P142&lt;&gt;"ERROR","Correct","ERROR"),"ERROR")))</f>
        <v>0</v>
      </c>
      <c r="S142" s="139">
        <f>IF(P142=0,0,IF(ISBLANK('Student Work'!S142),"ERROR",IF(ABS('Student Work'!S142-('Student Work'!$T$14-'Student Work'!R142))&lt;0.01,IF(P142&lt;&gt;"ERROR","Correct","ERROR"),"ERROR")))</f>
        <v>0</v>
      </c>
      <c r="T142" s="139">
        <f>IF(P142=0,0,IF(ISBLANK('Student Work'!T142),"ERROR",IF(ABS('Student Work'!T142-('Student Work'!Q142-'Student Work'!S142))&lt;0.01,IF(P142&lt;&gt;"ERROR","Correct","ERROR"),"ERROR")))</f>
        <v>0</v>
      </c>
      <c r="U142" s="143"/>
      <c r="V142" s="143"/>
      <c r="W142" s="87"/>
      <c r="X142" s="87"/>
      <c r="Y142" s="87"/>
      <c r="Z142" s="87"/>
      <c r="AA142" s="87"/>
      <c r="AB142" s="87"/>
      <c r="AC142" s="87"/>
      <c r="AD142" s="137">
        <f>IF($AE$13="Correct",IF(AND(AD141+1&lt;='Student Work'!$AE$13,AD141&lt;&gt;0),AD141+1,IF('Student Work'!AD142&gt;0,"ERROR",0)),0)</f>
        <v>0</v>
      </c>
      <c r="AE142" s="139">
        <f>IF(AD142=0,0,IF(ISBLANK('Student Work'!AE142),"ERROR",IF(ABS('Student Work'!AE142-'Student Work'!AH141)&lt;0.01,IF(AD142&lt;&gt;"ERROR","Correct","ERROR"),"ERROR")))</f>
        <v>0</v>
      </c>
      <c r="AF142" s="139">
        <f>IF(AD142=0,0,IF(ISBLANK('Student Work'!AF142),"ERROR",IF(ABS('Student Work'!AF142-'Student Work'!AE142*'Student Work'!$AE$12/12)&lt;0.01,IF(AD142&lt;&gt;"ERROR","Correct","ERROR"),"ERROR")))</f>
        <v>0</v>
      </c>
      <c r="AG142" s="154">
        <f>IF(AD142=0,0,IF(ISBLANK('Student Work'!AG142),"ERROR",IF(ABS('Student Work'!AG142-('Student Work'!$AE$14-'Student Work'!AF142))&lt;0.01,"Correct","ERROR")))</f>
        <v>0</v>
      </c>
      <c r="AH142" s="155">
        <f>IF(AD142=0,0,IF(ISBLANK('Student Work'!AH142),"ERROR",IF(ABS('Student Work'!AH142-('Student Work'!AE142-'Student Work'!AG142))&lt;0.01,"Correct","ERROR")))</f>
        <v>0</v>
      </c>
      <c r="AI142" s="139">
        <f>IF(AE142=0,0,IF(ISBLANK('Student Work'!#REF!),"ERROR",IF(ABS('Student Work'!#REF!-('Student Work'!AF142+'Student Work'!AG142+'Student Work'!AH142))&lt;0.01,"Correct","ERROR")))</f>
        <v>0</v>
      </c>
      <c r="AJ142" s="87"/>
      <c r="AK142" s="87"/>
      <c r="AL142" s="70"/>
    </row>
    <row r="143" spans="1:38">
      <c r="A143" s="100"/>
      <c r="B143" s="72"/>
      <c r="C143" s="72"/>
      <c r="D143" s="72"/>
      <c r="E143" s="72"/>
      <c r="F143" s="72"/>
      <c r="G143" s="72"/>
      <c r="H143" s="72"/>
      <c r="I143" s="72"/>
      <c r="J143" s="72"/>
      <c r="K143" s="72"/>
      <c r="L143" s="72"/>
      <c r="M143" s="72"/>
      <c r="N143" s="72"/>
      <c r="O143" s="87"/>
      <c r="P143" s="137">
        <f>IF($T$13="Correct",IF(AND(P142+1&lt;='Student Work'!$T$13,P142&lt;&gt;0),P142+1,IF('Student Work'!P143&gt;0,"ERROR",0)),0)</f>
        <v>0</v>
      </c>
      <c r="Q143" s="138">
        <f>IF(P143=0,0,IF(ISBLANK('Student Work'!Q143),"ERROR",IF(ABS('Student Work'!Q143-'Student Work'!T142)&lt;0.01,IF(P143&lt;&gt;"ERROR","Correct","ERROR"),"ERROR")))</f>
        <v>0</v>
      </c>
      <c r="R143" s="139">
        <f>IF(P143=0,0,IF(ISBLANK('Student Work'!R143),"ERROR",IF(ABS('Student Work'!R143-'Student Work'!Q143*'Student Work'!$T$12/12)&lt;0.01,IF(P143&lt;&gt;"ERROR","Correct","ERROR"),"ERROR")))</f>
        <v>0</v>
      </c>
      <c r="S143" s="139">
        <f>IF(P143=0,0,IF(ISBLANK('Student Work'!S143),"ERROR",IF(ABS('Student Work'!S143-('Student Work'!$T$14-'Student Work'!R143))&lt;0.01,IF(P143&lt;&gt;"ERROR","Correct","ERROR"),"ERROR")))</f>
        <v>0</v>
      </c>
      <c r="T143" s="139">
        <f>IF(P143=0,0,IF(ISBLANK('Student Work'!T143),"ERROR",IF(ABS('Student Work'!T143-('Student Work'!Q143-'Student Work'!S143))&lt;0.01,IF(P143&lt;&gt;"ERROR","Correct","ERROR"),"ERROR")))</f>
        <v>0</v>
      </c>
      <c r="U143" s="143"/>
      <c r="V143" s="143"/>
      <c r="W143" s="87"/>
      <c r="X143" s="87"/>
      <c r="Y143" s="87"/>
      <c r="Z143" s="87"/>
      <c r="AA143" s="87"/>
      <c r="AB143" s="87"/>
      <c r="AC143" s="87"/>
      <c r="AD143" s="137">
        <f>IF($AE$13="Correct",IF(AND(AD142+1&lt;='Student Work'!$AE$13,AD142&lt;&gt;0),AD142+1,IF('Student Work'!AD143&gt;0,"ERROR",0)),0)</f>
        <v>0</v>
      </c>
      <c r="AE143" s="139">
        <f>IF(AD143=0,0,IF(ISBLANK('Student Work'!AE143),"ERROR",IF(ABS('Student Work'!AE143-'Student Work'!AH142)&lt;0.01,IF(AD143&lt;&gt;"ERROR","Correct","ERROR"),"ERROR")))</f>
        <v>0</v>
      </c>
      <c r="AF143" s="139">
        <f>IF(AD143=0,0,IF(ISBLANK('Student Work'!AF143),"ERROR",IF(ABS('Student Work'!AF143-'Student Work'!AE143*'Student Work'!$AE$12/12)&lt;0.01,IF(AD143&lt;&gt;"ERROR","Correct","ERROR"),"ERROR")))</f>
        <v>0</v>
      </c>
      <c r="AG143" s="154">
        <f>IF(AD143=0,0,IF(ISBLANK('Student Work'!AG143),"ERROR",IF(ABS('Student Work'!AG143-('Student Work'!$AE$14-'Student Work'!AF143))&lt;0.01,"Correct","ERROR")))</f>
        <v>0</v>
      </c>
      <c r="AH143" s="155">
        <f>IF(AD143=0,0,IF(ISBLANK('Student Work'!AH143),"ERROR",IF(ABS('Student Work'!AH143-('Student Work'!AE143-'Student Work'!AG143))&lt;0.01,"Correct","ERROR")))</f>
        <v>0</v>
      </c>
      <c r="AI143" s="139">
        <f>IF(AE143=0,0,IF(ISBLANK('Student Work'!#REF!),"ERROR",IF(ABS('Student Work'!#REF!-('Student Work'!AF143+'Student Work'!AG143+'Student Work'!AH143))&lt;0.01,"Correct","ERROR")))</f>
        <v>0</v>
      </c>
      <c r="AJ143" s="87"/>
      <c r="AK143" s="87"/>
      <c r="AL143" s="70"/>
    </row>
    <row r="144" spans="1:38">
      <c r="A144" s="100"/>
      <c r="B144" s="72"/>
      <c r="C144" s="72"/>
      <c r="D144" s="72"/>
      <c r="E144" s="72"/>
      <c r="F144" s="72"/>
      <c r="G144" s="72"/>
      <c r="H144" s="72"/>
      <c r="I144" s="72"/>
      <c r="J144" s="72"/>
      <c r="K144" s="72"/>
      <c r="L144" s="72"/>
      <c r="M144" s="72"/>
      <c r="N144" s="72"/>
      <c r="O144" s="87"/>
      <c r="P144" s="137">
        <f>IF($T$13="Correct",IF(AND(P143+1&lt;='Student Work'!$T$13,P143&lt;&gt;0),P143+1,IF('Student Work'!P144&gt;0,"ERROR",0)),0)</f>
        <v>0</v>
      </c>
      <c r="Q144" s="138">
        <f>IF(P144=0,0,IF(ISBLANK('Student Work'!Q144),"ERROR",IF(ABS('Student Work'!Q144-'Student Work'!T143)&lt;0.01,IF(P144&lt;&gt;"ERROR","Correct","ERROR"),"ERROR")))</f>
        <v>0</v>
      </c>
      <c r="R144" s="139">
        <f>IF(P144=0,0,IF(ISBLANK('Student Work'!R144),"ERROR",IF(ABS('Student Work'!R144-'Student Work'!Q144*'Student Work'!$T$12/12)&lt;0.01,IF(P144&lt;&gt;"ERROR","Correct","ERROR"),"ERROR")))</f>
        <v>0</v>
      </c>
      <c r="S144" s="139">
        <f>IF(P144=0,0,IF(ISBLANK('Student Work'!S144),"ERROR",IF(ABS('Student Work'!S144-('Student Work'!$T$14-'Student Work'!R144))&lt;0.01,IF(P144&lt;&gt;"ERROR","Correct","ERROR"),"ERROR")))</f>
        <v>0</v>
      </c>
      <c r="T144" s="139">
        <f>IF(P144=0,0,IF(ISBLANK('Student Work'!T144),"ERROR",IF(ABS('Student Work'!T144-('Student Work'!Q144-'Student Work'!S144))&lt;0.01,IF(P144&lt;&gt;"ERROR","Correct","ERROR"),"ERROR")))</f>
        <v>0</v>
      </c>
      <c r="U144" s="143"/>
      <c r="V144" s="143"/>
      <c r="W144" s="87"/>
      <c r="X144" s="87"/>
      <c r="Y144" s="87"/>
      <c r="Z144" s="87"/>
      <c r="AA144" s="87"/>
      <c r="AB144" s="87"/>
      <c r="AC144" s="87"/>
      <c r="AD144" s="137">
        <f>IF($AE$13="Correct",IF(AND(AD143+1&lt;='Student Work'!$AE$13,AD143&lt;&gt;0),AD143+1,IF('Student Work'!AD144&gt;0,"ERROR",0)),0)</f>
        <v>0</v>
      </c>
      <c r="AE144" s="139">
        <f>IF(AD144=0,0,IF(ISBLANK('Student Work'!AE144),"ERROR",IF(ABS('Student Work'!AE144-'Student Work'!AH143)&lt;0.01,IF(AD144&lt;&gt;"ERROR","Correct","ERROR"),"ERROR")))</f>
        <v>0</v>
      </c>
      <c r="AF144" s="139">
        <f>IF(AD144=0,0,IF(ISBLANK('Student Work'!AF144),"ERROR",IF(ABS('Student Work'!AF144-'Student Work'!AE144*'Student Work'!$AE$12/12)&lt;0.01,IF(AD144&lt;&gt;"ERROR","Correct","ERROR"),"ERROR")))</f>
        <v>0</v>
      </c>
      <c r="AG144" s="154">
        <f>IF(AD144=0,0,IF(ISBLANK('Student Work'!AG144),"ERROR",IF(ABS('Student Work'!AG144-('Student Work'!$AE$14-'Student Work'!AF144))&lt;0.01,"Correct","ERROR")))</f>
        <v>0</v>
      </c>
      <c r="AH144" s="155">
        <f>IF(AD144=0,0,IF(ISBLANK('Student Work'!AH144),"ERROR",IF(ABS('Student Work'!AH144-('Student Work'!AE144-'Student Work'!AG144))&lt;0.01,"Correct","ERROR")))</f>
        <v>0</v>
      </c>
      <c r="AI144" s="144"/>
      <c r="AJ144" s="87"/>
      <c r="AK144" s="87"/>
      <c r="AL144" s="70"/>
    </row>
    <row r="145" spans="1:38">
      <c r="A145" s="100"/>
      <c r="B145" s="72"/>
      <c r="C145" s="72"/>
      <c r="D145" s="72"/>
      <c r="E145" s="72"/>
      <c r="F145" s="72"/>
      <c r="G145" s="72"/>
      <c r="H145" s="72"/>
      <c r="I145" s="72"/>
      <c r="J145" s="72"/>
      <c r="K145" s="72"/>
      <c r="L145" s="72"/>
      <c r="M145" s="72"/>
      <c r="N145" s="72"/>
      <c r="O145" s="87"/>
      <c r="P145" s="137">
        <f>IF($T$13="Correct",IF(AND(P144+1&lt;='Student Work'!$T$13,P144&lt;&gt;0),P144+1,IF('Student Work'!P145&gt;0,"ERROR",0)),0)</f>
        <v>0</v>
      </c>
      <c r="Q145" s="138">
        <f>IF(P145=0,0,IF(ISBLANK('Student Work'!Q145),"ERROR",IF(ABS('Student Work'!Q145-'Student Work'!T144)&lt;0.01,IF(P145&lt;&gt;"ERROR","Correct","ERROR"),"ERROR")))</f>
        <v>0</v>
      </c>
      <c r="R145" s="139">
        <f>IF(P145=0,0,IF(ISBLANK('Student Work'!R145),"ERROR",IF(ABS('Student Work'!R145-'Student Work'!Q145*'Student Work'!$T$12/12)&lt;0.01,IF(P145&lt;&gt;"ERROR","Correct","ERROR"),"ERROR")))</f>
        <v>0</v>
      </c>
      <c r="S145" s="139">
        <f>IF(P145=0,0,IF(ISBLANK('Student Work'!S145),"ERROR",IF(ABS('Student Work'!S145-('Student Work'!$T$14-'Student Work'!R145))&lt;0.01,IF(P145&lt;&gt;"ERROR","Correct","ERROR"),"ERROR")))</f>
        <v>0</v>
      </c>
      <c r="T145" s="139">
        <f>IF(P145=0,0,IF(ISBLANK('Student Work'!T145),"ERROR",IF(ABS('Student Work'!T145-('Student Work'!Q145-'Student Work'!S145))&lt;0.01,IF(P145&lt;&gt;"ERROR","Correct","ERROR"),"ERROR")))</f>
        <v>0</v>
      </c>
      <c r="U145" s="143"/>
      <c r="V145" s="143"/>
      <c r="W145" s="87"/>
      <c r="X145" s="87"/>
      <c r="Y145" s="87"/>
      <c r="Z145" s="87"/>
      <c r="AA145" s="87"/>
      <c r="AB145" s="87"/>
      <c r="AC145" s="87"/>
      <c r="AD145" s="137">
        <f>IF($AE$13="Correct",IF(AND(AD144+1&lt;='Student Work'!$AE$13,AD144&lt;&gt;0),AD144+1,IF('Student Work'!AD145&gt;0,"ERROR",0)),0)</f>
        <v>0</v>
      </c>
      <c r="AE145" s="139">
        <f>IF(AD145=0,0,IF(ISBLANK('Student Work'!AE145),"ERROR",IF(ABS('Student Work'!AE145-'Student Work'!AH144)&lt;0.01,IF(AD145&lt;&gt;"ERROR","Correct","ERROR"),"ERROR")))</f>
        <v>0</v>
      </c>
      <c r="AF145" s="139">
        <f>IF(AD145=0,0,IF(ISBLANK('Student Work'!AF145),"ERROR",IF(ABS('Student Work'!AF145-'Student Work'!AE145*'Student Work'!$AE$12/12)&lt;0.01,IF(AD145&lt;&gt;"ERROR","Correct","ERROR"),"ERROR")))</f>
        <v>0</v>
      </c>
      <c r="AG145" s="154">
        <f>IF(AD145=0,0,IF(ISBLANK('Student Work'!AG145),"ERROR",IF(ABS('Student Work'!AG145-('Student Work'!$AE$14-'Student Work'!AF145))&lt;0.01,"Correct","ERROR")))</f>
        <v>0</v>
      </c>
      <c r="AH145" s="155">
        <f>IF(AD145=0,0,IF(ISBLANK('Student Work'!AH145),"ERROR",IF(ABS('Student Work'!AH145-('Student Work'!AE145-'Student Work'!AG145))&lt;0.01,"Correct","ERROR")))</f>
        <v>0</v>
      </c>
      <c r="AI145" s="144"/>
      <c r="AJ145" s="87"/>
      <c r="AK145" s="87"/>
      <c r="AL145" s="70"/>
    </row>
    <row r="146" spans="1:38">
      <c r="A146" s="100"/>
      <c r="B146" s="72"/>
      <c r="C146" s="72"/>
      <c r="D146" s="72"/>
      <c r="E146" s="72"/>
      <c r="F146" s="72"/>
      <c r="G146" s="72"/>
      <c r="H146" s="72"/>
      <c r="I146" s="72"/>
      <c r="J146" s="72"/>
      <c r="K146" s="72"/>
      <c r="L146" s="72"/>
      <c r="M146" s="72"/>
      <c r="N146" s="72"/>
      <c r="O146" s="87"/>
      <c r="P146" s="137">
        <f>IF($T$13="Correct",IF(AND(P145+1&lt;='Student Work'!$T$13,P145&lt;&gt;0),P145+1,IF('Student Work'!P146&gt;0,"ERROR",0)),0)</f>
        <v>0</v>
      </c>
      <c r="Q146" s="138">
        <f>IF(P146=0,0,IF(ISBLANK('Student Work'!Q146),"ERROR",IF(ABS('Student Work'!Q146-'Student Work'!T145)&lt;0.01,IF(P146&lt;&gt;"ERROR","Correct","ERROR"),"ERROR")))</f>
        <v>0</v>
      </c>
      <c r="R146" s="139">
        <f>IF(P146=0,0,IF(ISBLANK('Student Work'!R146),"ERROR",IF(ABS('Student Work'!R146-'Student Work'!Q146*'Student Work'!$T$12/12)&lt;0.01,IF(P146&lt;&gt;"ERROR","Correct","ERROR"),"ERROR")))</f>
        <v>0</v>
      </c>
      <c r="S146" s="139">
        <f>IF(P146=0,0,IF(ISBLANK('Student Work'!S146),"ERROR",IF(ABS('Student Work'!S146-('Student Work'!$T$14-'Student Work'!R146))&lt;0.01,IF(P146&lt;&gt;"ERROR","Correct","ERROR"),"ERROR")))</f>
        <v>0</v>
      </c>
      <c r="T146" s="139">
        <f>IF(P146=0,0,IF(ISBLANK('Student Work'!T146),"ERROR",IF(ABS('Student Work'!T146-('Student Work'!Q146-'Student Work'!S146))&lt;0.01,IF(P146&lt;&gt;"ERROR","Correct","ERROR"),"ERROR")))</f>
        <v>0</v>
      </c>
      <c r="U146" s="143"/>
      <c r="V146" s="143"/>
      <c r="W146" s="87"/>
      <c r="X146" s="87"/>
      <c r="Y146" s="87"/>
      <c r="Z146" s="87"/>
      <c r="AA146" s="87"/>
      <c r="AB146" s="87"/>
      <c r="AC146" s="87"/>
      <c r="AD146" s="137">
        <f>IF($AE$13="Correct",IF(AND(AD145+1&lt;='Student Work'!$AE$13,AD145&lt;&gt;0),AD145+1,IF('Student Work'!AD146&gt;0,"ERROR",0)),0)</f>
        <v>0</v>
      </c>
      <c r="AE146" s="139">
        <f>IF(AD146=0,0,IF(ISBLANK('Student Work'!AE146),"ERROR",IF(ABS('Student Work'!AE146-'Student Work'!AH145)&lt;0.01,IF(AD146&lt;&gt;"ERROR","Correct","ERROR"),"ERROR")))</f>
        <v>0</v>
      </c>
      <c r="AF146" s="139">
        <f>IF(AD146=0,0,IF(ISBLANK('Student Work'!AF146),"ERROR",IF(ABS('Student Work'!AF146-'Student Work'!AE146*'Student Work'!$AE$12/12)&lt;0.01,IF(AD146&lt;&gt;"ERROR","Correct","ERROR"),"ERROR")))</f>
        <v>0</v>
      </c>
      <c r="AG146" s="154">
        <f>IF(AD146=0,0,IF(ISBLANK('Student Work'!AG146),"ERROR",IF(ABS('Student Work'!AG146-('Student Work'!$AE$14-'Student Work'!AF146))&lt;0.01,"Correct","ERROR")))</f>
        <v>0</v>
      </c>
      <c r="AH146" s="155">
        <f>IF(AD146=0,0,IF(ISBLANK('Student Work'!AH146),"ERROR",IF(ABS('Student Work'!AH146-('Student Work'!AE146-'Student Work'!AG146))&lt;0.01,"Correct","ERROR")))</f>
        <v>0</v>
      </c>
      <c r="AI146" s="144"/>
      <c r="AJ146" s="87"/>
      <c r="AK146" s="87"/>
      <c r="AL146" s="70"/>
    </row>
    <row r="147" spans="1:38">
      <c r="A147" s="100"/>
      <c r="B147" s="72"/>
      <c r="C147" s="72"/>
      <c r="D147" s="72"/>
      <c r="E147" s="72"/>
      <c r="F147" s="72"/>
      <c r="G147" s="72"/>
      <c r="H147" s="72"/>
      <c r="I147" s="72"/>
      <c r="J147" s="72"/>
      <c r="K147" s="72"/>
      <c r="L147" s="72"/>
      <c r="M147" s="72"/>
      <c r="N147" s="72"/>
      <c r="O147" s="87"/>
      <c r="P147" s="137">
        <f>IF($T$13="Correct",IF(AND(P146+1&lt;='Student Work'!$T$13,P146&lt;&gt;0),P146+1,IF('Student Work'!P147&gt;0,"ERROR",0)),0)</f>
        <v>0</v>
      </c>
      <c r="Q147" s="138">
        <f>IF(P147=0,0,IF(ISBLANK('Student Work'!Q147),"ERROR",IF(ABS('Student Work'!Q147-'Student Work'!T146)&lt;0.01,IF(P147&lt;&gt;"ERROR","Correct","ERROR"),"ERROR")))</f>
        <v>0</v>
      </c>
      <c r="R147" s="139">
        <f>IF(P147=0,0,IF(ISBLANK('Student Work'!R147),"ERROR",IF(ABS('Student Work'!R147-'Student Work'!Q147*'Student Work'!$T$12/12)&lt;0.01,IF(P147&lt;&gt;"ERROR","Correct","ERROR"),"ERROR")))</f>
        <v>0</v>
      </c>
      <c r="S147" s="139">
        <f>IF(P147=0,0,IF(ISBLANK('Student Work'!S147),"ERROR",IF(ABS('Student Work'!S147-('Student Work'!$T$14-'Student Work'!R147))&lt;0.01,IF(P147&lt;&gt;"ERROR","Correct","ERROR"),"ERROR")))</f>
        <v>0</v>
      </c>
      <c r="T147" s="139">
        <f>IF(P147=0,0,IF(ISBLANK('Student Work'!T147),"ERROR",IF(ABS('Student Work'!T147-('Student Work'!Q147-'Student Work'!S147))&lt;0.01,IF(P147&lt;&gt;"ERROR","Correct","ERROR"),"ERROR")))</f>
        <v>0</v>
      </c>
      <c r="U147" s="143"/>
      <c r="V147" s="143"/>
      <c r="W147" s="87"/>
      <c r="X147" s="87"/>
      <c r="Y147" s="87"/>
      <c r="Z147" s="87"/>
      <c r="AA147" s="87"/>
      <c r="AB147" s="87"/>
      <c r="AC147" s="87"/>
      <c r="AD147" s="137">
        <f>IF($AE$13="Correct",IF(AND(AD146+1&lt;='Student Work'!$AE$13,AD146&lt;&gt;0),AD146+1,IF('Student Work'!AD147&gt;0,"ERROR",0)),0)</f>
        <v>0</v>
      </c>
      <c r="AE147" s="139">
        <f>IF(AD147=0,0,IF(ISBLANK('Student Work'!AE147),"ERROR",IF(ABS('Student Work'!AE147-'Student Work'!AH146)&lt;0.01,IF(AD147&lt;&gt;"ERROR","Correct","ERROR"),"ERROR")))</f>
        <v>0</v>
      </c>
      <c r="AF147" s="139">
        <f>IF(AD147=0,0,IF(ISBLANK('Student Work'!AF147),"ERROR",IF(ABS('Student Work'!AF147-'Student Work'!AE147*'Student Work'!$AE$12/12)&lt;0.01,IF(AD147&lt;&gt;"ERROR","Correct","ERROR"),"ERROR")))</f>
        <v>0</v>
      </c>
      <c r="AG147" s="154">
        <f>IF(AD147=0,0,IF(ISBLANK('Student Work'!AG147),"ERROR",IF(ABS('Student Work'!AG147-('Student Work'!$AE$14-'Student Work'!AF147))&lt;0.01,"Correct","ERROR")))</f>
        <v>0</v>
      </c>
      <c r="AH147" s="155">
        <f>IF(AD147=0,0,IF(ISBLANK('Student Work'!AH147),"ERROR",IF(ABS('Student Work'!AH147-('Student Work'!AE147-'Student Work'!AG147))&lt;0.01,"Correct","ERROR")))</f>
        <v>0</v>
      </c>
      <c r="AI147" s="144"/>
      <c r="AJ147" s="87"/>
      <c r="AK147" s="87"/>
      <c r="AL147" s="70"/>
    </row>
    <row r="148" spans="1:38">
      <c r="A148" s="100"/>
      <c r="B148" s="72"/>
      <c r="C148" s="72"/>
      <c r="D148" s="72"/>
      <c r="E148" s="72"/>
      <c r="F148" s="72"/>
      <c r="G148" s="72"/>
      <c r="H148" s="72"/>
      <c r="I148" s="72"/>
      <c r="J148" s="72"/>
      <c r="K148" s="72"/>
      <c r="L148" s="72"/>
      <c r="M148" s="72"/>
      <c r="N148" s="72"/>
      <c r="O148" s="87"/>
      <c r="P148" s="137">
        <f>IF($T$13="Correct",IF(AND(P147+1&lt;='Student Work'!$T$13,P147&lt;&gt;0),P147+1,IF('Student Work'!P148&gt;0,"ERROR",0)),0)</f>
        <v>0</v>
      </c>
      <c r="Q148" s="138">
        <f>IF(P148=0,0,IF(ISBLANK('Student Work'!Q148),"ERROR",IF(ABS('Student Work'!Q148-'Student Work'!T147)&lt;0.01,IF(P148&lt;&gt;"ERROR","Correct","ERROR"),"ERROR")))</f>
        <v>0</v>
      </c>
      <c r="R148" s="139">
        <f>IF(P148=0,0,IF(ISBLANK('Student Work'!R148),"ERROR",IF(ABS('Student Work'!R148-'Student Work'!Q148*'Student Work'!$T$12/12)&lt;0.01,IF(P148&lt;&gt;"ERROR","Correct","ERROR"),"ERROR")))</f>
        <v>0</v>
      </c>
      <c r="S148" s="139">
        <f>IF(P148=0,0,IF(ISBLANK('Student Work'!S148),"ERROR",IF(ABS('Student Work'!S148-('Student Work'!$T$14-'Student Work'!R148))&lt;0.01,IF(P148&lt;&gt;"ERROR","Correct","ERROR"),"ERROR")))</f>
        <v>0</v>
      </c>
      <c r="T148" s="139">
        <f>IF(P148=0,0,IF(ISBLANK('Student Work'!T148),"ERROR",IF(ABS('Student Work'!T148-('Student Work'!Q148-'Student Work'!S148))&lt;0.01,IF(P148&lt;&gt;"ERROR","Correct","ERROR"),"ERROR")))</f>
        <v>0</v>
      </c>
      <c r="U148" s="143"/>
      <c r="V148" s="143"/>
      <c r="W148" s="87"/>
      <c r="X148" s="87"/>
      <c r="Y148" s="87"/>
      <c r="Z148" s="87"/>
      <c r="AA148" s="87"/>
      <c r="AB148" s="87"/>
      <c r="AC148" s="87"/>
      <c r="AD148" s="137">
        <f>IF($AE$13="Correct",IF(AND(AD147+1&lt;='Student Work'!$AE$13,AD147&lt;&gt;0),AD147+1,IF('Student Work'!AD148&gt;0,"ERROR",0)),0)</f>
        <v>0</v>
      </c>
      <c r="AE148" s="139">
        <f>IF(AD148=0,0,IF(ISBLANK('Student Work'!AE148),"ERROR",IF(ABS('Student Work'!AE148-'Student Work'!AH147)&lt;0.01,IF(AD148&lt;&gt;"ERROR","Correct","ERROR"),"ERROR")))</f>
        <v>0</v>
      </c>
      <c r="AF148" s="139">
        <f>IF(AD148=0,0,IF(ISBLANK('Student Work'!AF148),"ERROR",IF(ABS('Student Work'!AF148-'Student Work'!AE148*'Student Work'!$AE$12/12)&lt;0.01,IF(AD148&lt;&gt;"ERROR","Correct","ERROR"),"ERROR")))</f>
        <v>0</v>
      </c>
      <c r="AG148" s="154">
        <f>IF(AD148=0,0,IF(ISBLANK('Student Work'!AG148),"ERROR",IF(ABS('Student Work'!AG148-('Student Work'!$AE$14-'Student Work'!AF148))&lt;0.01,"Correct","ERROR")))</f>
        <v>0</v>
      </c>
      <c r="AH148" s="155">
        <f>IF(AD148=0,0,IF(ISBLANK('Student Work'!AH148),"ERROR",IF(ABS('Student Work'!AH148-('Student Work'!AE148-'Student Work'!AG148))&lt;0.01,"Correct","ERROR")))</f>
        <v>0</v>
      </c>
      <c r="AI148" s="144"/>
      <c r="AJ148" s="87"/>
      <c r="AK148" s="87"/>
      <c r="AL148" s="70"/>
    </row>
    <row r="149" spans="1:38">
      <c r="A149" s="100"/>
      <c r="B149" s="72"/>
      <c r="C149" s="72"/>
      <c r="D149" s="72"/>
      <c r="E149" s="72"/>
      <c r="F149" s="72"/>
      <c r="G149" s="72"/>
      <c r="H149" s="72"/>
      <c r="I149" s="72"/>
      <c r="J149" s="72"/>
      <c r="K149" s="72"/>
      <c r="L149" s="72"/>
      <c r="M149" s="72"/>
      <c r="N149" s="72"/>
      <c r="O149" s="87"/>
      <c r="P149" s="137">
        <f>IF($T$13="Correct",IF(AND(P148+1&lt;='Student Work'!$T$13,P148&lt;&gt;0),P148+1,IF('Student Work'!P149&gt;0,"ERROR",0)),0)</f>
        <v>0</v>
      </c>
      <c r="Q149" s="138">
        <f>IF(P149=0,0,IF(ISBLANK('Student Work'!Q149),"ERROR",IF(ABS('Student Work'!Q149-'Student Work'!T148)&lt;0.01,IF(P149&lt;&gt;"ERROR","Correct","ERROR"),"ERROR")))</f>
        <v>0</v>
      </c>
      <c r="R149" s="139">
        <f>IF(P149=0,0,IF(ISBLANK('Student Work'!R149),"ERROR",IF(ABS('Student Work'!R149-'Student Work'!Q149*'Student Work'!$T$12/12)&lt;0.01,IF(P149&lt;&gt;"ERROR","Correct","ERROR"),"ERROR")))</f>
        <v>0</v>
      </c>
      <c r="S149" s="139">
        <f>IF(P149=0,0,IF(ISBLANK('Student Work'!S149),"ERROR",IF(ABS('Student Work'!S149-('Student Work'!$T$14-'Student Work'!R149))&lt;0.01,IF(P149&lt;&gt;"ERROR","Correct","ERROR"),"ERROR")))</f>
        <v>0</v>
      </c>
      <c r="T149" s="139">
        <f>IF(P149=0,0,IF(ISBLANK('Student Work'!T149),"ERROR",IF(ABS('Student Work'!T149-('Student Work'!Q149-'Student Work'!S149))&lt;0.01,IF(P149&lt;&gt;"ERROR","Correct","ERROR"),"ERROR")))</f>
        <v>0</v>
      </c>
      <c r="U149" s="143"/>
      <c r="V149" s="143"/>
      <c r="W149" s="87"/>
      <c r="X149" s="87"/>
      <c r="Y149" s="87"/>
      <c r="Z149" s="87"/>
      <c r="AA149" s="87"/>
      <c r="AB149" s="87"/>
      <c r="AC149" s="87"/>
      <c r="AD149" s="137">
        <f>IF($AE$13="Correct",IF(AND(AD148+1&lt;='Student Work'!$AE$13,AD148&lt;&gt;0),AD148+1,IF('Student Work'!AD149&gt;0,"ERROR",0)),0)</f>
        <v>0</v>
      </c>
      <c r="AE149" s="139">
        <f>IF(AD149=0,0,IF(ISBLANK('Student Work'!AE149),"ERROR",IF(ABS('Student Work'!AE149-'Student Work'!AH148)&lt;0.01,IF(AD149&lt;&gt;"ERROR","Correct","ERROR"),"ERROR")))</f>
        <v>0</v>
      </c>
      <c r="AF149" s="139">
        <f>IF(AD149=0,0,IF(ISBLANK('Student Work'!AF149),"ERROR",IF(ABS('Student Work'!AF149-'Student Work'!AE149*'Student Work'!$AE$12/12)&lt;0.01,IF(AD149&lt;&gt;"ERROR","Correct","ERROR"),"ERROR")))</f>
        <v>0</v>
      </c>
      <c r="AG149" s="154">
        <f>IF(AD149=0,0,IF(ISBLANK('Student Work'!AG149),"ERROR",IF(ABS('Student Work'!AG149-('Student Work'!$AE$14-'Student Work'!AF149))&lt;0.01,"Correct","ERROR")))</f>
        <v>0</v>
      </c>
      <c r="AH149" s="155">
        <f>IF(AD149=0,0,IF(ISBLANK('Student Work'!AH149),"ERROR",IF(ABS('Student Work'!AH149-('Student Work'!AE149-'Student Work'!AG149))&lt;0.01,"Correct","ERROR")))</f>
        <v>0</v>
      </c>
      <c r="AI149" s="144"/>
      <c r="AJ149" s="87"/>
      <c r="AK149" s="87"/>
      <c r="AL149" s="70"/>
    </row>
    <row r="150" spans="1:38">
      <c r="A150" s="100"/>
      <c r="B150" s="72"/>
      <c r="C150" s="72"/>
      <c r="D150" s="72"/>
      <c r="E150" s="72"/>
      <c r="F150" s="72"/>
      <c r="G150" s="72"/>
      <c r="H150" s="72"/>
      <c r="I150" s="72"/>
      <c r="J150" s="72"/>
      <c r="K150" s="72"/>
      <c r="L150" s="72"/>
      <c r="M150" s="72"/>
      <c r="N150" s="72"/>
      <c r="O150" s="87"/>
      <c r="P150" s="137">
        <f>IF($T$13="Correct",IF(AND(P149+1&lt;='Student Work'!$T$13,P149&lt;&gt;0),P149+1,IF('Student Work'!P150&gt;0,"ERROR",0)),0)</f>
        <v>0</v>
      </c>
      <c r="Q150" s="138">
        <f>IF(P150=0,0,IF(ISBLANK('Student Work'!Q150),"ERROR",IF(ABS('Student Work'!Q150-'Student Work'!T149)&lt;0.01,IF(P150&lt;&gt;"ERROR","Correct","ERROR"),"ERROR")))</f>
        <v>0</v>
      </c>
      <c r="R150" s="139">
        <f>IF(P150=0,0,IF(ISBLANK('Student Work'!R150),"ERROR",IF(ABS('Student Work'!R150-'Student Work'!Q150*'Student Work'!$T$12/12)&lt;0.01,IF(P150&lt;&gt;"ERROR","Correct","ERROR"),"ERROR")))</f>
        <v>0</v>
      </c>
      <c r="S150" s="139">
        <f>IF(P150=0,0,IF(ISBLANK('Student Work'!S150),"ERROR",IF(ABS('Student Work'!S150-('Student Work'!$T$14-'Student Work'!R150))&lt;0.01,IF(P150&lt;&gt;"ERROR","Correct","ERROR"),"ERROR")))</f>
        <v>0</v>
      </c>
      <c r="T150" s="139">
        <f>IF(P150=0,0,IF(ISBLANK('Student Work'!T150),"ERROR",IF(ABS('Student Work'!T150-('Student Work'!Q150-'Student Work'!S150))&lt;0.01,IF(P150&lt;&gt;"ERROR","Correct","ERROR"),"ERROR")))</f>
        <v>0</v>
      </c>
      <c r="U150" s="143"/>
      <c r="V150" s="143"/>
      <c r="W150" s="87"/>
      <c r="X150" s="87"/>
      <c r="Y150" s="87"/>
      <c r="Z150" s="87"/>
      <c r="AA150" s="87"/>
      <c r="AB150" s="87"/>
      <c r="AC150" s="87"/>
      <c r="AD150" s="137">
        <f>IF($AE$13="Correct",IF(AND(AD149+1&lt;='Student Work'!$AE$13,AD149&lt;&gt;0),AD149+1,IF('Student Work'!AD150&gt;0,"ERROR",0)),0)</f>
        <v>0</v>
      </c>
      <c r="AE150" s="139">
        <f>IF(AD150=0,0,IF(ISBLANK('Student Work'!AE150),"ERROR",IF(ABS('Student Work'!AE150-'Student Work'!AH149)&lt;0.01,IF(AD150&lt;&gt;"ERROR","Correct","ERROR"),"ERROR")))</f>
        <v>0</v>
      </c>
      <c r="AF150" s="139">
        <f>IF(AD150=0,0,IF(ISBLANK('Student Work'!AF150),"ERROR",IF(ABS('Student Work'!AF150-'Student Work'!AE150*'Student Work'!$AE$12/12)&lt;0.01,IF(AD150&lt;&gt;"ERROR","Correct","ERROR"),"ERROR")))</f>
        <v>0</v>
      </c>
      <c r="AG150" s="154">
        <f>IF(AD150=0,0,IF(ISBLANK('Student Work'!AG150),"ERROR",IF(ABS('Student Work'!AG150-('Student Work'!$AE$14-'Student Work'!AF150))&lt;0.01,"Correct","ERROR")))</f>
        <v>0</v>
      </c>
      <c r="AH150" s="155">
        <f>IF(AD150=0,0,IF(ISBLANK('Student Work'!AH150),"ERROR",IF(ABS('Student Work'!AH150-('Student Work'!AE150-'Student Work'!AG150))&lt;0.01,"Correct","ERROR")))</f>
        <v>0</v>
      </c>
      <c r="AI150" s="144"/>
      <c r="AJ150" s="87"/>
      <c r="AK150" s="87"/>
      <c r="AL150" s="70"/>
    </row>
    <row r="151" spans="1:38">
      <c r="A151" s="100"/>
      <c r="B151" s="72"/>
      <c r="C151" s="72"/>
      <c r="D151" s="72"/>
      <c r="E151" s="72"/>
      <c r="F151" s="72"/>
      <c r="G151" s="72"/>
      <c r="H151" s="72"/>
      <c r="I151" s="72"/>
      <c r="J151" s="72"/>
      <c r="K151" s="72"/>
      <c r="L151" s="72"/>
      <c r="M151" s="72"/>
      <c r="N151" s="72"/>
      <c r="O151" s="87"/>
      <c r="P151" s="137">
        <f>IF($T$13="Correct",IF(AND(P150+1&lt;='Student Work'!$T$13,P150&lt;&gt;0),P150+1,IF('Student Work'!P151&gt;0,"ERROR",0)),0)</f>
        <v>0</v>
      </c>
      <c r="Q151" s="138">
        <f>IF(P151=0,0,IF(ISBLANK('Student Work'!Q151),"ERROR",IF(ABS('Student Work'!Q151-'Student Work'!T150)&lt;0.01,IF(P151&lt;&gt;"ERROR","Correct","ERROR"),"ERROR")))</f>
        <v>0</v>
      </c>
      <c r="R151" s="139">
        <f>IF(P151=0,0,IF(ISBLANK('Student Work'!R151),"ERROR",IF(ABS('Student Work'!R151-'Student Work'!Q151*'Student Work'!$T$12/12)&lt;0.01,IF(P151&lt;&gt;"ERROR","Correct","ERROR"),"ERROR")))</f>
        <v>0</v>
      </c>
      <c r="S151" s="139">
        <f>IF(P151=0,0,IF(ISBLANK('Student Work'!S151),"ERROR",IF(ABS('Student Work'!S151-('Student Work'!$T$14-'Student Work'!R151))&lt;0.01,IF(P151&lt;&gt;"ERROR","Correct","ERROR"),"ERROR")))</f>
        <v>0</v>
      </c>
      <c r="T151" s="139">
        <f>IF(P151=0,0,IF(ISBLANK('Student Work'!T151),"ERROR",IF(ABS('Student Work'!T151-('Student Work'!Q151-'Student Work'!S151))&lt;0.01,IF(P151&lt;&gt;"ERROR","Correct","ERROR"),"ERROR")))</f>
        <v>0</v>
      </c>
      <c r="U151" s="143"/>
      <c r="V151" s="143"/>
      <c r="W151" s="87"/>
      <c r="X151" s="87"/>
      <c r="Y151" s="87"/>
      <c r="Z151" s="87"/>
      <c r="AA151" s="87"/>
      <c r="AB151" s="87"/>
      <c r="AC151" s="87"/>
      <c r="AD151" s="137">
        <f>IF($AE$13="Correct",IF(AND(AD150+1&lt;='Student Work'!$AE$13,AD150&lt;&gt;0),AD150+1,IF('Student Work'!AD151&gt;0,"ERROR",0)),0)</f>
        <v>0</v>
      </c>
      <c r="AE151" s="139">
        <f>IF(AD151=0,0,IF(ISBLANK('Student Work'!AE151),"ERROR",IF(ABS('Student Work'!AE151-'Student Work'!AH150)&lt;0.01,IF(AD151&lt;&gt;"ERROR","Correct","ERROR"),"ERROR")))</f>
        <v>0</v>
      </c>
      <c r="AF151" s="139">
        <f>IF(AD151=0,0,IF(ISBLANK('Student Work'!AF151),"ERROR",IF(ABS('Student Work'!AF151-'Student Work'!AE151*'Student Work'!$AE$12/12)&lt;0.01,IF(AD151&lt;&gt;"ERROR","Correct","ERROR"),"ERROR")))</f>
        <v>0</v>
      </c>
      <c r="AG151" s="154">
        <f>IF(AD151=0,0,IF(ISBLANK('Student Work'!AG151),"ERROR",IF(ABS('Student Work'!AG151-('Student Work'!$AE$14-'Student Work'!AF151))&lt;0.01,"Correct","ERROR")))</f>
        <v>0</v>
      </c>
      <c r="AH151" s="155">
        <f>IF(AD151=0,0,IF(ISBLANK('Student Work'!AH151),"ERROR",IF(ABS('Student Work'!AH151-('Student Work'!AE151-'Student Work'!AG151))&lt;0.01,"Correct","ERROR")))</f>
        <v>0</v>
      </c>
      <c r="AI151" s="144"/>
      <c r="AJ151" s="87"/>
      <c r="AK151" s="87"/>
      <c r="AL151" s="70"/>
    </row>
    <row r="152" spans="1:38">
      <c r="A152" s="100"/>
      <c r="B152" s="72"/>
      <c r="C152" s="72"/>
      <c r="D152" s="72"/>
      <c r="E152" s="72"/>
      <c r="F152" s="72"/>
      <c r="G152" s="72"/>
      <c r="H152" s="72"/>
      <c r="I152" s="72"/>
      <c r="J152" s="72"/>
      <c r="K152" s="72"/>
      <c r="L152" s="72"/>
      <c r="M152" s="72"/>
      <c r="N152" s="72"/>
      <c r="O152" s="87"/>
      <c r="P152" s="137">
        <f>IF($T$13="Correct",IF(AND(P151+1&lt;='Student Work'!$T$13,P151&lt;&gt;0),P151+1,IF('Student Work'!P152&gt;0,"ERROR",0)),0)</f>
        <v>0</v>
      </c>
      <c r="Q152" s="138">
        <f>IF(P152=0,0,IF(ISBLANK('Student Work'!Q152),"ERROR",IF(ABS('Student Work'!Q152-'Student Work'!T151)&lt;0.01,IF(P152&lt;&gt;"ERROR","Correct","ERROR"),"ERROR")))</f>
        <v>0</v>
      </c>
      <c r="R152" s="139">
        <f>IF(P152=0,0,IF(ISBLANK('Student Work'!R152),"ERROR",IF(ABS('Student Work'!R152-'Student Work'!Q152*'Student Work'!$T$12/12)&lt;0.01,IF(P152&lt;&gt;"ERROR","Correct","ERROR"),"ERROR")))</f>
        <v>0</v>
      </c>
      <c r="S152" s="139">
        <f>IF(P152=0,0,IF(ISBLANK('Student Work'!S152),"ERROR",IF(ABS('Student Work'!S152-('Student Work'!$T$14-'Student Work'!R152))&lt;0.01,IF(P152&lt;&gt;"ERROR","Correct","ERROR"),"ERROR")))</f>
        <v>0</v>
      </c>
      <c r="T152" s="139">
        <f>IF(P152=0,0,IF(ISBLANK('Student Work'!T152),"ERROR",IF(ABS('Student Work'!T152-('Student Work'!Q152-'Student Work'!S152))&lt;0.01,IF(P152&lt;&gt;"ERROR","Correct","ERROR"),"ERROR")))</f>
        <v>0</v>
      </c>
      <c r="U152" s="143"/>
      <c r="V152" s="143"/>
      <c r="W152" s="87"/>
      <c r="X152" s="87"/>
      <c r="Y152" s="87"/>
      <c r="Z152" s="87"/>
      <c r="AA152" s="87"/>
      <c r="AB152" s="87"/>
      <c r="AC152" s="87"/>
      <c r="AD152" s="137">
        <f>IF($AE$13="Correct",IF(AND(AD151+1&lt;='Student Work'!$AE$13,AD151&lt;&gt;0),AD151+1,IF('Student Work'!AD152&gt;0,"ERROR",0)),0)</f>
        <v>0</v>
      </c>
      <c r="AE152" s="139">
        <f>IF(AD152=0,0,IF(ISBLANK('Student Work'!AE152),"ERROR",IF(ABS('Student Work'!AE152-'Student Work'!AH151)&lt;0.01,IF(AD152&lt;&gt;"ERROR","Correct","ERROR"),"ERROR")))</f>
        <v>0</v>
      </c>
      <c r="AF152" s="139">
        <f>IF(AD152=0,0,IF(ISBLANK('Student Work'!AF152),"ERROR",IF(ABS('Student Work'!AF152-'Student Work'!AE152*'Student Work'!$AE$12/12)&lt;0.01,IF(AD152&lt;&gt;"ERROR","Correct","ERROR"),"ERROR")))</f>
        <v>0</v>
      </c>
      <c r="AG152" s="154">
        <f>IF(AD152=0,0,IF(ISBLANK('Student Work'!AG152),"ERROR",IF(ABS('Student Work'!AG152-('Student Work'!$AE$14-'Student Work'!AF152))&lt;0.01,"Correct","ERROR")))</f>
        <v>0</v>
      </c>
      <c r="AH152" s="155">
        <f>IF(AD152=0,0,IF(ISBLANK('Student Work'!AH152),"ERROR",IF(ABS('Student Work'!AH152-('Student Work'!AE152-'Student Work'!AG152))&lt;0.01,"Correct","ERROR")))</f>
        <v>0</v>
      </c>
      <c r="AI152" s="144"/>
      <c r="AJ152" s="87"/>
      <c r="AK152" s="87"/>
      <c r="AL152" s="70"/>
    </row>
    <row r="153" spans="1:38">
      <c r="A153" s="100"/>
      <c r="B153" s="72"/>
      <c r="C153" s="72"/>
      <c r="D153" s="72"/>
      <c r="E153" s="72"/>
      <c r="F153" s="72"/>
      <c r="G153" s="72"/>
      <c r="H153" s="72"/>
      <c r="I153" s="72"/>
      <c r="J153" s="72"/>
      <c r="K153" s="72"/>
      <c r="L153" s="72"/>
      <c r="M153" s="72"/>
      <c r="N153" s="72"/>
      <c r="O153" s="87"/>
      <c r="P153" s="137">
        <f>IF($T$13="Correct",IF(AND(P152+1&lt;='Student Work'!$T$13,P152&lt;&gt;0),P152+1,IF('Student Work'!P153&gt;0,"ERROR",0)),0)</f>
        <v>0</v>
      </c>
      <c r="Q153" s="138">
        <f>IF(P153=0,0,IF(ISBLANK('Student Work'!Q153),"ERROR",IF(ABS('Student Work'!Q153-'Student Work'!T152)&lt;0.01,IF(P153&lt;&gt;"ERROR","Correct","ERROR"),"ERROR")))</f>
        <v>0</v>
      </c>
      <c r="R153" s="139">
        <f>IF(P153=0,0,IF(ISBLANK('Student Work'!R153),"ERROR",IF(ABS('Student Work'!R153-'Student Work'!Q153*'Student Work'!$T$12/12)&lt;0.01,IF(P153&lt;&gt;"ERROR","Correct","ERROR"),"ERROR")))</f>
        <v>0</v>
      </c>
      <c r="S153" s="139">
        <f>IF(P153=0,0,IF(ISBLANK('Student Work'!S153),"ERROR",IF(ABS('Student Work'!S153-('Student Work'!$T$14-'Student Work'!R153))&lt;0.01,IF(P153&lt;&gt;"ERROR","Correct","ERROR"),"ERROR")))</f>
        <v>0</v>
      </c>
      <c r="T153" s="139">
        <f>IF(P153=0,0,IF(ISBLANK('Student Work'!T153),"ERROR",IF(ABS('Student Work'!T153-('Student Work'!Q153-'Student Work'!S153))&lt;0.01,IF(P153&lt;&gt;"ERROR","Correct","ERROR"),"ERROR")))</f>
        <v>0</v>
      </c>
      <c r="U153" s="143"/>
      <c r="V153" s="143"/>
      <c r="W153" s="87"/>
      <c r="X153" s="87"/>
      <c r="Y153" s="87"/>
      <c r="Z153" s="87"/>
      <c r="AA153" s="87"/>
      <c r="AB153" s="87"/>
      <c r="AC153" s="87"/>
      <c r="AD153" s="137">
        <f>IF($AE$13="Correct",IF(AND(AD152+1&lt;='Student Work'!$AE$13,AD152&lt;&gt;0),AD152+1,IF('Student Work'!AD153&gt;0,"ERROR",0)),0)</f>
        <v>0</v>
      </c>
      <c r="AE153" s="139">
        <f>IF(AD153=0,0,IF(ISBLANK('Student Work'!AE153),"ERROR",IF(ABS('Student Work'!AE153-'Student Work'!AH152)&lt;0.01,IF(AD153&lt;&gt;"ERROR","Correct","ERROR"),"ERROR")))</f>
        <v>0</v>
      </c>
      <c r="AF153" s="139">
        <f>IF(AD153=0,0,IF(ISBLANK('Student Work'!AF153),"ERROR",IF(ABS('Student Work'!AF153-'Student Work'!AE153*'Student Work'!$AE$12/12)&lt;0.01,IF(AD153&lt;&gt;"ERROR","Correct","ERROR"),"ERROR")))</f>
        <v>0</v>
      </c>
      <c r="AG153" s="154">
        <f>IF(AD153=0,0,IF(ISBLANK('Student Work'!AG153),"ERROR",IF(ABS('Student Work'!AG153-('Student Work'!$AE$14-'Student Work'!AF153))&lt;0.01,"Correct","ERROR")))</f>
        <v>0</v>
      </c>
      <c r="AH153" s="155">
        <f>IF(AD153=0,0,IF(ISBLANK('Student Work'!AH153),"ERROR",IF(ABS('Student Work'!AH153-('Student Work'!AE153-'Student Work'!AG153))&lt;0.01,"Correct","ERROR")))</f>
        <v>0</v>
      </c>
      <c r="AI153" s="144"/>
      <c r="AJ153" s="87"/>
      <c r="AK153" s="87"/>
      <c r="AL153" s="70"/>
    </row>
    <row r="154" spans="1:38">
      <c r="A154" s="100"/>
      <c r="B154" s="72"/>
      <c r="C154" s="72"/>
      <c r="D154" s="72"/>
      <c r="E154" s="72"/>
      <c r="F154" s="72"/>
      <c r="G154" s="72"/>
      <c r="H154" s="72"/>
      <c r="I154" s="72"/>
      <c r="J154" s="72"/>
      <c r="K154" s="72"/>
      <c r="L154" s="72"/>
      <c r="M154" s="72"/>
      <c r="N154" s="72"/>
      <c r="O154" s="87"/>
      <c r="P154" s="137">
        <f>IF($T$13="Correct",IF(AND(P153+1&lt;='Student Work'!$T$13,P153&lt;&gt;0),P153+1,IF('Student Work'!P154&gt;0,"ERROR",0)),0)</f>
        <v>0</v>
      </c>
      <c r="Q154" s="138">
        <f>IF(P154=0,0,IF(ISBLANK('Student Work'!Q154),"ERROR",IF(ABS('Student Work'!Q154-'Student Work'!T153)&lt;0.01,IF(P154&lt;&gt;"ERROR","Correct","ERROR"),"ERROR")))</f>
        <v>0</v>
      </c>
      <c r="R154" s="139">
        <f>IF(P154=0,0,IF(ISBLANK('Student Work'!R154),"ERROR",IF(ABS('Student Work'!R154-'Student Work'!Q154*'Student Work'!$T$12/12)&lt;0.01,IF(P154&lt;&gt;"ERROR","Correct","ERROR"),"ERROR")))</f>
        <v>0</v>
      </c>
      <c r="S154" s="139">
        <f>IF(P154=0,0,IF(ISBLANK('Student Work'!S154),"ERROR",IF(ABS('Student Work'!S154-('Student Work'!$T$14-'Student Work'!R154))&lt;0.01,IF(P154&lt;&gt;"ERROR","Correct","ERROR"),"ERROR")))</f>
        <v>0</v>
      </c>
      <c r="T154" s="139">
        <f>IF(P154=0,0,IF(ISBLANK('Student Work'!T154),"ERROR",IF(ABS('Student Work'!T154-('Student Work'!Q154-'Student Work'!S154))&lt;0.01,IF(P154&lt;&gt;"ERROR","Correct","ERROR"),"ERROR")))</f>
        <v>0</v>
      </c>
      <c r="U154" s="143"/>
      <c r="V154" s="143"/>
      <c r="W154" s="87"/>
      <c r="X154" s="87"/>
      <c r="Y154" s="87"/>
      <c r="Z154" s="87"/>
      <c r="AA154" s="87"/>
      <c r="AB154" s="87"/>
      <c r="AC154" s="87"/>
      <c r="AD154" s="137">
        <f>IF($AE$13="Correct",IF(AND(AD153+1&lt;='Student Work'!$AE$13,AD153&lt;&gt;0),AD153+1,IF('Student Work'!AD154&gt;0,"ERROR",0)),0)</f>
        <v>0</v>
      </c>
      <c r="AE154" s="139">
        <f>IF(AD154=0,0,IF(ISBLANK('Student Work'!AE154),"ERROR",IF(ABS('Student Work'!AE154-'Student Work'!AH153)&lt;0.01,IF(AD154&lt;&gt;"ERROR","Correct","ERROR"),"ERROR")))</f>
        <v>0</v>
      </c>
      <c r="AF154" s="139">
        <f>IF(AD154=0,0,IF(ISBLANK('Student Work'!AF154),"ERROR",IF(ABS('Student Work'!AF154-'Student Work'!AE154*'Student Work'!$AE$12/12)&lt;0.01,IF(AD154&lt;&gt;"ERROR","Correct","ERROR"),"ERROR")))</f>
        <v>0</v>
      </c>
      <c r="AG154" s="154">
        <f>IF(AD154=0,0,IF(ISBLANK('Student Work'!AG154),"ERROR",IF(ABS('Student Work'!AG154-('Student Work'!$AE$14-'Student Work'!AF154))&lt;0.01,"Correct","ERROR")))</f>
        <v>0</v>
      </c>
      <c r="AH154" s="155">
        <f>IF(AD154=0,0,IF(ISBLANK('Student Work'!AH154),"ERROR",IF(ABS('Student Work'!AH154-('Student Work'!AE154-'Student Work'!AG154))&lt;0.01,"Correct","ERROR")))</f>
        <v>0</v>
      </c>
      <c r="AI154" s="144"/>
      <c r="AJ154" s="87"/>
      <c r="AK154" s="87"/>
      <c r="AL154" s="70"/>
    </row>
    <row r="155" spans="1:38">
      <c r="A155" s="100"/>
      <c r="B155" s="72"/>
      <c r="C155" s="72"/>
      <c r="D155" s="72"/>
      <c r="E155" s="72"/>
      <c r="F155" s="72"/>
      <c r="G155" s="72"/>
      <c r="H155" s="72"/>
      <c r="I155" s="72"/>
      <c r="J155" s="72"/>
      <c r="K155" s="72"/>
      <c r="L155" s="72"/>
      <c r="M155" s="72"/>
      <c r="N155" s="72"/>
      <c r="O155" s="87"/>
      <c r="P155" s="137">
        <f>IF($T$13="Correct",IF(AND(P154+1&lt;='Student Work'!$T$13,P154&lt;&gt;0),P154+1,IF('Student Work'!P155&gt;0,"ERROR",0)),0)</f>
        <v>0</v>
      </c>
      <c r="Q155" s="138">
        <f>IF(P155=0,0,IF(ISBLANK('Student Work'!Q155),"ERROR",IF(ABS('Student Work'!Q155-'Student Work'!T154)&lt;0.01,IF(P155&lt;&gt;"ERROR","Correct","ERROR"),"ERROR")))</f>
        <v>0</v>
      </c>
      <c r="R155" s="139">
        <f>IF(P155=0,0,IF(ISBLANK('Student Work'!R155),"ERROR",IF(ABS('Student Work'!R155-'Student Work'!Q155*'Student Work'!$T$12/12)&lt;0.01,IF(P155&lt;&gt;"ERROR","Correct","ERROR"),"ERROR")))</f>
        <v>0</v>
      </c>
      <c r="S155" s="139">
        <f>IF(P155=0,0,IF(ISBLANK('Student Work'!S155),"ERROR",IF(ABS('Student Work'!S155-('Student Work'!$T$14-'Student Work'!R155))&lt;0.01,IF(P155&lt;&gt;"ERROR","Correct","ERROR"),"ERROR")))</f>
        <v>0</v>
      </c>
      <c r="T155" s="139">
        <f>IF(P155=0,0,IF(ISBLANK('Student Work'!T155),"ERROR",IF(ABS('Student Work'!T155-('Student Work'!Q155-'Student Work'!S155))&lt;0.01,IF(P155&lt;&gt;"ERROR","Correct","ERROR"),"ERROR")))</f>
        <v>0</v>
      </c>
      <c r="U155" s="143"/>
      <c r="V155" s="143"/>
      <c r="W155" s="87"/>
      <c r="X155" s="87"/>
      <c r="Y155" s="87"/>
      <c r="Z155" s="87"/>
      <c r="AA155" s="87"/>
      <c r="AB155" s="87"/>
      <c r="AC155" s="87"/>
      <c r="AD155" s="137">
        <f>IF($AE$13="Correct",IF(AND(AD154+1&lt;='Student Work'!$AE$13,AD154&lt;&gt;0),AD154+1,IF('Student Work'!AD155&gt;0,"ERROR",0)),0)</f>
        <v>0</v>
      </c>
      <c r="AE155" s="139">
        <f>IF(AD155=0,0,IF(ISBLANK('Student Work'!AE155),"ERROR",IF(ABS('Student Work'!AE155-'Student Work'!AH154)&lt;0.01,IF(AD155&lt;&gt;"ERROR","Correct","ERROR"),"ERROR")))</f>
        <v>0</v>
      </c>
      <c r="AF155" s="139">
        <f>IF(AD155=0,0,IF(ISBLANK('Student Work'!AF155),"ERROR",IF(ABS('Student Work'!AF155-'Student Work'!AE155*'Student Work'!$AE$12/12)&lt;0.01,IF(AD155&lt;&gt;"ERROR","Correct","ERROR"),"ERROR")))</f>
        <v>0</v>
      </c>
      <c r="AG155" s="154">
        <f>IF(AD155=0,0,IF(ISBLANK('Student Work'!AG155),"ERROR",IF(ABS('Student Work'!AG155-('Student Work'!$AE$14-'Student Work'!AF155))&lt;0.01,"Correct","ERROR")))</f>
        <v>0</v>
      </c>
      <c r="AH155" s="155">
        <f>IF(AD155=0,0,IF(ISBLANK('Student Work'!AH155),"ERROR",IF(ABS('Student Work'!AH155-('Student Work'!AE155-'Student Work'!AG155))&lt;0.01,"Correct","ERROR")))</f>
        <v>0</v>
      </c>
      <c r="AI155" s="144"/>
      <c r="AJ155" s="87"/>
      <c r="AK155" s="87"/>
      <c r="AL155" s="70"/>
    </row>
    <row r="156" spans="1:38">
      <c r="A156" s="100"/>
      <c r="B156" s="72"/>
      <c r="C156" s="72"/>
      <c r="D156" s="72"/>
      <c r="E156" s="72"/>
      <c r="F156" s="72"/>
      <c r="G156" s="72"/>
      <c r="H156" s="72"/>
      <c r="I156" s="72"/>
      <c r="J156" s="72"/>
      <c r="K156" s="72"/>
      <c r="L156" s="72"/>
      <c r="M156" s="72"/>
      <c r="N156" s="72"/>
      <c r="O156" s="87"/>
      <c r="P156" s="137">
        <f>IF($T$13="Correct",IF(AND(P155+1&lt;='Student Work'!$T$13,P155&lt;&gt;0),P155+1,IF('Student Work'!P156&gt;0,"ERROR",0)),0)</f>
        <v>0</v>
      </c>
      <c r="Q156" s="138">
        <f>IF(P156=0,0,IF(ISBLANK('Student Work'!Q156),"ERROR",IF(ABS('Student Work'!Q156-'Student Work'!T155)&lt;0.01,IF(P156&lt;&gt;"ERROR","Correct","ERROR"),"ERROR")))</f>
        <v>0</v>
      </c>
      <c r="R156" s="139">
        <f>IF(P156=0,0,IF(ISBLANK('Student Work'!R156),"ERROR",IF(ABS('Student Work'!R156-'Student Work'!Q156*'Student Work'!$T$12/12)&lt;0.01,IF(P156&lt;&gt;"ERROR","Correct","ERROR"),"ERROR")))</f>
        <v>0</v>
      </c>
      <c r="S156" s="139">
        <f>IF(P156=0,0,IF(ISBLANK('Student Work'!S156),"ERROR",IF(ABS('Student Work'!S156-('Student Work'!$T$14-'Student Work'!R156))&lt;0.01,IF(P156&lt;&gt;"ERROR","Correct","ERROR"),"ERROR")))</f>
        <v>0</v>
      </c>
      <c r="T156" s="139">
        <f>IF(P156=0,0,IF(ISBLANK('Student Work'!T156),"ERROR",IF(ABS('Student Work'!T156-('Student Work'!Q156-'Student Work'!S156))&lt;0.01,IF(P156&lt;&gt;"ERROR","Correct","ERROR"),"ERROR")))</f>
        <v>0</v>
      </c>
      <c r="U156" s="143"/>
      <c r="V156" s="143"/>
      <c r="W156" s="87"/>
      <c r="X156" s="87"/>
      <c r="Y156" s="87"/>
      <c r="Z156" s="87"/>
      <c r="AA156" s="87"/>
      <c r="AB156" s="87"/>
      <c r="AC156" s="87"/>
      <c r="AD156" s="137">
        <f>IF($AE$13="Correct",IF(AND(AD155+1&lt;='Student Work'!$AE$13,AD155&lt;&gt;0),AD155+1,IF('Student Work'!AD156&gt;0,"ERROR",0)),0)</f>
        <v>0</v>
      </c>
      <c r="AE156" s="139">
        <f>IF(AD156=0,0,IF(ISBLANK('Student Work'!AE156),"ERROR",IF(ABS('Student Work'!AE156-'Student Work'!AH155)&lt;0.01,IF(AD156&lt;&gt;"ERROR","Correct","ERROR"),"ERROR")))</f>
        <v>0</v>
      </c>
      <c r="AF156" s="139">
        <f>IF(AD156=0,0,IF(ISBLANK('Student Work'!AF156),"ERROR",IF(ABS('Student Work'!AF156-'Student Work'!AE156*'Student Work'!$AE$12/12)&lt;0.01,IF(AD156&lt;&gt;"ERROR","Correct","ERROR"),"ERROR")))</f>
        <v>0</v>
      </c>
      <c r="AG156" s="154">
        <f>IF(AD156=0,0,IF(ISBLANK('Student Work'!AG156),"ERROR",IF(ABS('Student Work'!AG156-('Student Work'!$AE$14-'Student Work'!AF156))&lt;0.01,"Correct","ERROR")))</f>
        <v>0</v>
      </c>
      <c r="AH156" s="155">
        <f>IF(AD156=0,0,IF(ISBLANK('Student Work'!AH156),"ERROR",IF(ABS('Student Work'!AH156-('Student Work'!AE156-'Student Work'!AG156))&lt;0.01,"Correct","ERROR")))</f>
        <v>0</v>
      </c>
      <c r="AI156" s="144"/>
      <c r="AJ156" s="87"/>
      <c r="AK156" s="87"/>
      <c r="AL156" s="70"/>
    </row>
    <row r="157" spans="1:38">
      <c r="A157" s="100"/>
      <c r="B157" s="72"/>
      <c r="C157" s="72"/>
      <c r="D157" s="72"/>
      <c r="E157" s="72"/>
      <c r="F157" s="72"/>
      <c r="G157" s="72"/>
      <c r="H157" s="72"/>
      <c r="I157" s="72"/>
      <c r="J157" s="72"/>
      <c r="K157" s="72"/>
      <c r="L157" s="72"/>
      <c r="M157" s="72"/>
      <c r="N157" s="72"/>
      <c r="O157" s="87"/>
      <c r="P157" s="137">
        <f>IF($T$13="Correct",IF(AND(P156+1&lt;='Student Work'!$T$13,P156&lt;&gt;0),P156+1,IF('Student Work'!P157&gt;0,"ERROR",0)),0)</f>
        <v>0</v>
      </c>
      <c r="Q157" s="138">
        <f>IF(P157=0,0,IF(ISBLANK('Student Work'!Q157),"ERROR",IF(ABS('Student Work'!Q157-'Student Work'!T156)&lt;0.01,IF(P157&lt;&gt;"ERROR","Correct","ERROR"),"ERROR")))</f>
        <v>0</v>
      </c>
      <c r="R157" s="139">
        <f>IF(P157=0,0,IF(ISBLANK('Student Work'!R157),"ERROR",IF(ABS('Student Work'!R157-'Student Work'!Q157*'Student Work'!$T$12/12)&lt;0.01,IF(P157&lt;&gt;"ERROR","Correct","ERROR"),"ERROR")))</f>
        <v>0</v>
      </c>
      <c r="S157" s="139">
        <f>IF(P157=0,0,IF(ISBLANK('Student Work'!S157),"ERROR",IF(ABS('Student Work'!S157-('Student Work'!$T$14-'Student Work'!R157))&lt;0.01,IF(P157&lt;&gt;"ERROR","Correct","ERROR"),"ERROR")))</f>
        <v>0</v>
      </c>
      <c r="T157" s="139">
        <f>IF(P157=0,0,IF(ISBLANK('Student Work'!T157),"ERROR",IF(ABS('Student Work'!T157-('Student Work'!Q157-'Student Work'!S157))&lt;0.01,IF(P157&lt;&gt;"ERROR","Correct","ERROR"),"ERROR")))</f>
        <v>0</v>
      </c>
      <c r="U157" s="143"/>
      <c r="V157" s="143"/>
      <c r="W157" s="87"/>
      <c r="X157" s="87"/>
      <c r="Y157" s="87"/>
      <c r="Z157" s="87"/>
      <c r="AA157" s="87"/>
      <c r="AB157" s="87"/>
      <c r="AC157" s="87"/>
      <c r="AD157" s="137">
        <f>IF($AE$13="Correct",IF(AND(AD156+1&lt;='Student Work'!$AE$13,AD156&lt;&gt;0),AD156+1,IF('Student Work'!AD157&gt;0,"ERROR",0)),0)</f>
        <v>0</v>
      </c>
      <c r="AE157" s="139">
        <f>IF(AD157=0,0,IF(ISBLANK('Student Work'!AE157),"ERROR",IF(ABS('Student Work'!AE157-'Student Work'!AH156)&lt;0.01,IF(AD157&lt;&gt;"ERROR","Correct","ERROR"),"ERROR")))</f>
        <v>0</v>
      </c>
      <c r="AF157" s="139">
        <f>IF(AD157=0,0,IF(ISBLANK('Student Work'!AF157),"ERROR",IF(ABS('Student Work'!AF157-'Student Work'!AE157*'Student Work'!$AE$12/12)&lt;0.01,IF(AD157&lt;&gt;"ERROR","Correct","ERROR"),"ERROR")))</f>
        <v>0</v>
      </c>
      <c r="AG157" s="154">
        <f>IF(AD157=0,0,IF(ISBLANK('Student Work'!AG157),"ERROR",IF(ABS('Student Work'!AG157-('Student Work'!$AE$14-'Student Work'!AF157))&lt;0.01,"Correct","ERROR")))</f>
        <v>0</v>
      </c>
      <c r="AH157" s="155">
        <f>IF(AD157=0,0,IF(ISBLANK('Student Work'!AH157),"ERROR",IF(ABS('Student Work'!AH157-('Student Work'!AE157-'Student Work'!AG157))&lt;0.01,"Correct","ERROR")))</f>
        <v>0</v>
      </c>
      <c r="AI157" s="144"/>
      <c r="AJ157" s="87"/>
      <c r="AK157" s="87"/>
      <c r="AL157" s="70"/>
    </row>
    <row r="158" spans="1:38">
      <c r="A158" s="100"/>
      <c r="B158" s="72"/>
      <c r="C158" s="72"/>
      <c r="D158" s="72"/>
      <c r="E158" s="72"/>
      <c r="F158" s="72"/>
      <c r="G158" s="72"/>
      <c r="H158" s="72"/>
      <c r="I158" s="72"/>
      <c r="J158" s="72"/>
      <c r="K158" s="72"/>
      <c r="L158" s="72"/>
      <c r="M158" s="72"/>
      <c r="N158" s="72"/>
      <c r="O158" s="87"/>
      <c r="P158" s="137">
        <f>IF($T$13="Correct",IF(AND(P157+1&lt;='Student Work'!$T$13,P157&lt;&gt;0),P157+1,IF('Student Work'!P158&gt;0,"ERROR",0)),0)</f>
        <v>0</v>
      </c>
      <c r="Q158" s="138">
        <f>IF(P158=0,0,IF(ISBLANK('Student Work'!Q158),"ERROR",IF(ABS('Student Work'!Q158-'Student Work'!T157)&lt;0.01,IF(P158&lt;&gt;"ERROR","Correct","ERROR"),"ERROR")))</f>
        <v>0</v>
      </c>
      <c r="R158" s="139">
        <f>IF(P158=0,0,IF(ISBLANK('Student Work'!R158),"ERROR",IF(ABS('Student Work'!R158-'Student Work'!Q158*'Student Work'!$T$12/12)&lt;0.01,IF(P158&lt;&gt;"ERROR","Correct","ERROR"),"ERROR")))</f>
        <v>0</v>
      </c>
      <c r="S158" s="139">
        <f>IF(P158=0,0,IF(ISBLANK('Student Work'!S158),"ERROR",IF(ABS('Student Work'!S158-('Student Work'!$T$14-'Student Work'!R158))&lt;0.01,IF(P158&lt;&gt;"ERROR","Correct","ERROR"),"ERROR")))</f>
        <v>0</v>
      </c>
      <c r="T158" s="139">
        <f>IF(P158=0,0,IF(ISBLANK('Student Work'!T158),"ERROR",IF(ABS('Student Work'!T158-('Student Work'!Q158-'Student Work'!S158))&lt;0.01,IF(P158&lt;&gt;"ERROR","Correct","ERROR"),"ERROR")))</f>
        <v>0</v>
      </c>
      <c r="U158" s="143"/>
      <c r="V158" s="143"/>
      <c r="W158" s="87"/>
      <c r="X158" s="87"/>
      <c r="Y158" s="87"/>
      <c r="Z158" s="87"/>
      <c r="AA158" s="87"/>
      <c r="AB158" s="87"/>
      <c r="AC158" s="87"/>
      <c r="AD158" s="137">
        <f>IF($AE$13="Correct",IF(AND(AD157+1&lt;='Student Work'!$AE$13,AD157&lt;&gt;0),AD157+1,IF('Student Work'!AD158&gt;0,"ERROR",0)),0)</f>
        <v>0</v>
      </c>
      <c r="AE158" s="139">
        <f>IF(AD158=0,0,IF(ISBLANK('Student Work'!AE158),"ERROR",IF(ABS('Student Work'!AE158-'Student Work'!AH157)&lt;0.01,IF(AD158&lt;&gt;"ERROR","Correct","ERROR"),"ERROR")))</f>
        <v>0</v>
      </c>
      <c r="AF158" s="139">
        <f>IF(AD158=0,0,IF(ISBLANK('Student Work'!AF158),"ERROR",IF(ABS('Student Work'!AF158-'Student Work'!AE158*'Student Work'!$AE$12/12)&lt;0.01,IF(AD158&lt;&gt;"ERROR","Correct","ERROR"),"ERROR")))</f>
        <v>0</v>
      </c>
      <c r="AG158" s="154">
        <f>IF(AD158=0,0,IF(ISBLANK('Student Work'!AG158),"ERROR",IF(ABS('Student Work'!AG158-('Student Work'!$AE$14-'Student Work'!AF158))&lt;0.01,"Correct","ERROR")))</f>
        <v>0</v>
      </c>
      <c r="AH158" s="155">
        <f>IF(AD158=0,0,IF(ISBLANK('Student Work'!AH158),"ERROR",IF(ABS('Student Work'!AH158-('Student Work'!AE158-'Student Work'!AG158))&lt;0.01,"Correct","ERROR")))</f>
        <v>0</v>
      </c>
      <c r="AI158" s="144"/>
      <c r="AJ158" s="87"/>
      <c r="AK158" s="87"/>
      <c r="AL158" s="70"/>
    </row>
    <row r="159" spans="1:38">
      <c r="A159" s="100"/>
      <c r="B159" s="72"/>
      <c r="C159" s="72"/>
      <c r="D159" s="72"/>
      <c r="E159" s="72"/>
      <c r="F159" s="72"/>
      <c r="G159" s="72"/>
      <c r="H159" s="72"/>
      <c r="I159" s="72"/>
      <c r="J159" s="72"/>
      <c r="K159" s="72"/>
      <c r="L159" s="72"/>
      <c r="M159" s="72"/>
      <c r="N159" s="72"/>
      <c r="O159" s="87"/>
      <c r="P159" s="137">
        <f>IF($T$13="Correct",IF(AND(P158+1&lt;='Student Work'!$T$13,P158&lt;&gt;0),P158+1,IF('Student Work'!P159&gt;0,"ERROR",0)),0)</f>
        <v>0</v>
      </c>
      <c r="Q159" s="138">
        <f>IF(P159=0,0,IF(ISBLANK('Student Work'!Q159),"ERROR",IF(ABS('Student Work'!Q159-'Student Work'!T158)&lt;0.01,IF(P159&lt;&gt;"ERROR","Correct","ERROR"),"ERROR")))</f>
        <v>0</v>
      </c>
      <c r="R159" s="139">
        <f>IF(P159=0,0,IF(ISBLANK('Student Work'!R159),"ERROR",IF(ABS('Student Work'!R159-'Student Work'!Q159*'Student Work'!$T$12/12)&lt;0.01,IF(P159&lt;&gt;"ERROR","Correct","ERROR"),"ERROR")))</f>
        <v>0</v>
      </c>
      <c r="S159" s="139">
        <f>IF(P159=0,0,IF(ISBLANK('Student Work'!S159),"ERROR",IF(ABS('Student Work'!S159-('Student Work'!$T$14-'Student Work'!R159))&lt;0.01,IF(P159&lt;&gt;"ERROR","Correct","ERROR"),"ERROR")))</f>
        <v>0</v>
      </c>
      <c r="T159" s="139">
        <f>IF(P159=0,0,IF(ISBLANK('Student Work'!T159),"ERROR",IF(ABS('Student Work'!T159-('Student Work'!Q159-'Student Work'!S159))&lt;0.01,IF(P159&lt;&gt;"ERROR","Correct","ERROR"),"ERROR")))</f>
        <v>0</v>
      </c>
      <c r="U159" s="143"/>
      <c r="V159" s="143"/>
      <c r="W159" s="87"/>
      <c r="X159" s="87"/>
      <c r="Y159" s="87"/>
      <c r="Z159" s="87"/>
      <c r="AA159" s="87"/>
      <c r="AB159" s="87"/>
      <c r="AC159" s="87"/>
      <c r="AD159" s="137">
        <f>IF($AE$13="Correct",IF(AND(AD158+1&lt;='Student Work'!$AE$13,AD158&lt;&gt;0),AD158+1,IF('Student Work'!AD159&gt;0,"ERROR",0)),0)</f>
        <v>0</v>
      </c>
      <c r="AE159" s="139">
        <f>IF(AD159=0,0,IF(ISBLANK('Student Work'!AE159),"ERROR",IF(ABS('Student Work'!AE159-'Student Work'!AH158)&lt;0.01,IF(AD159&lt;&gt;"ERROR","Correct","ERROR"),"ERROR")))</f>
        <v>0</v>
      </c>
      <c r="AF159" s="139">
        <f>IF(AD159=0,0,IF(ISBLANK('Student Work'!AF159),"ERROR",IF(ABS('Student Work'!AF159-'Student Work'!AE159*'Student Work'!$AE$12/12)&lt;0.01,IF(AD159&lt;&gt;"ERROR","Correct","ERROR"),"ERROR")))</f>
        <v>0</v>
      </c>
      <c r="AG159" s="154">
        <f>IF(AD159=0,0,IF(ISBLANK('Student Work'!AG159),"ERROR",IF(ABS('Student Work'!AG159-('Student Work'!$AE$14-'Student Work'!AF159))&lt;0.01,"Correct","ERROR")))</f>
        <v>0</v>
      </c>
      <c r="AH159" s="155">
        <f>IF(AD159=0,0,IF(ISBLANK('Student Work'!AH159),"ERROR",IF(ABS('Student Work'!AH159-('Student Work'!AE159-'Student Work'!AG159))&lt;0.01,"Correct","ERROR")))</f>
        <v>0</v>
      </c>
      <c r="AI159" s="144"/>
      <c r="AJ159" s="87"/>
      <c r="AK159" s="87"/>
      <c r="AL159" s="70"/>
    </row>
    <row r="160" spans="1:38">
      <c r="A160" s="100"/>
      <c r="B160" s="72"/>
      <c r="C160" s="72"/>
      <c r="D160" s="72"/>
      <c r="E160" s="72"/>
      <c r="F160" s="72"/>
      <c r="G160" s="72"/>
      <c r="H160" s="72"/>
      <c r="I160" s="72"/>
      <c r="J160" s="72"/>
      <c r="K160" s="72"/>
      <c r="L160" s="72"/>
      <c r="M160" s="72"/>
      <c r="N160" s="72"/>
      <c r="O160" s="87"/>
      <c r="P160" s="137">
        <f>IF($T$13="Correct",IF(AND(P159+1&lt;='Student Work'!$T$13,P159&lt;&gt;0),P159+1,IF('Student Work'!P160&gt;0,"ERROR",0)),0)</f>
        <v>0</v>
      </c>
      <c r="Q160" s="138">
        <f>IF(P160=0,0,IF(ISBLANK('Student Work'!Q160),"ERROR",IF(ABS('Student Work'!Q160-'Student Work'!T159)&lt;0.01,IF(P160&lt;&gt;"ERROR","Correct","ERROR"),"ERROR")))</f>
        <v>0</v>
      </c>
      <c r="R160" s="139">
        <f>IF(P160=0,0,IF(ISBLANK('Student Work'!R160),"ERROR",IF(ABS('Student Work'!R160-'Student Work'!Q160*'Student Work'!$T$12/12)&lt;0.01,IF(P160&lt;&gt;"ERROR","Correct","ERROR"),"ERROR")))</f>
        <v>0</v>
      </c>
      <c r="S160" s="139">
        <f>IF(P160=0,0,IF(ISBLANK('Student Work'!S160),"ERROR",IF(ABS('Student Work'!S160-('Student Work'!$T$14-'Student Work'!R160))&lt;0.01,IF(P160&lt;&gt;"ERROR","Correct","ERROR"),"ERROR")))</f>
        <v>0</v>
      </c>
      <c r="T160" s="139">
        <f>IF(P160=0,0,IF(ISBLANK('Student Work'!T160),"ERROR",IF(ABS('Student Work'!T160-('Student Work'!Q160-'Student Work'!S160))&lt;0.01,IF(P160&lt;&gt;"ERROR","Correct","ERROR"),"ERROR")))</f>
        <v>0</v>
      </c>
      <c r="U160" s="143"/>
      <c r="V160" s="143"/>
      <c r="W160" s="87"/>
      <c r="X160" s="87"/>
      <c r="Y160" s="87"/>
      <c r="Z160" s="87"/>
      <c r="AA160" s="87"/>
      <c r="AB160" s="87"/>
      <c r="AC160" s="87"/>
      <c r="AD160" s="137">
        <f>IF($AE$13="Correct",IF(AND(AD159+1&lt;='Student Work'!$AE$13,AD159&lt;&gt;0),AD159+1,IF('Student Work'!AD160&gt;0,"ERROR",0)),0)</f>
        <v>0</v>
      </c>
      <c r="AE160" s="139">
        <f>IF(AD160=0,0,IF(ISBLANK('Student Work'!AE160),"ERROR",IF(ABS('Student Work'!AE160-'Student Work'!AH159)&lt;0.01,IF(AD160&lt;&gt;"ERROR","Correct","ERROR"),"ERROR")))</f>
        <v>0</v>
      </c>
      <c r="AF160" s="139">
        <f>IF(AD160=0,0,IF(ISBLANK('Student Work'!AF160),"ERROR",IF(ABS('Student Work'!AF160-'Student Work'!AE160*'Student Work'!$AE$12/12)&lt;0.01,IF(AD160&lt;&gt;"ERROR","Correct","ERROR"),"ERROR")))</f>
        <v>0</v>
      </c>
      <c r="AG160" s="154">
        <f>IF(AD160=0,0,IF(ISBLANK('Student Work'!AG160),"ERROR",IF(ABS('Student Work'!AG160-('Student Work'!$AE$14-'Student Work'!AF160))&lt;0.01,"Correct","ERROR")))</f>
        <v>0</v>
      </c>
      <c r="AH160" s="155">
        <f>IF(AD160=0,0,IF(ISBLANK('Student Work'!AH160),"ERROR",IF(ABS('Student Work'!AH160-('Student Work'!AE160-'Student Work'!AG160))&lt;0.01,"Correct","ERROR")))</f>
        <v>0</v>
      </c>
      <c r="AI160" s="144"/>
      <c r="AJ160" s="87"/>
      <c r="AK160" s="87"/>
      <c r="AL160" s="70"/>
    </row>
    <row r="161" spans="1:38">
      <c r="A161" s="100"/>
      <c r="B161" s="72"/>
      <c r="C161" s="72"/>
      <c r="D161" s="72"/>
      <c r="E161" s="72"/>
      <c r="F161" s="72"/>
      <c r="G161" s="72"/>
      <c r="H161" s="72"/>
      <c r="I161" s="72"/>
      <c r="J161" s="72"/>
      <c r="K161" s="72"/>
      <c r="L161" s="72"/>
      <c r="M161" s="72"/>
      <c r="N161" s="72"/>
      <c r="O161" s="87"/>
      <c r="P161" s="137">
        <f>IF($T$13="Correct",IF(AND(P160+1&lt;='Student Work'!$T$13,P160&lt;&gt;0),P160+1,IF('Student Work'!P161&gt;0,"ERROR",0)),0)</f>
        <v>0</v>
      </c>
      <c r="Q161" s="138">
        <f>IF(P161=0,0,IF(ISBLANK('Student Work'!Q161),"ERROR",IF(ABS('Student Work'!Q161-'Student Work'!T160)&lt;0.01,IF(P161&lt;&gt;"ERROR","Correct","ERROR"),"ERROR")))</f>
        <v>0</v>
      </c>
      <c r="R161" s="139">
        <f>IF(P161=0,0,IF(ISBLANK('Student Work'!R161),"ERROR",IF(ABS('Student Work'!R161-'Student Work'!Q161*'Student Work'!$T$12/12)&lt;0.01,IF(P161&lt;&gt;"ERROR","Correct","ERROR"),"ERROR")))</f>
        <v>0</v>
      </c>
      <c r="S161" s="139">
        <f>IF(P161=0,0,IF(ISBLANK('Student Work'!S161),"ERROR",IF(ABS('Student Work'!S161-('Student Work'!$T$14-'Student Work'!R161))&lt;0.01,IF(P161&lt;&gt;"ERROR","Correct","ERROR"),"ERROR")))</f>
        <v>0</v>
      </c>
      <c r="T161" s="139">
        <f>IF(P161=0,0,IF(ISBLANK('Student Work'!T161),"ERROR",IF(ABS('Student Work'!T161-('Student Work'!Q161-'Student Work'!S161))&lt;0.01,IF(P161&lt;&gt;"ERROR","Correct","ERROR"),"ERROR")))</f>
        <v>0</v>
      </c>
      <c r="U161" s="143"/>
      <c r="V161" s="143"/>
      <c r="W161" s="87"/>
      <c r="X161" s="87"/>
      <c r="Y161" s="87"/>
      <c r="Z161" s="87"/>
      <c r="AA161" s="87"/>
      <c r="AB161" s="87"/>
      <c r="AC161" s="87"/>
      <c r="AD161" s="137">
        <f>IF($AE$13="Correct",IF(AND(AD160+1&lt;='Student Work'!$AE$13,AD160&lt;&gt;0),AD160+1,IF('Student Work'!AD161&gt;0,"ERROR",0)),0)</f>
        <v>0</v>
      </c>
      <c r="AE161" s="139">
        <f>IF(AD161=0,0,IF(ISBLANK('Student Work'!AE161),"ERROR",IF(ABS('Student Work'!AE161-'Student Work'!AH160)&lt;0.01,IF(AD161&lt;&gt;"ERROR","Correct","ERROR"),"ERROR")))</f>
        <v>0</v>
      </c>
      <c r="AF161" s="139">
        <f>IF(AD161=0,0,IF(ISBLANK('Student Work'!AF161),"ERROR",IF(ABS('Student Work'!AF161-'Student Work'!AE161*'Student Work'!$AE$12/12)&lt;0.01,IF(AD161&lt;&gt;"ERROR","Correct","ERROR"),"ERROR")))</f>
        <v>0</v>
      </c>
      <c r="AG161" s="154">
        <f>IF(AD161=0,0,IF(ISBLANK('Student Work'!AG161),"ERROR",IF(ABS('Student Work'!AG161-('Student Work'!$AE$14-'Student Work'!AF161))&lt;0.01,"Correct","ERROR")))</f>
        <v>0</v>
      </c>
      <c r="AH161" s="155">
        <f>IF(AD161=0,0,IF(ISBLANK('Student Work'!AH161),"ERROR",IF(ABS('Student Work'!AH161-('Student Work'!AE161-'Student Work'!AG161))&lt;0.01,"Correct","ERROR")))</f>
        <v>0</v>
      </c>
      <c r="AI161" s="144"/>
      <c r="AJ161" s="87"/>
      <c r="AK161" s="87"/>
      <c r="AL161" s="70"/>
    </row>
    <row r="162" spans="1:38">
      <c r="A162" s="100"/>
      <c r="B162" s="72"/>
      <c r="C162" s="72"/>
      <c r="D162" s="72"/>
      <c r="E162" s="72"/>
      <c r="F162" s="72"/>
      <c r="G162" s="72"/>
      <c r="H162" s="72"/>
      <c r="I162" s="72"/>
      <c r="J162" s="72"/>
      <c r="K162" s="72"/>
      <c r="L162" s="72"/>
      <c r="M162" s="72"/>
      <c r="N162" s="72"/>
      <c r="O162" s="87"/>
      <c r="P162" s="137">
        <f>IF($T$13="Correct",IF(AND(P161+1&lt;='Student Work'!$T$13,P161&lt;&gt;0),P161+1,IF('Student Work'!P162&gt;0,"ERROR",0)),0)</f>
        <v>0</v>
      </c>
      <c r="Q162" s="138">
        <f>IF(P162=0,0,IF(ISBLANK('Student Work'!Q162),"ERROR",IF(ABS('Student Work'!Q162-'Student Work'!T161)&lt;0.01,IF(P162&lt;&gt;"ERROR","Correct","ERROR"),"ERROR")))</f>
        <v>0</v>
      </c>
      <c r="R162" s="139">
        <f>IF(P162=0,0,IF(ISBLANK('Student Work'!R162),"ERROR",IF(ABS('Student Work'!R162-'Student Work'!Q162*'Student Work'!$T$12/12)&lt;0.01,IF(P162&lt;&gt;"ERROR","Correct","ERROR"),"ERROR")))</f>
        <v>0</v>
      </c>
      <c r="S162" s="139">
        <f>IF(P162=0,0,IF(ISBLANK('Student Work'!S162),"ERROR",IF(ABS('Student Work'!S162-('Student Work'!$T$14-'Student Work'!R162))&lt;0.01,IF(P162&lt;&gt;"ERROR","Correct","ERROR"),"ERROR")))</f>
        <v>0</v>
      </c>
      <c r="T162" s="139">
        <f>IF(P162=0,0,IF(ISBLANK('Student Work'!T162),"ERROR",IF(ABS('Student Work'!T162-('Student Work'!Q162-'Student Work'!S162))&lt;0.01,IF(P162&lt;&gt;"ERROR","Correct","ERROR"),"ERROR")))</f>
        <v>0</v>
      </c>
      <c r="U162" s="143"/>
      <c r="V162" s="143"/>
      <c r="W162" s="87"/>
      <c r="X162" s="87"/>
      <c r="Y162" s="87"/>
      <c r="Z162" s="87"/>
      <c r="AA162" s="87"/>
      <c r="AB162" s="87"/>
      <c r="AC162" s="87"/>
      <c r="AD162" s="137">
        <f>IF($AE$13="Correct",IF(AND(AD161+1&lt;='Student Work'!$AE$13,AD161&lt;&gt;0),AD161+1,IF('Student Work'!AD162&gt;0,"ERROR",0)),0)</f>
        <v>0</v>
      </c>
      <c r="AE162" s="139">
        <f>IF(AD162=0,0,IF(ISBLANK('Student Work'!AE162),"ERROR",IF(ABS('Student Work'!AE162-'Student Work'!AH161)&lt;0.01,IF(AD162&lt;&gt;"ERROR","Correct","ERROR"),"ERROR")))</f>
        <v>0</v>
      </c>
      <c r="AF162" s="139">
        <f>IF(AD162=0,0,IF(ISBLANK('Student Work'!AF162),"ERROR",IF(ABS('Student Work'!AF162-'Student Work'!AE162*'Student Work'!$AE$12/12)&lt;0.01,IF(AD162&lt;&gt;"ERROR","Correct","ERROR"),"ERROR")))</f>
        <v>0</v>
      </c>
      <c r="AG162" s="154">
        <f>IF(AD162=0,0,IF(ISBLANK('Student Work'!AG162),"ERROR",IF(ABS('Student Work'!AG162-('Student Work'!$AE$14-'Student Work'!AF162))&lt;0.01,"Correct","ERROR")))</f>
        <v>0</v>
      </c>
      <c r="AH162" s="155">
        <f>IF(AD162=0,0,IF(ISBLANK('Student Work'!AH162),"ERROR",IF(ABS('Student Work'!AH162-('Student Work'!AE162-'Student Work'!AG162))&lt;0.01,"Correct","ERROR")))</f>
        <v>0</v>
      </c>
      <c r="AI162" s="144"/>
      <c r="AJ162" s="87"/>
      <c r="AK162" s="87"/>
      <c r="AL162" s="70"/>
    </row>
    <row r="163" spans="1:38">
      <c r="A163" s="100"/>
      <c r="B163" s="72"/>
      <c r="C163" s="72"/>
      <c r="D163" s="72"/>
      <c r="E163" s="72"/>
      <c r="F163" s="72"/>
      <c r="G163" s="72"/>
      <c r="H163" s="72"/>
      <c r="I163" s="72"/>
      <c r="J163" s="72"/>
      <c r="K163" s="72"/>
      <c r="L163" s="72"/>
      <c r="M163" s="72"/>
      <c r="N163" s="72"/>
      <c r="O163" s="87"/>
      <c r="P163" s="137">
        <f>IF($T$13="Correct",IF(AND(P162+1&lt;='Student Work'!$T$13,P162&lt;&gt;0),P162+1,IF('Student Work'!P163&gt;0,"ERROR",0)),0)</f>
        <v>0</v>
      </c>
      <c r="Q163" s="138">
        <f>IF(P163=0,0,IF(ISBLANK('Student Work'!Q163),"ERROR",IF(ABS('Student Work'!Q163-'Student Work'!T162)&lt;0.01,IF(P163&lt;&gt;"ERROR","Correct","ERROR"),"ERROR")))</f>
        <v>0</v>
      </c>
      <c r="R163" s="139">
        <f>IF(P163=0,0,IF(ISBLANK('Student Work'!R163),"ERROR",IF(ABS('Student Work'!R163-'Student Work'!Q163*'Student Work'!$T$12/12)&lt;0.01,IF(P163&lt;&gt;"ERROR","Correct","ERROR"),"ERROR")))</f>
        <v>0</v>
      </c>
      <c r="S163" s="139">
        <f>IF(P163=0,0,IF(ISBLANK('Student Work'!S163),"ERROR",IF(ABS('Student Work'!S163-('Student Work'!$T$14-'Student Work'!R163))&lt;0.01,IF(P163&lt;&gt;"ERROR","Correct","ERROR"),"ERROR")))</f>
        <v>0</v>
      </c>
      <c r="T163" s="139">
        <f>IF(P163=0,0,IF(ISBLANK('Student Work'!T163),"ERROR",IF(ABS('Student Work'!T163-('Student Work'!Q163-'Student Work'!S163))&lt;0.01,IF(P163&lt;&gt;"ERROR","Correct","ERROR"),"ERROR")))</f>
        <v>0</v>
      </c>
      <c r="U163" s="143"/>
      <c r="V163" s="143"/>
      <c r="W163" s="87"/>
      <c r="X163" s="87"/>
      <c r="Y163" s="87"/>
      <c r="Z163" s="87"/>
      <c r="AA163" s="87"/>
      <c r="AB163" s="87"/>
      <c r="AC163" s="87"/>
      <c r="AD163" s="137">
        <f>IF($AE$13="Correct",IF(AND(AD162+1&lt;='Student Work'!$AE$13,AD162&lt;&gt;0),AD162+1,IF('Student Work'!AD163&gt;0,"ERROR",0)),0)</f>
        <v>0</v>
      </c>
      <c r="AE163" s="139">
        <f>IF(AD163=0,0,IF(ISBLANK('Student Work'!AE163),"ERROR",IF(ABS('Student Work'!AE163-'Student Work'!AH162)&lt;0.01,IF(AD163&lt;&gt;"ERROR","Correct","ERROR"),"ERROR")))</f>
        <v>0</v>
      </c>
      <c r="AF163" s="139">
        <f>IF(AD163=0,0,IF(ISBLANK('Student Work'!AF163),"ERROR",IF(ABS('Student Work'!AF163-'Student Work'!AE163*'Student Work'!$AE$12/12)&lt;0.01,IF(AD163&lt;&gt;"ERROR","Correct","ERROR"),"ERROR")))</f>
        <v>0</v>
      </c>
      <c r="AG163" s="154">
        <f>IF(AD163=0,0,IF(ISBLANK('Student Work'!AG163),"ERROR",IF(ABS('Student Work'!AG163-('Student Work'!$AE$14-'Student Work'!AF163))&lt;0.01,"Correct","ERROR")))</f>
        <v>0</v>
      </c>
      <c r="AH163" s="155">
        <f>IF(AD163=0,0,IF(ISBLANK('Student Work'!AH163),"ERROR",IF(ABS('Student Work'!AH163-('Student Work'!AE163-'Student Work'!AG163))&lt;0.01,"Correct","ERROR")))</f>
        <v>0</v>
      </c>
      <c r="AI163" s="144"/>
      <c r="AJ163" s="87"/>
      <c r="AK163" s="87"/>
      <c r="AL163" s="70"/>
    </row>
    <row r="164" spans="1:38">
      <c r="A164" s="100"/>
      <c r="B164" s="72"/>
      <c r="C164" s="72"/>
      <c r="D164" s="72"/>
      <c r="E164" s="72"/>
      <c r="F164" s="72"/>
      <c r="G164" s="72"/>
      <c r="H164" s="72"/>
      <c r="I164" s="72"/>
      <c r="J164" s="72"/>
      <c r="K164" s="72"/>
      <c r="L164" s="72"/>
      <c r="M164" s="72"/>
      <c r="N164" s="72"/>
      <c r="O164" s="87"/>
      <c r="P164" s="137">
        <f>IF($T$13="Correct",IF(AND(P163+1&lt;='Student Work'!$T$13,P163&lt;&gt;0),P163+1,IF('Student Work'!P164&gt;0,"ERROR",0)),0)</f>
        <v>0</v>
      </c>
      <c r="Q164" s="138">
        <f>IF(P164=0,0,IF(ISBLANK('Student Work'!Q164),"ERROR",IF(ABS('Student Work'!Q164-'Student Work'!T163)&lt;0.01,IF(P164&lt;&gt;"ERROR","Correct","ERROR"),"ERROR")))</f>
        <v>0</v>
      </c>
      <c r="R164" s="139">
        <f>IF(P164=0,0,IF(ISBLANK('Student Work'!R164),"ERROR",IF(ABS('Student Work'!R164-'Student Work'!Q164*'Student Work'!$T$12/12)&lt;0.01,IF(P164&lt;&gt;"ERROR","Correct","ERROR"),"ERROR")))</f>
        <v>0</v>
      </c>
      <c r="S164" s="139">
        <f>IF(P164=0,0,IF(ISBLANK('Student Work'!S164),"ERROR",IF(ABS('Student Work'!S164-('Student Work'!$T$14-'Student Work'!R164))&lt;0.01,IF(P164&lt;&gt;"ERROR","Correct","ERROR"),"ERROR")))</f>
        <v>0</v>
      </c>
      <c r="T164" s="139">
        <f>IF(P164=0,0,IF(ISBLANK('Student Work'!T164),"ERROR",IF(ABS('Student Work'!T164-('Student Work'!Q164-'Student Work'!S164))&lt;0.01,IF(P164&lt;&gt;"ERROR","Correct","ERROR"),"ERROR")))</f>
        <v>0</v>
      </c>
      <c r="U164" s="143"/>
      <c r="V164" s="143"/>
      <c r="W164" s="87"/>
      <c r="X164" s="87"/>
      <c r="Y164" s="87"/>
      <c r="Z164" s="87"/>
      <c r="AA164" s="87"/>
      <c r="AB164" s="87"/>
      <c r="AC164" s="87"/>
      <c r="AD164" s="137">
        <f>IF($AE$13="Correct",IF(AND(AD163+1&lt;='Student Work'!$AE$13,AD163&lt;&gt;0),AD163+1,IF('Student Work'!AD164&gt;0,"ERROR",0)),0)</f>
        <v>0</v>
      </c>
      <c r="AE164" s="139">
        <f>IF(AD164=0,0,IF(ISBLANK('Student Work'!AE164),"ERROR",IF(ABS('Student Work'!AE164-'Student Work'!AH163)&lt;0.01,IF(AD164&lt;&gt;"ERROR","Correct","ERROR"),"ERROR")))</f>
        <v>0</v>
      </c>
      <c r="AF164" s="139">
        <f>IF(AD164=0,0,IF(ISBLANK('Student Work'!AF164),"ERROR",IF(ABS('Student Work'!AF164-'Student Work'!AE164*'Student Work'!$AE$12/12)&lt;0.01,IF(AD164&lt;&gt;"ERROR","Correct","ERROR"),"ERROR")))</f>
        <v>0</v>
      </c>
      <c r="AG164" s="154">
        <f>IF(AD164=0,0,IF(ISBLANK('Student Work'!AG164),"ERROR",IF(ABS('Student Work'!AG164-('Student Work'!$AE$14-'Student Work'!AF164))&lt;0.01,"Correct","ERROR")))</f>
        <v>0</v>
      </c>
      <c r="AH164" s="155">
        <f>IF(AD164=0,0,IF(ISBLANK('Student Work'!AH164),"ERROR",IF(ABS('Student Work'!AH164-('Student Work'!AE164-'Student Work'!AG164))&lt;0.01,"Correct","ERROR")))</f>
        <v>0</v>
      </c>
      <c r="AI164" s="144"/>
      <c r="AJ164" s="87"/>
      <c r="AK164" s="87"/>
      <c r="AL164" s="70"/>
    </row>
    <row r="165" spans="1:38">
      <c r="A165" s="100"/>
      <c r="B165" s="72"/>
      <c r="C165" s="72"/>
      <c r="D165" s="72"/>
      <c r="E165" s="72"/>
      <c r="F165" s="72"/>
      <c r="G165" s="72"/>
      <c r="H165" s="72"/>
      <c r="I165" s="72"/>
      <c r="J165" s="72"/>
      <c r="K165" s="72"/>
      <c r="L165" s="72"/>
      <c r="M165" s="72"/>
      <c r="N165" s="72"/>
      <c r="O165" s="87"/>
      <c r="P165" s="137">
        <f>IF($T$13="Correct",IF(AND(P164+1&lt;='Student Work'!$T$13,P164&lt;&gt;0),P164+1,IF('Student Work'!P165&gt;0,"ERROR",0)),0)</f>
        <v>0</v>
      </c>
      <c r="Q165" s="138">
        <f>IF(P165=0,0,IF(ISBLANK('Student Work'!Q165),"ERROR",IF(ABS('Student Work'!Q165-'Student Work'!T164)&lt;0.01,IF(P165&lt;&gt;"ERROR","Correct","ERROR"),"ERROR")))</f>
        <v>0</v>
      </c>
      <c r="R165" s="139">
        <f>IF(P165=0,0,IF(ISBLANK('Student Work'!R165),"ERROR",IF(ABS('Student Work'!R165-'Student Work'!Q165*'Student Work'!$T$12/12)&lt;0.01,IF(P165&lt;&gt;"ERROR","Correct","ERROR"),"ERROR")))</f>
        <v>0</v>
      </c>
      <c r="S165" s="139">
        <f>IF(P165=0,0,IF(ISBLANK('Student Work'!S165),"ERROR",IF(ABS('Student Work'!S165-('Student Work'!$T$14-'Student Work'!R165))&lt;0.01,IF(P165&lt;&gt;"ERROR","Correct","ERROR"),"ERROR")))</f>
        <v>0</v>
      </c>
      <c r="T165" s="139">
        <f>IF(P165=0,0,IF(ISBLANK('Student Work'!T165),"ERROR",IF(ABS('Student Work'!T165-('Student Work'!Q165-'Student Work'!S165))&lt;0.01,IF(P165&lt;&gt;"ERROR","Correct","ERROR"),"ERROR")))</f>
        <v>0</v>
      </c>
      <c r="U165" s="143"/>
      <c r="V165" s="143"/>
      <c r="W165" s="87"/>
      <c r="X165" s="87"/>
      <c r="Y165" s="87"/>
      <c r="Z165" s="87"/>
      <c r="AA165" s="87"/>
      <c r="AB165" s="87"/>
      <c r="AC165" s="87"/>
      <c r="AD165" s="137">
        <f>IF($AE$13="Correct",IF(AND(AD164+1&lt;='Student Work'!$AE$13,AD164&lt;&gt;0),AD164+1,IF('Student Work'!AD165&gt;0,"ERROR",0)),0)</f>
        <v>0</v>
      </c>
      <c r="AE165" s="139">
        <f>IF(AD165=0,0,IF(ISBLANK('Student Work'!AE165),"ERROR",IF(ABS('Student Work'!AE165-'Student Work'!AH164)&lt;0.01,IF(AD165&lt;&gt;"ERROR","Correct","ERROR"),"ERROR")))</f>
        <v>0</v>
      </c>
      <c r="AF165" s="139">
        <f>IF(AD165=0,0,IF(ISBLANK('Student Work'!AF165),"ERROR",IF(ABS('Student Work'!AF165-'Student Work'!AE165*'Student Work'!$AE$12/12)&lt;0.01,IF(AD165&lt;&gt;"ERROR","Correct","ERROR"),"ERROR")))</f>
        <v>0</v>
      </c>
      <c r="AG165" s="154">
        <f>IF(AD165=0,0,IF(ISBLANK('Student Work'!AG165),"ERROR",IF(ABS('Student Work'!AG165-('Student Work'!$AE$14-'Student Work'!AF165))&lt;0.01,"Correct","ERROR")))</f>
        <v>0</v>
      </c>
      <c r="AH165" s="155">
        <f>IF(AD165=0,0,IF(ISBLANK('Student Work'!AH165),"ERROR",IF(ABS('Student Work'!AH165-('Student Work'!AE165-'Student Work'!AG165))&lt;0.01,"Correct","ERROR")))</f>
        <v>0</v>
      </c>
      <c r="AI165" s="144"/>
      <c r="AJ165" s="87"/>
      <c r="AK165" s="87"/>
      <c r="AL165" s="70"/>
    </row>
    <row r="166" spans="1:38">
      <c r="A166" s="100"/>
      <c r="B166" s="72"/>
      <c r="C166" s="72"/>
      <c r="D166" s="72"/>
      <c r="E166" s="72"/>
      <c r="F166" s="72"/>
      <c r="G166" s="72"/>
      <c r="H166" s="72"/>
      <c r="I166" s="72"/>
      <c r="J166" s="72"/>
      <c r="K166" s="72"/>
      <c r="L166" s="72"/>
      <c r="M166" s="72"/>
      <c r="N166" s="72"/>
      <c r="O166" s="87"/>
      <c r="P166" s="137">
        <f>IF($T$13="Correct",IF(AND(P165+1&lt;='Student Work'!$T$13,P165&lt;&gt;0),P165+1,IF('Student Work'!P166&gt;0,"ERROR",0)),0)</f>
        <v>0</v>
      </c>
      <c r="Q166" s="138">
        <f>IF(P166=0,0,IF(ISBLANK('Student Work'!Q166),"ERROR",IF(ABS('Student Work'!Q166-'Student Work'!T165)&lt;0.01,IF(P166&lt;&gt;"ERROR","Correct","ERROR"),"ERROR")))</f>
        <v>0</v>
      </c>
      <c r="R166" s="139">
        <f>IF(P166=0,0,IF(ISBLANK('Student Work'!R166),"ERROR",IF(ABS('Student Work'!R166-'Student Work'!Q166*'Student Work'!$T$12/12)&lt;0.01,IF(P166&lt;&gt;"ERROR","Correct","ERROR"),"ERROR")))</f>
        <v>0</v>
      </c>
      <c r="S166" s="139">
        <f>IF(P166=0,0,IF(ISBLANK('Student Work'!S166),"ERROR",IF(ABS('Student Work'!S166-('Student Work'!$T$14-'Student Work'!R166))&lt;0.01,IF(P166&lt;&gt;"ERROR","Correct","ERROR"),"ERROR")))</f>
        <v>0</v>
      </c>
      <c r="T166" s="139">
        <f>IF(P166=0,0,IF(ISBLANK('Student Work'!T166),"ERROR",IF(ABS('Student Work'!T166-('Student Work'!Q166-'Student Work'!S166))&lt;0.01,IF(P166&lt;&gt;"ERROR","Correct","ERROR"),"ERROR")))</f>
        <v>0</v>
      </c>
      <c r="U166" s="143"/>
      <c r="V166" s="143"/>
      <c r="W166" s="87"/>
      <c r="X166" s="87"/>
      <c r="Y166" s="87"/>
      <c r="Z166" s="87"/>
      <c r="AA166" s="87"/>
      <c r="AB166" s="87"/>
      <c r="AC166" s="87"/>
      <c r="AD166" s="137">
        <f>IF($AE$13="Correct",IF(AND(AD165+1&lt;='Student Work'!$AE$13,AD165&lt;&gt;0),AD165+1,IF('Student Work'!AD166&gt;0,"ERROR",0)),0)</f>
        <v>0</v>
      </c>
      <c r="AE166" s="139">
        <f>IF(AD166=0,0,IF(ISBLANK('Student Work'!AE166),"ERROR",IF(ABS('Student Work'!AE166-'Student Work'!AH165)&lt;0.01,IF(AD166&lt;&gt;"ERROR","Correct","ERROR"),"ERROR")))</f>
        <v>0</v>
      </c>
      <c r="AF166" s="139">
        <f>IF(AD166=0,0,IF(ISBLANK('Student Work'!AF166),"ERROR",IF(ABS('Student Work'!AF166-'Student Work'!AE166*'Student Work'!$AE$12/12)&lt;0.01,IF(AD166&lt;&gt;"ERROR","Correct","ERROR"),"ERROR")))</f>
        <v>0</v>
      </c>
      <c r="AG166" s="154">
        <f>IF(AD166=0,0,IF(ISBLANK('Student Work'!AG166),"ERROR",IF(ABS('Student Work'!AG166-('Student Work'!$AE$14-'Student Work'!AF166))&lt;0.01,"Correct","ERROR")))</f>
        <v>0</v>
      </c>
      <c r="AH166" s="155">
        <f>IF(AD166=0,0,IF(ISBLANK('Student Work'!AH166),"ERROR",IF(ABS('Student Work'!AH166-('Student Work'!AE166-'Student Work'!AG166))&lt;0.01,"Correct","ERROR")))</f>
        <v>0</v>
      </c>
      <c r="AI166" s="144"/>
      <c r="AJ166" s="87"/>
      <c r="AK166" s="87"/>
      <c r="AL166" s="70"/>
    </row>
    <row r="167" spans="1:38">
      <c r="A167" s="100"/>
      <c r="B167" s="72"/>
      <c r="C167" s="72"/>
      <c r="D167" s="72"/>
      <c r="E167" s="72"/>
      <c r="F167" s="72"/>
      <c r="G167" s="72"/>
      <c r="H167" s="72"/>
      <c r="I167" s="72"/>
      <c r="J167" s="72"/>
      <c r="K167" s="72"/>
      <c r="L167" s="72"/>
      <c r="M167" s="72"/>
      <c r="N167" s="72"/>
      <c r="O167" s="87"/>
      <c r="P167" s="137">
        <f>IF($T$13="Correct",IF(AND(P166+1&lt;='Student Work'!$T$13,P166&lt;&gt;0),P166+1,IF('Student Work'!P167&gt;0,"ERROR",0)),0)</f>
        <v>0</v>
      </c>
      <c r="Q167" s="138">
        <f>IF(P167=0,0,IF(ISBLANK('Student Work'!Q167),"ERROR",IF(ABS('Student Work'!Q167-'Student Work'!T166)&lt;0.01,IF(P167&lt;&gt;"ERROR","Correct","ERROR"),"ERROR")))</f>
        <v>0</v>
      </c>
      <c r="R167" s="139">
        <f>IF(P167=0,0,IF(ISBLANK('Student Work'!R167),"ERROR",IF(ABS('Student Work'!R167-'Student Work'!Q167*'Student Work'!$T$12/12)&lt;0.01,IF(P167&lt;&gt;"ERROR","Correct","ERROR"),"ERROR")))</f>
        <v>0</v>
      </c>
      <c r="S167" s="139">
        <f>IF(P167=0,0,IF(ISBLANK('Student Work'!S167),"ERROR",IF(ABS('Student Work'!S167-('Student Work'!$T$14-'Student Work'!R167))&lt;0.01,IF(P167&lt;&gt;"ERROR","Correct","ERROR"),"ERROR")))</f>
        <v>0</v>
      </c>
      <c r="T167" s="139">
        <f>IF(P167=0,0,IF(ISBLANK('Student Work'!T167),"ERROR",IF(ABS('Student Work'!T167-('Student Work'!Q167-'Student Work'!S167))&lt;0.01,IF(P167&lt;&gt;"ERROR","Correct","ERROR"),"ERROR")))</f>
        <v>0</v>
      </c>
      <c r="U167" s="143"/>
      <c r="V167" s="143"/>
      <c r="W167" s="87"/>
      <c r="X167" s="87"/>
      <c r="Y167" s="87"/>
      <c r="Z167" s="87"/>
      <c r="AA167" s="87"/>
      <c r="AB167" s="87"/>
      <c r="AC167" s="87"/>
      <c r="AD167" s="137">
        <f>IF($AE$13="Correct",IF(AND(AD166+1&lt;='Student Work'!$AE$13,AD166&lt;&gt;0),AD166+1,IF('Student Work'!AD167&gt;0,"ERROR",0)),0)</f>
        <v>0</v>
      </c>
      <c r="AE167" s="139">
        <f>IF(AD167=0,0,IF(ISBLANK('Student Work'!AE167),"ERROR",IF(ABS('Student Work'!AE167-'Student Work'!AH166)&lt;0.01,IF(AD167&lt;&gt;"ERROR","Correct","ERROR"),"ERROR")))</f>
        <v>0</v>
      </c>
      <c r="AF167" s="139">
        <f>IF(AD167=0,0,IF(ISBLANK('Student Work'!AF167),"ERROR",IF(ABS('Student Work'!AF167-'Student Work'!AE167*'Student Work'!$AE$12/12)&lt;0.01,IF(AD167&lt;&gt;"ERROR","Correct","ERROR"),"ERROR")))</f>
        <v>0</v>
      </c>
      <c r="AG167" s="154">
        <f>IF(AD167=0,0,IF(ISBLANK('Student Work'!AG167),"ERROR",IF(ABS('Student Work'!AG167-('Student Work'!$AE$14-'Student Work'!AF167))&lt;0.01,"Correct","ERROR")))</f>
        <v>0</v>
      </c>
      <c r="AH167" s="155">
        <f>IF(AD167=0,0,IF(ISBLANK('Student Work'!AH167),"ERROR",IF(ABS('Student Work'!AH167-('Student Work'!AE167-'Student Work'!AG167))&lt;0.01,"Correct","ERROR")))</f>
        <v>0</v>
      </c>
      <c r="AI167" s="144"/>
      <c r="AJ167" s="87"/>
      <c r="AK167" s="87"/>
      <c r="AL167" s="70"/>
    </row>
    <row r="168" spans="1:38">
      <c r="A168" s="100"/>
      <c r="B168" s="72"/>
      <c r="C168" s="72"/>
      <c r="D168" s="72"/>
      <c r="E168" s="72"/>
      <c r="F168" s="72"/>
      <c r="G168" s="72"/>
      <c r="H168" s="72"/>
      <c r="I168" s="72"/>
      <c r="J168" s="72"/>
      <c r="K168" s="72"/>
      <c r="L168" s="72"/>
      <c r="M168" s="72"/>
      <c r="N168" s="72"/>
      <c r="O168" s="87"/>
      <c r="P168" s="137">
        <f>IF($T$13="Correct",IF(AND(P167+1&lt;='Student Work'!$T$13,P167&lt;&gt;0),P167+1,IF('Student Work'!P168&gt;0,"ERROR",0)),0)</f>
        <v>0</v>
      </c>
      <c r="Q168" s="138">
        <f>IF(P168=0,0,IF(ISBLANK('Student Work'!Q168),"ERROR",IF(ABS('Student Work'!Q168-'Student Work'!T167)&lt;0.01,IF(P168&lt;&gt;"ERROR","Correct","ERROR"),"ERROR")))</f>
        <v>0</v>
      </c>
      <c r="R168" s="139">
        <f>IF(P168=0,0,IF(ISBLANK('Student Work'!R168),"ERROR",IF(ABS('Student Work'!R168-'Student Work'!Q168*'Student Work'!$T$12/12)&lt;0.01,IF(P168&lt;&gt;"ERROR","Correct","ERROR"),"ERROR")))</f>
        <v>0</v>
      </c>
      <c r="S168" s="139">
        <f>IF(P168=0,0,IF(ISBLANK('Student Work'!S168),"ERROR",IF(ABS('Student Work'!S168-('Student Work'!$T$14-'Student Work'!R168))&lt;0.01,IF(P168&lt;&gt;"ERROR","Correct","ERROR"),"ERROR")))</f>
        <v>0</v>
      </c>
      <c r="T168" s="139">
        <f>IF(P168=0,0,IF(ISBLANK('Student Work'!T168),"ERROR",IF(ABS('Student Work'!T168-('Student Work'!Q168-'Student Work'!S168))&lt;0.01,IF(P168&lt;&gt;"ERROR","Correct","ERROR"),"ERROR")))</f>
        <v>0</v>
      </c>
      <c r="U168" s="143"/>
      <c r="V168" s="143"/>
      <c r="W168" s="87"/>
      <c r="X168" s="87"/>
      <c r="Y168" s="87"/>
      <c r="Z168" s="87"/>
      <c r="AA168" s="87"/>
      <c r="AB168" s="87"/>
      <c r="AC168" s="87"/>
      <c r="AD168" s="137">
        <f>IF($AE$13="Correct",IF(AND(AD167+1&lt;='Student Work'!$AE$13,AD167&lt;&gt;0),AD167+1,IF('Student Work'!AD168&gt;0,"ERROR",0)),0)</f>
        <v>0</v>
      </c>
      <c r="AE168" s="139">
        <f>IF(AD168=0,0,IF(ISBLANK('Student Work'!AE168),"ERROR",IF(ABS('Student Work'!AE168-'Student Work'!AH167)&lt;0.01,IF(AD168&lt;&gt;"ERROR","Correct","ERROR"),"ERROR")))</f>
        <v>0</v>
      </c>
      <c r="AF168" s="139">
        <f>IF(AD168=0,0,IF(ISBLANK('Student Work'!AF168),"ERROR",IF(ABS('Student Work'!AF168-'Student Work'!AE168*'Student Work'!$AE$12/12)&lt;0.01,IF(AD168&lt;&gt;"ERROR","Correct","ERROR"),"ERROR")))</f>
        <v>0</v>
      </c>
      <c r="AG168" s="154">
        <f>IF(AD168=0,0,IF(ISBLANK('Student Work'!AG168),"ERROR",IF(ABS('Student Work'!AG168-('Student Work'!$AE$14-'Student Work'!AF168))&lt;0.01,"Correct","ERROR")))</f>
        <v>0</v>
      </c>
      <c r="AH168" s="155">
        <f>IF(AD168=0,0,IF(ISBLANK('Student Work'!AH168),"ERROR",IF(ABS('Student Work'!AH168-('Student Work'!AE168-'Student Work'!AG168))&lt;0.01,"Correct","ERROR")))</f>
        <v>0</v>
      </c>
      <c r="AI168" s="144"/>
      <c r="AJ168" s="87"/>
      <c r="AK168" s="87"/>
      <c r="AL168" s="70"/>
    </row>
    <row r="169" spans="1:38">
      <c r="A169" s="100"/>
      <c r="B169" s="72"/>
      <c r="C169" s="72"/>
      <c r="D169" s="72"/>
      <c r="E169" s="72"/>
      <c r="F169" s="72"/>
      <c r="G169" s="72"/>
      <c r="H169" s="72"/>
      <c r="I169" s="72"/>
      <c r="J169" s="72"/>
      <c r="K169" s="72"/>
      <c r="L169" s="72"/>
      <c r="M169" s="72"/>
      <c r="N169" s="72"/>
      <c r="O169" s="87"/>
      <c r="P169" s="137">
        <f>IF($T$13="Correct",IF(AND(P168+1&lt;='Student Work'!$T$13,P168&lt;&gt;0),P168+1,IF('Student Work'!P169&gt;0,"ERROR",0)),0)</f>
        <v>0</v>
      </c>
      <c r="Q169" s="138">
        <f>IF(P169=0,0,IF(ISBLANK('Student Work'!Q169),"ERROR",IF(ABS('Student Work'!Q169-'Student Work'!T168)&lt;0.01,IF(P169&lt;&gt;"ERROR","Correct","ERROR"),"ERROR")))</f>
        <v>0</v>
      </c>
      <c r="R169" s="139">
        <f>IF(P169=0,0,IF(ISBLANK('Student Work'!R169),"ERROR",IF(ABS('Student Work'!R169-'Student Work'!Q169*'Student Work'!$T$12/12)&lt;0.01,IF(P169&lt;&gt;"ERROR","Correct","ERROR"),"ERROR")))</f>
        <v>0</v>
      </c>
      <c r="S169" s="139">
        <f>IF(P169=0,0,IF(ISBLANK('Student Work'!S169),"ERROR",IF(ABS('Student Work'!S169-('Student Work'!$T$14-'Student Work'!R169))&lt;0.01,IF(P169&lt;&gt;"ERROR","Correct","ERROR"),"ERROR")))</f>
        <v>0</v>
      </c>
      <c r="T169" s="139">
        <f>IF(P169=0,0,IF(ISBLANK('Student Work'!T169),"ERROR",IF(ABS('Student Work'!T169-('Student Work'!Q169-'Student Work'!S169))&lt;0.01,IF(P169&lt;&gt;"ERROR","Correct","ERROR"),"ERROR")))</f>
        <v>0</v>
      </c>
      <c r="U169" s="143"/>
      <c r="V169" s="143"/>
      <c r="W169" s="87"/>
      <c r="X169" s="87"/>
      <c r="Y169" s="87"/>
      <c r="Z169" s="87"/>
      <c r="AA169" s="87"/>
      <c r="AB169" s="87"/>
      <c r="AC169" s="87"/>
      <c r="AD169" s="137">
        <f>IF($AE$13="Correct",IF(AND(AD168+1&lt;='Student Work'!$AE$13,AD168&lt;&gt;0),AD168+1,IF('Student Work'!AD169&gt;0,"ERROR",0)),0)</f>
        <v>0</v>
      </c>
      <c r="AE169" s="139">
        <f>IF(AD169=0,0,IF(ISBLANK('Student Work'!AE169),"ERROR",IF(ABS('Student Work'!AE169-'Student Work'!AH168)&lt;0.01,IF(AD169&lt;&gt;"ERROR","Correct","ERROR"),"ERROR")))</f>
        <v>0</v>
      </c>
      <c r="AF169" s="139">
        <f>IF(AD169=0,0,IF(ISBLANK('Student Work'!AF169),"ERROR",IF(ABS('Student Work'!AF169-'Student Work'!AE169*'Student Work'!$AE$12/12)&lt;0.01,IF(AD169&lt;&gt;"ERROR","Correct","ERROR"),"ERROR")))</f>
        <v>0</v>
      </c>
      <c r="AG169" s="154">
        <f>IF(AD169=0,0,IF(ISBLANK('Student Work'!AG169),"ERROR",IF(ABS('Student Work'!AG169-('Student Work'!$AE$14-'Student Work'!AF169))&lt;0.01,"Correct","ERROR")))</f>
        <v>0</v>
      </c>
      <c r="AH169" s="155">
        <f>IF(AD169=0,0,IF(ISBLANK('Student Work'!AH169),"ERROR",IF(ABS('Student Work'!AH169-('Student Work'!AE169-'Student Work'!AG169))&lt;0.01,"Correct","ERROR")))</f>
        <v>0</v>
      </c>
      <c r="AI169" s="144"/>
      <c r="AJ169" s="87"/>
      <c r="AK169" s="87"/>
      <c r="AL169" s="70"/>
    </row>
    <row r="170" spans="1:38">
      <c r="A170" s="100"/>
      <c r="B170" s="72"/>
      <c r="C170" s="72"/>
      <c r="D170" s="72"/>
      <c r="E170" s="72"/>
      <c r="F170" s="72"/>
      <c r="G170" s="72"/>
      <c r="H170" s="72"/>
      <c r="I170" s="72"/>
      <c r="J170" s="72"/>
      <c r="K170" s="72"/>
      <c r="L170" s="72"/>
      <c r="M170" s="72"/>
      <c r="N170" s="72"/>
      <c r="O170" s="87"/>
      <c r="P170" s="137">
        <f>IF($T$13="Correct",IF(AND(P169+1&lt;='Student Work'!$T$13,P169&lt;&gt;0),P169+1,IF('Student Work'!P170&gt;0,"ERROR",0)),0)</f>
        <v>0</v>
      </c>
      <c r="Q170" s="138">
        <f>IF(P170=0,0,IF(ISBLANK('Student Work'!Q170),"ERROR",IF(ABS('Student Work'!Q170-'Student Work'!T169)&lt;0.01,IF(P170&lt;&gt;"ERROR","Correct","ERROR"),"ERROR")))</f>
        <v>0</v>
      </c>
      <c r="R170" s="139">
        <f>IF(P170=0,0,IF(ISBLANK('Student Work'!R170),"ERROR",IF(ABS('Student Work'!R170-'Student Work'!Q170*'Student Work'!$T$12/12)&lt;0.01,IF(P170&lt;&gt;"ERROR","Correct","ERROR"),"ERROR")))</f>
        <v>0</v>
      </c>
      <c r="S170" s="139">
        <f>IF(P170=0,0,IF(ISBLANK('Student Work'!S170),"ERROR",IF(ABS('Student Work'!S170-('Student Work'!$T$14-'Student Work'!R170))&lt;0.01,IF(P170&lt;&gt;"ERROR","Correct","ERROR"),"ERROR")))</f>
        <v>0</v>
      </c>
      <c r="T170" s="139">
        <f>IF(P170=0,0,IF(ISBLANK('Student Work'!T170),"ERROR",IF(ABS('Student Work'!T170-('Student Work'!Q170-'Student Work'!S170))&lt;0.01,IF(P170&lt;&gt;"ERROR","Correct","ERROR"),"ERROR")))</f>
        <v>0</v>
      </c>
      <c r="U170" s="143"/>
      <c r="V170" s="143"/>
      <c r="W170" s="87"/>
      <c r="X170" s="87"/>
      <c r="Y170" s="87"/>
      <c r="Z170" s="87"/>
      <c r="AA170" s="87"/>
      <c r="AB170" s="87"/>
      <c r="AC170" s="87"/>
      <c r="AD170" s="137">
        <f>IF($AE$13="Correct",IF(AND(AD169+1&lt;='Student Work'!$AE$13,AD169&lt;&gt;0),AD169+1,IF('Student Work'!AD170&gt;0,"ERROR",0)),0)</f>
        <v>0</v>
      </c>
      <c r="AE170" s="139">
        <f>IF(AD170=0,0,IF(ISBLANK('Student Work'!AE170),"ERROR",IF(ABS('Student Work'!AE170-'Student Work'!AH169)&lt;0.01,IF(AD170&lt;&gt;"ERROR","Correct","ERROR"),"ERROR")))</f>
        <v>0</v>
      </c>
      <c r="AF170" s="139">
        <f>IF(AD170=0,0,IF(ISBLANK('Student Work'!AF170),"ERROR",IF(ABS('Student Work'!AF170-'Student Work'!AE170*'Student Work'!$AE$12/12)&lt;0.01,IF(AD170&lt;&gt;"ERROR","Correct","ERROR"),"ERROR")))</f>
        <v>0</v>
      </c>
      <c r="AG170" s="154">
        <f>IF(AD170=0,0,IF(ISBLANK('Student Work'!AG170),"ERROR",IF(ABS('Student Work'!AG170-('Student Work'!$AE$14-'Student Work'!AF170))&lt;0.01,"Correct","ERROR")))</f>
        <v>0</v>
      </c>
      <c r="AH170" s="155">
        <f>IF(AD170=0,0,IF(ISBLANK('Student Work'!AH170),"ERROR",IF(ABS('Student Work'!AH170-('Student Work'!AE170-'Student Work'!AG170))&lt;0.01,"Correct","ERROR")))</f>
        <v>0</v>
      </c>
      <c r="AI170" s="144"/>
      <c r="AJ170" s="87"/>
      <c r="AK170" s="87"/>
      <c r="AL170" s="70"/>
    </row>
    <row r="171" spans="1:38">
      <c r="A171" s="100"/>
      <c r="B171" s="72"/>
      <c r="C171" s="72"/>
      <c r="D171" s="72"/>
      <c r="E171" s="72"/>
      <c r="F171" s="72"/>
      <c r="G171" s="72"/>
      <c r="H171" s="72"/>
      <c r="I171" s="72"/>
      <c r="J171" s="72"/>
      <c r="K171" s="72"/>
      <c r="L171" s="72"/>
      <c r="M171" s="72"/>
      <c r="N171" s="72"/>
      <c r="O171" s="87"/>
      <c r="P171" s="137">
        <f>IF($T$13="Correct",IF(AND(P170+1&lt;='Student Work'!$T$13,P170&lt;&gt;0),P170+1,IF('Student Work'!P171&gt;0,"ERROR",0)),0)</f>
        <v>0</v>
      </c>
      <c r="Q171" s="138">
        <f>IF(P171=0,0,IF(ISBLANK('Student Work'!Q171),"ERROR",IF(ABS('Student Work'!Q171-'Student Work'!T170)&lt;0.01,IF(P171&lt;&gt;"ERROR","Correct","ERROR"),"ERROR")))</f>
        <v>0</v>
      </c>
      <c r="R171" s="139">
        <f>IF(P171=0,0,IF(ISBLANK('Student Work'!R171),"ERROR",IF(ABS('Student Work'!R171-'Student Work'!Q171*'Student Work'!$T$12/12)&lt;0.01,IF(P171&lt;&gt;"ERROR","Correct","ERROR"),"ERROR")))</f>
        <v>0</v>
      </c>
      <c r="S171" s="139">
        <f>IF(P171=0,0,IF(ISBLANK('Student Work'!S171),"ERROR",IF(ABS('Student Work'!S171-('Student Work'!$T$14-'Student Work'!R171))&lt;0.01,IF(P171&lt;&gt;"ERROR","Correct","ERROR"),"ERROR")))</f>
        <v>0</v>
      </c>
      <c r="T171" s="139">
        <f>IF(P171=0,0,IF(ISBLANK('Student Work'!T171),"ERROR",IF(ABS('Student Work'!T171-('Student Work'!Q171-'Student Work'!S171))&lt;0.01,IF(P171&lt;&gt;"ERROR","Correct","ERROR"),"ERROR")))</f>
        <v>0</v>
      </c>
      <c r="U171" s="143"/>
      <c r="V171" s="143"/>
      <c r="W171" s="87"/>
      <c r="X171" s="87"/>
      <c r="Y171" s="87"/>
      <c r="Z171" s="87"/>
      <c r="AA171" s="87"/>
      <c r="AB171" s="87"/>
      <c r="AC171" s="87"/>
      <c r="AD171" s="137">
        <f>IF($AE$13="Correct",IF(AND(AD170+1&lt;='Student Work'!$AE$13,AD170&lt;&gt;0),AD170+1,IF('Student Work'!AD171&gt;0,"ERROR",0)),0)</f>
        <v>0</v>
      </c>
      <c r="AE171" s="139">
        <f>IF(AD171=0,0,IF(ISBLANK('Student Work'!AE171),"ERROR",IF(ABS('Student Work'!AE171-'Student Work'!AH170)&lt;0.01,IF(AD171&lt;&gt;"ERROR","Correct","ERROR"),"ERROR")))</f>
        <v>0</v>
      </c>
      <c r="AF171" s="139">
        <f>IF(AD171=0,0,IF(ISBLANK('Student Work'!AF171),"ERROR",IF(ABS('Student Work'!AF171-'Student Work'!AE171*'Student Work'!$AE$12/12)&lt;0.01,IF(AD171&lt;&gt;"ERROR","Correct","ERROR"),"ERROR")))</f>
        <v>0</v>
      </c>
      <c r="AG171" s="154">
        <f>IF(AD171=0,0,IF(ISBLANK('Student Work'!AG171),"ERROR",IF(ABS('Student Work'!AG171-('Student Work'!$AE$14-'Student Work'!AF171))&lt;0.01,"Correct","ERROR")))</f>
        <v>0</v>
      </c>
      <c r="AH171" s="155">
        <f>IF(AD171=0,0,IF(ISBLANK('Student Work'!AH171),"ERROR",IF(ABS('Student Work'!AH171-('Student Work'!AE171-'Student Work'!AG171))&lt;0.01,"Correct","ERROR")))</f>
        <v>0</v>
      </c>
      <c r="AI171" s="144"/>
      <c r="AJ171" s="87"/>
      <c r="AK171" s="87"/>
      <c r="AL171" s="70"/>
    </row>
    <row r="172" spans="1:38">
      <c r="A172" s="100"/>
      <c r="B172" s="72"/>
      <c r="C172" s="72"/>
      <c r="D172" s="72"/>
      <c r="E172" s="72"/>
      <c r="F172" s="72"/>
      <c r="G172" s="72"/>
      <c r="H172" s="72"/>
      <c r="I172" s="72"/>
      <c r="J172" s="72"/>
      <c r="K172" s="72"/>
      <c r="L172" s="72"/>
      <c r="M172" s="72"/>
      <c r="N172" s="72"/>
      <c r="O172" s="87"/>
      <c r="P172" s="137">
        <f>IF($T$13="Correct",IF(AND(P171+1&lt;='Student Work'!$T$13,P171&lt;&gt;0),P171+1,IF('Student Work'!P172&gt;0,"ERROR",0)),0)</f>
        <v>0</v>
      </c>
      <c r="Q172" s="138">
        <f>IF(P172=0,0,IF(ISBLANK('Student Work'!Q172),"ERROR",IF(ABS('Student Work'!Q172-'Student Work'!T171)&lt;0.01,IF(P172&lt;&gt;"ERROR","Correct","ERROR"),"ERROR")))</f>
        <v>0</v>
      </c>
      <c r="R172" s="139">
        <f>IF(P172=0,0,IF(ISBLANK('Student Work'!R172),"ERROR",IF(ABS('Student Work'!R172-'Student Work'!Q172*'Student Work'!$T$12/12)&lt;0.01,IF(P172&lt;&gt;"ERROR","Correct","ERROR"),"ERROR")))</f>
        <v>0</v>
      </c>
      <c r="S172" s="139">
        <f>IF(P172=0,0,IF(ISBLANK('Student Work'!S172),"ERROR",IF(ABS('Student Work'!S172-('Student Work'!$T$14-'Student Work'!R172))&lt;0.01,IF(P172&lt;&gt;"ERROR","Correct","ERROR"),"ERROR")))</f>
        <v>0</v>
      </c>
      <c r="T172" s="139">
        <f>IF(P172=0,0,IF(ISBLANK('Student Work'!T172),"ERROR",IF(ABS('Student Work'!T172-('Student Work'!Q172-'Student Work'!S172))&lt;0.01,IF(P172&lt;&gt;"ERROR","Correct","ERROR"),"ERROR")))</f>
        <v>0</v>
      </c>
      <c r="U172" s="143"/>
      <c r="V172" s="143"/>
      <c r="W172" s="87"/>
      <c r="X172" s="87"/>
      <c r="Y172" s="87"/>
      <c r="Z172" s="87"/>
      <c r="AA172" s="87"/>
      <c r="AB172" s="87"/>
      <c r="AC172" s="87"/>
      <c r="AD172" s="137">
        <f>IF($AE$13="Correct",IF(AND(AD171+1&lt;='Student Work'!$AE$13,AD171&lt;&gt;0),AD171+1,IF('Student Work'!AD172&gt;0,"ERROR",0)),0)</f>
        <v>0</v>
      </c>
      <c r="AE172" s="139">
        <f>IF(AD172=0,0,IF(ISBLANK('Student Work'!AE172),"ERROR",IF(ABS('Student Work'!AE172-'Student Work'!AH171)&lt;0.01,IF(AD172&lt;&gt;"ERROR","Correct","ERROR"),"ERROR")))</f>
        <v>0</v>
      </c>
      <c r="AF172" s="139">
        <f>IF(AD172=0,0,IF(ISBLANK('Student Work'!AF172),"ERROR",IF(ABS('Student Work'!AF172-'Student Work'!AE172*'Student Work'!$AE$12/12)&lt;0.01,IF(AD172&lt;&gt;"ERROR","Correct","ERROR"),"ERROR")))</f>
        <v>0</v>
      </c>
      <c r="AG172" s="154">
        <f>IF(AD172=0,0,IF(ISBLANK('Student Work'!AG172),"ERROR",IF(ABS('Student Work'!AG172-('Student Work'!$AE$14-'Student Work'!AF172))&lt;0.01,"Correct","ERROR")))</f>
        <v>0</v>
      </c>
      <c r="AH172" s="155">
        <f>IF(AD172=0,0,IF(ISBLANK('Student Work'!AH172),"ERROR",IF(ABS('Student Work'!AH172-('Student Work'!AE172-'Student Work'!AG172))&lt;0.01,"Correct","ERROR")))</f>
        <v>0</v>
      </c>
      <c r="AI172" s="144"/>
      <c r="AJ172" s="87"/>
      <c r="AK172" s="87"/>
      <c r="AL172" s="70"/>
    </row>
    <row r="173" spans="1:38">
      <c r="A173" s="100"/>
      <c r="B173" s="72"/>
      <c r="C173" s="72"/>
      <c r="D173" s="72"/>
      <c r="E173" s="72"/>
      <c r="F173" s="72"/>
      <c r="G173" s="72"/>
      <c r="H173" s="72"/>
      <c r="I173" s="72"/>
      <c r="J173" s="72"/>
      <c r="K173" s="72"/>
      <c r="L173" s="72"/>
      <c r="M173" s="72"/>
      <c r="N173" s="72"/>
      <c r="O173" s="87"/>
      <c r="P173" s="137">
        <f>IF($T$13="Correct",IF(AND(P172+1&lt;='Student Work'!$T$13,P172&lt;&gt;0),P172+1,IF('Student Work'!P173&gt;0,"ERROR",0)),0)</f>
        <v>0</v>
      </c>
      <c r="Q173" s="138">
        <f>IF(P173=0,0,IF(ISBLANK('Student Work'!Q173),"ERROR",IF(ABS('Student Work'!Q173-'Student Work'!T172)&lt;0.01,IF(P173&lt;&gt;"ERROR","Correct","ERROR"),"ERROR")))</f>
        <v>0</v>
      </c>
      <c r="R173" s="139">
        <f>IF(P173=0,0,IF(ISBLANK('Student Work'!R173),"ERROR",IF(ABS('Student Work'!R173-'Student Work'!Q173*'Student Work'!$T$12/12)&lt;0.01,IF(P173&lt;&gt;"ERROR","Correct","ERROR"),"ERROR")))</f>
        <v>0</v>
      </c>
      <c r="S173" s="139">
        <f>IF(P173=0,0,IF(ISBLANK('Student Work'!S173),"ERROR",IF(ABS('Student Work'!S173-('Student Work'!$T$14-'Student Work'!R173))&lt;0.01,IF(P173&lt;&gt;"ERROR","Correct","ERROR"),"ERROR")))</f>
        <v>0</v>
      </c>
      <c r="T173" s="139">
        <f>IF(P173=0,0,IF(ISBLANK('Student Work'!T173),"ERROR",IF(ABS('Student Work'!T173-('Student Work'!Q173-'Student Work'!S173))&lt;0.01,IF(P173&lt;&gt;"ERROR","Correct","ERROR"),"ERROR")))</f>
        <v>0</v>
      </c>
      <c r="U173" s="143"/>
      <c r="V173" s="143"/>
      <c r="W173" s="87"/>
      <c r="X173" s="87"/>
      <c r="Y173" s="87"/>
      <c r="Z173" s="87"/>
      <c r="AA173" s="87"/>
      <c r="AB173" s="87"/>
      <c r="AC173" s="87"/>
      <c r="AD173" s="137">
        <f>IF($AE$13="Correct",IF(AND(AD172+1&lt;='Student Work'!$AE$13,AD172&lt;&gt;0),AD172+1,IF('Student Work'!AD173&gt;0,"ERROR",0)),0)</f>
        <v>0</v>
      </c>
      <c r="AE173" s="139">
        <f>IF(AD173=0,0,IF(ISBLANK('Student Work'!AE173),"ERROR",IF(ABS('Student Work'!AE173-'Student Work'!AH172)&lt;0.01,IF(AD173&lt;&gt;"ERROR","Correct","ERROR"),"ERROR")))</f>
        <v>0</v>
      </c>
      <c r="AF173" s="139">
        <f>IF(AD173=0,0,IF(ISBLANK('Student Work'!AF173),"ERROR",IF(ABS('Student Work'!AF173-'Student Work'!AE173*'Student Work'!$AE$12/12)&lt;0.01,IF(AD173&lt;&gt;"ERROR","Correct","ERROR"),"ERROR")))</f>
        <v>0</v>
      </c>
      <c r="AG173" s="154">
        <f>IF(AD173=0,0,IF(ISBLANK('Student Work'!AG173),"ERROR",IF(ABS('Student Work'!AG173-('Student Work'!$AE$14-'Student Work'!AF173))&lt;0.01,"Correct","ERROR")))</f>
        <v>0</v>
      </c>
      <c r="AH173" s="155">
        <f>IF(AD173=0,0,IF(ISBLANK('Student Work'!AH173),"ERROR",IF(ABS('Student Work'!AH173-('Student Work'!AE173-'Student Work'!AG173))&lt;0.01,"Correct","ERROR")))</f>
        <v>0</v>
      </c>
      <c r="AI173" s="144"/>
      <c r="AJ173" s="87"/>
      <c r="AK173" s="87"/>
      <c r="AL173" s="70"/>
    </row>
    <row r="174" spans="1:38">
      <c r="A174" s="100"/>
      <c r="B174" s="72"/>
      <c r="C174" s="72"/>
      <c r="D174" s="72"/>
      <c r="E174" s="72"/>
      <c r="F174" s="72"/>
      <c r="G174" s="72"/>
      <c r="H174" s="72"/>
      <c r="I174" s="72"/>
      <c r="J174" s="72"/>
      <c r="K174" s="72"/>
      <c r="L174" s="72"/>
      <c r="M174" s="72"/>
      <c r="N174" s="72"/>
      <c r="O174" s="87"/>
      <c r="P174" s="137">
        <f>IF($T$13="Correct",IF(AND(P173+1&lt;='Student Work'!$T$13,P173&lt;&gt;0),P173+1,IF('Student Work'!P174&gt;0,"ERROR",0)),0)</f>
        <v>0</v>
      </c>
      <c r="Q174" s="138">
        <f>IF(P174=0,0,IF(ISBLANK('Student Work'!Q174),"ERROR",IF(ABS('Student Work'!Q174-'Student Work'!T173)&lt;0.01,IF(P174&lt;&gt;"ERROR","Correct","ERROR"),"ERROR")))</f>
        <v>0</v>
      </c>
      <c r="R174" s="139">
        <f>IF(P174=0,0,IF(ISBLANK('Student Work'!R174),"ERROR",IF(ABS('Student Work'!R174-'Student Work'!Q174*'Student Work'!$T$12/12)&lt;0.01,IF(P174&lt;&gt;"ERROR","Correct","ERROR"),"ERROR")))</f>
        <v>0</v>
      </c>
      <c r="S174" s="139">
        <f>IF(P174=0,0,IF(ISBLANK('Student Work'!S174),"ERROR",IF(ABS('Student Work'!S174-('Student Work'!$T$14-'Student Work'!R174))&lt;0.01,IF(P174&lt;&gt;"ERROR","Correct","ERROR"),"ERROR")))</f>
        <v>0</v>
      </c>
      <c r="T174" s="139">
        <f>IF(P174=0,0,IF(ISBLANK('Student Work'!T174),"ERROR",IF(ABS('Student Work'!T174-('Student Work'!Q174-'Student Work'!S174))&lt;0.01,IF(P174&lt;&gt;"ERROR","Correct","ERROR"),"ERROR")))</f>
        <v>0</v>
      </c>
      <c r="U174" s="143"/>
      <c r="V174" s="143"/>
      <c r="W174" s="87"/>
      <c r="X174" s="87"/>
      <c r="Y174" s="87"/>
      <c r="Z174" s="87"/>
      <c r="AA174" s="87"/>
      <c r="AB174" s="87"/>
      <c r="AC174" s="87"/>
      <c r="AD174" s="137">
        <f>IF($AE$13="Correct",IF(AND(AD173+1&lt;='Student Work'!$AE$13,AD173&lt;&gt;0),AD173+1,IF('Student Work'!AD174&gt;0,"ERROR",0)),0)</f>
        <v>0</v>
      </c>
      <c r="AE174" s="139">
        <f>IF(AD174=0,0,IF(ISBLANK('Student Work'!AE174),"ERROR",IF(ABS('Student Work'!AE174-'Student Work'!AH173)&lt;0.01,IF(AD174&lt;&gt;"ERROR","Correct","ERROR"),"ERROR")))</f>
        <v>0</v>
      </c>
      <c r="AF174" s="139">
        <f>IF(AD174=0,0,IF(ISBLANK('Student Work'!AF174),"ERROR",IF(ABS('Student Work'!AF174-'Student Work'!AE174*'Student Work'!$AE$12/12)&lt;0.01,IF(AD174&lt;&gt;"ERROR","Correct","ERROR"),"ERROR")))</f>
        <v>0</v>
      </c>
      <c r="AG174" s="154">
        <f>IF(AD174=0,0,IF(ISBLANK('Student Work'!AG174),"ERROR",IF(ABS('Student Work'!AG174-('Student Work'!$AE$14-'Student Work'!AF174))&lt;0.01,"Correct","ERROR")))</f>
        <v>0</v>
      </c>
      <c r="AH174" s="155">
        <f>IF(AD174=0,0,IF(ISBLANK('Student Work'!AH174),"ERROR",IF(ABS('Student Work'!AH174-('Student Work'!AE174-'Student Work'!AG174))&lt;0.01,"Correct","ERROR")))</f>
        <v>0</v>
      </c>
      <c r="AI174" s="144"/>
      <c r="AJ174" s="87"/>
      <c r="AK174" s="87"/>
      <c r="AL174" s="70"/>
    </row>
    <row r="175" spans="1:38">
      <c r="A175" s="100"/>
      <c r="B175" s="72"/>
      <c r="C175" s="72"/>
      <c r="D175" s="72"/>
      <c r="E175" s="72"/>
      <c r="F175" s="72"/>
      <c r="G175" s="72"/>
      <c r="H175" s="72"/>
      <c r="I175" s="72"/>
      <c r="J175" s="72"/>
      <c r="K175" s="72"/>
      <c r="L175" s="72"/>
      <c r="M175" s="72"/>
      <c r="N175" s="72"/>
      <c r="O175" s="87"/>
      <c r="P175" s="137">
        <f>IF($T$13="Correct",IF(AND(P174+1&lt;='Student Work'!$T$13,P174&lt;&gt;0),P174+1,IF('Student Work'!P175&gt;0,"ERROR",0)),0)</f>
        <v>0</v>
      </c>
      <c r="Q175" s="138">
        <f>IF(P175=0,0,IF(ISBLANK('Student Work'!Q175),"ERROR",IF(ABS('Student Work'!Q175-'Student Work'!T174)&lt;0.01,IF(P175&lt;&gt;"ERROR","Correct","ERROR"),"ERROR")))</f>
        <v>0</v>
      </c>
      <c r="R175" s="139">
        <f>IF(P175=0,0,IF(ISBLANK('Student Work'!R175),"ERROR",IF(ABS('Student Work'!R175-'Student Work'!Q175*'Student Work'!$T$12/12)&lt;0.01,IF(P175&lt;&gt;"ERROR","Correct","ERROR"),"ERROR")))</f>
        <v>0</v>
      </c>
      <c r="S175" s="139">
        <f>IF(P175=0,0,IF(ISBLANK('Student Work'!S175),"ERROR",IF(ABS('Student Work'!S175-('Student Work'!$T$14-'Student Work'!R175))&lt;0.01,IF(P175&lt;&gt;"ERROR","Correct","ERROR"),"ERROR")))</f>
        <v>0</v>
      </c>
      <c r="T175" s="139">
        <f>IF(P175=0,0,IF(ISBLANK('Student Work'!T175),"ERROR",IF(ABS('Student Work'!T175-('Student Work'!Q175-'Student Work'!S175))&lt;0.01,IF(P175&lt;&gt;"ERROR","Correct","ERROR"),"ERROR")))</f>
        <v>0</v>
      </c>
      <c r="U175" s="143"/>
      <c r="V175" s="143"/>
      <c r="W175" s="87"/>
      <c r="X175" s="87"/>
      <c r="Y175" s="87"/>
      <c r="Z175" s="87"/>
      <c r="AA175" s="87"/>
      <c r="AB175" s="87"/>
      <c r="AC175" s="87"/>
      <c r="AD175" s="137">
        <f>IF($AE$13="Correct",IF(AND(AD174+1&lt;='Student Work'!$AE$13,AD174&lt;&gt;0),AD174+1,IF('Student Work'!AD175&gt;0,"ERROR",0)),0)</f>
        <v>0</v>
      </c>
      <c r="AE175" s="139">
        <f>IF(AD175=0,0,IF(ISBLANK('Student Work'!AE175),"ERROR",IF(ABS('Student Work'!AE175-'Student Work'!AH174)&lt;0.01,IF(AD175&lt;&gt;"ERROR","Correct","ERROR"),"ERROR")))</f>
        <v>0</v>
      </c>
      <c r="AF175" s="139">
        <f>IF(AD175=0,0,IF(ISBLANK('Student Work'!AF175),"ERROR",IF(ABS('Student Work'!AF175-'Student Work'!AE175*'Student Work'!$AE$12/12)&lt;0.01,IF(AD175&lt;&gt;"ERROR","Correct","ERROR"),"ERROR")))</f>
        <v>0</v>
      </c>
      <c r="AG175" s="154">
        <f>IF(AD175=0,0,IF(ISBLANK('Student Work'!AG175),"ERROR",IF(ABS('Student Work'!AG175-('Student Work'!$AE$14-'Student Work'!AF175))&lt;0.01,"Correct","ERROR")))</f>
        <v>0</v>
      </c>
      <c r="AH175" s="155">
        <f>IF(AD175=0,0,IF(ISBLANK('Student Work'!AH175),"ERROR",IF(ABS('Student Work'!AH175-('Student Work'!AE175-'Student Work'!AG175))&lt;0.01,"Correct","ERROR")))</f>
        <v>0</v>
      </c>
      <c r="AI175" s="144"/>
      <c r="AJ175" s="87"/>
      <c r="AK175" s="87"/>
      <c r="AL175" s="70"/>
    </row>
    <row r="176" spans="1:38">
      <c r="A176" s="100"/>
      <c r="B176" s="72"/>
      <c r="C176" s="72"/>
      <c r="D176" s="72"/>
      <c r="E176" s="72"/>
      <c r="F176" s="72"/>
      <c r="G176" s="72"/>
      <c r="H176" s="72"/>
      <c r="I176" s="72"/>
      <c r="J176" s="72"/>
      <c r="K176" s="72"/>
      <c r="L176" s="72"/>
      <c r="M176" s="72"/>
      <c r="N176" s="72"/>
      <c r="O176" s="87"/>
      <c r="P176" s="137">
        <f>IF($T$13="Correct",IF(AND(P175+1&lt;='Student Work'!$T$13,P175&lt;&gt;0),P175+1,IF('Student Work'!P176&gt;0,"ERROR",0)),0)</f>
        <v>0</v>
      </c>
      <c r="Q176" s="138">
        <f>IF(P176=0,0,IF(ISBLANK('Student Work'!Q176),"ERROR",IF(ABS('Student Work'!Q176-'Student Work'!T175)&lt;0.01,IF(P176&lt;&gt;"ERROR","Correct","ERROR"),"ERROR")))</f>
        <v>0</v>
      </c>
      <c r="R176" s="139">
        <f>IF(P176=0,0,IF(ISBLANK('Student Work'!R176),"ERROR",IF(ABS('Student Work'!R176-'Student Work'!Q176*'Student Work'!$T$12/12)&lt;0.01,IF(P176&lt;&gt;"ERROR","Correct","ERROR"),"ERROR")))</f>
        <v>0</v>
      </c>
      <c r="S176" s="139">
        <f>IF(P176=0,0,IF(ISBLANK('Student Work'!S176),"ERROR",IF(ABS('Student Work'!S176-('Student Work'!$T$14-'Student Work'!R176))&lt;0.01,IF(P176&lt;&gt;"ERROR","Correct","ERROR"),"ERROR")))</f>
        <v>0</v>
      </c>
      <c r="T176" s="139">
        <f>IF(P176=0,0,IF(ISBLANK('Student Work'!T176),"ERROR",IF(ABS('Student Work'!T176-('Student Work'!Q176-'Student Work'!S176))&lt;0.01,IF(P176&lt;&gt;"ERROR","Correct","ERROR"),"ERROR")))</f>
        <v>0</v>
      </c>
      <c r="U176" s="143"/>
      <c r="V176" s="143"/>
      <c r="W176" s="87"/>
      <c r="X176" s="87"/>
      <c r="Y176" s="87"/>
      <c r="Z176" s="87"/>
      <c r="AA176" s="87"/>
      <c r="AB176" s="87"/>
      <c r="AC176" s="87"/>
      <c r="AD176" s="137">
        <f>IF($AE$13="Correct",IF(AND(AD175+1&lt;='Student Work'!$AE$13,AD175&lt;&gt;0),AD175+1,IF('Student Work'!AD176&gt;0,"ERROR",0)),0)</f>
        <v>0</v>
      </c>
      <c r="AE176" s="139">
        <f>IF(AD176=0,0,IF(ISBLANK('Student Work'!AE176),"ERROR",IF(ABS('Student Work'!AE176-'Student Work'!AH175)&lt;0.01,IF(AD176&lt;&gt;"ERROR","Correct","ERROR"),"ERROR")))</f>
        <v>0</v>
      </c>
      <c r="AF176" s="139">
        <f>IF(AD176=0,0,IF(ISBLANK('Student Work'!AF176),"ERROR",IF(ABS('Student Work'!AF176-'Student Work'!AE176*'Student Work'!$AE$12/12)&lt;0.01,IF(AD176&lt;&gt;"ERROR","Correct","ERROR"),"ERROR")))</f>
        <v>0</v>
      </c>
      <c r="AG176" s="154">
        <f>IF(AD176=0,0,IF(ISBLANK('Student Work'!AG176),"ERROR",IF(ABS('Student Work'!AG176-('Student Work'!$AE$14-'Student Work'!AF176))&lt;0.01,"Correct","ERROR")))</f>
        <v>0</v>
      </c>
      <c r="AH176" s="155">
        <f>IF(AD176=0,0,IF(ISBLANK('Student Work'!AH176),"ERROR",IF(ABS('Student Work'!AH176-('Student Work'!AE176-'Student Work'!AG176))&lt;0.01,"Correct","ERROR")))</f>
        <v>0</v>
      </c>
      <c r="AI176" s="144"/>
      <c r="AJ176" s="87"/>
      <c r="AK176" s="87"/>
      <c r="AL176" s="70"/>
    </row>
    <row r="177" spans="1:38">
      <c r="A177" s="100"/>
      <c r="B177" s="72"/>
      <c r="C177" s="72"/>
      <c r="D177" s="72"/>
      <c r="E177" s="72"/>
      <c r="F177" s="72"/>
      <c r="G177" s="72"/>
      <c r="H177" s="72"/>
      <c r="I177" s="72"/>
      <c r="J177" s="72"/>
      <c r="K177" s="72"/>
      <c r="L177" s="72"/>
      <c r="M177" s="72"/>
      <c r="N177" s="72"/>
      <c r="O177" s="87"/>
      <c r="P177" s="137">
        <f>IF($T$13="Correct",IF(AND(P176+1&lt;='Student Work'!$T$13,P176&lt;&gt;0),P176+1,IF('Student Work'!P177&gt;0,"ERROR",0)),0)</f>
        <v>0</v>
      </c>
      <c r="Q177" s="138">
        <f>IF(P177=0,0,IF(ISBLANK('Student Work'!Q177),"ERROR",IF(ABS('Student Work'!Q177-'Student Work'!T176)&lt;0.01,IF(P177&lt;&gt;"ERROR","Correct","ERROR"),"ERROR")))</f>
        <v>0</v>
      </c>
      <c r="R177" s="139">
        <f>IF(P177=0,0,IF(ISBLANK('Student Work'!R177),"ERROR",IF(ABS('Student Work'!R177-'Student Work'!Q177*'Student Work'!$T$12/12)&lt;0.01,IF(P177&lt;&gt;"ERROR","Correct","ERROR"),"ERROR")))</f>
        <v>0</v>
      </c>
      <c r="S177" s="139">
        <f>IF(P177=0,0,IF(ISBLANK('Student Work'!S177),"ERROR",IF(ABS('Student Work'!S177-('Student Work'!$T$14-'Student Work'!R177))&lt;0.01,IF(P177&lt;&gt;"ERROR","Correct","ERROR"),"ERROR")))</f>
        <v>0</v>
      </c>
      <c r="T177" s="139">
        <f>IF(P177=0,0,IF(ISBLANK('Student Work'!T177),"ERROR",IF(ABS('Student Work'!T177-('Student Work'!Q177-'Student Work'!S177))&lt;0.01,IF(P177&lt;&gt;"ERROR","Correct","ERROR"),"ERROR")))</f>
        <v>0</v>
      </c>
      <c r="U177" s="143"/>
      <c r="V177" s="143"/>
      <c r="W177" s="87"/>
      <c r="X177" s="87"/>
      <c r="Y177" s="87"/>
      <c r="Z177" s="87"/>
      <c r="AA177" s="87"/>
      <c r="AB177" s="87"/>
      <c r="AC177" s="87"/>
      <c r="AD177" s="137">
        <f>IF($AE$13="Correct",IF(AND(AD176+1&lt;='Student Work'!$AE$13,AD176&lt;&gt;0),AD176+1,IF('Student Work'!AD177&gt;0,"ERROR",0)),0)</f>
        <v>0</v>
      </c>
      <c r="AE177" s="139">
        <f>IF(AD177=0,0,IF(ISBLANK('Student Work'!AE177),"ERROR",IF(ABS('Student Work'!AE177-'Student Work'!AH176)&lt;0.01,IF(AD177&lt;&gt;"ERROR","Correct","ERROR"),"ERROR")))</f>
        <v>0</v>
      </c>
      <c r="AF177" s="139">
        <f>IF(AD177=0,0,IF(ISBLANK('Student Work'!AF177),"ERROR",IF(ABS('Student Work'!AF177-'Student Work'!AE177*'Student Work'!$AE$12/12)&lt;0.01,IF(AD177&lt;&gt;"ERROR","Correct","ERROR"),"ERROR")))</f>
        <v>0</v>
      </c>
      <c r="AG177" s="154">
        <f>IF(AD177=0,0,IF(ISBLANK('Student Work'!AG177),"ERROR",IF(ABS('Student Work'!AG177-('Student Work'!$AE$14-'Student Work'!AF177))&lt;0.01,"Correct","ERROR")))</f>
        <v>0</v>
      </c>
      <c r="AH177" s="155">
        <f>IF(AD177=0,0,IF(ISBLANK('Student Work'!AH177),"ERROR",IF(ABS('Student Work'!AH177-('Student Work'!AE177-'Student Work'!AG177))&lt;0.01,"Correct","ERROR")))</f>
        <v>0</v>
      </c>
      <c r="AI177" s="144"/>
      <c r="AJ177" s="87"/>
      <c r="AK177" s="87"/>
      <c r="AL177" s="70"/>
    </row>
    <row r="178" spans="1:38">
      <c r="A178" s="100"/>
      <c r="B178" s="72"/>
      <c r="C178" s="72"/>
      <c r="D178" s="72"/>
      <c r="E178" s="72"/>
      <c r="F178" s="72"/>
      <c r="G178" s="72"/>
      <c r="H178" s="72"/>
      <c r="I178" s="72"/>
      <c r="J178" s="72"/>
      <c r="K178" s="72"/>
      <c r="L178" s="72"/>
      <c r="M178" s="72"/>
      <c r="N178" s="72"/>
      <c r="O178" s="87"/>
      <c r="P178" s="137">
        <f>IF($T$13="Correct",IF(AND(P177+1&lt;='Student Work'!$T$13,P177&lt;&gt;0),P177+1,IF('Student Work'!P178&gt;0,"ERROR",0)),0)</f>
        <v>0</v>
      </c>
      <c r="Q178" s="138">
        <f>IF(P178=0,0,IF(ISBLANK('Student Work'!Q178),"ERROR",IF(ABS('Student Work'!Q178-'Student Work'!T177)&lt;0.01,IF(P178&lt;&gt;"ERROR","Correct","ERROR"),"ERROR")))</f>
        <v>0</v>
      </c>
      <c r="R178" s="139">
        <f>IF(P178=0,0,IF(ISBLANK('Student Work'!R178),"ERROR",IF(ABS('Student Work'!R178-'Student Work'!Q178*'Student Work'!$T$12/12)&lt;0.01,IF(P178&lt;&gt;"ERROR","Correct","ERROR"),"ERROR")))</f>
        <v>0</v>
      </c>
      <c r="S178" s="139">
        <f>IF(P178=0,0,IF(ISBLANK('Student Work'!S178),"ERROR",IF(ABS('Student Work'!S178-('Student Work'!$T$14-'Student Work'!R178))&lt;0.01,IF(P178&lt;&gt;"ERROR","Correct","ERROR"),"ERROR")))</f>
        <v>0</v>
      </c>
      <c r="T178" s="139">
        <f>IF(P178=0,0,IF(ISBLANK('Student Work'!T178),"ERROR",IF(ABS('Student Work'!T178-('Student Work'!Q178-'Student Work'!S178))&lt;0.01,IF(P178&lt;&gt;"ERROR","Correct","ERROR"),"ERROR")))</f>
        <v>0</v>
      </c>
      <c r="U178" s="143"/>
      <c r="V178" s="143"/>
      <c r="W178" s="87"/>
      <c r="X178" s="87"/>
      <c r="Y178" s="87"/>
      <c r="Z178" s="87"/>
      <c r="AA178" s="87"/>
      <c r="AB178" s="87"/>
      <c r="AC178" s="87"/>
      <c r="AD178" s="137">
        <f>IF($AE$13="Correct",IF(AND(AD177+1&lt;='Student Work'!$AE$13,AD177&lt;&gt;0),AD177+1,IF('Student Work'!AD178&gt;0,"ERROR",0)),0)</f>
        <v>0</v>
      </c>
      <c r="AE178" s="139">
        <f>IF(AD178=0,0,IF(ISBLANK('Student Work'!AE178),"ERROR",IF(ABS('Student Work'!AE178-'Student Work'!AH177)&lt;0.01,IF(AD178&lt;&gt;"ERROR","Correct","ERROR"),"ERROR")))</f>
        <v>0</v>
      </c>
      <c r="AF178" s="139">
        <f>IF(AD178=0,0,IF(ISBLANK('Student Work'!AF178),"ERROR",IF(ABS('Student Work'!AF178-'Student Work'!AE178*'Student Work'!$AE$12/12)&lt;0.01,IF(AD178&lt;&gt;"ERROR","Correct","ERROR"),"ERROR")))</f>
        <v>0</v>
      </c>
      <c r="AG178" s="154">
        <f>IF(AD178=0,0,IF(ISBLANK('Student Work'!AG178),"ERROR",IF(ABS('Student Work'!AG178-('Student Work'!$AE$14-'Student Work'!AF178))&lt;0.01,"Correct","ERROR")))</f>
        <v>0</v>
      </c>
      <c r="AH178" s="155">
        <f>IF(AD178=0,0,IF(ISBLANK('Student Work'!AH178),"ERROR",IF(ABS('Student Work'!AH178-('Student Work'!AE178-'Student Work'!AG178))&lt;0.01,"Correct","ERROR")))</f>
        <v>0</v>
      </c>
      <c r="AI178" s="144"/>
      <c r="AJ178" s="87"/>
      <c r="AK178" s="87"/>
      <c r="AL178" s="70"/>
    </row>
    <row r="179" spans="1:38">
      <c r="A179" s="100"/>
      <c r="B179" s="72"/>
      <c r="C179" s="72"/>
      <c r="D179" s="72"/>
      <c r="E179" s="72"/>
      <c r="F179" s="72"/>
      <c r="G179" s="72"/>
      <c r="H179" s="72"/>
      <c r="I179" s="72"/>
      <c r="J179" s="72"/>
      <c r="K179" s="72"/>
      <c r="L179" s="72"/>
      <c r="M179" s="72"/>
      <c r="N179" s="72"/>
      <c r="O179" s="87"/>
      <c r="P179" s="137">
        <f>IF($T$13="Correct",IF(AND(P178+1&lt;='Student Work'!$T$13,P178&lt;&gt;0),P178+1,IF('Student Work'!P179&gt;0,"ERROR",0)),0)</f>
        <v>0</v>
      </c>
      <c r="Q179" s="138">
        <f>IF(P179=0,0,IF(ISBLANK('Student Work'!Q179),"ERROR",IF(ABS('Student Work'!Q179-'Student Work'!T178)&lt;0.01,IF(P179&lt;&gt;"ERROR","Correct","ERROR"),"ERROR")))</f>
        <v>0</v>
      </c>
      <c r="R179" s="139">
        <f>IF(P179=0,0,IF(ISBLANK('Student Work'!R179),"ERROR",IF(ABS('Student Work'!R179-'Student Work'!Q179*'Student Work'!$T$12/12)&lt;0.01,IF(P179&lt;&gt;"ERROR","Correct","ERROR"),"ERROR")))</f>
        <v>0</v>
      </c>
      <c r="S179" s="139">
        <f>IF(P179=0,0,IF(ISBLANK('Student Work'!S179),"ERROR",IF(ABS('Student Work'!S179-('Student Work'!$T$14-'Student Work'!R179))&lt;0.01,IF(P179&lt;&gt;"ERROR","Correct","ERROR"),"ERROR")))</f>
        <v>0</v>
      </c>
      <c r="T179" s="139">
        <f>IF(P179=0,0,IF(ISBLANK('Student Work'!T179),"ERROR",IF(ABS('Student Work'!T179-('Student Work'!Q179-'Student Work'!S179))&lt;0.01,IF(P179&lt;&gt;"ERROR","Correct","ERROR"),"ERROR")))</f>
        <v>0</v>
      </c>
      <c r="U179" s="143"/>
      <c r="V179" s="143"/>
      <c r="W179" s="87"/>
      <c r="X179" s="87"/>
      <c r="Y179" s="87"/>
      <c r="Z179" s="87"/>
      <c r="AA179" s="87"/>
      <c r="AB179" s="87"/>
      <c r="AC179" s="87"/>
      <c r="AD179" s="137">
        <f>IF($AE$13="Correct",IF(AND(AD178+1&lt;='Student Work'!$AE$13,AD178&lt;&gt;0),AD178+1,IF('Student Work'!AD179&gt;0,"ERROR",0)),0)</f>
        <v>0</v>
      </c>
      <c r="AE179" s="139">
        <f>IF(AD179=0,0,IF(ISBLANK('Student Work'!AE179),"ERROR",IF(ABS('Student Work'!AE179-'Student Work'!AH178)&lt;0.01,IF(AD179&lt;&gt;"ERROR","Correct","ERROR"),"ERROR")))</f>
        <v>0</v>
      </c>
      <c r="AF179" s="139">
        <f>IF(AD179=0,0,IF(ISBLANK('Student Work'!AF179),"ERROR",IF(ABS('Student Work'!AF179-'Student Work'!AE179*'Student Work'!$AE$12/12)&lt;0.01,IF(AD179&lt;&gt;"ERROR","Correct","ERROR"),"ERROR")))</f>
        <v>0</v>
      </c>
      <c r="AG179" s="154">
        <f>IF(AD179=0,0,IF(ISBLANK('Student Work'!AG179),"ERROR",IF(ABS('Student Work'!AG179-('Student Work'!$AE$14-'Student Work'!AF179))&lt;0.01,"Correct","ERROR")))</f>
        <v>0</v>
      </c>
      <c r="AH179" s="155">
        <f>IF(AD179=0,0,IF(ISBLANK('Student Work'!AH179),"ERROR",IF(ABS('Student Work'!AH179-('Student Work'!AE179-'Student Work'!AG179))&lt;0.01,"Correct","ERROR")))</f>
        <v>0</v>
      </c>
      <c r="AI179" s="144"/>
      <c r="AJ179" s="87"/>
      <c r="AK179" s="87"/>
      <c r="AL179" s="70"/>
    </row>
    <row r="180" spans="1:38">
      <c r="A180" s="100"/>
      <c r="B180" s="72"/>
      <c r="C180" s="72"/>
      <c r="D180" s="72"/>
      <c r="E180" s="72"/>
      <c r="F180" s="72"/>
      <c r="G180" s="72"/>
      <c r="H180" s="72"/>
      <c r="I180" s="72"/>
      <c r="J180" s="72"/>
      <c r="K180" s="72"/>
      <c r="L180" s="72"/>
      <c r="M180" s="72"/>
      <c r="N180" s="72"/>
      <c r="O180" s="87"/>
      <c r="P180" s="137">
        <f>IF($T$13="Correct",IF(AND(P179+1&lt;='Student Work'!$T$13,P179&lt;&gt;0),P179+1,IF('Student Work'!P180&gt;0,"ERROR",0)),0)</f>
        <v>0</v>
      </c>
      <c r="Q180" s="138">
        <f>IF(P180=0,0,IF(ISBLANK('Student Work'!Q180),"ERROR",IF(ABS('Student Work'!Q180-'Student Work'!T179)&lt;0.01,IF(P180&lt;&gt;"ERROR","Correct","ERROR"),"ERROR")))</f>
        <v>0</v>
      </c>
      <c r="R180" s="139">
        <f>IF(P180=0,0,IF(ISBLANK('Student Work'!R180),"ERROR",IF(ABS('Student Work'!R180-'Student Work'!Q180*'Student Work'!$T$12/12)&lt;0.01,IF(P180&lt;&gt;"ERROR","Correct","ERROR"),"ERROR")))</f>
        <v>0</v>
      </c>
      <c r="S180" s="139">
        <f>IF(P180=0,0,IF(ISBLANK('Student Work'!S180),"ERROR",IF(ABS('Student Work'!S180-('Student Work'!$T$14-'Student Work'!R180))&lt;0.01,IF(P180&lt;&gt;"ERROR","Correct","ERROR"),"ERROR")))</f>
        <v>0</v>
      </c>
      <c r="T180" s="139">
        <f>IF(P180=0,0,IF(ISBLANK('Student Work'!T180),"ERROR",IF(ABS('Student Work'!T180-('Student Work'!Q180-'Student Work'!S180))&lt;0.01,IF(P180&lt;&gt;"ERROR","Correct","ERROR"),"ERROR")))</f>
        <v>0</v>
      </c>
      <c r="U180" s="143"/>
      <c r="V180" s="143"/>
      <c r="W180" s="87"/>
      <c r="X180" s="87"/>
      <c r="Y180" s="87"/>
      <c r="Z180" s="87"/>
      <c r="AA180" s="87"/>
      <c r="AB180" s="87"/>
      <c r="AC180" s="87"/>
      <c r="AD180" s="137">
        <f>IF($AE$13="Correct",IF(AND(AD179+1&lt;='Student Work'!$AE$13,AD179&lt;&gt;0),AD179+1,IF('Student Work'!AD180&gt;0,"ERROR",0)),0)</f>
        <v>0</v>
      </c>
      <c r="AE180" s="139">
        <f>IF(AD180=0,0,IF(ISBLANK('Student Work'!AE180),"ERROR",IF(ABS('Student Work'!AE180-'Student Work'!AH179)&lt;0.01,IF(AD180&lt;&gt;"ERROR","Correct","ERROR"),"ERROR")))</f>
        <v>0</v>
      </c>
      <c r="AF180" s="139">
        <f>IF(AD180=0,0,IF(ISBLANK('Student Work'!AF180),"ERROR",IF(ABS('Student Work'!AF180-'Student Work'!AE180*'Student Work'!$AE$12/12)&lt;0.01,IF(AD180&lt;&gt;"ERROR","Correct","ERROR"),"ERROR")))</f>
        <v>0</v>
      </c>
      <c r="AG180" s="154">
        <f>IF(AD180=0,0,IF(ISBLANK('Student Work'!AG180),"ERROR",IF(ABS('Student Work'!AG180-('Student Work'!$AE$14-'Student Work'!AF180))&lt;0.01,"Correct","ERROR")))</f>
        <v>0</v>
      </c>
      <c r="AH180" s="155">
        <f>IF(AD180=0,0,IF(ISBLANK('Student Work'!AH180),"ERROR",IF(ABS('Student Work'!AH180-('Student Work'!AE180-'Student Work'!AG180))&lt;0.01,"Correct","ERROR")))</f>
        <v>0</v>
      </c>
      <c r="AI180" s="144"/>
      <c r="AJ180" s="87"/>
      <c r="AK180" s="87"/>
      <c r="AL180" s="70"/>
    </row>
    <row r="181" spans="1:38">
      <c r="A181" s="100"/>
      <c r="B181" s="72"/>
      <c r="C181" s="72"/>
      <c r="D181" s="72"/>
      <c r="E181" s="72"/>
      <c r="F181" s="72"/>
      <c r="G181" s="72"/>
      <c r="H181" s="72"/>
      <c r="I181" s="72"/>
      <c r="J181" s="72"/>
      <c r="K181" s="72"/>
      <c r="L181" s="72"/>
      <c r="M181" s="72"/>
      <c r="N181" s="72"/>
      <c r="O181" s="87"/>
      <c r="P181" s="137">
        <f>IF($T$13="Correct",IF(AND(P180+1&lt;='Student Work'!$T$13,P180&lt;&gt;0),P180+1,IF('Student Work'!P181&gt;0,"ERROR",0)),0)</f>
        <v>0</v>
      </c>
      <c r="Q181" s="138">
        <f>IF(P181=0,0,IF(ISBLANK('Student Work'!Q181),"ERROR",IF(ABS('Student Work'!Q181-'Student Work'!T180)&lt;0.01,IF(P181&lt;&gt;"ERROR","Correct","ERROR"),"ERROR")))</f>
        <v>0</v>
      </c>
      <c r="R181" s="139">
        <f>IF(P181=0,0,IF(ISBLANK('Student Work'!R181),"ERROR",IF(ABS('Student Work'!R181-'Student Work'!Q181*'Student Work'!$T$12/12)&lt;0.01,IF(P181&lt;&gt;"ERROR","Correct","ERROR"),"ERROR")))</f>
        <v>0</v>
      </c>
      <c r="S181" s="139">
        <f>IF(P181=0,0,IF(ISBLANK('Student Work'!S181),"ERROR",IF(ABS('Student Work'!S181-('Student Work'!$T$14-'Student Work'!R181))&lt;0.01,IF(P181&lt;&gt;"ERROR","Correct","ERROR"),"ERROR")))</f>
        <v>0</v>
      </c>
      <c r="T181" s="139">
        <f>IF(P181=0,0,IF(ISBLANK('Student Work'!T181),"ERROR",IF(ABS('Student Work'!T181-('Student Work'!Q181-'Student Work'!S181))&lt;0.01,IF(P181&lt;&gt;"ERROR","Correct","ERROR"),"ERROR")))</f>
        <v>0</v>
      </c>
      <c r="U181" s="143"/>
      <c r="V181" s="143"/>
      <c r="W181" s="87"/>
      <c r="X181" s="87"/>
      <c r="Y181" s="87"/>
      <c r="Z181" s="87"/>
      <c r="AA181" s="87"/>
      <c r="AB181" s="87"/>
      <c r="AC181" s="87"/>
      <c r="AD181" s="137">
        <f>IF($AE$13="Correct",IF(AND(AD180+1&lt;='Student Work'!$AE$13,AD180&lt;&gt;0),AD180+1,IF('Student Work'!AD181&gt;0,"ERROR",0)),0)</f>
        <v>0</v>
      </c>
      <c r="AE181" s="139">
        <f>IF(AD181=0,0,IF(ISBLANK('Student Work'!AE181),"ERROR",IF(ABS('Student Work'!AE181-'Student Work'!AH180)&lt;0.01,IF(AD181&lt;&gt;"ERROR","Correct","ERROR"),"ERROR")))</f>
        <v>0</v>
      </c>
      <c r="AF181" s="139">
        <f>IF(AD181=0,0,IF(ISBLANK('Student Work'!AF181),"ERROR",IF(ABS('Student Work'!AF181-'Student Work'!AE181*'Student Work'!$AE$12/12)&lt;0.01,IF(AD181&lt;&gt;"ERROR","Correct","ERROR"),"ERROR")))</f>
        <v>0</v>
      </c>
      <c r="AG181" s="154">
        <f>IF(AD181=0,0,IF(ISBLANK('Student Work'!AG181),"ERROR",IF(ABS('Student Work'!AG181-('Student Work'!$AE$14-'Student Work'!AF181))&lt;0.01,"Correct","ERROR")))</f>
        <v>0</v>
      </c>
      <c r="AH181" s="155">
        <f>IF(AD181=0,0,IF(ISBLANK('Student Work'!AH181),"ERROR",IF(ABS('Student Work'!AH181-('Student Work'!AE181-'Student Work'!AG181))&lt;0.01,"Correct","ERROR")))</f>
        <v>0</v>
      </c>
      <c r="AI181" s="144"/>
      <c r="AJ181" s="87"/>
      <c r="AK181" s="87"/>
      <c r="AL181" s="70"/>
    </row>
    <row r="182" spans="1:38">
      <c r="A182" s="100"/>
      <c r="B182" s="72"/>
      <c r="C182" s="72"/>
      <c r="D182" s="72"/>
      <c r="E182" s="72"/>
      <c r="F182" s="72"/>
      <c r="G182" s="72"/>
      <c r="H182" s="72"/>
      <c r="I182" s="72"/>
      <c r="J182" s="72"/>
      <c r="K182" s="72"/>
      <c r="L182" s="72"/>
      <c r="M182" s="72"/>
      <c r="N182" s="72"/>
      <c r="O182" s="87"/>
      <c r="P182" s="137">
        <f>IF($T$13="Correct",IF(AND(P181+1&lt;='Student Work'!$T$13,P181&lt;&gt;0),P181+1,IF('Student Work'!P182&gt;0,"ERROR",0)),0)</f>
        <v>0</v>
      </c>
      <c r="Q182" s="138">
        <f>IF(P182=0,0,IF(ISBLANK('Student Work'!Q182),"ERROR",IF(ABS('Student Work'!Q182-'Student Work'!T181)&lt;0.01,IF(P182&lt;&gt;"ERROR","Correct","ERROR"),"ERROR")))</f>
        <v>0</v>
      </c>
      <c r="R182" s="139">
        <f>IF(P182=0,0,IF(ISBLANK('Student Work'!R182),"ERROR",IF(ABS('Student Work'!R182-'Student Work'!Q182*'Student Work'!$T$12/12)&lt;0.01,IF(P182&lt;&gt;"ERROR","Correct","ERROR"),"ERROR")))</f>
        <v>0</v>
      </c>
      <c r="S182" s="139">
        <f>IF(P182=0,0,IF(ISBLANK('Student Work'!S182),"ERROR",IF(ABS('Student Work'!S182-('Student Work'!$T$14-'Student Work'!R182))&lt;0.01,IF(P182&lt;&gt;"ERROR","Correct","ERROR"),"ERROR")))</f>
        <v>0</v>
      </c>
      <c r="T182" s="139">
        <f>IF(P182=0,0,IF(ISBLANK('Student Work'!T182),"ERROR",IF(ABS('Student Work'!T182-('Student Work'!Q182-'Student Work'!S182))&lt;0.01,IF(P182&lt;&gt;"ERROR","Correct","ERROR"),"ERROR")))</f>
        <v>0</v>
      </c>
      <c r="U182" s="143"/>
      <c r="V182" s="143"/>
      <c r="W182" s="87"/>
      <c r="X182" s="87"/>
      <c r="Y182" s="87"/>
      <c r="Z182" s="87"/>
      <c r="AA182" s="87"/>
      <c r="AB182" s="87"/>
      <c r="AC182" s="87"/>
      <c r="AD182" s="137">
        <f>IF($AE$13="Correct",IF(AND(AD181+1&lt;='Student Work'!$AE$13,AD181&lt;&gt;0),AD181+1,IF('Student Work'!AD182&gt;0,"ERROR",0)),0)</f>
        <v>0</v>
      </c>
      <c r="AE182" s="139">
        <f>IF(AD182=0,0,IF(ISBLANK('Student Work'!AE182),"ERROR",IF(ABS('Student Work'!AE182-'Student Work'!AH181)&lt;0.01,IF(AD182&lt;&gt;"ERROR","Correct","ERROR"),"ERROR")))</f>
        <v>0</v>
      </c>
      <c r="AF182" s="139">
        <f>IF(AD182=0,0,IF(ISBLANK('Student Work'!AF182),"ERROR",IF(ABS('Student Work'!AF182-'Student Work'!AE182*'Student Work'!$AE$12/12)&lt;0.01,IF(AD182&lt;&gt;"ERROR","Correct","ERROR"),"ERROR")))</f>
        <v>0</v>
      </c>
      <c r="AG182" s="154">
        <f>IF(AD182=0,0,IF(ISBLANK('Student Work'!AG182),"ERROR",IF(ABS('Student Work'!AG182-('Student Work'!$AE$14-'Student Work'!AF182))&lt;0.01,"Correct","ERROR")))</f>
        <v>0</v>
      </c>
      <c r="AH182" s="155">
        <f>IF(AD182=0,0,IF(ISBLANK('Student Work'!AH182),"ERROR",IF(ABS('Student Work'!AH182-('Student Work'!AE182-'Student Work'!AG182))&lt;0.01,"Correct","ERROR")))</f>
        <v>0</v>
      </c>
      <c r="AI182" s="144"/>
      <c r="AJ182" s="87"/>
      <c r="AK182" s="87"/>
      <c r="AL182" s="70"/>
    </row>
    <row r="183" spans="1:38">
      <c r="A183" s="100"/>
      <c r="B183" s="72"/>
      <c r="C183" s="72"/>
      <c r="D183" s="72"/>
      <c r="E183" s="72"/>
      <c r="F183" s="72"/>
      <c r="G183" s="72"/>
      <c r="H183" s="72"/>
      <c r="I183" s="72"/>
      <c r="J183" s="72"/>
      <c r="K183" s="72"/>
      <c r="L183" s="72"/>
      <c r="M183" s="72"/>
      <c r="N183" s="72"/>
      <c r="O183" s="87"/>
      <c r="P183" s="137">
        <f>IF($T$13="Correct",IF(AND(P182+1&lt;='Student Work'!$T$13,P182&lt;&gt;0),P182+1,IF('Student Work'!P183&gt;0,"ERROR",0)),0)</f>
        <v>0</v>
      </c>
      <c r="Q183" s="138">
        <f>IF(P183=0,0,IF(ISBLANK('Student Work'!Q183),"ERROR",IF(ABS('Student Work'!Q183-'Student Work'!T182)&lt;0.01,IF(P183&lt;&gt;"ERROR","Correct","ERROR"),"ERROR")))</f>
        <v>0</v>
      </c>
      <c r="R183" s="139">
        <f>IF(P183=0,0,IF(ISBLANK('Student Work'!R183),"ERROR",IF(ABS('Student Work'!R183-'Student Work'!Q183*'Student Work'!$T$12/12)&lt;0.01,IF(P183&lt;&gt;"ERROR","Correct","ERROR"),"ERROR")))</f>
        <v>0</v>
      </c>
      <c r="S183" s="139">
        <f>IF(P183=0,0,IF(ISBLANK('Student Work'!S183),"ERROR",IF(ABS('Student Work'!S183-('Student Work'!$T$14-'Student Work'!R183))&lt;0.01,IF(P183&lt;&gt;"ERROR","Correct","ERROR"),"ERROR")))</f>
        <v>0</v>
      </c>
      <c r="T183" s="139">
        <f>IF(P183=0,0,IF(ISBLANK('Student Work'!T183),"ERROR",IF(ABS('Student Work'!T183-('Student Work'!Q183-'Student Work'!S183))&lt;0.01,IF(P183&lt;&gt;"ERROR","Correct","ERROR"),"ERROR")))</f>
        <v>0</v>
      </c>
      <c r="U183" s="143"/>
      <c r="V183" s="143"/>
      <c r="W183" s="87"/>
      <c r="X183" s="87"/>
      <c r="Y183" s="87"/>
      <c r="Z183" s="87"/>
      <c r="AA183" s="87"/>
      <c r="AB183" s="87"/>
      <c r="AC183" s="87"/>
      <c r="AD183" s="137">
        <f>IF($AE$13="Correct",IF(AND(AD182+1&lt;='Student Work'!$AE$13,AD182&lt;&gt;0),AD182+1,IF('Student Work'!AD183&gt;0,"ERROR",0)),0)</f>
        <v>0</v>
      </c>
      <c r="AE183" s="139">
        <f>IF(AD183=0,0,IF(ISBLANK('Student Work'!AE183),"ERROR",IF(ABS('Student Work'!AE183-'Student Work'!AH182)&lt;0.01,IF(AD183&lt;&gt;"ERROR","Correct","ERROR"),"ERROR")))</f>
        <v>0</v>
      </c>
      <c r="AF183" s="139">
        <f>IF(AD183=0,0,IF(ISBLANK('Student Work'!AF183),"ERROR",IF(ABS('Student Work'!AF183-'Student Work'!AE183*'Student Work'!$AE$12/12)&lt;0.01,IF(AD183&lt;&gt;"ERROR","Correct","ERROR"),"ERROR")))</f>
        <v>0</v>
      </c>
      <c r="AG183" s="154">
        <f>IF(AD183=0,0,IF(ISBLANK('Student Work'!AG183),"ERROR",IF(ABS('Student Work'!AG183-('Student Work'!$AE$14-'Student Work'!AF183))&lt;0.01,"Correct","ERROR")))</f>
        <v>0</v>
      </c>
      <c r="AH183" s="155">
        <f>IF(AD183=0,0,IF(ISBLANK('Student Work'!AH183),"ERROR",IF(ABS('Student Work'!AH183-('Student Work'!AE183-'Student Work'!AG183))&lt;0.01,"Correct","ERROR")))</f>
        <v>0</v>
      </c>
      <c r="AI183" s="144"/>
      <c r="AJ183" s="87"/>
      <c r="AK183" s="87"/>
      <c r="AL183" s="70"/>
    </row>
    <row r="184" spans="1:38">
      <c r="A184" s="100"/>
      <c r="B184" s="72"/>
      <c r="C184" s="72"/>
      <c r="D184" s="72"/>
      <c r="E184" s="72"/>
      <c r="F184" s="72"/>
      <c r="G184" s="72"/>
      <c r="H184" s="72"/>
      <c r="I184" s="72"/>
      <c r="J184" s="72"/>
      <c r="K184" s="72"/>
      <c r="L184" s="72"/>
      <c r="M184" s="72"/>
      <c r="N184" s="72"/>
      <c r="O184" s="87"/>
      <c r="P184" s="137">
        <f>IF($T$13="Correct",IF(AND(P183+1&lt;='Student Work'!$T$13,P183&lt;&gt;0),P183+1,IF('Student Work'!P184&gt;0,"ERROR",0)),0)</f>
        <v>0</v>
      </c>
      <c r="Q184" s="138">
        <f>IF(P184=0,0,IF(ISBLANK('Student Work'!Q184),"ERROR",IF(ABS('Student Work'!Q184-'Student Work'!T183)&lt;0.01,IF(P184&lt;&gt;"ERROR","Correct","ERROR"),"ERROR")))</f>
        <v>0</v>
      </c>
      <c r="R184" s="139">
        <f>IF(P184=0,0,IF(ISBLANK('Student Work'!R184),"ERROR",IF(ABS('Student Work'!R184-'Student Work'!Q184*'Student Work'!$T$12/12)&lt;0.01,IF(P184&lt;&gt;"ERROR","Correct","ERROR"),"ERROR")))</f>
        <v>0</v>
      </c>
      <c r="S184" s="139">
        <f>IF(P184=0,0,IF(ISBLANK('Student Work'!S184),"ERROR",IF(ABS('Student Work'!S184-('Student Work'!$T$14-'Student Work'!R184))&lt;0.01,IF(P184&lt;&gt;"ERROR","Correct","ERROR"),"ERROR")))</f>
        <v>0</v>
      </c>
      <c r="T184" s="139">
        <f>IF(P184=0,0,IF(ISBLANK('Student Work'!T184),"ERROR",IF(ABS('Student Work'!T184-('Student Work'!Q184-'Student Work'!S184))&lt;0.01,IF(P184&lt;&gt;"ERROR","Correct","ERROR"),"ERROR")))</f>
        <v>0</v>
      </c>
      <c r="U184" s="143"/>
      <c r="V184" s="143"/>
      <c r="W184" s="87"/>
      <c r="X184" s="87"/>
      <c r="Y184" s="87"/>
      <c r="Z184" s="87"/>
      <c r="AA184" s="87"/>
      <c r="AB184" s="87"/>
      <c r="AC184" s="87"/>
      <c r="AD184" s="137">
        <f>IF($AE$13="Correct",IF(AND(AD183+1&lt;='Student Work'!$AE$13,AD183&lt;&gt;0),AD183+1,IF('Student Work'!AD184&gt;0,"ERROR",0)),0)</f>
        <v>0</v>
      </c>
      <c r="AE184" s="139">
        <f>IF(AD184=0,0,IF(ISBLANK('Student Work'!AE184),"ERROR",IF(ABS('Student Work'!AE184-'Student Work'!AH183)&lt;0.01,IF(AD184&lt;&gt;"ERROR","Correct","ERROR"),"ERROR")))</f>
        <v>0</v>
      </c>
      <c r="AF184" s="139">
        <f>IF(AD184=0,0,IF(ISBLANK('Student Work'!AF184),"ERROR",IF(ABS('Student Work'!AF184-'Student Work'!AE184*'Student Work'!$AE$12/12)&lt;0.01,IF(AD184&lt;&gt;"ERROR","Correct","ERROR"),"ERROR")))</f>
        <v>0</v>
      </c>
      <c r="AG184" s="154">
        <f>IF(AD184=0,0,IF(ISBLANK('Student Work'!AG184),"ERROR",IF(ABS('Student Work'!AG184-('Student Work'!$AE$14-'Student Work'!AF184))&lt;0.01,"Correct","ERROR")))</f>
        <v>0</v>
      </c>
      <c r="AH184" s="155">
        <f>IF(AD184=0,0,IF(ISBLANK('Student Work'!AH184),"ERROR",IF(ABS('Student Work'!AH184-('Student Work'!AE184-'Student Work'!AG184))&lt;0.01,"Correct","ERROR")))</f>
        <v>0</v>
      </c>
      <c r="AI184" s="144"/>
      <c r="AJ184" s="87"/>
      <c r="AK184" s="87"/>
      <c r="AL184" s="70"/>
    </row>
    <row r="185" spans="1:38">
      <c r="A185" s="100"/>
      <c r="B185" s="72"/>
      <c r="C185" s="72"/>
      <c r="D185" s="72"/>
      <c r="E185" s="72"/>
      <c r="F185" s="72"/>
      <c r="G185" s="72"/>
      <c r="H185" s="72"/>
      <c r="I185" s="72"/>
      <c r="J185" s="72"/>
      <c r="K185" s="72"/>
      <c r="L185" s="72"/>
      <c r="M185" s="72"/>
      <c r="N185" s="72"/>
      <c r="O185" s="87"/>
      <c r="P185" s="137">
        <f>IF($T$13="Correct",IF(AND(P184+1&lt;='Student Work'!$T$13,P184&lt;&gt;0),P184+1,IF('Student Work'!P185&gt;0,"ERROR",0)),0)</f>
        <v>0</v>
      </c>
      <c r="Q185" s="138">
        <f>IF(P185=0,0,IF(ISBLANK('Student Work'!Q185),"ERROR",IF(ABS('Student Work'!Q185-'Student Work'!T184)&lt;0.01,IF(P185&lt;&gt;"ERROR","Correct","ERROR"),"ERROR")))</f>
        <v>0</v>
      </c>
      <c r="R185" s="139">
        <f>IF(P185=0,0,IF(ISBLANK('Student Work'!R185),"ERROR",IF(ABS('Student Work'!R185-'Student Work'!Q185*'Student Work'!$T$12/12)&lt;0.01,IF(P185&lt;&gt;"ERROR","Correct","ERROR"),"ERROR")))</f>
        <v>0</v>
      </c>
      <c r="S185" s="139">
        <f>IF(P185=0,0,IF(ISBLANK('Student Work'!S185),"ERROR",IF(ABS('Student Work'!S185-('Student Work'!$T$14-'Student Work'!R185))&lt;0.01,IF(P185&lt;&gt;"ERROR","Correct","ERROR"),"ERROR")))</f>
        <v>0</v>
      </c>
      <c r="T185" s="139">
        <f>IF(P185=0,0,IF(ISBLANK('Student Work'!T185),"ERROR",IF(ABS('Student Work'!T185-('Student Work'!Q185-'Student Work'!S185))&lt;0.01,IF(P185&lt;&gt;"ERROR","Correct","ERROR"),"ERROR")))</f>
        <v>0</v>
      </c>
      <c r="U185" s="143"/>
      <c r="V185" s="143"/>
      <c r="W185" s="87"/>
      <c r="X185" s="87"/>
      <c r="Y185" s="87"/>
      <c r="Z185" s="87"/>
      <c r="AA185" s="87"/>
      <c r="AB185" s="87"/>
      <c r="AC185" s="87"/>
      <c r="AD185" s="137">
        <f>IF($AE$13="Correct",IF(AND(AD184+1&lt;='Student Work'!$AE$13,AD184&lt;&gt;0),AD184+1,IF('Student Work'!AD185&gt;0,"ERROR",0)),0)</f>
        <v>0</v>
      </c>
      <c r="AE185" s="139">
        <f>IF(AD185=0,0,IF(ISBLANK('Student Work'!AE185),"ERROR",IF(ABS('Student Work'!AE185-'Student Work'!AH184)&lt;0.01,IF(AD185&lt;&gt;"ERROR","Correct","ERROR"),"ERROR")))</f>
        <v>0</v>
      </c>
      <c r="AF185" s="139">
        <f>IF(AD185=0,0,IF(ISBLANK('Student Work'!AF185),"ERROR",IF(ABS('Student Work'!AF185-'Student Work'!AE185*'Student Work'!$AE$12/12)&lt;0.01,IF(AD185&lt;&gt;"ERROR","Correct","ERROR"),"ERROR")))</f>
        <v>0</v>
      </c>
      <c r="AG185" s="154">
        <f>IF(AD185=0,0,IF(ISBLANK('Student Work'!AG185),"ERROR",IF(ABS('Student Work'!AG185-('Student Work'!$AE$14-'Student Work'!AF185))&lt;0.01,"Correct","ERROR")))</f>
        <v>0</v>
      </c>
      <c r="AH185" s="155">
        <f>IF(AD185=0,0,IF(ISBLANK('Student Work'!AH185),"ERROR",IF(ABS('Student Work'!AH185-('Student Work'!AE185-'Student Work'!AG185))&lt;0.01,"Correct","ERROR")))</f>
        <v>0</v>
      </c>
      <c r="AI185" s="144"/>
      <c r="AJ185" s="87"/>
      <c r="AK185" s="87"/>
      <c r="AL185" s="70"/>
    </row>
    <row r="186" spans="1:38">
      <c r="A186" s="100"/>
      <c r="B186" s="72"/>
      <c r="C186" s="72"/>
      <c r="D186" s="72"/>
      <c r="E186" s="72"/>
      <c r="F186" s="72"/>
      <c r="G186" s="72"/>
      <c r="H186" s="72"/>
      <c r="I186" s="72"/>
      <c r="J186" s="72"/>
      <c r="K186" s="72"/>
      <c r="L186" s="72"/>
      <c r="M186" s="72"/>
      <c r="N186" s="72"/>
      <c r="O186" s="87"/>
      <c r="P186" s="137">
        <f>IF($T$13="Correct",IF(AND(P185+1&lt;='Student Work'!$T$13,P185&lt;&gt;0),P185+1,IF('Student Work'!P186&gt;0,"ERROR",0)),0)</f>
        <v>0</v>
      </c>
      <c r="Q186" s="138">
        <f>IF(P186=0,0,IF(ISBLANK('Student Work'!Q186),"ERROR",IF(ABS('Student Work'!Q186-'Student Work'!T185)&lt;0.01,IF(P186&lt;&gt;"ERROR","Correct","ERROR"),"ERROR")))</f>
        <v>0</v>
      </c>
      <c r="R186" s="139">
        <f>IF(P186=0,0,IF(ISBLANK('Student Work'!R186),"ERROR",IF(ABS('Student Work'!R186-'Student Work'!Q186*'Student Work'!$T$12/12)&lt;0.01,IF(P186&lt;&gt;"ERROR","Correct","ERROR"),"ERROR")))</f>
        <v>0</v>
      </c>
      <c r="S186" s="139">
        <f>IF(P186=0,0,IF(ISBLANK('Student Work'!S186),"ERROR",IF(ABS('Student Work'!S186-('Student Work'!$T$14-'Student Work'!R186))&lt;0.01,IF(P186&lt;&gt;"ERROR","Correct","ERROR"),"ERROR")))</f>
        <v>0</v>
      </c>
      <c r="T186" s="139">
        <f>IF(P186=0,0,IF(ISBLANK('Student Work'!T186),"ERROR",IF(ABS('Student Work'!T186-('Student Work'!Q186-'Student Work'!S186))&lt;0.01,IF(P186&lt;&gt;"ERROR","Correct","ERROR"),"ERROR")))</f>
        <v>0</v>
      </c>
      <c r="U186" s="143"/>
      <c r="V186" s="143"/>
      <c r="W186" s="87"/>
      <c r="X186" s="87"/>
      <c r="Y186" s="87"/>
      <c r="Z186" s="87"/>
      <c r="AA186" s="87"/>
      <c r="AB186" s="87"/>
      <c r="AC186" s="87"/>
      <c r="AD186" s="137">
        <f>IF($AE$13="Correct",IF(AND(AD185+1&lt;='Student Work'!$AE$13,AD185&lt;&gt;0),AD185+1,IF('Student Work'!AD186&gt;0,"ERROR",0)),0)</f>
        <v>0</v>
      </c>
      <c r="AE186" s="139">
        <f>IF(AD186=0,0,IF(ISBLANK('Student Work'!AE186),"ERROR",IF(ABS('Student Work'!AE186-'Student Work'!AH185)&lt;0.01,IF(AD186&lt;&gt;"ERROR","Correct","ERROR"),"ERROR")))</f>
        <v>0</v>
      </c>
      <c r="AF186" s="139">
        <f>IF(AD186=0,0,IF(ISBLANK('Student Work'!AF186),"ERROR",IF(ABS('Student Work'!AF186-'Student Work'!AE186*'Student Work'!$AE$12/12)&lt;0.01,IF(AD186&lt;&gt;"ERROR","Correct","ERROR"),"ERROR")))</f>
        <v>0</v>
      </c>
      <c r="AG186" s="154">
        <f>IF(AD186=0,0,IF(ISBLANK('Student Work'!AG186),"ERROR",IF(ABS('Student Work'!AG186-('Student Work'!$AE$14-'Student Work'!AF186))&lt;0.01,"Correct","ERROR")))</f>
        <v>0</v>
      </c>
      <c r="AH186" s="155">
        <f>IF(AD186=0,0,IF(ISBLANK('Student Work'!AH186),"ERROR",IF(ABS('Student Work'!AH186-('Student Work'!AE186-'Student Work'!AG186))&lt;0.01,"Correct","ERROR")))</f>
        <v>0</v>
      </c>
      <c r="AI186" s="144"/>
      <c r="AJ186" s="87"/>
      <c r="AK186" s="87"/>
      <c r="AL186" s="70"/>
    </row>
    <row r="187" spans="1:38">
      <c r="A187" s="100"/>
      <c r="B187" s="72"/>
      <c r="C187" s="72"/>
      <c r="D187" s="72"/>
      <c r="E187" s="72"/>
      <c r="F187" s="72"/>
      <c r="G187" s="72"/>
      <c r="H187" s="72"/>
      <c r="I187" s="72"/>
      <c r="J187" s="72"/>
      <c r="K187" s="72"/>
      <c r="L187" s="72"/>
      <c r="M187" s="72"/>
      <c r="N187" s="72"/>
      <c r="O187" s="87"/>
      <c r="P187" s="137">
        <f>IF($T$13="Correct",IF(AND(P186+1&lt;='Student Work'!$T$13,P186&lt;&gt;0),P186+1,IF('Student Work'!P187&gt;0,"ERROR",0)),0)</f>
        <v>0</v>
      </c>
      <c r="Q187" s="138">
        <f>IF(P187=0,0,IF(ISBLANK('Student Work'!Q187),"ERROR",IF(ABS('Student Work'!Q187-'Student Work'!T186)&lt;0.01,IF(P187&lt;&gt;"ERROR","Correct","ERROR"),"ERROR")))</f>
        <v>0</v>
      </c>
      <c r="R187" s="139">
        <f>IF(P187=0,0,IF(ISBLANK('Student Work'!R187),"ERROR",IF(ABS('Student Work'!R187-'Student Work'!Q187*'Student Work'!$T$12/12)&lt;0.01,IF(P187&lt;&gt;"ERROR","Correct","ERROR"),"ERROR")))</f>
        <v>0</v>
      </c>
      <c r="S187" s="139">
        <f>IF(P187=0,0,IF(ISBLANK('Student Work'!S187),"ERROR",IF(ABS('Student Work'!S187-('Student Work'!$T$14-'Student Work'!R187))&lt;0.01,IF(P187&lt;&gt;"ERROR","Correct","ERROR"),"ERROR")))</f>
        <v>0</v>
      </c>
      <c r="T187" s="139">
        <f>IF(P187=0,0,IF(ISBLANK('Student Work'!T187),"ERROR",IF(ABS('Student Work'!T187-('Student Work'!Q187-'Student Work'!S187))&lt;0.01,IF(P187&lt;&gt;"ERROR","Correct","ERROR"),"ERROR")))</f>
        <v>0</v>
      </c>
      <c r="U187" s="143"/>
      <c r="V187" s="143"/>
      <c r="W187" s="87"/>
      <c r="X187" s="87"/>
      <c r="Y187" s="87"/>
      <c r="Z187" s="87"/>
      <c r="AA187" s="87"/>
      <c r="AB187" s="87"/>
      <c r="AC187" s="87"/>
      <c r="AD187" s="137">
        <f>IF($AE$13="Correct",IF(AND(AD186+1&lt;='Student Work'!$AE$13,AD186&lt;&gt;0),AD186+1,IF('Student Work'!AD187&gt;0,"ERROR",0)),0)</f>
        <v>0</v>
      </c>
      <c r="AE187" s="139">
        <f>IF(AD187=0,0,IF(ISBLANK('Student Work'!AE187),"ERROR",IF(ABS('Student Work'!AE187-'Student Work'!AH186)&lt;0.01,IF(AD187&lt;&gt;"ERROR","Correct","ERROR"),"ERROR")))</f>
        <v>0</v>
      </c>
      <c r="AF187" s="139">
        <f>IF(AD187=0,0,IF(ISBLANK('Student Work'!AF187),"ERROR",IF(ABS('Student Work'!AF187-'Student Work'!AE187*'Student Work'!$AE$12/12)&lt;0.01,IF(AD187&lt;&gt;"ERROR","Correct","ERROR"),"ERROR")))</f>
        <v>0</v>
      </c>
      <c r="AG187" s="154">
        <f>IF(AD187=0,0,IF(ISBLANK('Student Work'!AG187),"ERROR",IF(ABS('Student Work'!AG187-('Student Work'!$AE$14-'Student Work'!AF187))&lt;0.01,"Correct","ERROR")))</f>
        <v>0</v>
      </c>
      <c r="AH187" s="155">
        <f>IF(AD187=0,0,IF(ISBLANK('Student Work'!AH187),"ERROR",IF(ABS('Student Work'!AH187-('Student Work'!AE187-'Student Work'!AG187))&lt;0.01,"Correct","ERROR")))</f>
        <v>0</v>
      </c>
      <c r="AI187" s="144"/>
      <c r="AJ187" s="87"/>
      <c r="AK187" s="87"/>
      <c r="AL187" s="70"/>
    </row>
    <row r="188" spans="1:38">
      <c r="A188" s="100"/>
      <c r="B188" s="72"/>
      <c r="C188" s="72"/>
      <c r="D188" s="72"/>
      <c r="E188" s="72"/>
      <c r="F188" s="72"/>
      <c r="G188" s="72"/>
      <c r="H188" s="72"/>
      <c r="I188" s="72"/>
      <c r="J188" s="72"/>
      <c r="K188" s="72"/>
      <c r="L188" s="72"/>
      <c r="M188" s="72"/>
      <c r="N188" s="72"/>
      <c r="O188" s="87"/>
      <c r="P188" s="137">
        <f>IF($T$13="Correct",IF(AND(P187+1&lt;='Student Work'!$T$13,P187&lt;&gt;0),P187+1,IF('Student Work'!P188&gt;0,"ERROR",0)),0)</f>
        <v>0</v>
      </c>
      <c r="Q188" s="138">
        <f>IF(P188=0,0,IF(ISBLANK('Student Work'!Q188),"ERROR",IF(ABS('Student Work'!Q188-'Student Work'!T187)&lt;0.01,IF(P188&lt;&gt;"ERROR","Correct","ERROR"),"ERROR")))</f>
        <v>0</v>
      </c>
      <c r="R188" s="139">
        <f>IF(P188=0,0,IF(ISBLANK('Student Work'!R188),"ERROR",IF(ABS('Student Work'!R188-'Student Work'!Q188*'Student Work'!$T$12/12)&lt;0.01,IF(P188&lt;&gt;"ERROR","Correct","ERROR"),"ERROR")))</f>
        <v>0</v>
      </c>
      <c r="S188" s="139">
        <f>IF(P188=0,0,IF(ISBLANK('Student Work'!S188),"ERROR",IF(ABS('Student Work'!S188-('Student Work'!$T$14-'Student Work'!R188))&lt;0.01,IF(P188&lt;&gt;"ERROR","Correct","ERROR"),"ERROR")))</f>
        <v>0</v>
      </c>
      <c r="T188" s="139">
        <f>IF(P188=0,0,IF(ISBLANK('Student Work'!T188),"ERROR",IF(ABS('Student Work'!T188-('Student Work'!Q188-'Student Work'!S188))&lt;0.01,IF(P188&lt;&gt;"ERROR","Correct","ERROR"),"ERROR")))</f>
        <v>0</v>
      </c>
      <c r="U188" s="143"/>
      <c r="V188" s="143"/>
      <c r="W188" s="87"/>
      <c r="X188" s="87"/>
      <c r="Y188" s="87"/>
      <c r="Z188" s="87"/>
      <c r="AA188" s="87"/>
      <c r="AB188" s="87"/>
      <c r="AC188" s="87"/>
      <c r="AD188" s="137">
        <f>IF($AE$13="Correct",IF(AND(AD187+1&lt;='Student Work'!$AE$13,AD187&lt;&gt;0),AD187+1,IF('Student Work'!AD188&gt;0,"ERROR",0)),0)</f>
        <v>0</v>
      </c>
      <c r="AE188" s="139">
        <f>IF(AD188=0,0,IF(ISBLANK('Student Work'!AE188),"ERROR",IF(ABS('Student Work'!AE188-'Student Work'!AH187)&lt;0.01,IF(AD188&lt;&gt;"ERROR","Correct","ERROR"),"ERROR")))</f>
        <v>0</v>
      </c>
      <c r="AF188" s="139">
        <f>IF(AD188=0,0,IF(ISBLANK('Student Work'!AF188),"ERROR",IF(ABS('Student Work'!AF188-'Student Work'!AE188*'Student Work'!$AE$12/12)&lt;0.01,IF(AD188&lt;&gt;"ERROR","Correct","ERROR"),"ERROR")))</f>
        <v>0</v>
      </c>
      <c r="AG188" s="154">
        <f>IF(AD188=0,0,IF(ISBLANK('Student Work'!AG188),"ERROR",IF(ABS('Student Work'!AG188-('Student Work'!$AE$14-'Student Work'!AF188))&lt;0.01,"Correct","ERROR")))</f>
        <v>0</v>
      </c>
      <c r="AH188" s="155">
        <f>IF(AD188=0,0,IF(ISBLANK('Student Work'!AH188),"ERROR",IF(ABS('Student Work'!AH188-('Student Work'!AE188-'Student Work'!AG188))&lt;0.01,"Correct","ERROR")))</f>
        <v>0</v>
      </c>
      <c r="AI188" s="144"/>
      <c r="AJ188" s="87"/>
      <c r="AK188" s="87"/>
      <c r="AL188" s="70"/>
    </row>
    <row r="189" spans="1:38">
      <c r="A189" s="100"/>
      <c r="B189" s="72"/>
      <c r="C189" s="72"/>
      <c r="D189" s="72"/>
      <c r="E189" s="72"/>
      <c r="F189" s="72"/>
      <c r="G189" s="72"/>
      <c r="H189" s="72"/>
      <c r="I189" s="72"/>
      <c r="J189" s="72"/>
      <c r="K189" s="72"/>
      <c r="L189" s="72"/>
      <c r="M189" s="72"/>
      <c r="N189" s="72"/>
      <c r="O189" s="87"/>
      <c r="P189" s="137">
        <f>IF($T$13="Correct",IF(AND(P188+1&lt;='Student Work'!$T$13,P188&lt;&gt;0),P188+1,IF('Student Work'!P189&gt;0,"ERROR",0)),0)</f>
        <v>0</v>
      </c>
      <c r="Q189" s="138">
        <f>IF(P189=0,0,IF(ISBLANK('Student Work'!Q189),"ERROR",IF(ABS('Student Work'!Q189-'Student Work'!T188)&lt;0.01,IF(P189&lt;&gt;"ERROR","Correct","ERROR"),"ERROR")))</f>
        <v>0</v>
      </c>
      <c r="R189" s="139">
        <f>IF(P189=0,0,IF(ISBLANK('Student Work'!R189),"ERROR",IF(ABS('Student Work'!R189-'Student Work'!Q189*'Student Work'!$T$12/12)&lt;0.01,IF(P189&lt;&gt;"ERROR","Correct","ERROR"),"ERROR")))</f>
        <v>0</v>
      </c>
      <c r="S189" s="139">
        <f>IF(P189=0,0,IF(ISBLANK('Student Work'!S189),"ERROR",IF(ABS('Student Work'!S189-('Student Work'!$T$14-'Student Work'!R189))&lt;0.01,IF(P189&lt;&gt;"ERROR","Correct","ERROR"),"ERROR")))</f>
        <v>0</v>
      </c>
      <c r="T189" s="139">
        <f>IF(P189=0,0,IF(ISBLANK('Student Work'!T189),"ERROR",IF(ABS('Student Work'!T189-('Student Work'!Q189-'Student Work'!S189))&lt;0.01,IF(P189&lt;&gt;"ERROR","Correct","ERROR"),"ERROR")))</f>
        <v>0</v>
      </c>
      <c r="U189" s="143"/>
      <c r="V189" s="143"/>
      <c r="W189" s="87"/>
      <c r="X189" s="87"/>
      <c r="Y189" s="87"/>
      <c r="Z189" s="87"/>
      <c r="AA189" s="87"/>
      <c r="AB189" s="87"/>
      <c r="AC189" s="87"/>
      <c r="AD189" s="137">
        <f>IF($AE$13="Correct",IF(AND(AD188+1&lt;='Student Work'!$AE$13,AD188&lt;&gt;0),AD188+1,IF('Student Work'!AD189&gt;0,"ERROR",0)),0)</f>
        <v>0</v>
      </c>
      <c r="AE189" s="139">
        <f>IF(AD189=0,0,IF(ISBLANK('Student Work'!AE189),"ERROR",IF(ABS('Student Work'!AE189-'Student Work'!AH188)&lt;0.01,IF(AD189&lt;&gt;"ERROR","Correct","ERROR"),"ERROR")))</f>
        <v>0</v>
      </c>
      <c r="AF189" s="139">
        <f>IF(AD189=0,0,IF(ISBLANK('Student Work'!AF189),"ERROR",IF(ABS('Student Work'!AF189-'Student Work'!AE189*'Student Work'!$AE$12/12)&lt;0.01,IF(AD189&lt;&gt;"ERROR","Correct","ERROR"),"ERROR")))</f>
        <v>0</v>
      </c>
      <c r="AG189" s="154">
        <f>IF(AD189=0,0,IF(ISBLANK('Student Work'!AG189),"ERROR",IF(ABS('Student Work'!AG189-('Student Work'!$AE$14-'Student Work'!AF189))&lt;0.01,"Correct","ERROR")))</f>
        <v>0</v>
      </c>
      <c r="AH189" s="155">
        <f>IF(AD189=0,0,IF(ISBLANK('Student Work'!AH189),"ERROR",IF(ABS('Student Work'!AH189-('Student Work'!AE189-'Student Work'!AG189))&lt;0.01,"Correct","ERROR")))</f>
        <v>0</v>
      </c>
      <c r="AI189" s="144"/>
      <c r="AJ189" s="87"/>
      <c r="AK189" s="87"/>
      <c r="AL189" s="70"/>
    </row>
    <row r="190" spans="1:38">
      <c r="A190" s="100"/>
      <c r="B190" s="72"/>
      <c r="C190" s="72"/>
      <c r="D190" s="72"/>
      <c r="E190" s="72"/>
      <c r="F190" s="72"/>
      <c r="G190" s="72"/>
      <c r="H190" s="72"/>
      <c r="I190" s="72"/>
      <c r="J190" s="72"/>
      <c r="K190" s="72"/>
      <c r="L190" s="72"/>
      <c r="M190" s="72"/>
      <c r="N190" s="72"/>
      <c r="O190" s="87"/>
      <c r="P190" s="137">
        <f>IF($T$13="Correct",IF(AND(P189+1&lt;='Student Work'!$T$13,P189&lt;&gt;0),P189+1,IF('Student Work'!P190&gt;0,"ERROR",0)),0)</f>
        <v>0</v>
      </c>
      <c r="Q190" s="138">
        <f>IF(P190=0,0,IF(ISBLANK('Student Work'!Q190),"ERROR",IF(ABS('Student Work'!Q190-'Student Work'!T189)&lt;0.01,IF(P190&lt;&gt;"ERROR","Correct","ERROR"),"ERROR")))</f>
        <v>0</v>
      </c>
      <c r="R190" s="139">
        <f>IF(P190=0,0,IF(ISBLANK('Student Work'!R190),"ERROR",IF(ABS('Student Work'!R190-'Student Work'!Q190*'Student Work'!$T$12/12)&lt;0.01,IF(P190&lt;&gt;"ERROR","Correct","ERROR"),"ERROR")))</f>
        <v>0</v>
      </c>
      <c r="S190" s="139">
        <f>IF(P190=0,0,IF(ISBLANK('Student Work'!S190),"ERROR",IF(ABS('Student Work'!S190-('Student Work'!$T$14-'Student Work'!R190))&lt;0.01,IF(P190&lt;&gt;"ERROR","Correct","ERROR"),"ERROR")))</f>
        <v>0</v>
      </c>
      <c r="T190" s="139">
        <f>IF(P190=0,0,IF(ISBLANK('Student Work'!T190),"ERROR",IF(ABS('Student Work'!T190-('Student Work'!Q190-'Student Work'!S190))&lt;0.01,IF(P190&lt;&gt;"ERROR","Correct","ERROR"),"ERROR")))</f>
        <v>0</v>
      </c>
      <c r="U190" s="143"/>
      <c r="V190" s="143"/>
      <c r="W190" s="87"/>
      <c r="X190" s="87"/>
      <c r="Y190" s="87"/>
      <c r="Z190" s="87"/>
      <c r="AA190" s="87"/>
      <c r="AB190" s="87"/>
      <c r="AC190" s="87"/>
      <c r="AD190" s="137">
        <f>IF($AE$13="Correct",IF(AND(AD189+1&lt;='Student Work'!$AE$13,AD189&lt;&gt;0),AD189+1,IF('Student Work'!AD190&gt;0,"ERROR",0)),0)</f>
        <v>0</v>
      </c>
      <c r="AE190" s="139">
        <f>IF(AD190=0,0,IF(ISBLANK('Student Work'!AE190),"ERROR",IF(ABS('Student Work'!AE190-'Student Work'!AH189)&lt;0.01,IF(AD190&lt;&gt;"ERROR","Correct","ERROR"),"ERROR")))</f>
        <v>0</v>
      </c>
      <c r="AF190" s="139">
        <f>IF(AD190=0,0,IF(ISBLANK('Student Work'!AF190),"ERROR",IF(ABS('Student Work'!AF190-'Student Work'!AE190*'Student Work'!$AE$12/12)&lt;0.01,IF(AD190&lt;&gt;"ERROR","Correct","ERROR"),"ERROR")))</f>
        <v>0</v>
      </c>
      <c r="AG190" s="154">
        <f>IF(AD190=0,0,IF(ISBLANK('Student Work'!AG190),"ERROR",IF(ABS('Student Work'!AG190-('Student Work'!$AE$14-'Student Work'!AF190))&lt;0.01,"Correct","ERROR")))</f>
        <v>0</v>
      </c>
      <c r="AH190" s="155">
        <f>IF(AD190=0,0,IF(ISBLANK('Student Work'!AH190),"ERROR",IF(ABS('Student Work'!AH190-('Student Work'!AE190-'Student Work'!AG190))&lt;0.01,"Correct","ERROR")))</f>
        <v>0</v>
      </c>
      <c r="AI190" s="144"/>
      <c r="AJ190" s="87"/>
      <c r="AK190" s="87"/>
      <c r="AL190" s="70"/>
    </row>
    <row r="191" spans="1:38">
      <c r="A191" s="100"/>
      <c r="B191" s="72"/>
      <c r="C191" s="72"/>
      <c r="D191" s="72"/>
      <c r="E191" s="72"/>
      <c r="F191" s="72"/>
      <c r="G191" s="72"/>
      <c r="H191" s="72"/>
      <c r="I191" s="72"/>
      <c r="J191" s="72"/>
      <c r="K191" s="72"/>
      <c r="L191" s="72"/>
      <c r="M191" s="72"/>
      <c r="N191" s="72"/>
      <c r="O191" s="87"/>
      <c r="P191" s="137">
        <f>IF($T$13="Correct",IF(AND(P190+1&lt;='Student Work'!$T$13,P190&lt;&gt;0),P190+1,IF('Student Work'!P191&gt;0,"ERROR",0)),0)</f>
        <v>0</v>
      </c>
      <c r="Q191" s="138">
        <f>IF(P191=0,0,IF(ISBLANK('Student Work'!Q191),"ERROR",IF(ABS('Student Work'!Q191-'Student Work'!T190)&lt;0.01,IF(P191&lt;&gt;"ERROR","Correct","ERROR"),"ERROR")))</f>
        <v>0</v>
      </c>
      <c r="R191" s="139">
        <f>IF(P191=0,0,IF(ISBLANK('Student Work'!R191),"ERROR",IF(ABS('Student Work'!R191-'Student Work'!Q191*'Student Work'!$T$12/12)&lt;0.01,IF(P191&lt;&gt;"ERROR","Correct","ERROR"),"ERROR")))</f>
        <v>0</v>
      </c>
      <c r="S191" s="139">
        <f>IF(P191=0,0,IF(ISBLANK('Student Work'!S191),"ERROR",IF(ABS('Student Work'!S191-('Student Work'!$T$14-'Student Work'!R191))&lt;0.01,IF(P191&lt;&gt;"ERROR","Correct","ERROR"),"ERROR")))</f>
        <v>0</v>
      </c>
      <c r="T191" s="139">
        <f>IF(P191=0,0,IF(ISBLANK('Student Work'!T191),"ERROR",IF(ABS('Student Work'!T191-('Student Work'!Q191-'Student Work'!S191))&lt;0.01,IF(P191&lt;&gt;"ERROR","Correct","ERROR"),"ERROR")))</f>
        <v>0</v>
      </c>
      <c r="U191" s="143"/>
      <c r="V191" s="143"/>
      <c r="W191" s="87"/>
      <c r="X191" s="87"/>
      <c r="Y191" s="87"/>
      <c r="Z191" s="87"/>
      <c r="AA191" s="87"/>
      <c r="AB191" s="87"/>
      <c r="AC191" s="87"/>
      <c r="AD191" s="137">
        <f>IF($AE$13="Correct",IF(AND(AD190+1&lt;='Student Work'!$AE$13,AD190&lt;&gt;0),AD190+1,IF('Student Work'!AD191&gt;0,"ERROR",0)),0)</f>
        <v>0</v>
      </c>
      <c r="AE191" s="139">
        <f>IF(AD191=0,0,IF(ISBLANK('Student Work'!AE191),"ERROR",IF(ABS('Student Work'!AE191-'Student Work'!AH190)&lt;0.01,IF(AD191&lt;&gt;"ERROR","Correct","ERROR"),"ERROR")))</f>
        <v>0</v>
      </c>
      <c r="AF191" s="139">
        <f>IF(AD191=0,0,IF(ISBLANK('Student Work'!AF191),"ERROR",IF(ABS('Student Work'!AF191-'Student Work'!AE191*'Student Work'!$AE$12/12)&lt;0.01,IF(AD191&lt;&gt;"ERROR","Correct","ERROR"),"ERROR")))</f>
        <v>0</v>
      </c>
      <c r="AG191" s="154">
        <f>IF(AD191=0,0,IF(ISBLANK('Student Work'!AG191),"ERROR",IF(ABS('Student Work'!AG191-('Student Work'!$AE$14-'Student Work'!AF191))&lt;0.01,"Correct","ERROR")))</f>
        <v>0</v>
      </c>
      <c r="AH191" s="155">
        <f>IF(AD191=0,0,IF(ISBLANK('Student Work'!AH191),"ERROR",IF(ABS('Student Work'!AH191-('Student Work'!AE191-'Student Work'!AG191))&lt;0.01,"Correct","ERROR")))</f>
        <v>0</v>
      </c>
      <c r="AI191" s="144"/>
      <c r="AJ191" s="87"/>
      <c r="AK191" s="87"/>
      <c r="AL191" s="70"/>
    </row>
    <row r="192" spans="1:38">
      <c r="A192" s="100"/>
      <c r="B192" s="72"/>
      <c r="C192" s="72"/>
      <c r="D192" s="72"/>
      <c r="E192" s="72"/>
      <c r="F192" s="72"/>
      <c r="G192" s="72"/>
      <c r="H192" s="72"/>
      <c r="I192" s="72"/>
      <c r="J192" s="72"/>
      <c r="K192" s="72"/>
      <c r="L192" s="72"/>
      <c r="M192" s="72"/>
      <c r="N192" s="72"/>
      <c r="O192" s="87"/>
      <c r="P192" s="137">
        <f>IF($T$13="Correct",IF(AND(P191+1&lt;='Student Work'!$T$13,P191&lt;&gt;0),P191+1,IF('Student Work'!P192&gt;0,"ERROR",0)),0)</f>
        <v>0</v>
      </c>
      <c r="Q192" s="138">
        <f>IF(P192=0,0,IF(ISBLANK('Student Work'!Q192),"ERROR",IF(ABS('Student Work'!Q192-'Student Work'!T191)&lt;0.01,IF(P192&lt;&gt;"ERROR","Correct","ERROR"),"ERROR")))</f>
        <v>0</v>
      </c>
      <c r="R192" s="139">
        <f>IF(P192=0,0,IF(ISBLANK('Student Work'!R192),"ERROR",IF(ABS('Student Work'!R192-'Student Work'!Q192*'Student Work'!$T$12/12)&lt;0.01,IF(P192&lt;&gt;"ERROR","Correct","ERROR"),"ERROR")))</f>
        <v>0</v>
      </c>
      <c r="S192" s="139">
        <f>IF(P192=0,0,IF(ISBLANK('Student Work'!S192),"ERROR",IF(ABS('Student Work'!S192-('Student Work'!$T$14-'Student Work'!R192))&lt;0.01,IF(P192&lt;&gt;"ERROR","Correct","ERROR"),"ERROR")))</f>
        <v>0</v>
      </c>
      <c r="T192" s="139">
        <f>IF(P192=0,0,IF(ISBLANK('Student Work'!T192),"ERROR",IF(ABS('Student Work'!T192-('Student Work'!Q192-'Student Work'!S192))&lt;0.01,IF(P192&lt;&gt;"ERROR","Correct","ERROR"),"ERROR")))</f>
        <v>0</v>
      </c>
      <c r="U192" s="143"/>
      <c r="V192" s="143"/>
      <c r="W192" s="87"/>
      <c r="X192" s="87"/>
      <c r="Y192" s="87"/>
      <c r="Z192" s="87"/>
      <c r="AA192" s="87"/>
      <c r="AB192" s="87"/>
      <c r="AC192" s="87"/>
      <c r="AD192" s="137">
        <f>IF($AE$13="Correct",IF(AND(AD191+1&lt;='Student Work'!$AE$13,AD191&lt;&gt;0),AD191+1,IF('Student Work'!AD192&gt;0,"ERROR",0)),0)</f>
        <v>0</v>
      </c>
      <c r="AE192" s="139">
        <f>IF(AD192=0,0,IF(ISBLANK('Student Work'!AE192),"ERROR",IF(ABS('Student Work'!AE192-'Student Work'!AH191)&lt;0.01,IF(AD192&lt;&gt;"ERROR","Correct","ERROR"),"ERROR")))</f>
        <v>0</v>
      </c>
      <c r="AF192" s="139">
        <f>IF(AD192=0,0,IF(ISBLANK('Student Work'!AF192),"ERROR",IF(ABS('Student Work'!AF192-'Student Work'!AE192*'Student Work'!$AE$12/12)&lt;0.01,IF(AD192&lt;&gt;"ERROR","Correct","ERROR"),"ERROR")))</f>
        <v>0</v>
      </c>
      <c r="AG192" s="154">
        <f>IF(AD192=0,0,IF(ISBLANK('Student Work'!AG192),"ERROR",IF(ABS('Student Work'!AG192-('Student Work'!$AE$14-'Student Work'!AF192))&lt;0.01,"Correct","ERROR")))</f>
        <v>0</v>
      </c>
      <c r="AH192" s="155">
        <f>IF(AD192=0,0,IF(ISBLANK('Student Work'!AH192),"ERROR",IF(ABS('Student Work'!AH192-('Student Work'!AE192-'Student Work'!AG192))&lt;0.01,"Correct","ERROR")))</f>
        <v>0</v>
      </c>
      <c r="AI192" s="144"/>
      <c r="AJ192" s="87"/>
      <c r="AK192" s="87"/>
      <c r="AL192" s="70"/>
    </row>
    <row r="193" spans="1:38">
      <c r="A193" s="100"/>
      <c r="B193" s="72"/>
      <c r="C193" s="72"/>
      <c r="D193" s="72"/>
      <c r="E193" s="72"/>
      <c r="F193" s="72"/>
      <c r="G193" s="72"/>
      <c r="H193" s="72"/>
      <c r="I193" s="72"/>
      <c r="J193" s="72"/>
      <c r="K193" s="72"/>
      <c r="L193" s="72"/>
      <c r="M193" s="72"/>
      <c r="N193" s="72"/>
      <c r="O193" s="87"/>
      <c r="P193" s="137">
        <f>IF($T$13="Correct",IF(AND(P192+1&lt;='Student Work'!$T$13,P192&lt;&gt;0),P192+1,IF('Student Work'!P193&gt;0,"ERROR",0)),0)</f>
        <v>0</v>
      </c>
      <c r="Q193" s="138">
        <f>IF(P193=0,0,IF(ISBLANK('Student Work'!Q193),"ERROR",IF(ABS('Student Work'!Q193-'Student Work'!T192)&lt;0.01,IF(P193&lt;&gt;"ERROR","Correct","ERROR"),"ERROR")))</f>
        <v>0</v>
      </c>
      <c r="R193" s="139">
        <f>IF(P193=0,0,IF(ISBLANK('Student Work'!R193),"ERROR",IF(ABS('Student Work'!R193-'Student Work'!Q193*'Student Work'!$T$12/12)&lt;0.01,IF(P193&lt;&gt;"ERROR","Correct","ERROR"),"ERROR")))</f>
        <v>0</v>
      </c>
      <c r="S193" s="139">
        <f>IF(P193=0,0,IF(ISBLANK('Student Work'!S193),"ERROR",IF(ABS('Student Work'!S193-('Student Work'!$T$14-'Student Work'!R193))&lt;0.01,IF(P193&lt;&gt;"ERROR","Correct","ERROR"),"ERROR")))</f>
        <v>0</v>
      </c>
      <c r="T193" s="139">
        <f>IF(P193=0,0,IF(ISBLANK('Student Work'!T193),"ERROR",IF(ABS('Student Work'!T193-('Student Work'!Q193-'Student Work'!S193))&lt;0.01,IF(P193&lt;&gt;"ERROR","Correct","ERROR"),"ERROR")))</f>
        <v>0</v>
      </c>
      <c r="U193" s="143"/>
      <c r="V193" s="143"/>
      <c r="W193" s="87"/>
      <c r="X193" s="87"/>
      <c r="Y193" s="87"/>
      <c r="Z193" s="87"/>
      <c r="AA193" s="87"/>
      <c r="AB193" s="87"/>
      <c r="AC193" s="87"/>
      <c r="AD193" s="137">
        <f>IF($AE$13="Correct",IF(AND(AD192+1&lt;='Student Work'!$AE$13,AD192&lt;&gt;0),AD192+1,IF('Student Work'!AD193&gt;0,"ERROR",0)),0)</f>
        <v>0</v>
      </c>
      <c r="AE193" s="139">
        <f>IF(AD193=0,0,IF(ISBLANK('Student Work'!AE193),"ERROR",IF(ABS('Student Work'!AE193-'Student Work'!AH192)&lt;0.01,IF(AD193&lt;&gt;"ERROR","Correct","ERROR"),"ERROR")))</f>
        <v>0</v>
      </c>
      <c r="AF193" s="139">
        <f>IF(AD193=0,0,IF(ISBLANK('Student Work'!AF193),"ERROR",IF(ABS('Student Work'!AF193-'Student Work'!AE193*'Student Work'!$AE$12/12)&lt;0.01,IF(AD193&lt;&gt;"ERROR","Correct","ERROR"),"ERROR")))</f>
        <v>0</v>
      </c>
      <c r="AG193" s="154">
        <f>IF(AD193=0,0,IF(ISBLANK('Student Work'!AG193),"ERROR",IF(ABS('Student Work'!AG193-('Student Work'!$AE$14-'Student Work'!AF193))&lt;0.01,"Correct","ERROR")))</f>
        <v>0</v>
      </c>
      <c r="AH193" s="155">
        <f>IF(AD193=0,0,IF(ISBLANK('Student Work'!AH193),"ERROR",IF(ABS('Student Work'!AH193-('Student Work'!AE193-'Student Work'!AG193))&lt;0.01,"Correct","ERROR")))</f>
        <v>0</v>
      </c>
      <c r="AI193" s="144"/>
      <c r="AJ193" s="87"/>
      <c r="AK193" s="87"/>
      <c r="AL193" s="70"/>
    </row>
    <row r="194" spans="1:38">
      <c r="A194" s="100"/>
      <c r="B194" s="72"/>
      <c r="C194" s="72"/>
      <c r="D194" s="72"/>
      <c r="E194" s="72"/>
      <c r="F194" s="72"/>
      <c r="G194" s="72"/>
      <c r="H194" s="72"/>
      <c r="I194" s="72"/>
      <c r="J194" s="72"/>
      <c r="K194" s="72"/>
      <c r="L194" s="72"/>
      <c r="M194" s="72"/>
      <c r="N194" s="72"/>
      <c r="O194" s="87"/>
      <c r="P194" s="137">
        <f>IF($T$13="Correct",IF(AND(P193+1&lt;='Student Work'!$T$13,P193&lt;&gt;0),P193+1,IF('Student Work'!P194&gt;0,"ERROR",0)),0)</f>
        <v>0</v>
      </c>
      <c r="Q194" s="138">
        <f>IF(P194=0,0,IF(ISBLANK('Student Work'!Q194),"ERROR",IF(ABS('Student Work'!Q194-'Student Work'!T193)&lt;0.01,IF(P194&lt;&gt;"ERROR","Correct","ERROR"),"ERROR")))</f>
        <v>0</v>
      </c>
      <c r="R194" s="139">
        <f>IF(P194=0,0,IF(ISBLANK('Student Work'!R194),"ERROR",IF(ABS('Student Work'!R194-'Student Work'!Q194*'Student Work'!$T$12/12)&lt;0.01,IF(P194&lt;&gt;"ERROR","Correct","ERROR"),"ERROR")))</f>
        <v>0</v>
      </c>
      <c r="S194" s="139">
        <f>IF(P194=0,0,IF(ISBLANK('Student Work'!S194),"ERROR",IF(ABS('Student Work'!S194-('Student Work'!$T$14-'Student Work'!R194))&lt;0.01,IF(P194&lt;&gt;"ERROR","Correct","ERROR"),"ERROR")))</f>
        <v>0</v>
      </c>
      <c r="T194" s="139">
        <f>IF(P194=0,0,IF(ISBLANK('Student Work'!T194),"ERROR",IF(ABS('Student Work'!T194-('Student Work'!Q194-'Student Work'!S194))&lt;0.01,IF(P194&lt;&gt;"ERROR","Correct","ERROR"),"ERROR")))</f>
        <v>0</v>
      </c>
      <c r="U194" s="143"/>
      <c r="V194" s="143"/>
      <c r="W194" s="87"/>
      <c r="X194" s="87"/>
      <c r="Y194" s="87"/>
      <c r="Z194" s="87"/>
      <c r="AA194" s="87"/>
      <c r="AB194" s="87"/>
      <c r="AC194" s="87"/>
      <c r="AD194" s="137">
        <f>IF($AE$13="Correct",IF(AND(AD193+1&lt;='Student Work'!$AE$13,AD193&lt;&gt;0),AD193+1,IF('Student Work'!AD194&gt;0,"ERROR",0)),0)</f>
        <v>0</v>
      </c>
      <c r="AE194" s="139">
        <f>IF(AD194=0,0,IF(ISBLANK('Student Work'!AE194),"ERROR",IF(ABS('Student Work'!AE194-'Student Work'!AH193)&lt;0.01,IF(AD194&lt;&gt;"ERROR","Correct","ERROR"),"ERROR")))</f>
        <v>0</v>
      </c>
      <c r="AF194" s="139">
        <f>IF(AD194=0,0,IF(ISBLANK('Student Work'!AF194),"ERROR",IF(ABS('Student Work'!AF194-'Student Work'!AE194*'Student Work'!$AE$12/12)&lt;0.01,IF(AD194&lt;&gt;"ERROR","Correct","ERROR"),"ERROR")))</f>
        <v>0</v>
      </c>
      <c r="AG194" s="154">
        <f>IF(AD194=0,0,IF(ISBLANK('Student Work'!AG194),"ERROR",IF(ABS('Student Work'!AG194-('Student Work'!$AE$14-'Student Work'!AF194))&lt;0.01,"Correct","ERROR")))</f>
        <v>0</v>
      </c>
      <c r="AH194" s="155">
        <f>IF(AD194=0,0,IF(ISBLANK('Student Work'!AH194),"ERROR",IF(ABS('Student Work'!AH194-('Student Work'!AE194-'Student Work'!AG194))&lt;0.01,"Correct","ERROR")))</f>
        <v>0</v>
      </c>
      <c r="AI194" s="144"/>
      <c r="AJ194" s="87"/>
      <c r="AK194" s="87"/>
      <c r="AL194" s="70"/>
    </row>
    <row r="195" spans="1:38">
      <c r="A195" s="100"/>
      <c r="B195" s="72"/>
      <c r="C195" s="72"/>
      <c r="D195" s="72"/>
      <c r="E195" s="72"/>
      <c r="F195" s="72"/>
      <c r="G195" s="72"/>
      <c r="H195" s="72"/>
      <c r="I195" s="72"/>
      <c r="J195" s="72"/>
      <c r="K195" s="72"/>
      <c r="L195" s="72"/>
      <c r="M195" s="72"/>
      <c r="N195" s="72"/>
      <c r="O195" s="87"/>
      <c r="P195" s="137">
        <f>IF($T$13="Correct",IF(AND(P194+1&lt;='Student Work'!$T$13,P194&lt;&gt;0),P194+1,IF('Student Work'!P195&gt;0,"ERROR",0)),0)</f>
        <v>0</v>
      </c>
      <c r="Q195" s="138">
        <f>IF(P195=0,0,IF(ISBLANK('Student Work'!Q195),"ERROR",IF(ABS('Student Work'!Q195-'Student Work'!T194)&lt;0.01,IF(P195&lt;&gt;"ERROR","Correct","ERROR"),"ERROR")))</f>
        <v>0</v>
      </c>
      <c r="R195" s="139">
        <f>IF(P195=0,0,IF(ISBLANK('Student Work'!R195),"ERROR",IF(ABS('Student Work'!R195-'Student Work'!Q195*'Student Work'!$T$12/12)&lt;0.01,IF(P195&lt;&gt;"ERROR","Correct","ERROR"),"ERROR")))</f>
        <v>0</v>
      </c>
      <c r="S195" s="139">
        <f>IF(P195=0,0,IF(ISBLANK('Student Work'!S195),"ERROR",IF(ABS('Student Work'!S195-('Student Work'!$T$14-'Student Work'!R195))&lt;0.01,IF(P195&lt;&gt;"ERROR","Correct","ERROR"),"ERROR")))</f>
        <v>0</v>
      </c>
      <c r="T195" s="139">
        <f>IF(P195=0,0,IF(ISBLANK('Student Work'!T195),"ERROR",IF(ABS('Student Work'!T195-('Student Work'!Q195-'Student Work'!S195))&lt;0.01,IF(P195&lt;&gt;"ERROR","Correct","ERROR"),"ERROR")))</f>
        <v>0</v>
      </c>
      <c r="U195" s="143"/>
      <c r="V195" s="143"/>
      <c r="W195" s="87"/>
      <c r="X195" s="87"/>
      <c r="Y195" s="87"/>
      <c r="Z195" s="87"/>
      <c r="AA195" s="87"/>
      <c r="AB195" s="87"/>
      <c r="AC195" s="87"/>
      <c r="AD195" s="137">
        <f>IF($AE$13="Correct",IF(AND(AD194+1&lt;='Student Work'!$AE$13,AD194&lt;&gt;0),AD194+1,IF('Student Work'!AD195&gt;0,"ERROR",0)),0)</f>
        <v>0</v>
      </c>
      <c r="AE195" s="139">
        <f>IF(AD195=0,0,IF(ISBLANK('Student Work'!AE195),"ERROR",IF(ABS('Student Work'!AE195-'Student Work'!AH194)&lt;0.01,IF(AD195&lt;&gt;"ERROR","Correct","ERROR"),"ERROR")))</f>
        <v>0</v>
      </c>
      <c r="AF195" s="139">
        <f>IF(AD195=0,0,IF(ISBLANK('Student Work'!AF195),"ERROR",IF(ABS('Student Work'!AF195-'Student Work'!AE195*'Student Work'!$AE$12/12)&lt;0.01,IF(AD195&lt;&gt;"ERROR","Correct","ERROR"),"ERROR")))</f>
        <v>0</v>
      </c>
      <c r="AG195" s="154">
        <f>IF(AD195=0,0,IF(ISBLANK('Student Work'!AG195),"ERROR",IF(ABS('Student Work'!AG195-('Student Work'!$AE$14-'Student Work'!AF195))&lt;0.01,"Correct","ERROR")))</f>
        <v>0</v>
      </c>
      <c r="AH195" s="155">
        <f>IF(AD195=0,0,IF(ISBLANK('Student Work'!AH195),"ERROR",IF(ABS('Student Work'!AH195-('Student Work'!AE195-'Student Work'!AG195))&lt;0.01,"Correct","ERROR")))</f>
        <v>0</v>
      </c>
      <c r="AI195" s="144"/>
      <c r="AJ195" s="87"/>
      <c r="AK195" s="87"/>
      <c r="AL195" s="70"/>
    </row>
    <row r="196" spans="1:38">
      <c r="A196" s="100"/>
      <c r="B196" s="72"/>
      <c r="C196" s="72"/>
      <c r="D196" s="72"/>
      <c r="E196" s="72"/>
      <c r="F196" s="72"/>
      <c r="G196" s="72"/>
      <c r="H196" s="72"/>
      <c r="I196" s="72"/>
      <c r="J196" s="72"/>
      <c r="K196" s="72"/>
      <c r="L196" s="72"/>
      <c r="M196" s="72"/>
      <c r="N196" s="72"/>
      <c r="O196" s="87"/>
      <c r="P196" s="137">
        <f>IF($T$13="Correct",IF(AND(P195+1&lt;='Student Work'!$T$13,P195&lt;&gt;0),P195+1,IF('Student Work'!P196&gt;0,"ERROR",0)),0)</f>
        <v>0</v>
      </c>
      <c r="Q196" s="138">
        <f>IF(P196=0,0,IF(ISBLANK('Student Work'!Q196),"ERROR",IF(ABS('Student Work'!Q196-'Student Work'!T195)&lt;0.01,IF(P196&lt;&gt;"ERROR","Correct","ERROR"),"ERROR")))</f>
        <v>0</v>
      </c>
      <c r="R196" s="139">
        <f>IF(P196=0,0,IF(ISBLANK('Student Work'!R196),"ERROR",IF(ABS('Student Work'!R196-'Student Work'!Q196*'Student Work'!$T$12/12)&lt;0.01,IF(P196&lt;&gt;"ERROR","Correct","ERROR"),"ERROR")))</f>
        <v>0</v>
      </c>
      <c r="S196" s="139">
        <f>IF(P196=0,0,IF(ISBLANK('Student Work'!S196),"ERROR",IF(ABS('Student Work'!S196-('Student Work'!$T$14-'Student Work'!R196))&lt;0.01,IF(P196&lt;&gt;"ERROR","Correct","ERROR"),"ERROR")))</f>
        <v>0</v>
      </c>
      <c r="T196" s="139">
        <f>IF(P196=0,0,IF(ISBLANK('Student Work'!T196),"ERROR",IF(ABS('Student Work'!T196-('Student Work'!Q196-'Student Work'!S196))&lt;0.01,IF(P196&lt;&gt;"ERROR","Correct","ERROR"),"ERROR")))</f>
        <v>0</v>
      </c>
      <c r="U196" s="143"/>
      <c r="V196" s="143"/>
      <c r="W196" s="87"/>
      <c r="X196" s="87"/>
      <c r="Y196" s="87"/>
      <c r="Z196" s="87"/>
      <c r="AA196" s="87"/>
      <c r="AB196" s="87"/>
      <c r="AC196" s="87"/>
      <c r="AD196" s="137">
        <f>IF($AE$13="Correct",IF(AND(AD195+1&lt;='Student Work'!$AE$13,AD195&lt;&gt;0),AD195+1,IF('Student Work'!AD196&gt;0,"ERROR",0)),0)</f>
        <v>0</v>
      </c>
      <c r="AE196" s="139">
        <f>IF(AD196=0,0,IF(ISBLANK('Student Work'!AE196),"ERROR",IF(ABS('Student Work'!AE196-'Student Work'!AH195)&lt;0.01,IF(AD196&lt;&gt;"ERROR","Correct","ERROR"),"ERROR")))</f>
        <v>0</v>
      </c>
      <c r="AF196" s="139">
        <f>IF(AD196=0,0,IF(ISBLANK('Student Work'!AF196),"ERROR",IF(ABS('Student Work'!AF196-'Student Work'!AE196*'Student Work'!$AE$12/12)&lt;0.01,IF(AD196&lt;&gt;"ERROR","Correct","ERROR"),"ERROR")))</f>
        <v>0</v>
      </c>
      <c r="AG196" s="154">
        <f>IF(AD196=0,0,IF(ISBLANK('Student Work'!AG196),"ERROR",IF(ABS('Student Work'!AG196-('Student Work'!$AE$14-'Student Work'!AF196))&lt;0.01,"Correct","ERROR")))</f>
        <v>0</v>
      </c>
      <c r="AH196" s="155">
        <f>IF(AD196=0,0,IF(ISBLANK('Student Work'!AH196),"ERROR",IF(ABS('Student Work'!AH196-('Student Work'!AE196-'Student Work'!AG196))&lt;0.01,"Correct","ERROR")))</f>
        <v>0</v>
      </c>
      <c r="AI196" s="144"/>
      <c r="AJ196" s="87"/>
      <c r="AK196" s="87"/>
      <c r="AL196" s="70"/>
    </row>
    <row r="197" spans="1:38">
      <c r="A197" s="100"/>
      <c r="B197" s="72"/>
      <c r="C197" s="72"/>
      <c r="D197" s="72"/>
      <c r="E197" s="72"/>
      <c r="F197" s="72"/>
      <c r="G197" s="72"/>
      <c r="H197" s="72"/>
      <c r="I197" s="72"/>
      <c r="J197" s="72"/>
      <c r="K197" s="72"/>
      <c r="L197" s="72"/>
      <c r="M197" s="72"/>
      <c r="N197" s="72"/>
      <c r="O197" s="87"/>
      <c r="P197" s="137">
        <f>IF($T$13="Correct",IF(AND(P196+1&lt;='Student Work'!$T$13,P196&lt;&gt;0),P196+1,IF('Student Work'!P197&gt;0,"ERROR",0)),0)</f>
        <v>0</v>
      </c>
      <c r="Q197" s="138">
        <f>IF(P197=0,0,IF(ISBLANK('Student Work'!Q197),"ERROR",IF(ABS('Student Work'!Q197-'Student Work'!T196)&lt;0.01,IF(P197&lt;&gt;"ERROR","Correct","ERROR"),"ERROR")))</f>
        <v>0</v>
      </c>
      <c r="R197" s="139">
        <f>IF(P197=0,0,IF(ISBLANK('Student Work'!R197),"ERROR",IF(ABS('Student Work'!R197-'Student Work'!Q197*'Student Work'!$T$12/12)&lt;0.01,IF(P197&lt;&gt;"ERROR","Correct","ERROR"),"ERROR")))</f>
        <v>0</v>
      </c>
      <c r="S197" s="139">
        <f>IF(P197=0,0,IF(ISBLANK('Student Work'!S197),"ERROR",IF(ABS('Student Work'!S197-('Student Work'!$T$14-'Student Work'!R197))&lt;0.01,IF(P197&lt;&gt;"ERROR","Correct","ERROR"),"ERROR")))</f>
        <v>0</v>
      </c>
      <c r="T197" s="139">
        <f>IF(P197=0,0,IF(ISBLANK('Student Work'!T197),"ERROR",IF(ABS('Student Work'!T197-('Student Work'!Q197-'Student Work'!S197))&lt;0.01,IF(P197&lt;&gt;"ERROR","Correct","ERROR"),"ERROR")))</f>
        <v>0</v>
      </c>
      <c r="U197" s="143"/>
      <c r="V197" s="143"/>
      <c r="W197" s="87"/>
      <c r="X197" s="87"/>
      <c r="Y197" s="87"/>
      <c r="Z197" s="87"/>
      <c r="AA197" s="87"/>
      <c r="AB197" s="87"/>
      <c r="AC197" s="87"/>
      <c r="AD197" s="137">
        <f>IF($AE$13="Correct",IF(AND(AD196+1&lt;='Student Work'!$AE$13,AD196&lt;&gt;0),AD196+1,IF('Student Work'!AD197&gt;0,"ERROR",0)),0)</f>
        <v>0</v>
      </c>
      <c r="AE197" s="139">
        <f>IF(AD197=0,0,IF(ISBLANK('Student Work'!AE197),"ERROR",IF(ABS('Student Work'!AE197-'Student Work'!AH196)&lt;0.01,IF(AD197&lt;&gt;"ERROR","Correct","ERROR"),"ERROR")))</f>
        <v>0</v>
      </c>
      <c r="AF197" s="139">
        <f>IF(AD197=0,0,IF(ISBLANK('Student Work'!AF197),"ERROR",IF(ABS('Student Work'!AF197-'Student Work'!AE197*'Student Work'!$AE$12/12)&lt;0.01,IF(AD197&lt;&gt;"ERROR","Correct","ERROR"),"ERROR")))</f>
        <v>0</v>
      </c>
      <c r="AG197" s="154">
        <f>IF(AD197=0,0,IF(ISBLANK('Student Work'!AG197),"ERROR",IF(ABS('Student Work'!AG197-('Student Work'!$AE$14-'Student Work'!AF197))&lt;0.01,"Correct","ERROR")))</f>
        <v>0</v>
      </c>
      <c r="AH197" s="155">
        <f>IF(AD197=0,0,IF(ISBLANK('Student Work'!AH197),"ERROR",IF(ABS('Student Work'!AH197-('Student Work'!AE197-'Student Work'!AG197))&lt;0.01,"Correct","ERROR")))</f>
        <v>0</v>
      </c>
      <c r="AI197" s="144"/>
      <c r="AJ197" s="87"/>
      <c r="AK197" s="87"/>
      <c r="AL197" s="70"/>
    </row>
    <row r="198" spans="1:38">
      <c r="A198" s="100"/>
      <c r="B198" s="72"/>
      <c r="C198" s="72"/>
      <c r="D198" s="72"/>
      <c r="E198" s="72"/>
      <c r="F198" s="72"/>
      <c r="G198" s="72"/>
      <c r="H198" s="72"/>
      <c r="I198" s="72"/>
      <c r="J198" s="72"/>
      <c r="K198" s="72"/>
      <c r="L198" s="72"/>
      <c r="M198" s="72"/>
      <c r="N198" s="72"/>
      <c r="O198" s="87"/>
      <c r="P198" s="137">
        <f>IF($T$13="Correct",IF(AND(P197+1&lt;='Student Work'!$T$13,P197&lt;&gt;0),P197+1,IF('Student Work'!P198&gt;0,"ERROR",0)),0)</f>
        <v>0</v>
      </c>
      <c r="Q198" s="138">
        <f>IF(P198=0,0,IF(ISBLANK('Student Work'!Q198),"ERROR",IF(ABS('Student Work'!Q198-'Student Work'!T197)&lt;0.01,IF(P198&lt;&gt;"ERROR","Correct","ERROR"),"ERROR")))</f>
        <v>0</v>
      </c>
      <c r="R198" s="139">
        <f>IF(P198=0,0,IF(ISBLANK('Student Work'!R198),"ERROR",IF(ABS('Student Work'!R198-'Student Work'!Q198*'Student Work'!$T$12/12)&lt;0.01,IF(P198&lt;&gt;"ERROR","Correct","ERROR"),"ERROR")))</f>
        <v>0</v>
      </c>
      <c r="S198" s="139">
        <f>IF(P198=0,0,IF(ISBLANK('Student Work'!S198),"ERROR",IF(ABS('Student Work'!S198-('Student Work'!$T$14-'Student Work'!R198))&lt;0.01,IF(P198&lt;&gt;"ERROR","Correct","ERROR"),"ERROR")))</f>
        <v>0</v>
      </c>
      <c r="T198" s="139">
        <f>IF(P198=0,0,IF(ISBLANK('Student Work'!T198),"ERROR",IF(ABS('Student Work'!T198-('Student Work'!Q198-'Student Work'!S198))&lt;0.01,IF(P198&lt;&gt;"ERROR","Correct","ERROR"),"ERROR")))</f>
        <v>0</v>
      </c>
      <c r="U198" s="143"/>
      <c r="V198" s="143"/>
      <c r="W198" s="87"/>
      <c r="X198" s="87"/>
      <c r="Y198" s="87"/>
      <c r="Z198" s="87"/>
      <c r="AA198" s="87"/>
      <c r="AB198" s="87"/>
      <c r="AC198" s="87"/>
      <c r="AD198" s="137">
        <f>IF($AE$13="Correct",IF(AND(AD197+1&lt;='Student Work'!$AE$13,AD197&lt;&gt;0),AD197+1,IF('Student Work'!AD198&gt;0,"ERROR",0)),0)</f>
        <v>0</v>
      </c>
      <c r="AE198" s="139">
        <f>IF(AD198=0,0,IF(ISBLANK('Student Work'!AE198),"ERROR",IF(ABS('Student Work'!AE198-'Student Work'!AH197)&lt;0.01,IF(AD198&lt;&gt;"ERROR","Correct","ERROR"),"ERROR")))</f>
        <v>0</v>
      </c>
      <c r="AF198" s="139">
        <f>IF(AD198=0,0,IF(ISBLANK('Student Work'!AF198),"ERROR",IF(ABS('Student Work'!AF198-'Student Work'!AE198*'Student Work'!$AE$12/12)&lt;0.01,IF(AD198&lt;&gt;"ERROR","Correct","ERROR"),"ERROR")))</f>
        <v>0</v>
      </c>
      <c r="AG198" s="154">
        <f>IF(AD198=0,0,IF(ISBLANK('Student Work'!AG198),"ERROR",IF(ABS('Student Work'!AG198-('Student Work'!$AE$14-'Student Work'!AF198))&lt;0.01,"Correct","ERROR")))</f>
        <v>0</v>
      </c>
      <c r="AH198" s="155">
        <f>IF(AD198=0,0,IF(ISBLANK('Student Work'!AH198),"ERROR",IF(ABS('Student Work'!AH198-('Student Work'!AE198-'Student Work'!AG198))&lt;0.01,"Correct","ERROR")))</f>
        <v>0</v>
      </c>
      <c r="AI198" s="144"/>
      <c r="AJ198" s="87"/>
      <c r="AK198" s="87"/>
      <c r="AL198" s="70"/>
    </row>
    <row r="199" spans="1:38">
      <c r="A199" s="100"/>
      <c r="B199" s="72"/>
      <c r="C199" s="72"/>
      <c r="D199" s="72"/>
      <c r="E199" s="72"/>
      <c r="F199" s="72"/>
      <c r="G199" s="72"/>
      <c r="H199" s="72"/>
      <c r="I199" s="72"/>
      <c r="J199" s="72"/>
      <c r="K199" s="72"/>
      <c r="L199" s="72"/>
      <c r="M199" s="72"/>
      <c r="N199" s="72"/>
      <c r="O199" s="87"/>
      <c r="P199" s="137">
        <f>IF($T$13="Correct",IF(AND(P198+1&lt;='Student Work'!$T$13,P198&lt;&gt;0),P198+1,IF('Student Work'!P199&gt;0,"ERROR",0)),0)</f>
        <v>0</v>
      </c>
      <c r="Q199" s="138">
        <f>IF(P199=0,0,IF(ISBLANK('Student Work'!Q199),"ERROR",IF(ABS('Student Work'!Q199-'Student Work'!T198)&lt;0.01,IF(P199&lt;&gt;"ERROR","Correct","ERROR"),"ERROR")))</f>
        <v>0</v>
      </c>
      <c r="R199" s="139">
        <f>IF(P199=0,0,IF(ISBLANK('Student Work'!R199),"ERROR",IF(ABS('Student Work'!R199-'Student Work'!Q199*'Student Work'!$T$12/12)&lt;0.01,IF(P199&lt;&gt;"ERROR","Correct","ERROR"),"ERROR")))</f>
        <v>0</v>
      </c>
      <c r="S199" s="139">
        <f>IF(P199=0,0,IF(ISBLANK('Student Work'!S199),"ERROR",IF(ABS('Student Work'!S199-('Student Work'!$T$14-'Student Work'!R199))&lt;0.01,IF(P199&lt;&gt;"ERROR","Correct","ERROR"),"ERROR")))</f>
        <v>0</v>
      </c>
      <c r="T199" s="139">
        <f>IF(P199=0,0,IF(ISBLANK('Student Work'!T199),"ERROR",IF(ABS('Student Work'!T199-('Student Work'!Q199-'Student Work'!S199))&lt;0.01,IF(P199&lt;&gt;"ERROR","Correct","ERROR"),"ERROR")))</f>
        <v>0</v>
      </c>
      <c r="U199" s="143"/>
      <c r="V199" s="143"/>
      <c r="W199" s="87"/>
      <c r="X199" s="87"/>
      <c r="Y199" s="87"/>
      <c r="Z199" s="87"/>
      <c r="AA199" s="87"/>
      <c r="AB199" s="87"/>
      <c r="AC199" s="87"/>
      <c r="AD199" s="137">
        <f>IF($AE$13="Correct",IF(AND(AD198+1&lt;='Student Work'!$AE$13,AD198&lt;&gt;0),AD198+1,IF('Student Work'!AD199&gt;0,"ERROR",0)),0)</f>
        <v>0</v>
      </c>
      <c r="AE199" s="139">
        <f>IF(AD199=0,0,IF(ISBLANK('Student Work'!AE199),"ERROR",IF(ABS('Student Work'!AE199-'Student Work'!AH198)&lt;0.01,IF(AD199&lt;&gt;"ERROR","Correct","ERROR"),"ERROR")))</f>
        <v>0</v>
      </c>
      <c r="AF199" s="139">
        <f>IF(AD199=0,0,IF(ISBLANK('Student Work'!AF199),"ERROR",IF(ABS('Student Work'!AF199-'Student Work'!AE199*'Student Work'!$AE$12/12)&lt;0.01,IF(AD199&lt;&gt;"ERROR","Correct","ERROR"),"ERROR")))</f>
        <v>0</v>
      </c>
      <c r="AG199" s="154">
        <f>IF(AD199=0,0,IF(ISBLANK('Student Work'!AG199),"ERROR",IF(ABS('Student Work'!AG199-('Student Work'!$AE$14-'Student Work'!AF199))&lt;0.01,"Correct","ERROR")))</f>
        <v>0</v>
      </c>
      <c r="AH199" s="155">
        <f>IF(AD199=0,0,IF(ISBLANK('Student Work'!AH199),"ERROR",IF(ABS('Student Work'!AH199-('Student Work'!AE199-'Student Work'!AG199))&lt;0.01,"Correct","ERROR")))</f>
        <v>0</v>
      </c>
      <c r="AI199" s="144"/>
      <c r="AJ199" s="87"/>
      <c r="AK199" s="87"/>
      <c r="AL199" s="70"/>
    </row>
    <row r="200" spans="1:38">
      <c r="A200" s="100"/>
      <c r="B200" s="72"/>
      <c r="C200" s="72"/>
      <c r="D200" s="72"/>
      <c r="E200" s="72"/>
      <c r="F200" s="72"/>
      <c r="G200" s="72"/>
      <c r="H200" s="72"/>
      <c r="I200" s="72"/>
      <c r="J200" s="72"/>
      <c r="K200" s="72"/>
      <c r="L200" s="72"/>
      <c r="M200" s="72"/>
      <c r="N200" s="72"/>
      <c r="O200" s="87"/>
      <c r="P200" s="137">
        <f>IF($T$13="Correct",IF(AND(P199+1&lt;='Student Work'!$T$13,P199&lt;&gt;0),P199+1,IF('Student Work'!P200&gt;0,"ERROR",0)),0)</f>
        <v>0</v>
      </c>
      <c r="Q200" s="138">
        <f>IF(P200=0,0,IF(ISBLANK('Student Work'!Q200),"ERROR",IF(ABS('Student Work'!Q200-'Student Work'!T199)&lt;0.01,IF(P200&lt;&gt;"ERROR","Correct","ERROR"),"ERROR")))</f>
        <v>0</v>
      </c>
      <c r="R200" s="139">
        <f>IF(P200=0,0,IF(ISBLANK('Student Work'!R200),"ERROR",IF(ABS('Student Work'!R200-'Student Work'!Q200*'Student Work'!$T$12/12)&lt;0.01,IF(P200&lt;&gt;"ERROR","Correct","ERROR"),"ERROR")))</f>
        <v>0</v>
      </c>
      <c r="S200" s="139">
        <f>IF(P200=0,0,IF(ISBLANK('Student Work'!S200),"ERROR",IF(ABS('Student Work'!S200-('Student Work'!$T$14-'Student Work'!R200))&lt;0.01,IF(P200&lt;&gt;"ERROR","Correct","ERROR"),"ERROR")))</f>
        <v>0</v>
      </c>
      <c r="T200" s="139">
        <f>IF(P200=0,0,IF(ISBLANK('Student Work'!T200),"ERROR",IF(ABS('Student Work'!T200-('Student Work'!Q200-'Student Work'!S200))&lt;0.01,IF(P200&lt;&gt;"ERROR","Correct","ERROR"),"ERROR")))</f>
        <v>0</v>
      </c>
      <c r="U200" s="143"/>
      <c r="V200" s="143"/>
      <c r="W200" s="87"/>
      <c r="X200" s="87"/>
      <c r="Y200" s="87"/>
      <c r="Z200" s="87"/>
      <c r="AA200" s="87"/>
      <c r="AB200" s="87"/>
      <c r="AC200" s="87"/>
      <c r="AD200" s="137">
        <f>IF($AE$13="Correct",IF(AND(AD199+1&lt;='Student Work'!$AE$13,AD199&lt;&gt;0),AD199+1,IF('Student Work'!AD200&gt;0,"ERROR",0)),0)</f>
        <v>0</v>
      </c>
      <c r="AE200" s="139">
        <f>IF(AD200=0,0,IF(ISBLANK('Student Work'!AE200),"ERROR",IF(ABS('Student Work'!AE200-'Student Work'!AH199)&lt;0.01,IF(AD200&lt;&gt;"ERROR","Correct","ERROR"),"ERROR")))</f>
        <v>0</v>
      </c>
      <c r="AF200" s="139">
        <f>IF(AD200=0,0,IF(ISBLANK('Student Work'!AF200),"ERROR",IF(ABS('Student Work'!AF200-'Student Work'!AE200*'Student Work'!$AE$12/12)&lt;0.01,IF(AD200&lt;&gt;"ERROR","Correct","ERROR"),"ERROR")))</f>
        <v>0</v>
      </c>
      <c r="AG200" s="154">
        <f>IF(AD200=0,0,IF(ISBLANK('Student Work'!AG200),"ERROR",IF(ABS('Student Work'!AG200-('Student Work'!$AE$14-'Student Work'!AF200))&lt;0.01,"Correct","ERROR")))</f>
        <v>0</v>
      </c>
      <c r="AH200" s="155">
        <f>IF(AD200=0,0,IF(ISBLANK('Student Work'!AH200),"ERROR",IF(ABS('Student Work'!AH200-('Student Work'!AE200-'Student Work'!AG200))&lt;0.01,"Correct","ERROR")))</f>
        <v>0</v>
      </c>
      <c r="AI200" s="144"/>
      <c r="AJ200" s="87"/>
      <c r="AK200" s="87"/>
      <c r="AL200" s="70"/>
    </row>
    <row r="201" spans="1:38">
      <c r="A201" s="100"/>
      <c r="B201" s="72"/>
      <c r="C201" s="72"/>
      <c r="D201" s="72"/>
      <c r="E201" s="72"/>
      <c r="F201" s="72"/>
      <c r="G201" s="72"/>
      <c r="H201" s="72"/>
      <c r="I201" s="72"/>
      <c r="J201" s="72"/>
      <c r="K201" s="72"/>
      <c r="L201" s="72"/>
      <c r="M201" s="72"/>
      <c r="N201" s="72"/>
      <c r="O201" s="87"/>
      <c r="P201" s="137">
        <f>IF($T$13="Correct",IF(AND(P200+1&lt;='Student Work'!$T$13,P200&lt;&gt;0),P200+1,IF('Student Work'!P201&gt;0,"ERROR",0)),0)</f>
        <v>0</v>
      </c>
      <c r="Q201" s="138">
        <f>IF(P201=0,0,IF(ISBLANK('Student Work'!Q201),"ERROR",IF(ABS('Student Work'!Q201-'Student Work'!T200)&lt;0.01,IF(P201&lt;&gt;"ERROR","Correct","ERROR"),"ERROR")))</f>
        <v>0</v>
      </c>
      <c r="R201" s="139">
        <f>IF(P201=0,0,IF(ISBLANK('Student Work'!R201),"ERROR",IF(ABS('Student Work'!R201-'Student Work'!Q201*'Student Work'!$T$12/12)&lt;0.01,IF(P201&lt;&gt;"ERROR","Correct","ERROR"),"ERROR")))</f>
        <v>0</v>
      </c>
      <c r="S201" s="139">
        <f>IF(P201=0,0,IF(ISBLANK('Student Work'!S201),"ERROR",IF(ABS('Student Work'!S201-('Student Work'!$T$14-'Student Work'!R201))&lt;0.01,IF(P201&lt;&gt;"ERROR","Correct","ERROR"),"ERROR")))</f>
        <v>0</v>
      </c>
      <c r="T201" s="139">
        <f>IF(P201=0,0,IF(ISBLANK('Student Work'!T201),"ERROR",IF(ABS('Student Work'!T201-('Student Work'!Q201-'Student Work'!S201))&lt;0.01,IF(P201&lt;&gt;"ERROR","Correct","ERROR"),"ERROR")))</f>
        <v>0</v>
      </c>
      <c r="U201" s="143"/>
      <c r="V201" s="143"/>
      <c r="W201" s="87"/>
      <c r="X201" s="87"/>
      <c r="Y201" s="87"/>
      <c r="Z201" s="87"/>
      <c r="AA201" s="87"/>
      <c r="AB201" s="87"/>
      <c r="AC201" s="87"/>
      <c r="AD201" s="137">
        <f>IF($AE$13="Correct",IF(AND(AD200+1&lt;='Student Work'!$AE$13,AD200&lt;&gt;0),AD200+1,IF('Student Work'!AD201&gt;0,"ERROR",0)),0)</f>
        <v>0</v>
      </c>
      <c r="AE201" s="139">
        <f>IF(AD201=0,0,IF(ISBLANK('Student Work'!AE201),"ERROR",IF(ABS('Student Work'!AE201-'Student Work'!AH200)&lt;0.01,IF(AD201&lt;&gt;"ERROR","Correct","ERROR"),"ERROR")))</f>
        <v>0</v>
      </c>
      <c r="AF201" s="139">
        <f>IF(AD201=0,0,IF(ISBLANK('Student Work'!AF201),"ERROR",IF(ABS('Student Work'!AF201-'Student Work'!AE201*'Student Work'!$AE$12/12)&lt;0.01,IF(AD201&lt;&gt;"ERROR","Correct","ERROR"),"ERROR")))</f>
        <v>0</v>
      </c>
      <c r="AG201" s="154">
        <f>IF(AD201=0,0,IF(ISBLANK('Student Work'!AG201),"ERROR",IF(ABS('Student Work'!AG201-('Student Work'!$AE$14-'Student Work'!AF201))&lt;0.01,"Correct","ERROR")))</f>
        <v>0</v>
      </c>
      <c r="AH201" s="155">
        <f>IF(AD201=0,0,IF(ISBLANK('Student Work'!AH201),"ERROR",IF(ABS('Student Work'!AH201-('Student Work'!AE201-'Student Work'!AG201))&lt;0.01,"Correct","ERROR")))</f>
        <v>0</v>
      </c>
      <c r="AI201" s="144"/>
      <c r="AJ201" s="87"/>
      <c r="AK201" s="87"/>
      <c r="AL201" s="70"/>
    </row>
    <row r="202" spans="1:38">
      <c r="A202" s="100"/>
      <c r="B202" s="72"/>
      <c r="C202" s="72"/>
      <c r="D202" s="72"/>
      <c r="E202" s="72"/>
      <c r="F202" s="72"/>
      <c r="G202" s="72"/>
      <c r="H202" s="72"/>
      <c r="I202" s="72"/>
      <c r="J202" s="72"/>
      <c r="K202" s="72"/>
      <c r="L202" s="72"/>
      <c r="M202" s="72"/>
      <c r="N202" s="72"/>
      <c r="O202" s="87"/>
      <c r="P202" s="137">
        <f>IF($T$13="Correct",IF(AND(P201+1&lt;='Student Work'!$T$13,P201&lt;&gt;0),P201+1,IF('Student Work'!P202&gt;0,"ERROR",0)),0)</f>
        <v>0</v>
      </c>
      <c r="Q202" s="138">
        <f>IF(P202=0,0,IF(ISBLANK('Student Work'!Q202),"ERROR",IF(ABS('Student Work'!Q202-'Student Work'!T201)&lt;0.01,IF(P202&lt;&gt;"ERROR","Correct","ERROR"),"ERROR")))</f>
        <v>0</v>
      </c>
      <c r="R202" s="139">
        <f>IF(P202=0,0,IF(ISBLANK('Student Work'!R202),"ERROR",IF(ABS('Student Work'!R202-'Student Work'!Q202*'Student Work'!$T$12/12)&lt;0.01,IF(P202&lt;&gt;"ERROR","Correct","ERROR"),"ERROR")))</f>
        <v>0</v>
      </c>
      <c r="S202" s="139">
        <f>IF(P202=0,0,IF(ISBLANK('Student Work'!S202),"ERROR",IF(ABS('Student Work'!S202-('Student Work'!$T$14-'Student Work'!R202))&lt;0.01,IF(P202&lt;&gt;"ERROR","Correct","ERROR"),"ERROR")))</f>
        <v>0</v>
      </c>
      <c r="T202" s="139">
        <f>IF(P202=0,0,IF(ISBLANK('Student Work'!T202),"ERROR",IF(ABS('Student Work'!T202-('Student Work'!Q202-'Student Work'!S202))&lt;0.01,IF(P202&lt;&gt;"ERROR","Correct","ERROR"),"ERROR")))</f>
        <v>0</v>
      </c>
      <c r="U202" s="143"/>
      <c r="V202" s="143"/>
      <c r="W202" s="87"/>
      <c r="X202" s="87"/>
      <c r="Y202" s="87"/>
      <c r="Z202" s="87"/>
      <c r="AA202" s="87"/>
      <c r="AB202" s="87"/>
      <c r="AC202" s="87"/>
      <c r="AD202" s="137">
        <f>IF($AE$13="Correct",IF(AND(AD201+1&lt;='Student Work'!$AE$13,AD201&lt;&gt;0),AD201+1,IF('Student Work'!AD202&gt;0,"ERROR",0)),0)</f>
        <v>0</v>
      </c>
      <c r="AE202" s="139">
        <f>IF(AD202=0,0,IF(ISBLANK('Student Work'!AE202),"ERROR",IF(ABS('Student Work'!AE202-'Student Work'!AH201)&lt;0.01,IF(AD202&lt;&gt;"ERROR","Correct","ERROR"),"ERROR")))</f>
        <v>0</v>
      </c>
      <c r="AF202" s="139">
        <f>IF(AD202=0,0,IF(ISBLANK('Student Work'!AF202),"ERROR",IF(ABS('Student Work'!AF202-'Student Work'!AE202*'Student Work'!$AE$12/12)&lt;0.01,IF(AD202&lt;&gt;"ERROR","Correct","ERROR"),"ERROR")))</f>
        <v>0</v>
      </c>
      <c r="AG202" s="154">
        <f>IF(AD202=0,0,IF(ISBLANK('Student Work'!AG202),"ERROR",IF(ABS('Student Work'!AG202-('Student Work'!$AE$14-'Student Work'!AF202))&lt;0.01,"Correct","ERROR")))</f>
        <v>0</v>
      </c>
      <c r="AH202" s="155">
        <f>IF(AD202=0,0,IF(ISBLANK('Student Work'!AH202),"ERROR",IF(ABS('Student Work'!AH202-('Student Work'!AE202-'Student Work'!AG202))&lt;0.01,"Correct","ERROR")))</f>
        <v>0</v>
      </c>
      <c r="AI202" s="144"/>
      <c r="AJ202" s="87"/>
      <c r="AK202" s="87"/>
      <c r="AL202" s="70"/>
    </row>
    <row r="203" spans="1:38">
      <c r="A203" s="100"/>
      <c r="B203" s="72"/>
      <c r="C203" s="72"/>
      <c r="D203" s="72"/>
      <c r="E203" s="72"/>
      <c r="F203" s="72"/>
      <c r="G203" s="72"/>
      <c r="H203" s="72"/>
      <c r="I203" s="72"/>
      <c r="J203" s="72"/>
      <c r="K203" s="72"/>
      <c r="L203" s="72"/>
      <c r="M203" s="72"/>
      <c r="N203" s="72"/>
      <c r="O203" s="87"/>
      <c r="P203" s="137">
        <f>IF($T$13="Correct",IF(AND(P202+1&lt;='Student Work'!$T$13,P202&lt;&gt;0),P202+1,IF('Student Work'!P203&gt;0,"ERROR",0)),0)</f>
        <v>0</v>
      </c>
      <c r="Q203" s="138">
        <f>IF(P203=0,0,IF(ISBLANK('Student Work'!Q203),"ERROR",IF(ABS('Student Work'!Q203-'Student Work'!T202)&lt;0.01,IF(P203&lt;&gt;"ERROR","Correct","ERROR"),"ERROR")))</f>
        <v>0</v>
      </c>
      <c r="R203" s="139">
        <f>IF(P203=0,0,IF(ISBLANK('Student Work'!R203),"ERROR",IF(ABS('Student Work'!R203-'Student Work'!Q203*'Student Work'!$T$12/12)&lt;0.01,IF(P203&lt;&gt;"ERROR","Correct","ERROR"),"ERROR")))</f>
        <v>0</v>
      </c>
      <c r="S203" s="139">
        <f>IF(P203=0,0,IF(ISBLANK('Student Work'!S203),"ERROR",IF(ABS('Student Work'!S203-('Student Work'!$T$14-'Student Work'!R203))&lt;0.01,IF(P203&lt;&gt;"ERROR","Correct","ERROR"),"ERROR")))</f>
        <v>0</v>
      </c>
      <c r="T203" s="139">
        <f>IF(P203=0,0,IF(ISBLANK('Student Work'!T203),"ERROR",IF(ABS('Student Work'!T203-('Student Work'!Q203-'Student Work'!S203))&lt;0.01,IF(P203&lt;&gt;"ERROR","Correct","ERROR"),"ERROR")))</f>
        <v>0</v>
      </c>
      <c r="U203" s="143"/>
      <c r="V203" s="143"/>
      <c r="W203" s="87"/>
      <c r="X203" s="87"/>
      <c r="Y203" s="87"/>
      <c r="Z203" s="87"/>
      <c r="AA203" s="87"/>
      <c r="AB203" s="87"/>
      <c r="AC203" s="87"/>
      <c r="AD203" s="137">
        <f>IF($AE$13="Correct",IF(AND(AD202+1&lt;='Student Work'!$AE$13,AD202&lt;&gt;0),AD202+1,IF('Student Work'!AD203&gt;0,"ERROR",0)),0)</f>
        <v>0</v>
      </c>
      <c r="AE203" s="139">
        <f>IF(AD203=0,0,IF(ISBLANK('Student Work'!AE203),"ERROR",IF(ABS('Student Work'!AE203-'Student Work'!AH202)&lt;0.01,IF(AD203&lt;&gt;"ERROR","Correct","ERROR"),"ERROR")))</f>
        <v>0</v>
      </c>
      <c r="AF203" s="139">
        <f>IF(AD203=0,0,IF(ISBLANK('Student Work'!AF203),"ERROR",IF(ABS('Student Work'!AF203-'Student Work'!AE203*'Student Work'!$AE$12/12)&lt;0.01,IF(AD203&lt;&gt;"ERROR","Correct","ERROR"),"ERROR")))</f>
        <v>0</v>
      </c>
      <c r="AG203" s="154">
        <f>IF(AD203=0,0,IF(ISBLANK('Student Work'!AG203),"ERROR",IF(ABS('Student Work'!AG203-('Student Work'!$AE$14-'Student Work'!AF203))&lt;0.01,"Correct","ERROR")))</f>
        <v>0</v>
      </c>
      <c r="AH203" s="155">
        <f>IF(AD203=0,0,IF(ISBLANK('Student Work'!AH203),"ERROR",IF(ABS('Student Work'!AH203-('Student Work'!AE203-'Student Work'!AG203))&lt;0.01,"Correct","ERROR")))</f>
        <v>0</v>
      </c>
      <c r="AI203" s="144"/>
      <c r="AJ203" s="87"/>
      <c r="AK203" s="87"/>
      <c r="AL203" s="70"/>
    </row>
    <row r="204" spans="1:38">
      <c r="A204" s="100"/>
      <c r="B204" s="72"/>
      <c r="C204" s="72"/>
      <c r="D204" s="72"/>
      <c r="E204" s="72"/>
      <c r="F204" s="72"/>
      <c r="G204" s="72"/>
      <c r="H204" s="72"/>
      <c r="I204" s="72"/>
      <c r="J204" s="72"/>
      <c r="K204" s="72"/>
      <c r="L204" s="72"/>
      <c r="M204" s="72"/>
      <c r="N204" s="72"/>
      <c r="O204" s="87"/>
      <c r="P204" s="137">
        <f>IF($T$13="Correct",IF(AND(P203+1&lt;='Student Work'!$T$13,P203&lt;&gt;0),P203+1,IF('Student Work'!P204&gt;0,"ERROR",0)),0)</f>
        <v>0</v>
      </c>
      <c r="Q204" s="138">
        <f>IF(P204=0,0,IF(ISBLANK('Student Work'!Q204),"ERROR",IF(ABS('Student Work'!Q204-'Student Work'!T203)&lt;0.01,IF(P204&lt;&gt;"ERROR","Correct","ERROR"),"ERROR")))</f>
        <v>0</v>
      </c>
      <c r="R204" s="139">
        <f>IF(P204=0,0,IF(ISBLANK('Student Work'!R204),"ERROR",IF(ABS('Student Work'!R204-'Student Work'!Q204*'Student Work'!$T$12/12)&lt;0.01,IF(P204&lt;&gt;"ERROR","Correct","ERROR"),"ERROR")))</f>
        <v>0</v>
      </c>
      <c r="S204" s="139">
        <f>IF(P204=0,0,IF(ISBLANK('Student Work'!S204),"ERROR",IF(ABS('Student Work'!S204-('Student Work'!$T$14-'Student Work'!R204))&lt;0.01,IF(P204&lt;&gt;"ERROR","Correct","ERROR"),"ERROR")))</f>
        <v>0</v>
      </c>
      <c r="T204" s="139">
        <f>IF(P204=0,0,IF(ISBLANK('Student Work'!T204),"ERROR",IF(ABS('Student Work'!T204-('Student Work'!Q204-'Student Work'!S204))&lt;0.01,IF(P204&lt;&gt;"ERROR","Correct","ERROR"),"ERROR")))</f>
        <v>0</v>
      </c>
      <c r="U204" s="143"/>
      <c r="V204" s="143"/>
      <c r="W204" s="87"/>
      <c r="X204" s="87"/>
      <c r="Y204" s="87"/>
      <c r="Z204" s="87"/>
      <c r="AA204" s="87"/>
      <c r="AB204" s="87"/>
      <c r="AC204" s="87"/>
      <c r="AD204" s="137">
        <f>IF($AE$13="Correct",IF(AND(AD203+1&lt;='Student Work'!$AE$13,AD203&lt;&gt;0),AD203+1,IF('Student Work'!AD204&gt;0,"ERROR",0)),0)</f>
        <v>0</v>
      </c>
      <c r="AE204" s="139">
        <f>IF(AD204=0,0,IF(ISBLANK('Student Work'!AE204),"ERROR",IF(ABS('Student Work'!AE204-'Student Work'!AH203)&lt;0.01,IF(AD204&lt;&gt;"ERROR","Correct","ERROR"),"ERROR")))</f>
        <v>0</v>
      </c>
      <c r="AF204" s="139">
        <f>IF(AD204=0,0,IF(ISBLANK('Student Work'!AF204),"ERROR",IF(ABS('Student Work'!AF204-'Student Work'!AE204*'Student Work'!$AE$12/12)&lt;0.01,IF(AD204&lt;&gt;"ERROR","Correct","ERROR"),"ERROR")))</f>
        <v>0</v>
      </c>
      <c r="AG204" s="154">
        <f>IF(AD204=0,0,IF(ISBLANK('Student Work'!AG204),"ERROR",IF(ABS('Student Work'!AG204-('Student Work'!$AE$14-'Student Work'!AF204))&lt;0.01,"Correct","ERROR")))</f>
        <v>0</v>
      </c>
      <c r="AH204" s="155">
        <f>IF(AD204=0,0,IF(ISBLANK('Student Work'!AH204),"ERROR",IF(ABS('Student Work'!AH204-('Student Work'!AE204-'Student Work'!AG204))&lt;0.01,"Correct","ERROR")))</f>
        <v>0</v>
      </c>
      <c r="AI204" s="144"/>
      <c r="AJ204" s="87"/>
      <c r="AK204" s="87"/>
      <c r="AL204" s="70"/>
    </row>
    <row r="205" spans="1:38">
      <c r="A205" s="100"/>
      <c r="B205" s="72"/>
      <c r="C205" s="72"/>
      <c r="D205" s="72"/>
      <c r="E205" s="72"/>
      <c r="F205" s="72"/>
      <c r="G205" s="72"/>
      <c r="H205" s="72"/>
      <c r="I205" s="72"/>
      <c r="J205" s="72"/>
      <c r="K205" s="72"/>
      <c r="L205" s="72"/>
      <c r="M205" s="72"/>
      <c r="N205" s="72"/>
      <c r="O205" s="87"/>
      <c r="P205" s="137">
        <f>IF($T$13="Correct",IF(AND(P204+1&lt;='Student Work'!$T$13,P204&lt;&gt;0),P204+1,IF('Student Work'!P205&gt;0,"ERROR",0)),0)</f>
        <v>0</v>
      </c>
      <c r="Q205" s="138">
        <f>IF(P205=0,0,IF(ISBLANK('Student Work'!Q205),"ERROR",IF(ABS('Student Work'!Q205-'Student Work'!T204)&lt;0.01,IF(P205&lt;&gt;"ERROR","Correct","ERROR"),"ERROR")))</f>
        <v>0</v>
      </c>
      <c r="R205" s="139">
        <f>IF(P205=0,0,IF(ISBLANK('Student Work'!R205),"ERROR",IF(ABS('Student Work'!R205-'Student Work'!Q205*'Student Work'!$T$12/12)&lt;0.01,IF(P205&lt;&gt;"ERROR","Correct","ERROR"),"ERROR")))</f>
        <v>0</v>
      </c>
      <c r="S205" s="139">
        <f>IF(P205=0,0,IF(ISBLANK('Student Work'!S205),"ERROR",IF(ABS('Student Work'!S205-('Student Work'!$T$14-'Student Work'!R205))&lt;0.01,IF(P205&lt;&gt;"ERROR","Correct","ERROR"),"ERROR")))</f>
        <v>0</v>
      </c>
      <c r="T205" s="139">
        <f>IF(P205=0,0,IF(ISBLANK('Student Work'!T205),"ERROR",IF(ABS('Student Work'!T205-('Student Work'!Q205-'Student Work'!S205))&lt;0.01,IF(P205&lt;&gt;"ERROR","Correct","ERROR"),"ERROR")))</f>
        <v>0</v>
      </c>
      <c r="U205" s="143"/>
      <c r="V205" s="143"/>
      <c r="W205" s="87"/>
      <c r="X205" s="87"/>
      <c r="Y205" s="87"/>
      <c r="Z205" s="87"/>
      <c r="AA205" s="87"/>
      <c r="AB205" s="87"/>
      <c r="AC205" s="87"/>
      <c r="AD205" s="137">
        <f>IF($AE$13="Correct",IF(AND(AD204+1&lt;='Student Work'!$AE$13,AD204&lt;&gt;0),AD204+1,IF('Student Work'!AD205&gt;0,"ERROR",0)),0)</f>
        <v>0</v>
      </c>
      <c r="AE205" s="139">
        <f>IF(AD205=0,0,IF(ISBLANK('Student Work'!AE205),"ERROR",IF(ABS('Student Work'!AE205-'Student Work'!AH204)&lt;0.01,IF(AD205&lt;&gt;"ERROR","Correct","ERROR"),"ERROR")))</f>
        <v>0</v>
      </c>
      <c r="AF205" s="139">
        <f>IF(AD205=0,0,IF(ISBLANK('Student Work'!AF205),"ERROR",IF(ABS('Student Work'!AF205-'Student Work'!AE205*'Student Work'!$AE$12/12)&lt;0.01,IF(AD205&lt;&gt;"ERROR","Correct","ERROR"),"ERROR")))</f>
        <v>0</v>
      </c>
      <c r="AG205" s="154">
        <f>IF(AD205=0,0,IF(ISBLANK('Student Work'!AG205),"ERROR",IF(ABS('Student Work'!AG205-('Student Work'!$AE$14-'Student Work'!AF205))&lt;0.01,"Correct","ERROR")))</f>
        <v>0</v>
      </c>
      <c r="AH205" s="155">
        <f>IF(AD205=0,0,IF(ISBLANK('Student Work'!AH205),"ERROR",IF(ABS('Student Work'!AH205-('Student Work'!AE205-'Student Work'!AG205))&lt;0.01,"Correct","ERROR")))</f>
        <v>0</v>
      </c>
      <c r="AI205" s="144"/>
      <c r="AJ205" s="87"/>
      <c r="AK205" s="87"/>
      <c r="AL205" s="70"/>
    </row>
    <row r="206" spans="1:38">
      <c r="A206" s="100"/>
      <c r="B206" s="72"/>
      <c r="C206" s="72"/>
      <c r="D206" s="72"/>
      <c r="E206" s="72"/>
      <c r="F206" s="72"/>
      <c r="G206" s="72"/>
      <c r="H206" s="72"/>
      <c r="I206" s="72"/>
      <c r="J206" s="72"/>
      <c r="K206" s="72"/>
      <c r="L206" s="72"/>
      <c r="M206" s="72"/>
      <c r="N206" s="72"/>
      <c r="O206" s="87"/>
      <c r="P206" s="137">
        <f>IF($T$13="Correct",IF(AND(P205+1&lt;='Student Work'!$T$13,P205&lt;&gt;0),P205+1,IF('Student Work'!P206&gt;0,"ERROR",0)),0)</f>
        <v>0</v>
      </c>
      <c r="Q206" s="138">
        <f>IF(P206=0,0,IF(ISBLANK('Student Work'!Q206),"ERROR",IF(ABS('Student Work'!Q206-'Student Work'!T205)&lt;0.01,IF(P206&lt;&gt;"ERROR","Correct","ERROR"),"ERROR")))</f>
        <v>0</v>
      </c>
      <c r="R206" s="139">
        <f>IF(P206=0,0,IF(ISBLANK('Student Work'!R206),"ERROR",IF(ABS('Student Work'!R206-'Student Work'!Q206*'Student Work'!$T$12/12)&lt;0.01,IF(P206&lt;&gt;"ERROR","Correct","ERROR"),"ERROR")))</f>
        <v>0</v>
      </c>
      <c r="S206" s="139">
        <f>IF(P206=0,0,IF(ISBLANK('Student Work'!S206),"ERROR",IF(ABS('Student Work'!S206-('Student Work'!$T$14-'Student Work'!R206))&lt;0.01,IF(P206&lt;&gt;"ERROR","Correct","ERROR"),"ERROR")))</f>
        <v>0</v>
      </c>
      <c r="T206" s="139">
        <f>IF(P206=0,0,IF(ISBLANK('Student Work'!T206),"ERROR",IF(ABS('Student Work'!T206-('Student Work'!Q206-'Student Work'!S206))&lt;0.01,IF(P206&lt;&gt;"ERROR","Correct","ERROR"),"ERROR")))</f>
        <v>0</v>
      </c>
      <c r="U206" s="143"/>
      <c r="V206" s="143"/>
      <c r="W206" s="87"/>
      <c r="X206" s="87"/>
      <c r="Y206" s="87"/>
      <c r="Z206" s="87"/>
      <c r="AA206" s="87"/>
      <c r="AB206" s="87"/>
      <c r="AC206" s="87"/>
      <c r="AD206" s="137">
        <f>IF($AE$13="Correct",IF(AND(AD205+1&lt;='Student Work'!$AE$13,AD205&lt;&gt;0),AD205+1,IF('Student Work'!AD206&gt;0,"ERROR",0)),0)</f>
        <v>0</v>
      </c>
      <c r="AE206" s="139">
        <f>IF(AD206=0,0,IF(ISBLANK('Student Work'!AE206),"ERROR",IF(ABS('Student Work'!AE206-'Student Work'!AH205)&lt;0.01,IF(AD206&lt;&gt;"ERROR","Correct","ERROR"),"ERROR")))</f>
        <v>0</v>
      </c>
      <c r="AF206" s="139">
        <f>IF(AD206=0,0,IF(ISBLANK('Student Work'!AF206),"ERROR",IF(ABS('Student Work'!AF206-'Student Work'!AE206*'Student Work'!$AE$12/12)&lt;0.01,IF(AD206&lt;&gt;"ERROR","Correct","ERROR"),"ERROR")))</f>
        <v>0</v>
      </c>
      <c r="AG206" s="154">
        <f>IF(AD206=0,0,IF(ISBLANK('Student Work'!AG206),"ERROR",IF(ABS('Student Work'!AG206-('Student Work'!$AE$14-'Student Work'!AF206))&lt;0.01,"Correct","ERROR")))</f>
        <v>0</v>
      </c>
      <c r="AH206" s="155">
        <f>IF(AD206=0,0,IF(ISBLANK('Student Work'!AH206),"ERROR",IF(ABS('Student Work'!AH206-('Student Work'!AE206-'Student Work'!AG206))&lt;0.01,"Correct","ERROR")))</f>
        <v>0</v>
      </c>
      <c r="AI206" s="144"/>
      <c r="AJ206" s="87"/>
      <c r="AK206" s="87"/>
      <c r="AL206" s="70"/>
    </row>
    <row r="207" spans="1:38">
      <c r="A207" s="100"/>
      <c r="B207" s="72"/>
      <c r="C207" s="72"/>
      <c r="D207" s="72"/>
      <c r="E207" s="72"/>
      <c r="F207" s="72"/>
      <c r="G207" s="72"/>
      <c r="H207" s="72"/>
      <c r="I207" s="72"/>
      <c r="J207" s="72"/>
      <c r="K207" s="72"/>
      <c r="L207" s="72"/>
      <c r="M207" s="72"/>
      <c r="N207" s="72"/>
      <c r="O207" s="87"/>
      <c r="P207" s="137">
        <f>IF($T$13="Correct",IF(AND(P206+1&lt;='Student Work'!$T$13,P206&lt;&gt;0),P206+1,IF('Student Work'!P207&gt;0,"ERROR",0)),0)</f>
        <v>0</v>
      </c>
      <c r="Q207" s="138">
        <f>IF(P207=0,0,IF(ISBLANK('Student Work'!Q207),"ERROR",IF(ABS('Student Work'!Q207-'Student Work'!T206)&lt;0.01,IF(P207&lt;&gt;"ERROR","Correct","ERROR"),"ERROR")))</f>
        <v>0</v>
      </c>
      <c r="R207" s="139">
        <f>IF(P207=0,0,IF(ISBLANK('Student Work'!R207),"ERROR",IF(ABS('Student Work'!R207-'Student Work'!Q207*'Student Work'!$T$12/12)&lt;0.01,IF(P207&lt;&gt;"ERROR","Correct","ERROR"),"ERROR")))</f>
        <v>0</v>
      </c>
      <c r="S207" s="139">
        <f>IF(P207=0,0,IF(ISBLANK('Student Work'!S207),"ERROR",IF(ABS('Student Work'!S207-('Student Work'!$T$14-'Student Work'!R207))&lt;0.01,IF(P207&lt;&gt;"ERROR","Correct","ERROR"),"ERROR")))</f>
        <v>0</v>
      </c>
      <c r="T207" s="139">
        <f>IF(P207=0,0,IF(ISBLANK('Student Work'!T207),"ERROR",IF(ABS('Student Work'!T207-('Student Work'!Q207-'Student Work'!S207))&lt;0.01,IF(P207&lt;&gt;"ERROR","Correct","ERROR"),"ERROR")))</f>
        <v>0</v>
      </c>
      <c r="U207" s="143"/>
      <c r="V207" s="143"/>
      <c r="W207" s="87"/>
      <c r="X207" s="87"/>
      <c r="Y207" s="87"/>
      <c r="Z207" s="87"/>
      <c r="AA207" s="87"/>
      <c r="AB207" s="87"/>
      <c r="AC207" s="87"/>
      <c r="AD207" s="137">
        <f>IF($AE$13="Correct",IF(AND(AD206+1&lt;='Student Work'!$AE$13,AD206&lt;&gt;0),AD206+1,IF('Student Work'!AD207&gt;0,"ERROR",0)),0)</f>
        <v>0</v>
      </c>
      <c r="AE207" s="139">
        <f>IF(AD207=0,0,IF(ISBLANK('Student Work'!AE207),"ERROR",IF(ABS('Student Work'!AE207-'Student Work'!AH206)&lt;0.01,IF(AD207&lt;&gt;"ERROR","Correct","ERROR"),"ERROR")))</f>
        <v>0</v>
      </c>
      <c r="AF207" s="139">
        <f>IF(AD207=0,0,IF(ISBLANK('Student Work'!AF207),"ERROR",IF(ABS('Student Work'!AF207-'Student Work'!AE207*'Student Work'!$AE$12/12)&lt;0.01,IF(AD207&lt;&gt;"ERROR","Correct","ERROR"),"ERROR")))</f>
        <v>0</v>
      </c>
      <c r="AG207" s="154">
        <f>IF(AD207=0,0,IF(ISBLANK('Student Work'!AG207),"ERROR",IF(ABS('Student Work'!AG207-('Student Work'!$AE$14-'Student Work'!AF207))&lt;0.01,"Correct","ERROR")))</f>
        <v>0</v>
      </c>
      <c r="AH207" s="155">
        <f>IF(AD207=0,0,IF(ISBLANK('Student Work'!AH207),"ERROR",IF(ABS('Student Work'!AH207-('Student Work'!AE207-'Student Work'!AG207))&lt;0.01,"Correct","ERROR")))</f>
        <v>0</v>
      </c>
      <c r="AI207" s="144"/>
      <c r="AJ207" s="87"/>
      <c r="AK207" s="87"/>
      <c r="AL207" s="70"/>
    </row>
    <row r="208" spans="1:38">
      <c r="A208" s="100"/>
      <c r="B208" s="72"/>
      <c r="C208" s="72"/>
      <c r="D208" s="72"/>
      <c r="E208" s="72"/>
      <c r="F208" s="72"/>
      <c r="G208" s="72"/>
      <c r="H208" s="72"/>
      <c r="I208" s="72"/>
      <c r="J208" s="72"/>
      <c r="K208" s="72"/>
      <c r="L208" s="72"/>
      <c r="M208" s="72"/>
      <c r="N208" s="72"/>
      <c r="O208" s="87"/>
      <c r="P208" s="137">
        <f>IF($T$13="Correct",IF(AND(P207+1&lt;='Student Work'!$T$13,P207&lt;&gt;0),P207+1,IF('Student Work'!P208&gt;0,"ERROR",0)),0)</f>
        <v>0</v>
      </c>
      <c r="Q208" s="138">
        <f>IF(P208=0,0,IF(ISBLANK('Student Work'!Q208),"ERROR",IF(ABS('Student Work'!Q208-'Student Work'!T207)&lt;0.01,IF(P208&lt;&gt;"ERROR","Correct","ERROR"),"ERROR")))</f>
        <v>0</v>
      </c>
      <c r="R208" s="139">
        <f>IF(P208=0,0,IF(ISBLANK('Student Work'!R208),"ERROR",IF(ABS('Student Work'!R208-'Student Work'!Q208*'Student Work'!$T$12/12)&lt;0.01,IF(P208&lt;&gt;"ERROR","Correct","ERROR"),"ERROR")))</f>
        <v>0</v>
      </c>
      <c r="S208" s="139">
        <f>IF(P208=0,0,IF(ISBLANK('Student Work'!S208),"ERROR",IF(ABS('Student Work'!S208-('Student Work'!$T$14-'Student Work'!R208))&lt;0.01,IF(P208&lt;&gt;"ERROR","Correct","ERROR"),"ERROR")))</f>
        <v>0</v>
      </c>
      <c r="T208" s="139">
        <f>IF(P208=0,0,IF(ISBLANK('Student Work'!T208),"ERROR",IF(ABS('Student Work'!T208-('Student Work'!Q208-'Student Work'!S208))&lt;0.01,IF(P208&lt;&gt;"ERROR","Correct","ERROR"),"ERROR")))</f>
        <v>0</v>
      </c>
      <c r="U208" s="143"/>
      <c r="V208" s="143"/>
      <c r="W208" s="87"/>
      <c r="X208" s="87"/>
      <c r="Y208" s="87"/>
      <c r="Z208" s="87"/>
      <c r="AA208" s="87"/>
      <c r="AB208" s="87"/>
      <c r="AC208" s="87"/>
      <c r="AD208" s="137">
        <f>IF($AE$13="Correct",IF(AND(AD207+1&lt;='Student Work'!$AE$13,AD207&lt;&gt;0),AD207+1,IF('Student Work'!AD208&gt;0,"ERROR",0)),0)</f>
        <v>0</v>
      </c>
      <c r="AE208" s="139">
        <f>IF(AD208=0,0,IF(ISBLANK('Student Work'!AE208),"ERROR",IF(ABS('Student Work'!AE208-'Student Work'!AH207)&lt;0.01,IF(AD208&lt;&gt;"ERROR","Correct","ERROR"),"ERROR")))</f>
        <v>0</v>
      </c>
      <c r="AF208" s="139">
        <f>IF(AD208=0,0,IF(ISBLANK('Student Work'!AF208),"ERROR",IF(ABS('Student Work'!AF208-'Student Work'!AE208*'Student Work'!$AE$12/12)&lt;0.01,IF(AD208&lt;&gt;"ERROR","Correct","ERROR"),"ERROR")))</f>
        <v>0</v>
      </c>
      <c r="AG208" s="154">
        <f>IF(AD208=0,0,IF(ISBLANK('Student Work'!AG208),"ERROR",IF(ABS('Student Work'!AG208-('Student Work'!$AE$14-'Student Work'!AF208))&lt;0.01,"Correct","ERROR")))</f>
        <v>0</v>
      </c>
      <c r="AH208" s="155">
        <f>IF(AD208=0,0,IF(ISBLANK('Student Work'!AH208),"ERROR",IF(ABS('Student Work'!AH208-('Student Work'!AE208-'Student Work'!AG208))&lt;0.01,"Correct","ERROR")))</f>
        <v>0</v>
      </c>
      <c r="AI208" s="144"/>
      <c r="AJ208" s="87"/>
      <c r="AK208" s="87"/>
      <c r="AL208" s="70"/>
    </row>
    <row r="209" spans="1:38">
      <c r="A209" s="100"/>
      <c r="B209" s="72"/>
      <c r="C209" s="72"/>
      <c r="D209" s="72"/>
      <c r="E209" s="72"/>
      <c r="F209" s="72"/>
      <c r="G209" s="72"/>
      <c r="H209" s="72"/>
      <c r="I209" s="72"/>
      <c r="J209" s="72"/>
      <c r="K209" s="72"/>
      <c r="L209" s="72"/>
      <c r="M209" s="72"/>
      <c r="N209" s="72"/>
      <c r="O209" s="87"/>
      <c r="P209" s="137">
        <f>IF($T$13="Correct",IF(AND(P208+1&lt;='Student Work'!$T$13,P208&lt;&gt;0),P208+1,IF('Student Work'!P209&gt;0,"ERROR",0)),0)</f>
        <v>0</v>
      </c>
      <c r="Q209" s="138">
        <f>IF(P209=0,0,IF(ISBLANK('Student Work'!Q209),"ERROR",IF(ABS('Student Work'!Q209-'Student Work'!T208)&lt;0.01,IF(P209&lt;&gt;"ERROR","Correct","ERROR"),"ERROR")))</f>
        <v>0</v>
      </c>
      <c r="R209" s="139">
        <f>IF(P209=0,0,IF(ISBLANK('Student Work'!R209),"ERROR",IF(ABS('Student Work'!R209-'Student Work'!Q209*'Student Work'!$T$12/12)&lt;0.01,IF(P209&lt;&gt;"ERROR","Correct","ERROR"),"ERROR")))</f>
        <v>0</v>
      </c>
      <c r="S209" s="139">
        <f>IF(P209=0,0,IF(ISBLANK('Student Work'!S209),"ERROR",IF(ABS('Student Work'!S209-('Student Work'!$T$14-'Student Work'!R209))&lt;0.01,IF(P209&lt;&gt;"ERROR","Correct","ERROR"),"ERROR")))</f>
        <v>0</v>
      </c>
      <c r="T209" s="139">
        <f>IF(P209=0,0,IF(ISBLANK('Student Work'!T209),"ERROR",IF(ABS('Student Work'!T209-('Student Work'!Q209-'Student Work'!S209))&lt;0.01,IF(P209&lt;&gt;"ERROR","Correct","ERROR"),"ERROR")))</f>
        <v>0</v>
      </c>
      <c r="U209" s="143"/>
      <c r="V209" s="143"/>
      <c r="W209" s="87"/>
      <c r="X209" s="87"/>
      <c r="Y209" s="87"/>
      <c r="Z209" s="87"/>
      <c r="AA209" s="87"/>
      <c r="AB209" s="87"/>
      <c r="AC209" s="87"/>
      <c r="AD209" s="137">
        <f>IF($AE$13="Correct",IF(AND(AD208+1&lt;='Student Work'!$AE$13,AD208&lt;&gt;0),AD208+1,IF('Student Work'!AD209&gt;0,"ERROR",0)),0)</f>
        <v>0</v>
      </c>
      <c r="AE209" s="139">
        <f>IF(AD209=0,0,IF(ISBLANK('Student Work'!AE209),"ERROR",IF(ABS('Student Work'!AE209-'Student Work'!AH208)&lt;0.01,IF(AD209&lt;&gt;"ERROR","Correct","ERROR"),"ERROR")))</f>
        <v>0</v>
      </c>
      <c r="AF209" s="139">
        <f>IF(AD209=0,0,IF(ISBLANK('Student Work'!AF209),"ERROR",IF(ABS('Student Work'!AF209-'Student Work'!AE209*'Student Work'!$AE$12/12)&lt;0.01,IF(AD209&lt;&gt;"ERROR","Correct","ERROR"),"ERROR")))</f>
        <v>0</v>
      </c>
      <c r="AG209" s="154">
        <f>IF(AD209=0,0,IF(ISBLANK('Student Work'!AG209),"ERROR",IF(ABS('Student Work'!AG209-('Student Work'!$AE$14-'Student Work'!AF209))&lt;0.01,"Correct","ERROR")))</f>
        <v>0</v>
      </c>
      <c r="AH209" s="155">
        <f>IF(AD209=0,0,IF(ISBLANK('Student Work'!AH209),"ERROR",IF(ABS('Student Work'!AH209-('Student Work'!AE209-'Student Work'!AG209))&lt;0.01,"Correct","ERROR")))</f>
        <v>0</v>
      </c>
      <c r="AI209" s="144"/>
      <c r="AJ209" s="87"/>
      <c r="AK209" s="87"/>
      <c r="AL209" s="70"/>
    </row>
    <row r="210" spans="1:38">
      <c r="A210" s="100"/>
      <c r="B210" s="72"/>
      <c r="C210" s="72"/>
      <c r="D210" s="72"/>
      <c r="E210" s="72"/>
      <c r="F210" s="72"/>
      <c r="G210" s="72"/>
      <c r="H210" s="72"/>
      <c r="I210" s="72"/>
      <c r="J210" s="72"/>
      <c r="K210" s="72"/>
      <c r="L210" s="72"/>
      <c r="M210" s="72"/>
      <c r="N210" s="72"/>
      <c r="O210" s="87"/>
      <c r="P210" s="137">
        <f>IF($T$13="Correct",IF(AND(P209+1&lt;='Student Work'!$T$13,P209&lt;&gt;0),P209+1,IF('Student Work'!P210&gt;0,"ERROR",0)),0)</f>
        <v>0</v>
      </c>
      <c r="Q210" s="138">
        <f>IF(P210=0,0,IF(ISBLANK('Student Work'!Q210),"ERROR",IF(ABS('Student Work'!Q210-'Student Work'!T209)&lt;0.01,IF(P210&lt;&gt;"ERROR","Correct","ERROR"),"ERROR")))</f>
        <v>0</v>
      </c>
      <c r="R210" s="139">
        <f>IF(P210=0,0,IF(ISBLANK('Student Work'!R210),"ERROR",IF(ABS('Student Work'!R210-'Student Work'!Q210*'Student Work'!$T$12/12)&lt;0.01,IF(P210&lt;&gt;"ERROR","Correct","ERROR"),"ERROR")))</f>
        <v>0</v>
      </c>
      <c r="S210" s="139">
        <f>IF(P210=0,0,IF(ISBLANK('Student Work'!S210),"ERROR",IF(ABS('Student Work'!S210-('Student Work'!$T$14-'Student Work'!R210))&lt;0.01,IF(P210&lt;&gt;"ERROR","Correct","ERROR"),"ERROR")))</f>
        <v>0</v>
      </c>
      <c r="T210" s="139">
        <f>IF(P210=0,0,IF(ISBLANK('Student Work'!T210),"ERROR",IF(ABS('Student Work'!T210-('Student Work'!Q210-'Student Work'!S210))&lt;0.01,IF(P210&lt;&gt;"ERROR","Correct","ERROR"),"ERROR")))</f>
        <v>0</v>
      </c>
      <c r="U210" s="143"/>
      <c r="V210" s="143"/>
      <c r="W210" s="87"/>
      <c r="X210" s="87"/>
      <c r="Y210" s="87"/>
      <c r="Z210" s="87"/>
      <c r="AA210" s="87"/>
      <c r="AB210" s="87"/>
      <c r="AC210" s="87"/>
      <c r="AD210" s="137">
        <f>IF($AE$13="Correct",IF(AND(AD209+1&lt;='Student Work'!$AE$13,AD209&lt;&gt;0),AD209+1,IF('Student Work'!AD210&gt;0,"ERROR",0)),0)</f>
        <v>0</v>
      </c>
      <c r="AE210" s="139">
        <f>IF(AD210=0,0,IF(ISBLANK('Student Work'!AE210),"ERROR",IF(ABS('Student Work'!AE210-'Student Work'!AH209)&lt;0.01,IF(AD210&lt;&gt;"ERROR","Correct","ERROR"),"ERROR")))</f>
        <v>0</v>
      </c>
      <c r="AF210" s="139">
        <f>IF(AD210=0,0,IF(ISBLANK('Student Work'!AF210),"ERROR",IF(ABS('Student Work'!AF210-'Student Work'!AE210*'Student Work'!$AE$12/12)&lt;0.01,IF(AD210&lt;&gt;"ERROR","Correct","ERROR"),"ERROR")))</f>
        <v>0</v>
      </c>
      <c r="AG210" s="154">
        <f>IF(AD210=0,0,IF(ISBLANK('Student Work'!AG210),"ERROR",IF(ABS('Student Work'!AG210-('Student Work'!$AE$14-'Student Work'!AF210))&lt;0.01,"Correct","ERROR")))</f>
        <v>0</v>
      </c>
      <c r="AH210" s="155">
        <f>IF(AD210=0,0,IF(ISBLANK('Student Work'!AH210),"ERROR",IF(ABS('Student Work'!AH210-('Student Work'!AE210-'Student Work'!AG210))&lt;0.01,"Correct","ERROR")))</f>
        <v>0</v>
      </c>
      <c r="AI210" s="144"/>
      <c r="AJ210" s="87"/>
      <c r="AK210" s="87"/>
      <c r="AL210" s="70"/>
    </row>
    <row r="211" spans="1:38">
      <c r="A211" s="100"/>
      <c r="B211" s="72"/>
      <c r="C211" s="72"/>
      <c r="D211" s="72"/>
      <c r="E211" s="72"/>
      <c r="F211" s="72"/>
      <c r="G211" s="72"/>
      <c r="H211" s="72"/>
      <c r="I211" s="72"/>
      <c r="J211" s="72"/>
      <c r="K211" s="72"/>
      <c r="L211" s="72"/>
      <c r="M211" s="72"/>
      <c r="N211" s="72"/>
      <c r="O211" s="87"/>
      <c r="P211" s="137">
        <f>IF($T$13="Correct",IF(AND(P210+1&lt;='Student Work'!$T$13,P210&lt;&gt;0),P210+1,IF('Student Work'!P211&gt;0,"ERROR",0)),0)</f>
        <v>0</v>
      </c>
      <c r="Q211" s="138">
        <f>IF(P211=0,0,IF(ISBLANK('Student Work'!Q211),"ERROR",IF(ABS('Student Work'!Q211-'Student Work'!T210)&lt;0.01,IF(P211&lt;&gt;"ERROR","Correct","ERROR"),"ERROR")))</f>
        <v>0</v>
      </c>
      <c r="R211" s="139">
        <f>IF(P211=0,0,IF(ISBLANK('Student Work'!R211),"ERROR",IF(ABS('Student Work'!R211-'Student Work'!Q211*'Student Work'!$T$12/12)&lt;0.01,IF(P211&lt;&gt;"ERROR","Correct","ERROR"),"ERROR")))</f>
        <v>0</v>
      </c>
      <c r="S211" s="139">
        <f>IF(P211=0,0,IF(ISBLANK('Student Work'!S211),"ERROR",IF(ABS('Student Work'!S211-('Student Work'!$T$14-'Student Work'!R211))&lt;0.01,IF(P211&lt;&gt;"ERROR","Correct","ERROR"),"ERROR")))</f>
        <v>0</v>
      </c>
      <c r="T211" s="139">
        <f>IF(P211=0,0,IF(ISBLANK('Student Work'!T211),"ERROR",IF(ABS('Student Work'!T211-('Student Work'!Q211-'Student Work'!S211))&lt;0.01,IF(P211&lt;&gt;"ERROR","Correct","ERROR"),"ERROR")))</f>
        <v>0</v>
      </c>
      <c r="U211" s="143"/>
      <c r="V211" s="143"/>
      <c r="W211" s="87"/>
      <c r="X211" s="87"/>
      <c r="Y211" s="87"/>
      <c r="Z211" s="87"/>
      <c r="AA211" s="87"/>
      <c r="AB211" s="87"/>
      <c r="AC211" s="87"/>
      <c r="AD211" s="137">
        <f>IF($AE$13="Correct",IF(AND(AD210+1&lt;='Student Work'!$AE$13,AD210&lt;&gt;0),AD210+1,IF('Student Work'!AD211&gt;0,"ERROR",0)),0)</f>
        <v>0</v>
      </c>
      <c r="AE211" s="139">
        <f>IF(AD211=0,0,IF(ISBLANK('Student Work'!AE211),"ERROR",IF(ABS('Student Work'!AE211-'Student Work'!AH210)&lt;0.01,IF(AD211&lt;&gt;"ERROR","Correct","ERROR"),"ERROR")))</f>
        <v>0</v>
      </c>
      <c r="AF211" s="139">
        <f>IF(AD211=0,0,IF(ISBLANK('Student Work'!AF211),"ERROR",IF(ABS('Student Work'!AF211-'Student Work'!AE211*'Student Work'!$AE$12/12)&lt;0.01,IF(AD211&lt;&gt;"ERROR","Correct","ERROR"),"ERROR")))</f>
        <v>0</v>
      </c>
      <c r="AG211" s="154">
        <f>IF(AD211=0,0,IF(ISBLANK('Student Work'!AG211),"ERROR",IF(ABS('Student Work'!AG211-('Student Work'!$AE$14-'Student Work'!AF211))&lt;0.01,"Correct","ERROR")))</f>
        <v>0</v>
      </c>
      <c r="AH211" s="155">
        <f>IF(AD211=0,0,IF(ISBLANK('Student Work'!AH211),"ERROR",IF(ABS('Student Work'!AH211-('Student Work'!AE211-'Student Work'!AG211))&lt;0.01,"Correct","ERROR")))</f>
        <v>0</v>
      </c>
      <c r="AI211" s="144"/>
      <c r="AJ211" s="87"/>
      <c r="AK211" s="87"/>
      <c r="AL211" s="70"/>
    </row>
    <row r="212" spans="1:38">
      <c r="A212" s="100"/>
      <c r="B212" s="72"/>
      <c r="C212" s="72"/>
      <c r="D212" s="72"/>
      <c r="E212" s="72"/>
      <c r="F212" s="72"/>
      <c r="G212" s="72"/>
      <c r="H212" s="72"/>
      <c r="I212" s="72"/>
      <c r="J212" s="72"/>
      <c r="K212" s="72"/>
      <c r="L212" s="72"/>
      <c r="M212" s="72"/>
      <c r="N212" s="72"/>
      <c r="O212" s="87"/>
      <c r="P212" s="137">
        <f>IF($T$13="Correct",IF(AND(P211+1&lt;='Student Work'!$T$13,P211&lt;&gt;0),P211+1,IF('Student Work'!P212&gt;0,"ERROR",0)),0)</f>
        <v>0</v>
      </c>
      <c r="Q212" s="138">
        <f>IF(P212=0,0,IF(ISBLANK('Student Work'!Q212),"ERROR",IF(ABS('Student Work'!Q212-'Student Work'!T211)&lt;0.01,IF(P212&lt;&gt;"ERROR","Correct","ERROR"),"ERROR")))</f>
        <v>0</v>
      </c>
      <c r="R212" s="139">
        <f>IF(P212=0,0,IF(ISBLANK('Student Work'!R212),"ERROR",IF(ABS('Student Work'!R212-'Student Work'!Q212*'Student Work'!$T$12/12)&lt;0.01,IF(P212&lt;&gt;"ERROR","Correct","ERROR"),"ERROR")))</f>
        <v>0</v>
      </c>
      <c r="S212" s="139">
        <f>IF(P212=0,0,IF(ISBLANK('Student Work'!S212),"ERROR",IF(ABS('Student Work'!S212-('Student Work'!$T$14-'Student Work'!R212))&lt;0.01,IF(P212&lt;&gt;"ERROR","Correct","ERROR"),"ERROR")))</f>
        <v>0</v>
      </c>
      <c r="T212" s="139">
        <f>IF(P212=0,0,IF(ISBLANK('Student Work'!T212),"ERROR",IF(ABS('Student Work'!T212-('Student Work'!Q212-'Student Work'!S212))&lt;0.01,IF(P212&lt;&gt;"ERROR","Correct","ERROR"),"ERROR")))</f>
        <v>0</v>
      </c>
      <c r="U212" s="143"/>
      <c r="V212" s="143"/>
      <c r="W212" s="87"/>
      <c r="X212" s="87"/>
      <c r="Y212" s="87"/>
      <c r="Z212" s="87"/>
      <c r="AA212" s="87"/>
      <c r="AB212" s="87"/>
      <c r="AC212" s="87"/>
      <c r="AD212" s="137">
        <f>IF($AE$13="Correct",IF(AND(AD211+1&lt;='Student Work'!$AE$13,AD211&lt;&gt;0),AD211+1,IF('Student Work'!AD212&gt;0,"ERROR",0)),0)</f>
        <v>0</v>
      </c>
      <c r="AE212" s="139">
        <f>IF(AD212=0,0,IF(ISBLANK('Student Work'!AE212),"ERROR",IF(ABS('Student Work'!AE212-'Student Work'!AH211)&lt;0.01,IF(AD212&lt;&gt;"ERROR","Correct","ERROR"),"ERROR")))</f>
        <v>0</v>
      </c>
      <c r="AF212" s="139">
        <f>IF(AD212=0,0,IF(ISBLANK('Student Work'!AF212),"ERROR",IF(ABS('Student Work'!AF212-'Student Work'!AE212*'Student Work'!$AE$12/12)&lt;0.01,IF(AD212&lt;&gt;"ERROR","Correct","ERROR"),"ERROR")))</f>
        <v>0</v>
      </c>
      <c r="AG212" s="154">
        <f>IF(AD212=0,0,IF(ISBLANK('Student Work'!AG212),"ERROR",IF(ABS('Student Work'!AG212-('Student Work'!$AE$14-'Student Work'!AF212))&lt;0.01,"Correct","ERROR")))</f>
        <v>0</v>
      </c>
      <c r="AH212" s="155">
        <f>IF(AD212=0,0,IF(ISBLANK('Student Work'!AH212),"ERROR",IF(ABS('Student Work'!AH212-('Student Work'!AE212-'Student Work'!AG212))&lt;0.01,"Correct","ERROR")))</f>
        <v>0</v>
      </c>
      <c r="AI212" s="144"/>
      <c r="AJ212" s="87"/>
      <c r="AK212" s="87"/>
      <c r="AL212" s="70"/>
    </row>
    <row r="213" spans="1:38">
      <c r="A213" s="100"/>
      <c r="B213" s="72"/>
      <c r="C213" s="72"/>
      <c r="D213" s="72"/>
      <c r="E213" s="72"/>
      <c r="F213" s="72"/>
      <c r="G213" s="72"/>
      <c r="H213" s="72"/>
      <c r="I213" s="72"/>
      <c r="J213" s="72"/>
      <c r="K213" s="72"/>
      <c r="L213" s="72"/>
      <c r="M213" s="72"/>
      <c r="N213" s="72"/>
      <c r="O213" s="87"/>
      <c r="P213" s="137">
        <f>IF($T$13="Correct",IF(AND(P212+1&lt;='Student Work'!$T$13,P212&lt;&gt;0),P212+1,IF('Student Work'!P213&gt;0,"ERROR",0)),0)</f>
        <v>0</v>
      </c>
      <c r="Q213" s="138">
        <f>IF(P213=0,0,IF(ISBLANK('Student Work'!Q213),"ERROR",IF(ABS('Student Work'!Q213-'Student Work'!T212)&lt;0.01,IF(P213&lt;&gt;"ERROR","Correct","ERROR"),"ERROR")))</f>
        <v>0</v>
      </c>
      <c r="R213" s="139">
        <f>IF(P213=0,0,IF(ISBLANK('Student Work'!R213),"ERROR",IF(ABS('Student Work'!R213-'Student Work'!Q213*'Student Work'!$T$12/12)&lt;0.01,IF(P213&lt;&gt;"ERROR","Correct","ERROR"),"ERROR")))</f>
        <v>0</v>
      </c>
      <c r="S213" s="139">
        <f>IF(P213=0,0,IF(ISBLANK('Student Work'!S213),"ERROR",IF(ABS('Student Work'!S213-('Student Work'!$T$14-'Student Work'!R213))&lt;0.01,IF(P213&lt;&gt;"ERROR","Correct","ERROR"),"ERROR")))</f>
        <v>0</v>
      </c>
      <c r="T213" s="139">
        <f>IF(P213=0,0,IF(ISBLANK('Student Work'!T213),"ERROR",IF(ABS('Student Work'!T213-('Student Work'!Q213-'Student Work'!S213))&lt;0.01,IF(P213&lt;&gt;"ERROR","Correct","ERROR"),"ERROR")))</f>
        <v>0</v>
      </c>
      <c r="U213" s="143"/>
      <c r="V213" s="143"/>
      <c r="W213" s="87"/>
      <c r="X213" s="87"/>
      <c r="Y213" s="87"/>
      <c r="Z213" s="87"/>
      <c r="AA213" s="87"/>
      <c r="AB213" s="87"/>
      <c r="AC213" s="87"/>
      <c r="AD213" s="137">
        <f>IF($AE$13="Correct",IF(AND(AD212+1&lt;='Student Work'!$AE$13,AD212&lt;&gt;0),AD212+1,IF('Student Work'!AD213&gt;0,"ERROR",0)),0)</f>
        <v>0</v>
      </c>
      <c r="AE213" s="139">
        <f>IF(AD213=0,0,IF(ISBLANK('Student Work'!AE213),"ERROR",IF(ABS('Student Work'!AE213-'Student Work'!AH212)&lt;0.01,IF(AD213&lt;&gt;"ERROR","Correct","ERROR"),"ERROR")))</f>
        <v>0</v>
      </c>
      <c r="AF213" s="139">
        <f>IF(AD213=0,0,IF(ISBLANK('Student Work'!AF213),"ERROR",IF(ABS('Student Work'!AF213-'Student Work'!AE213*'Student Work'!$AE$12/12)&lt;0.01,IF(AD213&lt;&gt;"ERROR","Correct","ERROR"),"ERROR")))</f>
        <v>0</v>
      </c>
      <c r="AG213" s="154">
        <f>IF(AD213=0,0,IF(ISBLANK('Student Work'!AG213),"ERROR",IF(ABS('Student Work'!AG213-('Student Work'!$AE$14-'Student Work'!AF213))&lt;0.01,"Correct","ERROR")))</f>
        <v>0</v>
      </c>
      <c r="AH213" s="155">
        <f>IF(AD213=0,0,IF(ISBLANK('Student Work'!AH213),"ERROR",IF(ABS('Student Work'!AH213-('Student Work'!AE213-'Student Work'!AG213))&lt;0.01,"Correct","ERROR")))</f>
        <v>0</v>
      </c>
      <c r="AI213" s="144"/>
      <c r="AJ213" s="87"/>
      <c r="AK213" s="87"/>
      <c r="AL213" s="70"/>
    </row>
    <row r="214" spans="1:38">
      <c r="A214" s="100"/>
      <c r="B214" s="72"/>
      <c r="C214" s="72"/>
      <c r="D214" s="72"/>
      <c r="E214" s="72"/>
      <c r="F214" s="72"/>
      <c r="G214" s="72"/>
      <c r="H214" s="72"/>
      <c r="I214" s="72"/>
      <c r="J214" s="72"/>
      <c r="K214" s="72"/>
      <c r="L214" s="72"/>
      <c r="M214" s="72"/>
      <c r="N214" s="72"/>
      <c r="O214" s="87"/>
      <c r="P214" s="137">
        <f>IF($T$13="Correct",IF(AND(P213+1&lt;='Student Work'!$T$13,P213&lt;&gt;0),P213+1,IF('Student Work'!P214&gt;0,"ERROR",0)),0)</f>
        <v>0</v>
      </c>
      <c r="Q214" s="138">
        <f>IF(P214=0,0,IF(ISBLANK('Student Work'!Q214),"ERROR",IF(ABS('Student Work'!Q214-'Student Work'!T213)&lt;0.01,IF(P214&lt;&gt;"ERROR","Correct","ERROR"),"ERROR")))</f>
        <v>0</v>
      </c>
      <c r="R214" s="139">
        <f>IF(P214=0,0,IF(ISBLANK('Student Work'!R214),"ERROR",IF(ABS('Student Work'!R214-'Student Work'!Q214*'Student Work'!$T$12/12)&lt;0.01,IF(P214&lt;&gt;"ERROR","Correct","ERROR"),"ERROR")))</f>
        <v>0</v>
      </c>
      <c r="S214" s="139">
        <f>IF(P214=0,0,IF(ISBLANK('Student Work'!S214),"ERROR",IF(ABS('Student Work'!S214-('Student Work'!$T$14-'Student Work'!R214))&lt;0.01,IF(P214&lt;&gt;"ERROR","Correct","ERROR"),"ERROR")))</f>
        <v>0</v>
      </c>
      <c r="T214" s="139">
        <f>IF(P214=0,0,IF(ISBLANK('Student Work'!T214),"ERROR",IF(ABS('Student Work'!T214-('Student Work'!Q214-'Student Work'!S214))&lt;0.01,IF(P214&lt;&gt;"ERROR","Correct","ERROR"),"ERROR")))</f>
        <v>0</v>
      </c>
      <c r="U214" s="143"/>
      <c r="V214" s="143"/>
      <c r="W214" s="87"/>
      <c r="X214" s="87"/>
      <c r="Y214" s="87"/>
      <c r="Z214" s="87"/>
      <c r="AA214" s="87"/>
      <c r="AB214" s="87"/>
      <c r="AC214" s="87"/>
      <c r="AD214" s="137">
        <f>IF($AE$13="Correct",IF(AND(AD213+1&lt;='Student Work'!$AE$13,AD213&lt;&gt;0),AD213+1,IF('Student Work'!AD214&gt;0,"ERROR",0)),0)</f>
        <v>0</v>
      </c>
      <c r="AE214" s="139">
        <f>IF(AD214=0,0,IF(ISBLANK('Student Work'!AE214),"ERROR",IF(ABS('Student Work'!AE214-'Student Work'!AH213)&lt;0.01,IF(AD214&lt;&gt;"ERROR","Correct","ERROR"),"ERROR")))</f>
        <v>0</v>
      </c>
      <c r="AF214" s="139">
        <f>IF(AD214=0,0,IF(ISBLANK('Student Work'!AF214),"ERROR",IF(ABS('Student Work'!AF214-'Student Work'!AE214*'Student Work'!$AE$12/12)&lt;0.01,IF(AD214&lt;&gt;"ERROR","Correct","ERROR"),"ERROR")))</f>
        <v>0</v>
      </c>
      <c r="AG214" s="154">
        <f>IF(AD214=0,0,IF(ISBLANK('Student Work'!AG214),"ERROR",IF(ABS('Student Work'!AG214-('Student Work'!$AE$14-'Student Work'!AF214))&lt;0.01,"Correct","ERROR")))</f>
        <v>0</v>
      </c>
      <c r="AH214" s="155">
        <f>IF(AD214=0,0,IF(ISBLANK('Student Work'!AH214),"ERROR",IF(ABS('Student Work'!AH214-('Student Work'!AE214-'Student Work'!AG214))&lt;0.01,"Correct","ERROR")))</f>
        <v>0</v>
      </c>
      <c r="AI214" s="144"/>
      <c r="AJ214" s="87"/>
      <c r="AK214" s="87"/>
      <c r="AL214" s="70"/>
    </row>
    <row r="215" spans="1:38">
      <c r="A215" s="100"/>
      <c r="B215" s="72"/>
      <c r="C215" s="72"/>
      <c r="D215" s="72"/>
      <c r="E215" s="72"/>
      <c r="F215" s="72"/>
      <c r="G215" s="72"/>
      <c r="H215" s="72"/>
      <c r="I215" s="72"/>
      <c r="J215" s="72"/>
      <c r="K215" s="72"/>
      <c r="L215" s="72"/>
      <c r="M215" s="72"/>
      <c r="N215" s="72"/>
      <c r="O215" s="87"/>
      <c r="P215" s="137">
        <f>IF($T$13="Correct",IF(AND(P214+1&lt;='Student Work'!$T$13,P214&lt;&gt;0),P214+1,IF('Student Work'!P215&gt;0,"ERROR",0)),0)</f>
        <v>0</v>
      </c>
      <c r="Q215" s="138">
        <f>IF(P215=0,0,IF(ISBLANK('Student Work'!Q215),"ERROR",IF(ABS('Student Work'!Q215-'Student Work'!T214)&lt;0.01,IF(P215&lt;&gt;"ERROR","Correct","ERROR"),"ERROR")))</f>
        <v>0</v>
      </c>
      <c r="R215" s="139">
        <f>IF(P215=0,0,IF(ISBLANK('Student Work'!R215),"ERROR",IF(ABS('Student Work'!R215-'Student Work'!Q215*'Student Work'!$T$12/12)&lt;0.01,IF(P215&lt;&gt;"ERROR","Correct","ERROR"),"ERROR")))</f>
        <v>0</v>
      </c>
      <c r="S215" s="139">
        <f>IF(P215=0,0,IF(ISBLANK('Student Work'!S215),"ERROR",IF(ABS('Student Work'!S215-('Student Work'!$T$14-'Student Work'!R215))&lt;0.01,IF(P215&lt;&gt;"ERROR","Correct","ERROR"),"ERROR")))</f>
        <v>0</v>
      </c>
      <c r="T215" s="139">
        <f>IF(P215=0,0,IF(ISBLANK('Student Work'!T215),"ERROR",IF(ABS('Student Work'!T215-('Student Work'!Q215-'Student Work'!S215))&lt;0.01,IF(P215&lt;&gt;"ERROR","Correct","ERROR"),"ERROR")))</f>
        <v>0</v>
      </c>
      <c r="U215" s="143"/>
      <c r="V215" s="143"/>
      <c r="W215" s="87"/>
      <c r="X215" s="87"/>
      <c r="Y215" s="87"/>
      <c r="Z215" s="87"/>
      <c r="AA215" s="87"/>
      <c r="AB215" s="87"/>
      <c r="AC215" s="87"/>
      <c r="AD215" s="137">
        <f>IF($AE$13="Correct",IF(AND(AD214+1&lt;='Student Work'!$AE$13,AD214&lt;&gt;0),AD214+1,IF('Student Work'!AD215&gt;0,"ERROR",0)),0)</f>
        <v>0</v>
      </c>
      <c r="AE215" s="139">
        <f>IF(AD215=0,0,IF(ISBLANK('Student Work'!AE215),"ERROR",IF(ABS('Student Work'!AE215-'Student Work'!AH214)&lt;0.01,IF(AD215&lt;&gt;"ERROR","Correct","ERROR"),"ERROR")))</f>
        <v>0</v>
      </c>
      <c r="AF215" s="139">
        <f>IF(AD215=0,0,IF(ISBLANK('Student Work'!AF215),"ERROR",IF(ABS('Student Work'!AF215-'Student Work'!AE215*'Student Work'!$AE$12/12)&lt;0.01,IF(AD215&lt;&gt;"ERROR","Correct","ERROR"),"ERROR")))</f>
        <v>0</v>
      </c>
      <c r="AG215" s="154">
        <f>IF(AD215=0,0,IF(ISBLANK('Student Work'!AG215),"ERROR",IF(ABS('Student Work'!AG215-('Student Work'!$AE$14-'Student Work'!AF215))&lt;0.01,"Correct","ERROR")))</f>
        <v>0</v>
      </c>
      <c r="AH215" s="155">
        <f>IF(AD215=0,0,IF(ISBLANK('Student Work'!AH215),"ERROR",IF(ABS('Student Work'!AH215-('Student Work'!AE215-'Student Work'!AG215))&lt;0.01,"Correct","ERROR")))</f>
        <v>0</v>
      </c>
      <c r="AI215" s="144"/>
      <c r="AJ215" s="87"/>
      <c r="AK215" s="87"/>
      <c r="AL215" s="70"/>
    </row>
    <row r="216" spans="1:38">
      <c r="A216" s="100"/>
      <c r="B216" s="72"/>
      <c r="C216" s="72"/>
      <c r="D216" s="72"/>
      <c r="E216" s="72"/>
      <c r="F216" s="72"/>
      <c r="G216" s="72"/>
      <c r="H216" s="72"/>
      <c r="I216" s="72"/>
      <c r="J216" s="72"/>
      <c r="K216" s="72"/>
      <c r="L216" s="72"/>
      <c r="M216" s="72"/>
      <c r="N216" s="72"/>
      <c r="O216" s="87"/>
      <c r="P216" s="137">
        <f>IF($T$13="Correct",IF(AND(P215+1&lt;='Student Work'!$T$13,P215&lt;&gt;0),P215+1,IF('Student Work'!P216&gt;0,"ERROR",0)),0)</f>
        <v>0</v>
      </c>
      <c r="Q216" s="138">
        <f>IF(P216=0,0,IF(ISBLANK('Student Work'!Q216),"ERROR",IF(ABS('Student Work'!Q216-'Student Work'!T215)&lt;0.01,IF(P216&lt;&gt;"ERROR","Correct","ERROR"),"ERROR")))</f>
        <v>0</v>
      </c>
      <c r="R216" s="139">
        <f>IF(P216=0,0,IF(ISBLANK('Student Work'!R216),"ERROR",IF(ABS('Student Work'!R216-'Student Work'!Q216*'Student Work'!$T$12/12)&lt;0.01,IF(P216&lt;&gt;"ERROR","Correct","ERROR"),"ERROR")))</f>
        <v>0</v>
      </c>
      <c r="S216" s="139">
        <f>IF(P216=0,0,IF(ISBLANK('Student Work'!S216),"ERROR",IF(ABS('Student Work'!S216-('Student Work'!$T$14-'Student Work'!R216))&lt;0.01,IF(P216&lt;&gt;"ERROR","Correct","ERROR"),"ERROR")))</f>
        <v>0</v>
      </c>
      <c r="T216" s="139">
        <f>IF(P216=0,0,IF(ISBLANK('Student Work'!T216),"ERROR",IF(ABS('Student Work'!T216-('Student Work'!Q216-'Student Work'!S216))&lt;0.01,IF(P216&lt;&gt;"ERROR","Correct","ERROR"),"ERROR")))</f>
        <v>0</v>
      </c>
      <c r="U216" s="143"/>
      <c r="V216" s="143"/>
      <c r="W216" s="87"/>
      <c r="X216" s="87"/>
      <c r="Y216" s="87"/>
      <c r="Z216" s="87"/>
      <c r="AA216" s="87"/>
      <c r="AB216" s="87"/>
      <c r="AC216" s="87"/>
      <c r="AD216" s="137">
        <f>IF($AE$13="Correct",IF(AND(AD215+1&lt;='Student Work'!$AE$13,AD215&lt;&gt;0),AD215+1,IF('Student Work'!AD216&gt;0,"ERROR",0)),0)</f>
        <v>0</v>
      </c>
      <c r="AE216" s="139">
        <f>IF(AD216=0,0,IF(ISBLANK('Student Work'!AE216),"ERROR",IF(ABS('Student Work'!AE216-'Student Work'!AH215)&lt;0.01,IF(AD216&lt;&gt;"ERROR","Correct","ERROR"),"ERROR")))</f>
        <v>0</v>
      </c>
      <c r="AF216" s="139">
        <f>IF(AD216=0,0,IF(ISBLANK('Student Work'!AF216),"ERROR",IF(ABS('Student Work'!AF216-'Student Work'!AE216*'Student Work'!$AE$12/12)&lt;0.01,IF(AD216&lt;&gt;"ERROR","Correct","ERROR"),"ERROR")))</f>
        <v>0</v>
      </c>
      <c r="AG216" s="154">
        <f>IF(AD216=0,0,IF(ISBLANK('Student Work'!AG216),"ERROR",IF(ABS('Student Work'!AG216-('Student Work'!$AE$14-'Student Work'!AF216))&lt;0.01,"Correct","ERROR")))</f>
        <v>0</v>
      </c>
      <c r="AH216" s="155">
        <f>IF(AD216=0,0,IF(ISBLANK('Student Work'!AH216),"ERROR",IF(ABS('Student Work'!AH216-('Student Work'!AE216-'Student Work'!AG216))&lt;0.01,"Correct","ERROR")))</f>
        <v>0</v>
      </c>
      <c r="AI216" s="144"/>
      <c r="AJ216" s="87"/>
      <c r="AK216" s="87"/>
      <c r="AL216" s="70"/>
    </row>
    <row r="217" spans="1:38">
      <c r="A217" s="100"/>
      <c r="B217" s="72"/>
      <c r="C217" s="72"/>
      <c r="D217" s="72"/>
      <c r="E217" s="72"/>
      <c r="F217" s="72"/>
      <c r="G217" s="72"/>
      <c r="H217" s="72"/>
      <c r="I217" s="72"/>
      <c r="J217" s="72"/>
      <c r="K217" s="72"/>
      <c r="L217" s="72"/>
      <c r="M217" s="72"/>
      <c r="N217" s="72"/>
      <c r="O217" s="87"/>
      <c r="P217" s="137">
        <f>IF($T$13="Correct",IF(AND(P216+1&lt;='Student Work'!$T$13,P216&lt;&gt;0),P216+1,IF('Student Work'!P217&gt;0,"ERROR",0)),0)</f>
        <v>0</v>
      </c>
      <c r="Q217" s="138">
        <f>IF(P217=0,0,IF(ISBLANK('Student Work'!Q217),"ERROR",IF(ABS('Student Work'!Q217-'Student Work'!T216)&lt;0.01,IF(P217&lt;&gt;"ERROR","Correct","ERROR"),"ERROR")))</f>
        <v>0</v>
      </c>
      <c r="R217" s="139">
        <f>IF(P217=0,0,IF(ISBLANK('Student Work'!R217),"ERROR",IF(ABS('Student Work'!R217-'Student Work'!Q217*'Student Work'!$T$12/12)&lt;0.01,IF(P217&lt;&gt;"ERROR","Correct","ERROR"),"ERROR")))</f>
        <v>0</v>
      </c>
      <c r="S217" s="139">
        <f>IF(P217=0,0,IF(ISBLANK('Student Work'!S217),"ERROR",IF(ABS('Student Work'!S217-('Student Work'!$T$14-'Student Work'!R217))&lt;0.01,IF(P217&lt;&gt;"ERROR","Correct","ERROR"),"ERROR")))</f>
        <v>0</v>
      </c>
      <c r="T217" s="139">
        <f>IF(P217=0,0,IF(ISBLANK('Student Work'!T217),"ERROR",IF(ABS('Student Work'!T217-('Student Work'!Q217-'Student Work'!S217))&lt;0.01,IF(P217&lt;&gt;"ERROR","Correct","ERROR"),"ERROR")))</f>
        <v>0</v>
      </c>
      <c r="U217" s="143"/>
      <c r="V217" s="143"/>
      <c r="W217" s="87"/>
      <c r="X217" s="87"/>
      <c r="Y217" s="87"/>
      <c r="Z217" s="87"/>
      <c r="AA217" s="87"/>
      <c r="AB217" s="87"/>
      <c r="AC217" s="87"/>
      <c r="AD217" s="137">
        <f>IF($AE$13="Correct",IF(AND(AD216+1&lt;='Student Work'!$AE$13,AD216&lt;&gt;0),AD216+1,IF('Student Work'!AD217&gt;0,"ERROR",0)),0)</f>
        <v>0</v>
      </c>
      <c r="AE217" s="139">
        <f>IF(AD217=0,0,IF(ISBLANK('Student Work'!AE217),"ERROR",IF(ABS('Student Work'!AE217-'Student Work'!AH216)&lt;0.01,IF(AD217&lt;&gt;"ERROR","Correct","ERROR"),"ERROR")))</f>
        <v>0</v>
      </c>
      <c r="AF217" s="139">
        <f>IF(AD217=0,0,IF(ISBLANK('Student Work'!AF217),"ERROR",IF(ABS('Student Work'!AF217-'Student Work'!AE217*'Student Work'!$AE$12/12)&lt;0.01,IF(AD217&lt;&gt;"ERROR","Correct","ERROR"),"ERROR")))</f>
        <v>0</v>
      </c>
      <c r="AG217" s="154">
        <f>IF(AD217=0,0,IF(ISBLANK('Student Work'!AG217),"ERROR",IF(ABS('Student Work'!AG217-('Student Work'!$AE$14-'Student Work'!AF217))&lt;0.01,"Correct","ERROR")))</f>
        <v>0</v>
      </c>
      <c r="AH217" s="155">
        <f>IF(AD217=0,0,IF(ISBLANK('Student Work'!AH217),"ERROR",IF(ABS('Student Work'!AH217-('Student Work'!AE217-'Student Work'!AG217))&lt;0.01,"Correct","ERROR")))</f>
        <v>0</v>
      </c>
      <c r="AI217" s="144"/>
      <c r="AJ217" s="87"/>
      <c r="AK217" s="87"/>
      <c r="AL217" s="70"/>
    </row>
    <row r="218" spans="1:38">
      <c r="A218" s="100"/>
      <c r="B218" s="72"/>
      <c r="C218" s="72"/>
      <c r="D218" s="72"/>
      <c r="E218" s="72"/>
      <c r="F218" s="72"/>
      <c r="G218" s="72"/>
      <c r="H218" s="72"/>
      <c r="I218" s="72"/>
      <c r="J218" s="72"/>
      <c r="K218" s="72"/>
      <c r="L218" s="72"/>
      <c r="M218" s="72"/>
      <c r="N218" s="72"/>
      <c r="O218" s="87"/>
      <c r="P218" s="137">
        <f>IF($T$13="Correct",IF(AND(P217+1&lt;='Student Work'!$T$13,P217&lt;&gt;0),P217+1,IF('Student Work'!P218&gt;0,"ERROR",0)),0)</f>
        <v>0</v>
      </c>
      <c r="Q218" s="138">
        <f>IF(P218=0,0,IF(ISBLANK('Student Work'!Q218),"ERROR",IF(ABS('Student Work'!Q218-'Student Work'!T217)&lt;0.01,IF(P218&lt;&gt;"ERROR","Correct","ERROR"),"ERROR")))</f>
        <v>0</v>
      </c>
      <c r="R218" s="139">
        <f>IF(P218=0,0,IF(ISBLANK('Student Work'!R218),"ERROR",IF(ABS('Student Work'!R218-'Student Work'!Q218*'Student Work'!$T$12/12)&lt;0.01,IF(P218&lt;&gt;"ERROR","Correct","ERROR"),"ERROR")))</f>
        <v>0</v>
      </c>
      <c r="S218" s="139">
        <f>IF(P218=0,0,IF(ISBLANK('Student Work'!S218),"ERROR",IF(ABS('Student Work'!S218-('Student Work'!$T$14-'Student Work'!R218))&lt;0.01,IF(P218&lt;&gt;"ERROR","Correct","ERROR"),"ERROR")))</f>
        <v>0</v>
      </c>
      <c r="T218" s="139">
        <f>IF(P218=0,0,IF(ISBLANK('Student Work'!T218),"ERROR",IF(ABS('Student Work'!T218-('Student Work'!Q218-'Student Work'!S218))&lt;0.01,IF(P218&lt;&gt;"ERROR","Correct","ERROR"),"ERROR")))</f>
        <v>0</v>
      </c>
      <c r="U218" s="143"/>
      <c r="V218" s="143"/>
      <c r="W218" s="87"/>
      <c r="X218" s="87"/>
      <c r="Y218" s="87"/>
      <c r="Z218" s="87"/>
      <c r="AA218" s="87"/>
      <c r="AB218" s="87"/>
      <c r="AC218" s="87"/>
      <c r="AD218" s="137">
        <f>IF($AE$13="Correct",IF(AND(AD217+1&lt;='Student Work'!$AE$13,AD217&lt;&gt;0),AD217+1,IF('Student Work'!AD218&gt;0,"ERROR",0)),0)</f>
        <v>0</v>
      </c>
      <c r="AE218" s="139">
        <f>IF(AD218=0,0,IF(ISBLANK('Student Work'!AE218),"ERROR",IF(ABS('Student Work'!AE218-'Student Work'!AH217)&lt;0.01,IF(AD218&lt;&gt;"ERROR","Correct","ERROR"),"ERROR")))</f>
        <v>0</v>
      </c>
      <c r="AF218" s="139">
        <f>IF(AD218=0,0,IF(ISBLANK('Student Work'!AF218),"ERROR",IF(ABS('Student Work'!AF218-'Student Work'!AE218*'Student Work'!$AE$12/12)&lt;0.01,IF(AD218&lt;&gt;"ERROR","Correct","ERROR"),"ERROR")))</f>
        <v>0</v>
      </c>
      <c r="AG218" s="154">
        <f>IF(AD218=0,0,IF(ISBLANK('Student Work'!AG218),"ERROR",IF(ABS('Student Work'!AG218-('Student Work'!$AE$14-'Student Work'!AF218))&lt;0.01,"Correct","ERROR")))</f>
        <v>0</v>
      </c>
      <c r="AH218" s="155">
        <f>IF(AD218=0,0,IF(ISBLANK('Student Work'!AH218),"ERROR",IF(ABS('Student Work'!AH218-('Student Work'!AE218-'Student Work'!AG218))&lt;0.01,"Correct","ERROR")))</f>
        <v>0</v>
      </c>
      <c r="AI218" s="144"/>
      <c r="AJ218" s="87"/>
      <c r="AK218" s="87"/>
      <c r="AL218" s="70"/>
    </row>
    <row r="219" spans="1:38">
      <c r="A219" s="100"/>
      <c r="B219" s="72"/>
      <c r="C219" s="72"/>
      <c r="D219" s="72"/>
      <c r="E219" s="72"/>
      <c r="F219" s="72"/>
      <c r="G219" s="72"/>
      <c r="H219" s="72"/>
      <c r="I219" s="72"/>
      <c r="J219" s="72"/>
      <c r="K219" s="72"/>
      <c r="L219" s="72"/>
      <c r="M219" s="72"/>
      <c r="N219" s="72"/>
      <c r="O219" s="87"/>
      <c r="P219" s="137">
        <f>IF($T$13="Correct",IF(AND(P218+1&lt;='Student Work'!$T$13,P218&lt;&gt;0),P218+1,IF('Student Work'!P219&gt;0,"ERROR",0)),0)</f>
        <v>0</v>
      </c>
      <c r="Q219" s="138">
        <f>IF(P219=0,0,IF(ISBLANK('Student Work'!Q219),"ERROR",IF(ABS('Student Work'!Q219-'Student Work'!T218)&lt;0.01,IF(P219&lt;&gt;"ERROR","Correct","ERROR"),"ERROR")))</f>
        <v>0</v>
      </c>
      <c r="R219" s="139">
        <f>IF(P219=0,0,IF(ISBLANK('Student Work'!R219),"ERROR",IF(ABS('Student Work'!R219-'Student Work'!Q219*'Student Work'!$T$12/12)&lt;0.01,IF(P219&lt;&gt;"ERROR","Correct","ERROR"),"ERROR")))</f>
        <v>0</v>
      </c>
      <c r="S219" s="139">
        <f>IF(P219=0,0,IF(ISBLANK('Student Work'!S219),"ERROR",IF(ABS('Student Work'!S219-('Student Work'!$T$14-'Student Work'!R219))&lt;0.01,IF(P219&lt;&gt;"ERROR","Correct","ERROR"),"ERROR")))</f>
        <v>0</v>
      </c>
      <c r="T219" s="139">
        <f>IF(P219=0,0,IF(ISBLANK('Student Work'!T219),"ERROR",IF(ABS('Student Work'!T219-('Student Work'!Q219-'Student Work'!S219))&lt;0.01,IF(P219&lt;&gt;"ERROR","Correct","ERROR"),"ERROR")))</f>
        <v>0</v>
      </c>
      <c r="U219" s="143"/>
      <c r="V219" s="143"/>
      <c r="W219" s="87"/>
      <c r="X219" s="87"/>
      <c r="Y219" s="87"/>
      <c r="Z219" s="87"/>
      <c r="AA219" s="87"/>
      <c r="AB219" s="87"/>
      <c r="AC219" s="87"/>
      <c r="AD219" s="137">
        <f>IF($AE$13="Correct",IF(AND(AD218+1&lt;='Student Work'!$AE$13,AD218&lt;&gt;0),AD218+1,IF('Student Work'!AD219&gt;0,"ERROR",0)),0)</f>
        <v>0</v>
      </c>
      <c r="AE219" s="139">
        <f>IF(AD219=0,0,IF(ISBLANK('Student Work'!AE219),"ERROR",IF(ABS('Student Work'!AE219-'Student Work'!AH218)&lt;0.01,IF(AD219&lt;&gt;"ERROR","Correct","ERROR"),"ERROR")))</f>
        <v>0</v>
      </c>
      <c r="AF219" s="139">
        <f>IF(AD219=0,0,IF(ISBLANK('Student Work'!AF219),"ERROR",IF(ABS('Student Work'!AF219-'Student Work'!AE219*'Student Work'!$AE$12/12)&lt;0.01,IF(AD219&lt;&gt;"ERROR","Correct","ERROR"),"ERROR")))</f>
        <v>0</v>
      </c>
      <c r="AG219" s="154">
        <f>IF(AD219=0,0,IF(ISBLANK('Student Work'!AG219),"ERROR",IF(ABS('Student Work'!AG219-('Student Work'!$AE$14-'Student Work'!AF219))&lt;0.01,"Correct","ERROR")))</f>
        <v>0</v>
      </c>
      <c r="AH219" s="155">
        <f>IF(AD219=0,0,IF(ISBLANK('Student Work'!AH219),"ERROR",IF(ABS('Student Work'!AH219-('Student Work'!AE219-'Student Work'!AG219))&lt;0.01,"Correct","ERROR")))</f>
        <v>0</v>
      </c>
      <c r="AI219" s="144"/>
      <c r="AJ219" s="87"/>
      <c r="AK219" s="87"/>
      <c r="AL219" s="70"/>
    </row>
    <row r="220" spans="1:38">
      <c r="A220" s="100"/>
      <c r="B220" s="72"/>
      <c r="C220" s="72"/>
      <c r="D220" s="72"/>
      <c r="E220" s="72"/>
      <c r="F220" s="72"/>
      <c r="G220" s="72"/>
      <c r="H220" s="72"/>
      <c r="I220" s="72"/>
      <c r="J220" s="72"/>
      <c r="K220" s="72"/>
      <c r="L220" s="72"/>
      <c r="M220" s="72"/>
      <c r="N220" s="72"/>
      <c r="O220" s="87"/>
      <c r="P220" s="137">
        <f>IF($T$13="Correct",IF(AND(P219+1&lt;='Student Work'!$T$13,P219&lt;&gt;0),P219+1,IF('Student Work'!P220&gt;0,"ERROR",0)),0)</f>
        <v>0</v>
      </c>
      <c r="Q220" s="138">
        <f>IF(P220=0,0,IF(ISBLANK('Student Work'!Q220),"ERROR",IF(ABS('Student Work'!Q220-'Student Work'!T219)&lt;0.01,IF(P220&lt;&gt;"ERROR","Correct","ERROR"),"ERROR")))</f>
        <v>0</v>
      </c>
      <c r="R220" s="139">
        <f>IF(P220=0,0,IF(ISBLANK('Student Work'!R220),"ERROR",IF(ABS('Student Work'!R220-'Student Work'!Q220*'Student Work'!$T$12/12)&lt;0.01,IF(P220&lt;&gt;"ERROR","Correct","ERROR"),"ERROR")))</f>
        <v>0</v>
      </c>
      <c r="S220" s="139">
        <f>IF(P220=0,0,IF(ISBLANK('Student Work'!S220),"ERROR",IF(ABS('Student Work'!S220-('Student Work'!$T$14-'Student Work'!R220))&lt;0.01,IF(P220&lt;&gt;"ERROR","Correct","ERROR"),"ERROR")))</f>
        <v>0</v>
      </c>
      <c r="T220" s="139">
        <f>IF(P220=0,0,IF(ISBLANK('Student Work'!T220),"ERROR",IF(ABS('Student Work'!T220-('Student Work'!Q220-'Student Work'!S220))&lt;0.01,IF(P220&lt;&gt;"ERROR","Correct","ERROR"),"ERROR")))</f>
        <v>0</v>
      </c>
      <c r="U220" s="143"/>
      <c r="V220" s="143"/>
      <c r="W220" s="87"/>
      <c r="X220" s="87"/>
      <c r="Y220" s="87"/>
      <c r="Z220" s="87"/>
      <c r="AA220" s="87"/>
      <c r="AB220" s="87"/>
      <c r="AC220" s="87"/>
      <c r="AD220" s="137">
        <f>IF($AE$13="Correct",IF(AND(AD219+1&lt;='Student Work'!$AE$13,AD219&lt;&gt;0),AD219+1,IF('Student Work'!AD220&gt;0,"ERROR",0)),0)</f>
        <v>0</v>
      </c>
      <c r="AE220" s="139">
        <f>IF(AD220=0,0,IF(ISBLANK('Student Work'!AE220),"ERROR",IF(ABS('Student Work'!AE220-'Student Work'!AH219)&lt;0.01,IF(AD220&lt;&gt;"ERROR","Correct","ERROR"),"ERROR")))</f>
        <v>0</v>
      </c>
      <c r="AF220" s="139">
        <f>IF(AD220=0,0,IF(ISBLANK('Student Work'!AF220),"ERROR",IF(ABS('Student Work'!AF220-'Student Work'!AE220*'Student Work'!$AE$12/12)&lt;0.01,IF(AD220&lt;&gt;"ERROR","Correct","ERROR"),"ERROR")))</f>
        <v>0</v>
      </c>
      <c r="AG220" s="154">
        <f>IF(AD220=0,0,IF(ISBLANK('Student Work'!AG220),"ERROR",IF(ABS('Student Work'!AG220-('Student Work'!$AE$14-'Student Work'!AF220))&lt;0.01,"Correct","ERROR")))</f>
        <v>0</v>
      </c>
      <c r="AH220" s="155">
        <f>IF(AD220=0,0,IF(ISBLANK('Student Work'!AH220),"ERROR",IF(ABS('Student Work'!AH220-('Student Work'!AE220-'Student Work'!AG220))&lt;0.01,"Correct","ERROR")))</f>
        <v>0</v>
      </c>
      <c r="AI220" s="144"/>
      <c r="AJ220" s="87"/>
      <c r="AK220" s="87"/>
      <c r="AL220" s="70"/>
    </row>
    <row r="221" spans="1:38">
      <c r="A221" s="100"/>
      <c r="B221" s="72"/>
      <c r="C221" s="72"/>
      <c r="D221" s="72"/>
      <c r="E221" s="72"/>
      <c r="F221" s="72"/>
      <c r="G221" s="72"/>
      <c r="H221" s="72"/>
      <c r="I221" s="72"/>
      <c r="J221" s="72"/>
      <c r="K221" s="72"/>
      <c r="L221" s="72"/>
      <c r="M221" s="72"/>
      <c r="N221" s="72"/>
      <c r="O221" s="87"/>
      <c r="P221" s="137">
        <f>IF($T$13="Correct",IF(AND(P220+1&lt;='Student Work'!$T$13,P220&lt;&gt;0),P220+1,IF('Student Work'!P221&gt;0,"ERROR",0)),0)</f>
        <v>0</v>
      </c>
      <c r="Q221" s="138">
        <f>IF(P221=0,0,IF(ISBLANK('Student Work'!Q221),"ERROR",IF(ABS('Student Work'!Q221-'Student Work'!T220)&lt;0.01,IF(P221&lt;&gt;"ERROR","Correct","ERROR"),"ERROR")))</f>
        <v>0</v>
      </c>
      <c r="R221" s="139">
        <f>IF(P221=0,0,IF(ISBLANK('Student Work'!R221),"ERROR",IF(ABS('Student Work'!R221-'Student Work'!Q221*'Student Work'!$T$12/12)&lt;0.01,IF(P221&lt;&gt;"ERROR","Correct","ERROR"),"ERROR")))</f>
        <v>0</v>
      </c>
      <c r="S221" s="139">
        <f>IF(P221=0,0,IF(ISBLANK('Student Work'!S221),"ERROR",IF(ABS('Student Work'!S221-('Student Work'!$T$14-'Student Work'!R221))&lt;0.01,IF(P221&lt;&gt;"ERROR","Correct","ERROR"),"ERROR")))</f>
        <v>0</v>
      </c>
      <c r="T221" s="139">
        <f>IF(P221=0,0,IF(ISBLANK('Student Work'!T221),"ERROR",IF(ABS('Student Work'!T221-('Student Work'!Q221-'Student Work'!S221))&lt;0.01,IF(P221&lt;&gt;"ERROR","Correct","ERROR"),"ERROR")))</f>
        <v>0</v>
      </c>
      <c r="U221" s="143"/>
      <c r="V221" s="143"/>
      <c r="W221" s="87"/>
      <c r="X221" s="87"/>
      <c r="Y221" s="87"/>
      <c r="Z221" s="87"/>
      <c r="AA221" s="87"/>
      <c r="AB221" s="87"/>
      <c r="AC221" s="87"/>
      <c r="AD221" s="137">
        <f>IF($AE$13="Correct",IF(AND(AD220+1&lt;='Student Work'!$AE$13,AD220&lt;&gt;0),AD220+1,IF('Student Work'!AD221&gt;0,"ERROR",0)),0)</f>
        <v>0</v>
      </c>
      <c r="AE221" s="139">
        <f>IF(AD221=0,0,IF(ISBLANK('Student Work'!AE221),"ERROR",IF(ABS('Student Work'!AE221-'Student Work'!AH220)&lt;0.01,IF(AD221&lt;&gt;"ERROR","Correct","ERROR"),"ERROR")))</f>
        <v>0</v>
      </c>
      <c r="AF221" s="139">
        <f>IF(AD221=0,0,IF(ISBLANK('Student Work'!AF221),"ERROR",IF(ABS('Student Work'!AF221-'Student Work'!AE221*'Student Work'!$AE$12/12)&lt;0.01,IF(AD221&lt;&gt;"ERROR","Correct","ERROR"),"ERROR")))</f>
        <v>0</v>
      </c>
      <c r="AG221" s="154">
        <f>IF(AD221=0,0,IF(ISBLANK('Student Work'!AG221),"ERROR",IF(ABS('Student Work'!AG221-('Student Work'!$AE$14-'Student Work'!AF221))&lt;0.01,"Correct","ERROR")))</f>
        <v>0</v>
      </c>
      <c r="AH221" s="155">
        <f>IF(AD221=0,0,IF(ISBLANK('Student Work'!AH221),"ERROR",IF(ABS('Student Work'!AH221-('Student Work'!AE221-'Student Work'!AG221))&lt;0.01,"Correct","ERROR")))</f>
        <v>0</v>
      </c>
      <c r="AI221" s="144"/>
      <c r="AJ221" s="87"/>
      <c r="AK221" s="87"/>
      <c r="AL221" s="70"/>
    </row>
    <row r="222" spans="1:38">
      <c r="A222" s="100"/>
      <c r="B222" s="72"/>
      <c r="C222" s="72"/>
      <c r="D222" s="72"/>
      <c r="E222" s="72"/>
      <c r="F222" s="72"/>
      <c r="G222" s="72"/>
      <c r="H222" s="72"/>
      <c r="I222" s="72"/>
      <c r="J222" s="72"/>
      <c r="K222" s="72"/>
      <c r="L222" s="72"/>
      <c r="M222" s="72"/>
      <c r="N222" s="72"/>
      <c r="O222" s="87"/>
      <c r="P222" s="137">
        <f>IF($T$13="Correct",IF(AND(P221+1&lt;='Student Work'!$T$13,P221&lt;&gt;0),P221+1,IF('Student Work'!P222&gt;0,"ERROR",0)),0)</f>
        <v>0</v>
      </c>
      <c r="Q222" s="138">
        <f>IF(P222=0,0,IF(ISBLANK('Student Work'!Q222),"ERROR",IF(ABS('Student Work'!Q222-'Student Work'!T221)&lt;0.01,IF(P222&lt;&gt;"ERROR","Correct","ERROR"),"ERROR")))</f>
        <v>0</v>
      </c>
      <c r="R222" s="139">
        <f>IF(P222=0,0,IF(ISBLANK('Student Work'!R222),"ERROR",IF(ABS('Student Work'!R222-'Student Work'!Q222*'Student Work'!$T$12/12)&lt;0.01,IF(P222&lt;&gt;"ERROR","Correct","ERROR"),"ERROR")))</f>
        <v>0</v>
      </c>
      <c r="S222" s="139">
        <f>IF(P222=0,0,IF(ISBLANK('Student Work'!S222),"ERROR",IF(ABS('Student Work'!S222-('Student Work'!$T$14-'Student Work'!R222))&lt;0.01,IF(P222&lt;&gt;"ERROR","Correct","ERROR"),"ERROR")))</f>
        <v>0</v>
      </c>
      <c r="T222" s="139">
        <f>IF(P222=0,0,IF(ISBLANK('Student Work'!T222),"ERROR",IF(ABS('Student Work'!T222-('Student Work'!Q222-'Student Work'!S222))&lt;0.01,IF(P222&lt;&gt;"ERROR","Correct","ERROR"),"ERROR")))</f>
        <v>0</v>
      </c>
      <c r="U222" s="143"/>
      <c r="V222" s="143"/>
      <c r="W222" s="87"/>
      <c r="X222" s="87"/>
      <c r="Y222" s="87"/>
      <c r="Z222" s="87"/>
      <c r="AA222" s="87"/>
      <c r="AB222" s="87"/>
      <c r="AC222" s="87"/>
      <c r="AD222" s="137">
        <f>IF($AE$13="Correct",IF(AND(AD221+1&lt;='Student Work'!$AE$13,AD221&lt;&gt;0),AD221+1,IF('Student Work'!AD222&gt;0,"ERROR",0)),0)</f>
        <v>0</v>
      </c>
      <c r="AE222" s="139">
        <f>IF(AD222=0,0,IF(ISBLANK('Student Work'!AE222),"ERROR",IF(ABS('Student Work'!AE222-'Student Work'!AH221)&lt;0.01,IF(AD222&lt;&gt;"ERROR","Correct","ERROR"),"ERROR")))</f>
        <v>0</v>
      </c>
      <c r="AF222" s="139">
        <f>IF(AD222=0,0,IF(ISBLANK('Student Work'!AF222),"ERROR",IF(ABS('Student Work'!AF222-'Student Work'!AE222*'Student Work'!$AE$12/12)&lt;0.01,IF(AD222&lt;&gt;"ERROR","Correct","ERROR"),"ERROR")))</f>
        <v>0</v>
      </c>
      <c r="AG222" s="154">
        <f>IF(AD222=0,0,IF(ISBLANK('Student Work'!AG222),"ERROR",IF(ABS('Student Work'!AG222-('Student Work'!$AE$14-'Student Work'!AF222))&lt;0.01,"Correct","ERROR")))</f>
        <v>0</v>
      </c>
      <c r="AH222" s="155">
        <f>IF(AD222=0,0,IF(ISBLANK('Student Work'!AH222),"ERROR",IF(ABS('Student Work'!AH222-('Student Work'!AE222-'Student Work'!AG222))&lt;0.01,"Correct","ERROR")))</f>
        <v>0</v>
      </c>
      <c r="AI222" s="144"/>
      <c r="AJ222" s="87"/>
      <c r="AK222" s="87"/>
      <c r="AL222" s="70"/>
    </row>
    <row r="223" spans="1:38">
      <c r="A223" s="100"/>
      <c r="B223" s="72"/>
      <c r="C223" s="72"/>
      <c r="D223" s="72"/>
      <c r="E223" s="72"/>
      <c r="F223" s="72"/>
      <c r="G223" s="72"/>
      <c r="H223" s="72"/>
      <c r="I223" s="72"/>
      <c r="J223" s="72"/>
      <c r="K223" s="72"/>
      <c r="L223" s="72"/>
      <c r="M223" s="72"/>
      <c r="N223" s="72"/>
      <c r="O223" s="87"/>
      <c r="P223" s="137">
        <f>IF($T$13="Correct",IF(AND(P222+1&lt;='Student Work'!$T$13,P222&lt;&gt;0),P222+1,IF('Student Work'!P223&gt;0,"ERROR",0)),0)</f>
        <v>0</v>
      </c>
      <c r="Q223" s="138">
        <f>IF(P223=0,0,IF(ISBLANK('Student Work'!Q223),"ERROR",IF(ABS('Student Work'!Q223-'Student Work'!T222)&lt;0.01,IF(P223&lt;&gt;"ERROR","Correct","ERROR"),"ERROR")))</f>
        <v>0</v>
      </c>
      <c r="R223" s="139">
        <f>IF(P223=0,0,IF(ISBLANK('Student Work'!R223),"ERROR",IF(ABS('Student Work'!R223-'Student Work'!Q223*'Student Work'!$T$12/12)&lt;0.01,IF(P223&lt;&gt;"ERROR","Correct","ERROR"),"ERROR")))</f>
        <v>0</v>
      </c>
      <c r="S223" s="139">
        <f>IF(P223=0,0,IF(ISBLANK('Student Work'!S223),"ERROR",IF(ABS('Student Work'!S223-('Student Work'!$T$14-'Student Work'!R223))&lt;0.01,IF(P223&lt;&gt;"ERROR","Correct","ERROR"),"ERROR")))</f>
        <v>0</v>
      </c>
      <c r="T223" s="139">
        <f>IF(P223=0,0,IF(ISBLANK('Student Work'!T223),"ERROR",IF(ABS('Student Work'!T223-('Student Work'!Q223-'Student Work'!S223))&lt;0.01,IF(P223&lt;&gt;"ERROR","Correct","ERROR"),"ERROR")))</f>
        <v>0</v>
      </c>
      <c r="U223" s="143"/>
      <c r="V223" s="143"/>
      <c r="W223" s="87"/>
      <c r="X223" s="87"/>
      <c r="Y223" s="87"/>
      <c r="Z223" s="87"/>
      <c r="AA223" s="87"/>
      <c r="AB223" s="87"/>
      <c r="AC223" s="87"/>
      <c r="AD223" s="137">
        <f>IF($AE$13="Correct",IF(AND(AD222+1&lt;='Student Work'!$AE$13,AD222&lt;&gt;0),AD222+1,IF('Student Work'!AD223&gt;0,"ERROR",0)),0)</f>
        <v>0</v>
      </c>
      <c r="AE223" s="139">
        <f>IF(AD223=0,0,IF(ISBLANK('Student Work'!AE223),"ERROR",IF(ABS('Student Work'!AE223-'Student Work'!AH222)&lt;0.01,IF(AD223&lt;&gt;"ERROR","Correct","ERROR"),"ERROR")))</f>
        <v>0</v>
      </c>
      <c r="AF223" s="139">
        <f>IF(AD223=0,0,IF(ISBLANK('Student Work'!AF223),"ERROR",IF(ABS('Student Work'!AF223-'Student Work'!AE223*'Student Work'!$AE$12/12)&lt;0.01,IF(AD223&lt;&gt;"ERROR","Correct","ERROR"),"ERROR")))</f>
        <v>0</v>
      </c>
      <c r="AG223" s="154">
        <f>IF(AD223=0,0,IF(ISBLANK('Student Work'!AG223),"ERROR",IF(ABS('Student Work'!AG223-('Student Work'!$AE$14-'Student Work'!AF223))&lt;0.01,"Correct","ERROR")))</f>
        <v>0</v>
      </c>
      <c r="AH223" s="155">
        <f>IF(AD223=0,0,IF(ISBLANK('Student Work'!AH223),"ERROR",IF(ABS('Student Work'!AH223-('Student Work'!AE223-'Student Work'!AG223))&lt;0.01,"Correct","ERROR")))</f>
        <v>0</v>
      </c>
      <c r="AI223" s="144"/>
      <c r="AJ223" s="87"/>
      <c r="AK223" s="87"/>
      <c r="AL223" s="70"/>
    </row>
    <row r="224" spans="1:38">
      <c r="A224" s="100"/>
      <c r="B224" s="72"/>
      <c r="C224" s="72"/>
      <c r="D224" s="72"/>
      <c r="E224" s="72"/>
      <c r="F224" s="72"/>
      <c r="G224" s="72"/>
      <c r="H224" s="72"/>
      <c r="I224" s="72"/>
      <c r="J224" s="72"/>
      <c r="K224" s="72"/>
      <c r="L224" s="72"/>
      <c r="M224" s="72"/>
      <c r="N224" s="72"/>
      <c r="O224" s="87"/>
      <c r="P224" s="137">
        <f>IF($T$13="Correct",IF(AND(P223+1&lt;='Student Work'!$T$13,P223&lt;&gt;0),P223+1,IF('Student Work'!P224&gt;0,"ERROR",0)),0)</f>
        <v>0</v>
      </c>
      <c r="Q224" s="138">
        <f>IF(P224=0,0,IF(ISBLANK('Student Work'!Q224),"ERROR",IF(ABS('Student Work'!Q224-'Student Work'!T223)&lt;0.01,IF(P224&lt;&gt;"ERROR","Correct","ERROR"),"ERROR")))</f>
        <v>0</v>
      </c>
      <c r="R224" s="139">
        <f>IF(P224=0,0,IF(ISBLANK('Student Work'!R224),"ERROR",IF(ABS('Student Work'!R224-'Student Work'!Q224*'Student Work'!$T$12/12)&lt;0.01,IF(P224&lt;&gt;"ERROR","Correct","ERROR"),"ERROR")))</f>
        <v>0</v>
      </c>
      <c r="S224" s="139">
        <f>IF(P224=0,0,IF(ISBLANK('Student Work'!S224),"ERROR",IF(ABS('Student Work'!S224-('Student Work'!$T$14-'Student Work'!R224))&lt;0.01,IF(P224&lt;&gt;"ERROR","Correct","ERROR"),"ERROR")))</f>
        <v>0</v>
      </c>
      <c r="T224" s="139">
        <f>IF(P224=0,0,IF(ISBLANK('Student Work'!T224),"ERROR",IF(ABS('Student Work'!T224-('Student Work'!Q224-'Student Work'!S224))&lt;0.01,IF(P224&lt;&gt;"ERROR","Correct","ERROR"),"ERROR")))</f>
        <v>0</v>
      </c>
      <c r="U224" s="143"/>
      <c r="V224" s="143"/>
      <c r="W224" s="87"/>
      <c r="X224" s="87"/>
      <c r="Y224" s="87"/>
      <c r="Z224" s="87"/>
      <c r="AA224" s="87"/>
      <c r="AB224" s="87"/>
      <c r="AC224" s="87"/>
      <c r="AD224" s="137">
        <f>IF($AE$13="Correct",IF(AND(AD223+1&lt;='Student Work'!$AE$13,AD223&lt;&gt;0),AD223+1,IF('Student Work'!AD224&gt;0,"ERROR",0)),0)</f>
        <v>0</v>
      </c>
      <c r="AE224" s="139">
        <f>IF(AD224=0,0,IF(ISBLANK('Student Work'!AE224),"ERROR",IF(ABS('Student Work'!AE224-'Student Work'!AH223)&lt;0.01,IF(AD224&lt;&gt;"ERROR","Correct","ERROR"),"ERROR")))</f>
        <v>0</v>
      </c>
      <c r="AF224" s="139">
        <f>IF(AD224=0,0,IF(ISBLANK('Student Work'!AF224),"ERROR",IF(ABS('Student Work'!AF224-'Student Work'!AE224*'Student Work'!$AE$12/12)&lt;0.01,IF(AD224&lt;&gt;"ERROR","Correct","ERROR"),"ERROR")))</f>
        <v>0</v>
      </c>
      <c r="AG224" s="154">
        <f>IF(AD224=0,0,IF(ISBLANK('Student Work'!AG224),"ERROR",IF(ABS('Student Work'!AG224-('Student Work'!$AE$14-'Student Work'!AF224))&lt;0.01,"Correct","ERROR")))</f>
        <v>0</v>
      </c>
      <c r="AH224" s="155">
        <f>IF(AD224=0,0,IF(ISBLANK('Student Work'!AH224),"ERROR",IF(ABS('Student Work'!AH224-('Student Work'!AE224-'Student Work'!AG224))&lt;0.01,"Correct","ERROR")))</f>
        <v>0</v>
      </c>
      <c r="AI224" s="144"/>
      <c r="AJ224" s="87"/>
      <c r="AK224" s="87"/>
      <c r="AL224" s="70"/>
    </row>
    <row r="225" spans="1:38">
      <c r="A225" s="100"/>
      <c r="B225" s="72"/>
      <c r="C225" s="72"/>
      <c r="D225" s="72"/>
      <c r="E225" s="72"/>
      <c r="F225" s="72"/>
      <c r="G225" s="72"/>
      <c r="H225" s="72"/>
      <c r="I225" s="72"/>
      <c r="J225" s="72"/>
      <c r="K225" s="72"/>
      <c r="L225" s="72"/>
      <c r="M225" s="72"/>
      <c r="N225" s="72"/>
      <c r="O225" s="87"/>
      <c r="P225" s="137">
        <f>IF($T$13="Correct",IF(AND(P224+1&lt;='Student Work'!$T$13,P224&lt;&gt;0),P224+1,IF('Student Work'!P225&gt;0,"ERROR",0)),0)</f>
        <v>0</v>
      </c>
      <c r="Q225" s="138">
        <f>IF(P225=0,0,IF(ISBLANK('Student Work'!Q225),"ERROR",IF(ABS('Student Work'!Q225-'Student Work'!T224)&lt;0.01,IF(P225&lt;&gt;"ERROR","Correct","ERROR"),"ERROR")))</f>
        <v>0</v>
      </c>
      <c r="R225" s="139">
        <f>IF(P225=0,0,IF(ISBLANK('Student Work'!R225),"ERROR",IF(ABS('Student Work'!R225-'Student Work'!Q225*'Student Work'!$T$12/12)&lt;0.01,IF(P225&lt;&gt;"ERROR","Correct","ERROR"),"ERROR")))</f>
        <v>0</v>
      </c>
      <c r="S225" s="139">
        <f>IF(P225=0,0,IF(ISBLANK('Student Work'!S225),"ERROR",IF(ABS('Student Work'!S225-('Student Work'!$T$14-'Student Work'!R225))&lt;0.01,IF(P225&lt;&gt;"ERROR","Correct","ERROR"),"ERROR")))</f>
        <v>0</v>
      </c>
      <c r="T225" s="139">
        <f>IF(P225=0,0,IF(ISBLANK('Student Work'!T225),"ERROR",IF(ABS('Student Work'!T225-('Student Work'!Q225-'Student Work'!S225))&lt;0.01,IF(P225&lt;&gt;"ERROR","Correct","ERROR"),"ERROR")))</f>
        <v>0</v>
      </c>
      <c r="U225" s="143"/>
      <c r="V225" s="143"/>
      <c r="W225" s="87"/>
      <c r="X225" s="87"/>
      <c r="Y225" s="87"/>
      <c r="Z225" s="87"/>
      <c r="AA225" s="87"/>
      <c r="AB225" s="87"/>
      <c r="AC225" s="87"/>
      <c r="AD225" s="137">
        <f>IF($AE$13="Correct",IF(AND(AD224+1&lt;='Student Work'!$AE$13,AD224&lt;&gt;0),AD224+1,IF('Student Work'!AD225&gt;0,"ERROR",0)),0)</f>
        <v>0</v>
      </c>
      <c r="AE225" s="139">
        <f>IF(AD225=0,0,IF(ISBLANK('Student Work'!AE225),"ERROR",IF(ABS('Student Work'!AE225-'Student Work'!AH224)&lt;0.01,IF(AD225&lt;&gt;"ERROR","Correct","ERROR"),"ERROR")))</f>
        <v>0</v>
      </c>
      <c r="AF225" s="139">
        <f>IF(AD225=0,0,IF(ISBLANK('Student Work'!AF225),"ERROR",IF(ABS('Student Work'!AF225-'Student Work'!AE225*'Student Work'!$AE$12/12)&lt;0.01,IF(AD225&lt;&gt;"ERROR","Correct","ERROR"),"ERROR")))</f>
        <v>0</v>
      </c>
      <c r="AG225" s="154">
        <f>IF(AD225=0,0,IF(ISBLANK('Student Work'!AG225),"ERROR",IF(ABS('Student Work'!AG225-('Student Work'!$AE$14-'Student Work'!AF225))&lt;0.01,"Correct","ERROR")))</f>
        <v>0</v>
      </c>
      <c r="AH225" s="155">
        <f>IF(AD225=0,0,IF(ISBLANK('Student Work'!AH225),"ERROR",IF(ABS('Student Work'!AH225-('Student Work'!AE225-'Student Work'!AG225))&lt;0.01,"Correct","ERROR")))</f>
        <v>0</v>
      </c>
      <c r="AI225" s="144"/>
      <c r="AJ225" s="87"/>
      <c r="AK225" s="87"/>
      <c r="AL225" s="70"/>
    </row>
    <row r="226" spans="1:38">
      <c r="A226" s="100"/>
      <c r="B226" s="72"/>
      <c r="C226" s="72"/>
      <c r="D226" s="72"/>
      <c r="E226" s="72"/>
      <c r="F226" s="72"/>
      <c r="G226" s="72"/>
      <c r="H226" s="72"/>
      <c r="I226" s="72"/>
      <c r="J226" s="72"/>
      <c r="K226" s="72"/>
      <c r="L226" s="72"/>
      <c r="M226" s="72"/>
      <c r="N226" s="72"/>
      <c r="O226" s="87"/>
      <c r="P226" s="137">
        <f>IF($T$13="Correct",IF(AND(P225+1&lt;='Student Work'!$T$13,P225&lt;&gt;0),P225+1,IF('Student Work'!P226&gt;0,"ERROR",0)),0)</f>
        <v>0</v>
      </c>
      <c r="Q226" s="138">
        <f>IF(P226=0,0,IF(ISBLANK('Student Work'!Q226),"ERROR",IF(ABS('Student Work'!Q226-'Student Work'!T225)&lt;0.01,IF(P226&lt;&gt;"ERROR","Correct","ERROR"),"ERROR")))</f>
        <v>0</v>
      </c>
      <c r="R226" s="139">
        <f>IF(P226=0,0,IF(ISBLANK('Student Work'!R226),"ERROR",IF(ABS('Student Work'!R226-'Student Work'!Q226*'Student Work'!$T$12/12)&lt;0.01,IF(P226&lt;&gt;"ERROR","Correct","ERROR"),"ERROR")))</f>
        <v>0</v>
      </c>
      <c r="S226" s="139">
        <f>IF(P226=0,0,IF(ISBLANK('Student Work'!S226),"ERROR",IF(ABS('Student Work'!S226-('Student Work'!$T$14-'Student Work'!R226))&lt;0.01,IF(P226&lt;&gt;"ERROR","Correct","ERROR"),"ERROR")))</f>
        <v>0</v>
      </c>
      <c r="T226" s="139">
        <f>IF(P226=0,0,IF(ISBLANK('Student Work'!T226),"ERROR",IF(ABS('Student Work'!T226-('Student Work'!Q226-'Student Work'!S226))&lt;0.01,IF(P226&lt;&gt;"ERROR","Correct","ERROR"),"ERROR")))</f>
        <v>0</v>
      </c>
      <c r="U226" s="143"/>
      <c r="V226" s="143"/>
      <c r="W226" s="87"/>
      <c r="X226" s="87"/>
      <c r="Y226" s="87"/>
      <c r="Z226" s="87"/>
      <c r="AA226" s="87"/>
      <c r="AB226" s="87"/>
      <c r="AC226" s="87"/>
      <c r="AD226" s="137">
        <f>IF($AE$13="Correct",IF(AND(AD225+1&lt;='Student Work'!$AE$13,AD225&lt;&gt;0),AD225+1,IF('Student Work'!AD226&gt;0,"ERROR",0)),0)</f>
        <v>0</v>
      </c>
      <c r="AE226" s="139">
        <f>IF(AD226=0,0,IF(ISBLANK('Student Work'!AE226),"ERROR",IF(ABS('Student Work'!AE226-'Student Work'!AH225)&lt;0.01,IF(AD226&lt;&gt;"ERROR","Correct","ERROR"),"ERROR")))</f>
        <v>0</v>
      </c>
      <c r="AF226" s="139">
        <f>IF(AD226=0,0,IF(ISBLANK('Student Work'!AF226),"ERROR",IF(ABS('Student Work'!AF226-'Student Work'!AE226*'Student Work'!$AE$12/12)&lt;0.01,IF(AD226&lt;&gt;"ERROR","Correct","ERROR"),"ERROR")))</f>
        <v>0</v>
      </c>
      <c r="AG226" s="154">
        <f>IF(AD226=0,0,IF(ISBLANK('Student Work'!AG226),"ERROR",IF(ABS('Student Work'!AG226-('Student Work'!$AE$14-'Student Work'!AF226))&lt;0.01,"Correct","ERROR")))</f>
        <v>0</v>
      </c>
      <c r="AH226" s="155">
        <f>IF(AD226=0,0,IF(ISBLANK('Student Work'!AH226),"ERROR",IF(ABS('Student Work'!AH226-('Student Work'!AE226-'Student Work'!AG226))&lt;0.01,"Correct","ERROR")))</f>
        <v>0</v>
      </c>
      <c r="AI226" s="144"/>
      <c r="AJ226" s="87"/>
      <c r="AK226" s="87"/>
      <c r="AL226" s="70"/>
    </row>
    <row r="227" spans="1:38">
      <c r="A227" s="100"/>
      <c r="B227" s="72"/>
      <c r="C227" s="72"/>
      <c r="D227" s="72"/>
      <c r="E227" s="72"/>
      <c r="F227" s="72"/>
      <c r="G227" s="72"/>
      <c r="H227" s="72"/>
      <c r="I227" s="72"/>
      <c r="J227" s="72"/>
      <c r="K227" s="72"/>
      <c r="L227" s="72"/>
      <c r="M227" s="72"/>
      <c r="N227" s="72"/>
      <c r="O227" s="87"/>
      <c r="P227" s="137">
        <f>IF($T$13="Correct",IF(AND(P226+1&lt;='Student Work'!$T$13,P226&lt;&gt;0),P226+1,IF('Student Work'!P227&gt;0,"ERROR",0)),0)</f>
        <v>0</v>
      </c>
      <c r="Q227" s="138">
        <f>IF(P227=0,0,IF(ISBLANK('Student Work'!Q227),"ERROR",IF(ABS('Student Work'!Q227-'Student Work'!T226)&lt;0.01,IF(P227&lt;&gt;"ERROR","Correct","ERROR"),"ERROR")))</f>
        <v>0</v>
      </c>
      <c r="R227" s="139">
        <f>IF(P227=0,0,IF(ISBLANK('Student Work'!R227),"ERROR",IF(ABS('Student Work'!R227-'Student Work'!Q227*'Student Work'!$T$12/12)&lt;0.01,IF(P227&lt;&gt;"ERROR","Correct","ERROR"),"ERROR")))</f>
        <v>0</v>
      </c>
      <c r="S227" s="139">
        <f>IF(P227=0,0,IF(ISBLANK('Student Work'!S227),"ERROR",IF(ABS('Student Work'!S227-('Student Work'!$T$14-'Student Work'!R227))&lt;0.01,IF(P227&lt;&gt;"ERROR","Correct","ERROR"),"ERROR")))</f>
        <v>0</v>
      </c>
      <c r="T227" s="139">
        <f>IF(P227=0,0,IF(ISBLANK('Student Work'!T227),"ERROR",IF(ABS('Student Work'!T227-('Student Work'!Q227-'Student Work'!S227))&lt;0.01,IF(P227&lt;&gt;"ERROR","Correct","ERROR"),"ERROR")))</f>
        <v>0</v>
      </c>
      <c r="U227" s="143"/>
      <c r="V227" s="143"/>
      <c r="W227" s="87"/>
      <c r="X227" s="87"/>
      <c r="Y227" s="87"/>
      <c r="Z227" s="87"/>
      <c r="AA227" s="87"/>
      <c r="AB227" s="87"/>
      <c r="AC227" s="87"/>
      <c r="AD227" s="137">
        <f>IF($AE$13="Correct",IF(AND(AD226+1&lt;='Student Work'!$AE$13,AD226&lt;&gt;0),AD226+1,IF('Student Work'!AD227&gt;0,"ERROR",0)),0)</f>
        <v>0</v>
      </c>
      <c r="AE227" s="139">
        <f>IF(AD227=0,0,IF(ISBLANK('Student Work'!AE227),"ERROR",IF(ABS('Student Work'!AE227-'Student Work'!AH226)&lt;0.01,IF(AD227&lt;&gt;"ERROR","Correct","ERROR"),"ERROR")))</f>
        <v>0</v>
      </c>
      <c r="AF227" s="139">
        <f>IF(AD227=0,0,IF(ISBLANK('Student Work'!AF227),"ERROR",IF(ABS('Student Work'!AF227-'Student Work'!AE227*'Student Work'!$AE$12/12)&lt;0.01,IF(AD227&lt;&gt;"ERROR","Correct","ERROR"),"ERROR")))</f>
        <v>0</v>
      </c>
      <c r="AG227" s="154">
        <f>IF(AD227=0,0,IF(ISBLANK('Student Work'!AG227),"ERROR",IF(ABS('Student Work'!AG227-('Student Work'!$AE$14-'Student Work'!AF227))&lt;0.01,"Correct","ERROR")))</f>
        <v>0</v>
      </c>
      <c r="AH227" s="155">
        <f>IF(AD227=0,0,IF(ISBLANK('Student Work'!AH227),"ERROR",IF(ABS('Student Work'!AH227-('Student Work'!AE227-'Student Work'!AG227))&lt;0.01,"Correct","ERROR")))</f>
        <v>0</v>
      </c>
      <c r="AI227" s="144"/>
      <c r="AJ227" s="87"/>
      <c r="AK227" s="87"/>
      <c r="AL227" s="70"/>
    </row>
    <row r="228" spans="1:38">
      <c r="A228" s="100"/>
      <c r="B228" s="72"/>
      <c r="C228" s="72"/>
      <c r="D228" s="72"/>
      <c r="E228" s="72"/>
      <c r="F228" s="72"/>
      <c r="G228" s="72"/>
      <c r="H228" s="72"/>
      <c r="I228" s="72"/>
      <c r="J228" s="72"/>
      <c r="K228" s="72"/>
      <c r="L228" s="72"/>
      <c r="M228" s="72"/>
      <c r="N228" s="72"/>
      <c r="O228" s="87"/>
      <c r="P228" s="137">
        <f>IF($T$13="Correct",IF(AND(P227+1&lt;='Student Work'!$T$13,P227&lt;&gt;0),P227+1,IF('Student Work'!P228&gt;0,"ERROR",0)),0)</f>
        <v>0</v>
      </c>
      <c r="Q228" s="138">
        <f>IF(P228=0,0,IF(ISBLANK('Student Work'!Q228),"ERROR",IF(ABS('Student Work'!Q228-'Student Work'!T227)&lt;0.01,IF(P228&lt;&gt;"ERROR","Correct","ERROR"),"ERROR")))</f>
        <v>0</v>
      </c>
      <c r="R228" s="139">
        <f>IF(P228=0,0,IF(ISBLANK('Student Work'!R228),"ERROR",IF(ABS('Student Work'!R228-'Student Work'!Q228*'Student Work'!$T$12/12)&lt;0.01,IF(P228&lt;&gt;"ERROR","Correct","ERROR"),"ERROR")))</f>
        <v>0</v>
      </c>
      <c r="S228" s="139">
        <f>IF(P228=0,0,IF(ISBLANK('Student Work'!S228),"ERROR",IF(ABS('Student Work'!S228-('Student Work'!$T$14-'Student Work'!R228))&lt;0.01,IF(P228&lt;&gt;"ERROR","Correct","ERROR"),"ERROR")))</f>
        <v>0</v>
      </c>
      <c r="T228" s="139">
        <f>IF(P228=0,0,IF(ISBLANK('Student Work'!T228),"ERROR",IF(ABS('Student Work'!T228-('Student Work'!Q228-'Student Work'!S228))&lt;0.01,IF(P228&lt;&gt;"ERROR","Correct","ERROR"),"ERROR")))</f>
        <v>0</v>
      </c>
      <c r="U228" s="143"/>
      <c r="V228" s="143"/>
      <c r="W228" s="87"/>
      <c r="X228" s="87"/>
      <c r="Y228" s="87"/>
      <c r="Z228" s="87"/>
      <c r="AA228" s="87"/>
      <c r="AB228" s="87"/>
      <c r="AC228" s="87"/>
      <c r="AD228" s="137">
        <f>IF($AE$13="Correct",IF(AND(AD227+1&lt;='Student Work'!$AE$13,AD227&lt;&gt;0),AD227+1,IF('Student Work'!AD228&gt;0,"ERROR",0)),0)</f>
        <v>0</v>
      </c>
      <c r="AE228" s="139">
        <f>IF(AD228=0,0,IF(ISBLANK('Student Work'!AE228),"ERROR",IF(ABS('Student Work'!AE228-'Student Work'!AH227)&lt;0.01,IF(AD228&lt;&gt;"ERROR","Correct","ERROR"),"ERROR")))</f>
        <v>0</v>
      </c>
      <c r="AF228" s="139">
        <f>IF(AD228=0,0,IF(ISBLANK('Student Work'!AF228),"ERROR",IF(ABS('Student Work'!AF228-'Student Work'!AE228*'Student Work'!$AE$12/12)&lt;0.01,IF(AD228&lt;&gt;"ERROR","Correct","ERROR"),"ERROR")))</f>
        <v>0</v>
      </c>
      <c r="AG228" s="154">
        <f>IF(AD228=0,0,IF(ISBLANK('Student Work'!AG228),"ERROR",IF(ABS('Student Work'!AG228-('Student Work'!$AE$14-'Student Work'!AF228))&lt;0.01,"Correct","ERROR")))</f>
        <v>0</v>
      </c>
      <c r="AH228" s="155">
        <f>IF(AD228=0,0,IF(ISBLANK('Student Work'!AH228),"ERROR",IF(ABS('Student Work'!AH228-('Student Work'!AE228-'Student Work'!AG228))&lt;0.01,"Correct","ERROR")))</f>
        <v>0</v>
      </c>
      <c r="AI228" s="144"/>
      <c r="AJ228" s="87"/>
      <c r="AK228" s="87"/>
      <c r="AL228" s="70"/>
    </row>
    <row r="229" spans="1:38">
      <c r="A229" s="100"/>
      <c r="B229" s="72"/>
      <c r="C229" s="72"/>
      <c r="D229" s="72"/>
      <c r="E229" s="72"/>
      <c r="F229" s="72"/>
      <c r="G229" s="72"/>
      <c r="H229" s="72"/>
      <c r="I229" s="72"/>
      <c r="J229" s="72"/>
      <c r="K229" s="72"/>
      <c r="L229" s="72"/>
      <c r="M229" s="72"/>
      <c r="N229" s="72"/>
      <c r="O229" s="87"/>
      <c r="P229" s="137">
        <f>IF($T$13="Correct",IF(AND(P228+1&lt;='Student Work'!$T$13,P228&lt;&gt;0),P228+1,IF('Student Work'!P229&gt;0,"ERROR",0)),0)</f>
        <v>0</v>
      </c>
      <c r="Q229" s="138">
        <f>IF(P229=0,0,IF(ISBLANK('Student Work'!Q229),"ERROR",IF(ABS('Student Work'!Q229-'Student Work'!T228)&lt;0.01,IF(P229&lt;&gt;"ERROR","Correct","ERROR"),"ERROR")))</f>
        <v>0</v>
      </c>
      <c r="R229" s="139">
        <f>IF(P229=0,0,IF(ISBLANK('Student Work'!R229),"ERROR",IF(ABS('Student Work'!R229-'Student Work'!Q229*'Student Work'!$T$12/12)&lt;0.01,IF(P229&lt;&gt;"ERROR","Correct","ERROR"),"ERROR")))</f>
        <v>0</v>
      </c>
      <c r="S229" s="139">
        <f>IF(P229=0,0,IF(ISBLANK('Student Work'!S229),"ERROR",IF(ABS('Student Work'!S229-('Student Work'!$T$14-'Student Work'!R229))&lt;0.01,IF(P229&lt;&gt;"ERROR","Correct","ERROR"),"ERROR")))</f>
        <v>0</v>
      </c>
      <c r="T229" s="139">
        <f>IF(P229=0,0,IF(ISBLANK('Student Work'!T229),"ERROR",IF(ABS('Student Work'!T229-('Student Work'!Q229-'Student Work'!S229))&lt;0.01,IF(P229&lt;&gt;"ERROR","Correct","ERROR"),"ERROR")))</f>
        <v>0</v>
      </c>
      <c r="U229" s="143"/>
      <c r="V229" s="143"/>
      <c r="W229" s="87"/>
      <c r="X229" s="87"/>
      <c r="Y229" s="87"/>
      <c r="Z229" s="87"/>
      <c r="AA229" s="87"/>
      <c r="AB229" s="87"/>
      <c r="AC229" s="87"/>
      <c r="AD229" s="137">
        <f>IF($AE$13="Correct",IF(AND(AD228+1&lt;='Student Work'!$AE$13,AD228&lt;&gt;0),AD228+1,IF('Student Work'!AD229&gt;0,"ERROR",0)),0)</f>
        <v>0</v>
      </c>
      <c r="AE229" s="139">
        <f>IF(AD229=0,0,IF(ISBLANK('Student Work'!AE229),"ERROR",IF(ABS('Student Work'!AE229-'Student Work'!AH228)&lt;0.01,IF(AD229&lt;&gt;"ERROR","Correct","ERROR"),"ERROR")))</f>
        <v>0</v>
      </c>
      <c r="AF229" s="139">
        <f>IF(AD229=0,0,IF(ISBLANK('Student Work'!AF229),"ERROR",IF(ABS('Student Work'!AF229-'Student Work'!AE229*'Student Work'!$AE$12/12)&lt;0.01,IF(AD229&lt;&gt;"ERROR","Correct","ERROR"),"ERROR")))</f>
        <v>0</v>
      </c>
      <c r="AG229" s="154">
        <f>IF(AD229=0,0,IF(ISBLANK('Student Work'!AG229),"ERROR",IF(ABS('Student Work'!AG229-('Student Work'!$AE$14-'Student Work'!AF229))&lt;0.01,"Correct","ERROR")))</f>
        <v>0</v>
      </c>
      <c r="AH229" s="155">
        <f>IF(AD229=0,0,IF(ISBLANK('Student Work'!AH229),"ERROR",IF(ABS('Student Work'!AH229-('Student Work'!AE229-'Student Work'!AG229))&lt;0.01,"Correct","ERROR")))</f>
        <v>0</v>
      </c>
      <c r="AI229" s="144"/>
      <c r="AJ229" s="87"/>
      <c r="AK229" s="87"/>
      <c r="AL229" s="70"/>
    </row>
    <row r="230" spans="1:38">
      <c r="A230" s="100"/>
      <c r="B230" s="72"/>
      <c r="C230" s="72"/>
      <c r="D230" s="72"/>
      <c r="E230" s="72"/>
      <c r="F230" s="72"/>
      <c r="G230" s="72"/>
      <c r="H230" s="72"/>
      <c r="I230" s="72"/>
      <c r="J230" s="72"/>
      <c r="K230" s="72"/>
      <c r="L230" s="72"/>
      <c r="M230" s="72"/>
      <c r="N230" s="72"/>
      <c r="O230" s="87"/>
      <c r="P230" s="137">
        <f>IF($T$13="Correct",IF(AND(P229+1&lt;='Student Work'!$T$13,P229&lt;&gt;0),P229+1,IF('Student Work'!P230&gt;0,"ERROR",0)),0)</f>
        <v>0</v>
      </c>
      <c r="Q230" s="138">
        <f>IF(P230=0,0,IF(ISBLANK('Student Work'!Q230),"ERROR",IF(ABS('Student Work'!Q230-'Student Work'!T229)&lt;0.01,IF(P230&lt;&gt;"ERROR","Correct","ERROR"),"ERROR")))</f>
        <v>0</v>
      </c>
      <c r="R230" s="139">
        <f>IF(P230=0,0,IF(ISBLANK('Student Work'!R230),"ERROR",IF(ABS('Student Work'!R230-'Student Work'!Q230*'Student Work'!$T$12/12)&lt;0.01,IF(P230&lt;&gt;"ERROR","Correct","ERROR"),"ERROR")))</f>
        <v>0</v>
      </c>
      <c r="S230" s="139">
        <f>IF(P230=0,0,IF(ISBLANK('Student Work'!S230),"ERROR",IF(ABS('Student Work'!S230-('Student Work'!$T$14-'Student Work'!R230))&lt;0.01,IF(P230&lt;&gt;"ERROR","Correct","ERROR"),"ERROR")))</f>
        <v>0</v>
      </c>
      <c r="T230" s="139">
        <f>IF(P230=0,0,IF(ISBLANK('Student Work'!T230),"ERROR",IF(ABS('Student Work'!T230-('Student Work'!Q230-'Student Work'!S230))&lt;0.01,IF(P230&lt;&gt;"ERROR","Correct","ERROR"),"ERROR")))</f>
        <v>0</v>
      </c>
      <c r="U230" s="143"/>
      <c r="V230" s="143"/>
      <c r="W230" s="87"/>
      <c r="X230" s="87"/>
      <c r="Y230" s="87"/>
      <c r="Z230" s="87"/>
      <c r="AA230" s="87"/>
      <c r="AB230" s="87"/>
      <c r="AC230" s="87"/>
      <c r="AD230" s="137">
        <f>IF($AE$13="Correct",IF(AND(AD229+1&lt;='Student Work'!$AE$13,AD229&lt;&gt;0),AD229+1,IF('Student Work'!AD230&gt;0,"ERROR",0)),0)</f>
        <v>0</v>
      </c>
      <c r="AE230" s="139">
        <f>IF(AD230=0,0,IF(ISBLANK('Student Work'!AE230),"ERROR",IF(ABS('Student Work'!AE230-'Student Work'!AH229)&lt;0.01,IF(AD230&lt;&gt;"ERROR","Correct","ERROR"),"ERROR")))</f>
        <v>0</v>
      </c>
      <c r="AF230" s="139">
        <f>IF(AD230=0,0,IF(ISBLANK('Student Work'!AF230),"ERROR",IF(ABS('Student Work'!AF230-'Student Work'!AE230*'Student Work'!$AE$12/12)&lt;0.01,IF(AD230&lt;&gt;"ERROR","Correct","ERROR"),"ERROR")))</f>
        <v>0</v>
      </c>
      <c r="AG230" s="154">
        <f>IF(AD230=0,0,IF(ISBLANK('Student Work'!AG230),"ERROR",IF(ABS('Student Work'!AG230-('Student Work'!$AE$14-'Student Work'!AF230))&lt;0.01,"Correct","ERROR")))</f>
        <v>0</v>
      </c>
      <c r="AH230" s="155">
        <f>IF(AD230=0,0,IF(ISBLANK('Student Work'!AH230),"ERROR",IF(ABS('Student Work'!AH230-('Student Work'!AE230-'Student Work'!AG230))&lt;0.01,"Correct","ERROR")))</f>
        <v>0</v>
      </c>
      <c r="AI230" s="144"/>
      <c r="AJ230" s="87"/>
      <c r="AK230" s="87"/>
      <c r="AL230" s="70"/>
    </row>
    <row r="231" spans="1:38">
      <c r="A231" s="100"/>
      <c r="B231" s="72"/>
      <c r="C231" s="72"/>
      <c r="D231" s="72"/>
      <c r="E231" s="72"/>
      <c r="F231" s="72"/>
      <c r="G231" s="72"/>
      <c r="H231" s="72"/>
      <c r="I231" s="72"/>
      <c r="J231" s="72"/>
      <c r="K231" s="72"/>
      <c r="L231" s="72"/>
      <c r="M231" s="72"/>
      <c r="N231" s="72"/>
      <c r="O231" s="87"/>
      <c r="P231" s="137">
        <f>IF($T$13="Correct",IF(AND(P230+1&lt;='Student Work'!$T$13,P230&lt;&gt;0),P230+1,IF('Student Work'!P231&gt;0,"ERROR",0)),0)</f>
        <v>0</v>
      </c>
      <c r="Q231" s="138">
        <f>IF(P231=0,0,IF(ISBLANK('Student Work'!Q231),"ERROR",IF(ABS('Student Work'!Q231-'Student Work'!T230)&lt;0.01,IF(P231&lt;&gt;"ERROR","Correct","ERROR"),"ERROR")))</f>
        <v>0</v>
      </c>
      <c r="R231" s="139">
        <f>IF(P231=0,0,IF(ISBLANK('Student Work'!R231),"ERROR",IF(ABS('Student Work'!R231-'Student Work'!Q231*'Student Work'!$T$12/12)&lt;0.01,IF(P231&lt;&gt;"ERROR","Correct","ERROR"),"ERROR")))</f>
        <v>0</v>
      </c>
      <c r="S231" s="139">
        <f>IF(P231=0,0,IF(ISBLANK('Student Work'!S231),"ERROR",IF(ABS('Student Work'!S231-('Student Work'!$T$14-'Student Work'!R231))&lt;0.01,IF(P231&lt;&gt;"ERROR","Correct","ERROR"),"ERROR")))</f>
        <v>0</v>
      </c>
      <c r="T231" s="139">
        <f>IF(P231=0,0,IF(ISBLANK('Student Work'!T231),"ERROR",IF(ABS('Student Work'!T231-('Student Work'!Q231-'Student Work'!S231))&lt;0.01,IF(P231&lt;&gt;"ERROR","Correct","ERROR"),"ERROR")))</f>
        <v>0</v>
      </c>
      <c r="U231" s="143"/>
      <c r="V231" s="143"/>
      <c r="W231" s="87"/>
      <c r="X231" s="87"/>
      <c r="Y231" s="87"/>
      <c r="Z231" s="87"/>
      <c r="AA231" s="87"/>
      <c r="AB231" s="87"/>
      <c r="AC231" s="87"/>
      <c r="AD231" s="137">
        <f>IF($AE$13="Correct",IF(AND(AD230+1&lt;='Student Work'!$AE$13,AD230&lt;&gt;0),AD230+1,IF('Student Work'!AD231&gt;0,"ERROR",0)),0)</f>
        <v>0</v>
      </c>
      <c r="AE231" s="139">
        <f>IF(AD231=0,0,IF(ISBLANK('Student Work'!AE231),"ERROR",IF(ABS('Student Work'!AE231-'Student Work'!AH230)&lt;0.01,IF(AD231&lt;&gt;"ERROR","Correct","ERROR"),"ERROR")))</f>
        <v>0</v>
      </c>
      <c r="AF231" s="139">
        <f>IF(AD231=0,0,IF(ISBLANK('Student Work'!AF231),"ERROR",IF(ABS('Student Work'!AF231-'Student Work'!AE231*'Student Work'!$AE$12/12)&lt;0.01,IF(AD231&lt;&gt;"ERROR","Correct","ERROR"),"ERROR")))</f>
        <v>0</v>
      </c>
      <c r="AG231" s="154">
        <f>IF(AD231=0,0,IF(ISBLANK('Student Work'!AG231),"ERROR",IF(ABS('Student Work'!AG231-('Student Work'!$AE$14-'Student Work'!AF231))&lt;0.01,"Correct","ERROR")))</f>
        <v>0</v>
      </c>
      <c r="AH231" s="155">
        <f>IF(AD231=0,0,IF(ISBLANK('Student Work'!AH231),"ERROR",IF(ABS('Student Work'!AH231-('Student Work'!AE231-'Student Work'!AG231))&lt;0.01,"Correct","ERROR")))</f>
        <v>0</v>
      </c>
      <c r="AI231" s="144"/>
      <c r="AJ231" s="87"/>
      <c r="AK231" s="87"/>
      <c r="AL231" s="70"/>
    </row>
    <row r="232" spans="1:38">
      <c r="A232" s="100"/>
      <c r="B232" s="72"/>
      <c r="C232" s="72"/>
      <c r="D232" s="72"/>
      <c r="E232" s="72"/>
      <c r="F232" s="72"/>
      <c r="G232" s="72"/>
      <c r="H232" s="72"/>
      <c r="I232" s="72"/>
      <c r="J232" s="72"/>
      <c r="K232" s="72"/>
      <c r="L232" s="72"/>
      <c r="M232" s="72"/>
      <c r="N232" s="72"/>
      <c r="O232" s="87"/>
      <c r="P232" s="137">
        <f>IF($T$13="Correct",IF(AND(P231+1&lt;='Student Work'!$T$13,P231&lt;&gt;0),P231+1,IF('Student Work'!P232&gt;0,"ERROR",0)),0)</f>
        <v>0</v>
      </c>
      <c r="Q232" s="138">
        <f>IF(P232=0,0,IF(ISBLANK('Student Work'!Q232),"ERROR",IF(ABS('Student Work'!Q232-'Student Work'!T231)&lt;0.01,IF(P232&lt;&gt;"ERROR","Correct","ERROR"),"ERROR")))</f>
        <v>0</v>
      </c>
      <c r="R232" s="139">
        <f>IF(P232=0,0,IF(ISBLANK('Student Work'!R232),"ERROR",IF(ABS('Student Work'!R232-'Student Work'!Q232*'Student Work'!$T$12/12)&lt;0.01,IF(P232&lt;&gt;"ERROR","Correct","ERROR"),"ERROR")))</f>
        <v>0</v>
      </c>
      <c r="S232" s="139">
        <f>IF(P232=0,0,IF(ISBLANK('Student Work'!S232),"ERROR",IF(ABS('Student Work'!S232-('Student Work'!$T$14-'Student Work'!R232))&lt;0.01,IF(P232&lt;&gt;"ERROR","Correct","ERROR"),"ERROR")))</f>
        <v>0</v>
      </c>
      <c r="T232" s="139">
        <f>IF(P232=0,0,IF(ISBLANK('Student Work'!T232),"ERROR",IF(ABS('Student Work'!T232-('Student Work'!Q232-'Student Work'!S232))&lt;0.01,IF(P232&lt;&gt;"ERROR","Correct","ERROR"),"ERROR")))</f>
        <v>0</v>
      </c>
      <c r="U232" s="143"/>
      <c r="V232" s="143"/>
      <c r="W232" s="87"/>
      <c r="X232" s="87"/>
      <c r="Y232" s="87"/>
      <c r="Z232" s="87"/>
      <c r="AA232" s="87"/>
      <c r="AB232" s="87"/>
      <c r="AC232" s="87"/>
      <c r="AD232" s="137">
        <f>IF($AE$13="Correct",IF(AND(AD231+1&lt;='Student Work'!$AE$13,AD231&lt;&gt;0),AD231+1,IF('Student Work'!AD232&gt;0,"ERROR",0)),0)</f>
        <v>0</v>
      </c>
      <c r="AE232" s="139">
        <f>IF(AD232=0,0,IF(ISBLANK('Student Work'!AE232),"ERROR",IF(ABS('Student Work'!AE232-'Student Work'!AH231)&lt;0.01,IF(AD232&lt;&gt;"ERROR","Correct","ERROR"),"ERROR")))</f>
        <v>0</v>
      </c>
      <c r="AF232" s="139">
        <f>IF(AD232=0,0,IF(ISBLANK('Student Work'!AF232),"ERROR",IF(ABS('Student Work'!AF232-'Student Work'!AE232*'Student Work'!$AE$12/12)&lt;0.01,IF(AD232&lt;&gt;"ERROR","Correct","ERROR"),"ERROR")))</f>
        <v>0</v>
      </c>
      <c r="AG232" s="154">
        <f>IF(AD232=0,0,IF(ISBLANK('Student Work'!AG232),"ERROR",IF(ABS('Student Work'!AG232-('Student Work'!$AE$14-'Student Work'!AF232))&lt;0.01,"Correct","ERROR")))</f>
        <v>0</v>
      </c>
      <c r="AH232" s="155">
        <f>IF(AD232=0,0,IF(ISBLANK('Student Work'!AH232),"ERROR",IF(ABS('Student Work'!AH232-('Student Work'!AE232-'Student Work'!AG232))&lt;0.01,"Correct","ERROR")))</f>
        <v>0</v>
      </c>
      <c r="AI232" s="144"/>
      <c r="AJ232" s="87"/>
      <c r="AK232" s="87"/>
      <c r="AL232" s="70"/>
    </row>
    <row r="233" spans="1:38">
      <c r="A233" s="100"/>
      <c r="B233" s="72"/>
      <c r="C233" s="72"/>
      <c r="D233" s="72"/>
      <c r="E233" s="72"/>
      <c r="F233" s="72"/>
      <c r="G233" s="72"/>
      <c r="H233" s="72"/>
      <c r="I233" s="72"/>
      <c r="J233" s="72"/>
      <c r="K233" s="72"/>
      <c r="L233" s="72"/>
      <c r="M233" s="72"/>
      <c r="N233" s="72"/>
      <c r="O233" s="87"/>
      <c r="P233" s="137">
        <f>IF($T$13="Correct",IF(AND(P232+1&lt;='Student Work'!$T$13,P232&lt;&gt;0),P232+1,IF('Student Work'!P233&gt;0,"ERROR",0)),0)</f>
        <v>0</v>
      </c>
      <c r="Q233" s="138">
        <f>IF(P233=0,0,IF(ISBLANK('Student Work'!Q233),"ERROR",IF(ABS('Student Work'!Q233-'Student Work'!T232)&lt;0.01,IF(P233&lt;&gt;"ERROR","Correct","ERROR"),"ERROR")))</f>
        <v>0</v>
      </c>
      <c r="R233" s="139">
        <f>IF(P233=0,0,IF(ISBLANK('Student Work'!R233),"ERROR",IF(ABS('Student Work'!R233-'Student Work'!Q233*'Student Work'!$T$12/12)&lt;0.01,IF(P233&lt;&gt;"ERROR","Correct","ERROR"),"ERROR")))</f>
        <v>0</v>
      </c>
      <c r="S233" s="139">
        <f>IF(P233=0,0,IF(ISBLANK('Student Work'!S233),"ERROR",IF(ABS('Student Work'!S233-('Student Work'!$T$14-'Student Work'!R233))&lt;0.01,IF(P233&lt;&gt;"ERROR","Correct","ERROR"),"ERROR")))</f>
        <v>0</v>
      </c>
      <c r="T233" s="139">
        <f>IF(P233=0,0,IF(ISBLANK('Student Work'!T233),"ERROR",IF(ABS('Student Work'!T233-('Student Work'!Q233-'Student Work'!S233))&lt;0.01,IF(P233&lt;&gt;"ERROR","Correct","ERROR"),"ERROR")))</f>
        <v>0</v>
      </c>
      <c r="U233" s="143"/>
      <c r="V233" s="143"/>
      <c r="W233" s="87"/>
      <c r="X233" s="87"/>
      <c r="Y233" s="87"/>
      <c r="Z233" s="87"/>
      <c r="AA233" s="87"/>
      <c r="AB233" s="87"/>
      <c r="AC233" s="87"/>
      <c r="AD233" s="137">
        <f>IF($AE$13="Correct",IF(AND(AD232+1&lt;='Student Work'!$AE$13,AD232&lt;&gt;0),AD232+1,IF('Student Work'!AD233&gt;0,"ERROR",0)),0)</f>
        <v>0</v>
      </c>
      <c r="AE233" s="139">
        <f>IF(AD233=0,0,IF(ISBLANK('Student Work'!AE233),"ERROR",IF(ABS('Student Work'!AE233-'Student Work'!AH232)&lt;0.01,IF(AD233&lt;&gt;"ERROR","Correct","ERROR"),"ERROR")))</f>
        <v>0</v>
      </c>
      <c r="AF233" s="139">
        <f>IF(AD233=0,0,IF(ISBLANK('Student Work'!AF233),"ERROR",IF(ABS('Student Work'!AF233-'Student Work'!AE233*'Student Work'!$AE$12/12)&lt;0.01,IF(AD233&lt;&gt;"ERROR","Correct","ERROR"),"ERROR")))</f>
        <v>0</v>
      </c>
      <c r="AG233" s="154">
        <f>IF(AD233=0,0,IF(ISBLANK('Student Work'!AG233),"ERROR",IF(ABS('Student Work'!AG233-('Student Work'!$AE$14-'Student Work'!AF233))&lt;0.01,"Correct","ERROR")))</f>
        <v>0</v>
      </c>
      <c r="AH233" s="155">
        <f>IF(AD233=0,0,IF(ISBLANK('Student Work'!AH233),"ERROR",IF(ABS('Student Work'!AH233-('Student Work'!AE233-'Student Work'!AG233))&lt;0.01,"Correct","ERROR")))</f>
        <v>0</v>
      </c>
      <c r="AI233" s="144"/>
      <c r="AJ233" s="87"/>
      <c r="AK233" s="87"/>
      <c r="AL233" s="70"/>
    </row>
    <row r="234" spans="1:38">
      <c r="A234" s="100"/>
      <c r="B234" s="72"/>
      <c r="C234" s="72"/>
      <c r="D234" s="72"/>
      <c r="E234" s="72"/>
      <c r="F234" s="72"/>
      <c r="G234" s="72"/>
      <c r="H234" s="72"/>
      <c r="I234" s="72"/>
      <c r="J234" s="72"/>
      <c r="K234" s="72"/>
      <c r="L234" s="72"/>
      <c r="M234" s="72"/>
      <c r="N234" s="72"/>
      <c r="O234" s="87"/>
      <c r="P234" s="137">
        <f>IF($T$13="Correct",IF(AND(P233+1&lt;='Student Work'!$T$13,P233&lt;&gt;0),P233+1,IF('Student Work'!P234&gt;0,"ERROR",0)),0)</f>
        <v>0</v>
      </c>
      <c r="Q234" s="138">
        <f>IF(P234=0,0,IF(ISBLANK('Student Work'!Q234),"ERROR",IF(ABS('Student Work'!Q234-'Student Work'!T233)&lt;0.01,IF(P234&lt;&gt;"ERROR","Correct","ERROR"),"ERROR")))</f>
        <v>0</v>
      </c>
      <c r="R234" s="139">
        <f>IF(P234=0,0,IF(ISBLANK('Student Work'!R234),"ERROR",IF(ABS('Student Work'!R234-'Student Work'!Q234*'Student Work'!$T$12/12)&lt;0.01,IF(P234&lt;&gt;"ERROR","Correct","ERROR"),"ERROR")))</f>
        <v>0</v>
      </c>
      <c r="S234" s="139">
        <f>IF(P234=0,0,IF(ISBLANK('Student Work'!S234),"ERROR",IF(ABS('Student Work'!S234-('Student Work'!$T$14-'Student Work'!R234))&lt;0.01,IF(P234&lt;&gt;"ERROR","Correct","ERROR"),"ERROR")))</f>
        <v>0</v>
      </c>
      <c r="T234" s="139">
        <f>IF(P234=0,0,IF(ISBLANK('Student Work'!T234),"ERROR",IF(ABS('Student Work'!T234-('Student Work'!Q234-'Student Work'!S234))&lt;0.01,IF(P234&lt;&gt;"ERROR","Correct","ERROR"),"ERROR")))</f>
        <v>0</v>
      </c>
      <c r="U234" s="143"/>
      <c r="V234" s="143"/>
      <c r="W234" s="87"/>
      <c r="X234" s="87"/>
      <c r="Y234" s="87"/>
      <c r="Z234" s="87"/>
      <c r="AA234" s="87"/>
      <c r="AB234" s="87"/>
      <c r="AC234" s="87"/>
      <c r="AD234" s="137">
        <f>IF($AE$13="Correct",IF(AND(AD233+1&lt;='Student Work'!$AE$13,AD233&lt;&gt;0),AD233+1,IF('Student Work'!AD234&gt;0,"ERROR",0)),0)</f>
        <v>0</v>
      </c>
      <c r="AE234" s="139">
        <f>IF(AD234=0,0,IF(ISBLANK('Student Work'!AE234),"ERROR",IF(ABS('Student Work'!AE234-'Student Work'!AH233)&lt;0.01,IF(AD234&lt;&gt;"ERROR","Correct","ERROR"),"ERROR")))</f>
        <v>0</v>
      </c>
      <c r="AF234" s="139">
        <f>IF(AD234=0,0,IF(ISBLANK('Student Work'!AF234),"ERROR",IF(ABS('Student Work'!AF234-'Student Work'!AE234*'Student Work'!$AE$12/12)&lt;0.01,IF(AD234&lt;&gt;"ERROR","Correct","ERROR"),"ERROR")))</f>
        <v>0</v>
      </c>
      <c r="AG234" s="154">
        <f>IF(AD234=0,0,IF(ISBLANK('Student Work'!AG234),"ERROR",IF(ABS('Student Work'!AG234-('Student Work'!$AE$14-'Student Work'!AF234))&lt;0.01,"Correct","ERROR")))</f>
        <v>0</v>
      </c>
      <c r="AH234" s="155">
        <f>IF(AD234=0,0,IF(ISBLANK('Student Work'!AH234),"ERROR",IF(ABS('Student Work'!AH234-('Student Work'!AE234-'Student Work'!AG234))&lt;0.01,"Correct","ERROR")))</f>
        <v>0</v>
      </c>
      <c r="AI234" s="144"/>
      <c r="AJ234" s="87"/>
      <c r="AK234" s="87"/>
      <c r="AL234" s="70"/>
    </row>
    <row r="235" spans="1:38">
      <c r="A235" s="100"/>
      <c r="B235" s="72"/>
      <c r="C235" s="72"/>
      <c r="D235" s="72"/>
      <c r="E235" s="72"/>
      <c r="F235" s="72"/>
      <c r="G235" s="72"/>
      <c r="H235" s="72"/>
      <c r="I235" s="72"/>
      <c r="J235" s="72"/>
      <c r="K235" s="72"/>
      <c r="L235" s="72"/>
      <c r="M235" s="72"/>
      <c r="N235" s="72"/>
      <c r="O235" s="87"/>
      <c r="P235" s="137">
        <f>IF($T$13="Correct",IF(AND(P234+1&lt;='Student Work'!$T$13,P234&lt;&gt;0),P234+1,IF('Student Work'!P235&gt;0,"ERROR",0)),0)</f>
        <v>0</v>
      </c>
      <c r="Q235" s="138">
        <f>IF(P235=0,0,IF(ISBLANK('Student Work'!Q235),"ERROR",IF(ABS('Student Work'!Q235-'Student Work'!T234)&lt;0.01,IF(P235&lt;&gt;"ERROR","Correct","ERROR"),"ERROR")))</f>
        <v>0</v>
      </c>
      <c r="R235" s="139">
        <f>IF(P235=0,0,IF(ISBLANK('Student Work'!R235),"ERROR",IF(ABS('Student Work'!R235-'Student Work'!Q235*'Student Work'!$T$12/12)&lt;0.01,IF(P235&lt;&gt;"ERROR","Correct","ERROR"),"ERROR")))</f>
        <v>0</v>
      </c>
      <c r="S235" s="139">
        <f>IF(P235=0,0,IF(ISBLANK('Student Work'!S235),"ERROR",IF(ABS('Student Work'!S235-('Student Work'!$T$14-'Student Work'!R235))&lt;0.01,IF(P235&lt;&gt;"ERROR","Correct","ERROR"),"ERROR")))</f>
        <v>0</v>
      </c>
      <c r="T235" s="139">
        <f>IF(P235=0,0,IF(ISBLANK('Student Work'!T235),"ERROR",IF(ABS('Student Work'!T235-('Student Work'!Q235-'Student Work'!S235))&lt;0.01,IF(P235&lt;&gt;"ERROR","Correct","ERROR"),"ERROR")))</f>
        <v>0</v>
      </c>
      <c r="U235" s="143"/>
      <c r="V235" s="143"/>
      <c r="W235" s="87"/>
      <c r="X235" s="87"/>
      <c r="Y235" s="87"/>
      <c r="Z235" s="87"/>
      <c r="AA235" s="87"/>
      <c r="AB235" s="87"/>
      <c r="AC235" s="87"/>
      <c r="AD235" s="137">
        <f>IF($AE$13="Correct",IF(AND(AD234+1&lt;='Student Work'!$AE$13,AD234&lt;&gt;0),AD234+1,IF('Student Work'!AD235&gt;0,"ERROR",0)),0)</f>
        <v>0</v>
      </c>
      <c r="AE235" s="139">
        <f>IF(AD235=0,0,IF(ISBLANK('Student Work'!AE235),"ERROR",IF(ABS('Student Work'!AE235-'Student Work'!AH234)&lt;0.01,IF(AD235&lt;&gt;"ERROR","Correct","ERROR"),"ERROR")))</f>
        <v>0</v>
      </c>
      <c r="AF235" s="139">
        <f>IF(AD235=0,0,IF(ISBLANK('Student Work'!AF235),"ERROR",IF(ABS('Student Work'!AF235-'Student Work'!AE235*'Student Work'!$AE$12/12)&lt;0.01,IF(AD235&lt;&gt;"ERROR","Correct","ERROR"),"ERROR")))</f>
        <v>0</v>
      </c>
      <c r="AG235" s="154">
        <f>IF(AD235=0,0,IF(ISBLANK('Student Work'!AG235),"ERROR",IF(ABS('Student Work'!AG235-('Student Work'!$AE$14-'Student Work'!AF235))&lt;0.01,"Correct","ERROR")))</f>
        <v>0</v>
      </c>
      <c r="AH235" s="155">
        <f>IF(AD235=0,0,IF(ISBLANK('Student Work'!AH235),"ERROR",IF(ABS('Student Work'!AH235-('Student Work'!AE235-'Student Work'!AG235))&lt;0.01,"Correct","ERROR")))</f>
        <v>0</v>
      </c>
      <c r="AI235" s="144"/>
      <c r="AJ235" s="87"/>
      <c r="AK235" s="87"/>
      <c r="AL235" s="70"/>
    </row>
    <row r="236" spans="1:38">
      <c r="A236" s="100"/>
      <c r="B236" s="72"/>
      <c r="C236" s="72"/>
      <c r="D236" s="72"/>
      <c r="E236" s="72"/>
      <c r="F236" s="72"/>
      <c r="G236" s="72"/>
      <c r="H236" s="72"/>
      <c r="I236" s="72"/>
      <c r="J236" s="72"/>
      <c r="K236" s="72"/>
      <c r="L236" s="72"/>
      <c r="M236" s="72"/>
      <c r="N236" s="72"/>
      <c r="O236" s="87"/>
      <c r="P236" s="137">
        <f>IF($T$13="Correct",IF(AND(P235+1&lt;='Student Work'!$T$13,P235&lt;&gt;0),P235+1,IF('Student Work'!P236&gt;0,"ERROR",0)),0)</f>
        <v>0</v>
      </c>
      <c r="Q236" s="138">
        <f>IF(P236=0,0,IF(ISBLANK('Student Work'!Q236),"ERROR",IF(ABS('Student Work'!Q236-'Student Work'!T235)&lt;0.01,IF(P236&lt;&gt;"ERROR","Correct","ERROR"),"ERROR")))</f>
        <v>0</v>
      </c>
      <c r="R236" s="139">
        <f>IF(P236=0,0,IF(ISBLANK('Student Work'!R236),"ERROR",IF(ABS('Student Work'!R236-'Student Work'!Q236*'Student Work'!$T$12/12)&lt;0.01,IF(P236&lt;&gt;"ERROR","Correct","ERROR"),"ERROR")))</f>
        <v>0</v>
      </c>
      <c r="S236" s="139">
        <f>IF(P236=0,0,IF(ISBLANK('Student Work'!S236),"ERROR",IF(ABS('Student Work'!S236-('Student Work'!$T$14-'Student Work'!R236))&lt;0.01,IF(P236&lt;&gt;"ERROR","Correct","ERROR"),"ERROR")))</f>
        <v>0</v>
      </c>
      <c r="T236" s="139">
        <f>IF(P236=0,0,IF(ISBLANK('Student Work'!T236),"ERROR",IF(ABS('Student Work'!T236-('Student Work'!Q236-'Student Work'!S236))&lt;0.01,IF(P236&lt;&gt;"ERROR","Correct","ERROR"),"ERROR")))</f>
        <v>0</v>
      </c>
      <c r="U236" s="143"/>
      <c r="V236" s="143"/>
      <c r="W236" s="87"/>
      <c r="X236" s="87"/>
      <c r="Y236" s="87"/>
      <c r="Z236" s="87"/>
      <c r="AA236" s="87"/>
      <c r="AB236" s="87"/>
      <c r="AC236" s="87"/>
      <c r="AD236" s="137">
        <f>IF($AE$13="Correct",IF(AND(AD235+1&lt;='Student Work'!$AE$13,AD235&lt;&gt;0),AD235+1,IF('Student Work'!AD236&gt;0,"ERROR",0)),0)</f>
        <v>0</v>
      </c>
      <c r="AE236" s="139">
        <f>IF(AD236=0,0,IF(ISBLANK('Student Work'!AE236),"ERROR",IF(ABS('Student Work'!AE236-'Student Work'!AH235)&lt;0.01,IF(AD236&lt;&gt;"ERROR","Correct","ERROR"),"ERROR")))</f>
        <v>0</v>
      </c>
      <c r="AF236" s="139">
        <f>IF(AD236=0,0,IF(ISBLANK('Student Work'!AF236),"ERROR",IF(ABS('Student Work'!AF236-'Student Work'!AE236*'Student Work'!$AE$12/12)&lt;0.01,IF(AD236&lt;&gt;"ERROR","Correct","ERROR"),"ERROR")))</f>
        <v>0</v>
      </c>
      <c r="AG236" s="154">
        <f>IF(AD236=0,0,IF(ISBLANK('Student Work'!AG236),"ERROR",IF(ABS('Student Work'!AG236-('Student Work'!$AE$14-'Student Work'!AF236))&lt;0.01,"Correct","ERROR")))</f>
        <v>0</v>
      </c>
      <c r="AH236" s="155">
        <f>IF(AD236=0,0,IF(ISBLANK('Student Work'!AH236),"ERROR",IF(ABS('Student Work'!AH236-('Student Work'!AE236-'Student Work'!AG236))&lt;0.01,"Correct","ERROR")))</f>
        <v>0</v>
      </c>
      <c r="AI236" s="144"/>
      <c r="AJ236" s="87"/>
      <c r="AK236" s="87"/>
      <c r="AL236" s="70"/>
    </row>
    <row r="237" spans="1:38">
      <c r="A237" s="100"/>
      <c r="B237" s="72"/>
      <c r="C237" s="72"/>
      <c r="D237" s="72"/>
      <c r="E237" s="72"/>
      <c r="F237" s="72"/>
      <c r="G237" s="72"/>
      <c r="H237" s="72"/>
      <c r="I237" s="72"/>
      <c r="J237" s="72"/>
      <c r="K237" s="72"/>
      <c r="L237" s="72"/>
      <c r="M237" s="72"/>
      <c r="N237" s="72"/>
      <c r="O237" s="87"/>
      <c r="P237" s="137">
        <f>IF($T$13="Correct",IF(AND(P236+1&lt;='Student Work'!$T$13,P236&lt;&gt;0),P236+1,IF('Student Work'!P237&gt;0,"ERROR",0)),0)</f>
        <v>0</v>
      </c>
      <c r="Q237" s="138">
        <f>IF(P237=0,0,IF(ISBLANK('Student Work'!Q237),"ERROR",IF(ABS('Student Work'!Q237-'Student Work'!T236)&lt;0.01,IF(P237&lt;&gt;"ERROR","Correct","ERROR"),"ERROR")))</f>
        <v>0</v>
      </c>
      <c r="R237" s="139">
        <f>IF(P237=0,0,IF(ISBLANK('Student Work'!R237),"ERROR",IF(ABS('Student Work'!R237-'Student Work'!Q237*'Student Work'!$T$12/12)&lt;0.01,IF(P237&lt;&gt;"ERROR","Correct","ERROR"),"ERROR")))</f>
        <v>0</v>
      </c>
      <c r="S237" s="139">
        <f>IF(P237=0,0,IF(ISBLANK('Student Work'!S237),"ERROR",IF(ABS('Student Work'!S237-('Student Work'!$T$14-'Student Work'!R237))&lt;0.01,IF(P237&lt;&gt;"ERROR","Correct","ERROR"),"ERROR")))</f>
        <v>0</v>
      </c>
      <c r="T237" s="139">
        <f>IF(P237=0,0,IF(ISBLANK('Student Work'!T237),"ERROR",IF(ABS('Student Work'!T237-('Student Work'!Q237-'Student Work'!S237))&lt;0.01,IF(P237&lt;&gt;"ERROR","Correct","ERROR"),"ERROR")))</f>
        <v>0</v>
      </c>
      <c r="U237" s="143"/>
      <c r="V237" s="143"/>
      <c r="W237" s="87"/>
      <c r="X237" s="87"/>
      <c r="Y237" s="87"/>
      <c r="Z237" s="87"/>
      <c r="AA237" s="87"/>
      <c r="AB237" s="87"/>
      <c r="AC237" s="87"/>
      <c r="AD237" s="137">
        <f>IF($AE$13="Correct",IF(AND(AD236+1&lt;='Student Work'!$AE$13,AD236&lt;&gt;0),AD236+1,IF('Student Work'!AD237&gt;0,"ERROR",0)),0)</f>
        <v>0</v>
      </c>
      <c r="AE237" s="139">
        <f>IF(AD237=0,0,IF(ISBLANK('Student Work'!AE237),"ERROR",IF(ABS('Student Work'!AE237-'Student Work'!AH236)&lt;0.01,IF(AD237&lt;&gt;"ERROR","Correct","ERROR"),"ERROR")))</f>
        <v>0</v>
      </c>
      <c r="AF237" s="139">
        <f>IF(AD237=0,0,IF(ISBLANK('Student Work'!AF237),"ERROR",IF(ABS('Student Work'!AF237-'Student Work'!AE237*'Student Work'!$AE$12/12)&lt;0.01,IF(AD237&lt;&gt;"ERROR","Correct","ERROR"),"ERROR")))</f>
        <v>0</v>
      </c>
      <c r="AG237" s="154">
        <f>IF(AD237=0,0,IF(ISBLANK('Student Work'!AG237),"ERROR",IF(ABS('Student Work'!AG237-('Student Work'!$AE$14-'Student Work'!AF237))&lt;0.01,"Correct","ERROR")))</f>
        <v>0</v>
      </c>
      <c r="AH237" s="155">
        <f>IF(AD237=0,0,IF(ISBLANK('Student Work'!AH237),"ERROR",IF(ABS('Student Work'!AH237-('Student Work'!AE237-'Student Work'!AG237))&lt;0.01,"Correct","ERROR")))</f>
        <v>0</v>
      </c>
      <c r="AI237" s="144"/>
      <c r="AJ237" s="87"/>
      <c r="AK237" s="87"/>
      <c r="AL237" s="70"/>
    </row>
    <row r="238" spans="1:38">
      <c r="A238" s="100"/>
      <c r="B238" s="72"/>
      <c r="C238" s="72"/>
      <c r="D238" s="72"/>
      <c r="E238" s="72"/>
      <c r="F238" s="72"/>
      <c r="G238" s="72"/>
      <c r="H238" s="72"/>
      <c r="I238" s="72"/>
      <c r="J238" s="72"/>
      <c r="K238" s="72"/>
      <c r="L238" s="72"/>
      <c r="M238" s="72"/>
      <c r="N238" s="72"/>
      <c r="O238" s="87"/>
      <c r="P238" s="137">
        <f>IF($T$13="Correct",IF(AND(P237+1&lt;='Student Work'!$T$13,P237&lt;&gt;0),P237+1,IF('Student Work'!P238&gt;0,"ERROR",0)),0)</f>
        <v>0</v>
      </c>
      <c r="Q238" s="138">
        <f>IF(P238=0,0,IF(ISBLANK('Student Work'!Q238),"ERROR",IF(ABS('Student Work'!Q238-'Student Work'!T237)&lt;0.01,IF(P238&lt;&gt;"ERROR","Correct","ERROR"),"ERROR")))</f>
        <v>0</v>
      </c>
      <c r="R238" s="139">
        <f>IF(P238=0,0,IF(ISBLANK('Student Work'!R238),"ERROR",IF(ABS('Student Work'!R238-'Student Work'!Q238*'Student Work'!$T$12/12)&lt;0.01,IF(P238&lt;&gt;"ERROR","Correct","ERROR"),"ERROR")))</f>
        <v>0</v>
      </c>
      <c r="S238" s="139">
        <f>IF(P238=0,0,IF(ISBLANK('Student Work'!S238),"ERROR",IF(ABS('Student Work'!S238-('Student Work'!$T$14-'Student Work'!R238))&lt;0.01,IF(P238&lt;&gt;"ERROR","Correct","ERROR"),"ERROR")))</f>
        <v>0</v>
      </c>
      <c r="T238" s="139">
        <f>IF(P238=0,0,IF(ISBLANK('Student Work'!T238),"ERROR",IF(ABS('Student Work'!T238-('Student Work'!Q238-'Student Work'!S238))&lt;0.01,IF(P238&lt;&gt;"ERROR","Correct","ERROR"),"ERROR")))</f>
        <v>0</v>
      </c>
      <c r="U238" s="143"/>
      <c r="V238" s="143"/>
      <c r="W238" s="87"/>
      <c r="X238" s="87"/>
      <c r="Y238" s="87"/>
      <c r="Z238" s="87"/>
      <c r="AA238" s="87"/>
      <c r="AB238" s="87"/>
      <c r="AC238" s="87"/>
      <c r="AD238" s="137">
        <f>IF($AE$13="Correct",IF(AND(AD237+1&lt;='Student Work'!$AE$13,AD237&lt;&gt;0),AD237+1,IF('Student Work'!AD238&gt;0,"ERROR",0)),0)</f>
        <v>0</v>
      </c>
      <c r="AE238" s="139">
        <f>IF(AD238=0,0,IF(ISBLANK('Student Work'!AE238),"ERROR",IF(ABS('Student Work'!AE238-'Student Work'!AH237)&lt;0.01,IF(AD238&lt;&gt;"ERROR","Correct","ERROR"),"ERROR")))</f>
        <v>0</v>
      </c>
      <c r="AF238" s="139">
        <f>IF(AD238=0,0,IF(ISBLANK('Student Work'!AF238),"ERROR",IF(ABS('Student Work'!AF238-'Student Work'!AE238*'Student Work'!$AE$12/12)&lt;0.01,IF(AD238&lt;&gt;"ERROR","Correct","ERROR"),"ERROR")))</f>
        <v>0</v>
      </c>
      <c r="AG238" s="154">
        <f>IF(AD238=0,0,IF(ISBLANK('Student Work'!AG238),"ERROR",IF(ABS('Student Work'!AG238-('Student Work'!$AE$14-'Student Work'!AF238))&lt;0.01,"Correct","ERROR")))</f>
        <v>0</v>
      </c>
      <c r="AH238" s="155">
        <f>IF(AD238=0,0,IF(ISBLANK('Student Work'!AH238),"ERROR",IF(ABS('Student Work'!AH238-('Student Work'!AE238-'Student Work'!AG238))&lt;0.01,"Correct","ERROR")))</f>
        <v>0</v>
      </c>
      <c r="AI238" s="144"/>
      <c r="AJ238" s="87"/>
      <c r="AK238" s="87"/>
      <c r="AL238" s="70"/>
    </row>
    <row r="239" spans="1:38">
      <c r="A239" s="100"/>
      <c r="B239" s="72"/>
      <c r="C239" s="72"/>
      <c r="D239" s="72"/>
      <c r="E239" s="72"/>
      <c r="F239" s="72"/>
      <c r="G239" s="72"/>
      <c r="H239" s="72"/>
      <c r="I239" s="72"/>
      <c r="J239" s="72"/>
      <c r="K239" s="72"/>
      <c r="L239" s="72"/>
      <c r="M239" s="72"/>
      <c r="N239" s="72"/>
      <c r="O239" s="87"/>
      <c r="P239" s="137">
        <f>IF($T$13="Correct",IF(AND(P238+1&lt;='Student Work'!$T$13,P238&lt;&gt;0),P238+1,IF('Student Work'!P239&gt;0,"ERROR",0)),0)</f>
        <v>0</v>
      </c>
      <c r="Q239" s="138">
        <f>IF(P239=0,0,IF(ISBLANK('Student Work'!Q239),"ERROR",IF(ABS('Student Work'!Q239-'Student Work'!T238)&lt;0.01,IF(P239&lt;&gt;"ERROR","Correct","ERROR"),"ERROR")))</f>
        <v>0</v>
      </c>
      <c r="R239" s="139">
        <f>IF(P239=0,0,IF(ISBLANK('Student Work'!R239),"ERROR",IF(ABS('Student Work'!R239-'Student Work'!Q239*'Student Work'!$T$12/12)&lt;0.01,IF(P239&lt;&gt;"ERROR","Correct","ERROR"),"ERROR")))</f>
        <v>0</v>
      </c>
      <c r="S239" s="139">
        <f>IF(P239=0,0,IF(ISBLANK('Student Work'!S239),"ERROR",IF(ABS('Student Work'!S239-('Student Work'!$T$14-'Student Work'!R239))&lt;0.01,IF(P239&lt;&gt;"ERROR","Correct","ERROR"),"ERROR")))</f>
        <v>0</v>
      </c>
      <c r="T239" s="139">
        <f>IF(P239=0,0,IF(ISBLANK('Student Work'!T239),"ERROR",IF(ABS('Student Work'!T239-('Student Work'!Q239-'Student Work'!S239))&lt;0.01,IF(P239&lt;&gt;"ERROR","Correct","ERROR"),"ERROR")))</f>
        <v>0</v>
      </c>
      <c r="U239" s="143"/>
      <c r="V239" s="143"/>
      <c r="W239" s="87"/>
      <c r="X239" s="87"/>
      <c r="Y239" s="87"/>
      <c r="Z239" s="87"/>
      <c r="AA239" s="87"/>
      <c r="AB239" s="87"/>
      <c r="AC239" s="87"/>
      <c r="AD239" s="137">
        <f>IF($AE$13="Correct",IF(AND(AD238+1&lt;='Student Work'!$AE$13,AD238&lt;&gt;0),AD238+1,IF('Student Work'!AD239&gt;0,"ERROR",0)),0)</f>
        <v>0</v>
      </c>
      <c r="AE239" s="139">
        <f>IF(AD239=0,0,IF(ISBLANK('Student Work'!AE239),"ERROR",IF(ABS('Student Work'!AE239-'Student Work'!AH238)&lt;0.01,IF(AD239&lt;&gt;"ERROR","Correct","ERROR"),"ERROR")))</f>
        <v>0</v>
      </c>
      <c r="AF239" s="139">
        <f>IF(AD239=0,0,IF(ISBLANK('Student Work'!AF239),"ERROR",IF(ABS('Student Work'!AF239-'Student Work'!AE239*'Student Work'!$AE$12/12)&lt;0.01,IF(AD239&lt;&gt;"ERROR","Correct","ERROR"),"ERROR")))</f>
        <v>0</v>
      </c>
      <c r="AG239" s="154">
        <f>IF(AD239=0,0,IF(ISBLANK('Student Work'!AG239),"ERROR",IF(ABS('Student Work'!AG239-('Student Work'!$AE$14-'Student Work'!AF239))&lt;0.01,"Correct","ERROR")))</f>
        <v>0</v>
      </c>
      <c r="AH239" s="155">
        <f>IF(AD239=0,0,IF(ISBLANK('Student Work'!AH239),"ERROR",IF(ABS('Student Work'!AH239-('Student Work'!AE239-'Student Work'!AG239))&lt;0.01,"Correct","ERROR")))</f>
        <v>0</v>
      </c>
      <c r="AI239" s="144"/>
      <c r="AJ239" s="87"/>
      <c r="AK239" s="87"/>
      <c r="AL239" s="70"/>
    </row>
    <row r="240" spans="1:38">
      <c r="A240" s="100"/>
      <c r="B240" s="72"/>
      <c r="C240" s="72"/>
      <c r="D240" s="72"/>
      <c r="E240" s="72"/>
      <c r="F240" s="72"/>
      <c r="G240" s="72"/>
      <c r="H240" s="72"/>
      <c r="I240" s="72"/>
      <c r="J240" s="72"/>
      <c r="K240" s="72"/>
      <c r="L240" s="72"/>
      <c r="M240" s="72"/>
      <c r="N240" s="72"/>
      <c r="O240" s="87"/>
      <c r="P240" s="137">
        <f>IF($T$13="Correct",IF(AND(P239+1&lt;='Student Work'!$T$13,P239&lt;&gt;0),P239+1,IF('Student Work'!P240&gt;0,"ERROR",0)),0)</f>
        <v>0</v>
      </c>
      <c r="Q240" s="138">
        <f>IF(P240=0,0,IF(ISBLANK('Student Work'!Q240),"ERROR",IF(ABS('Student Work'!Q240-'Student Work'!T239)&lt;0.01,IF(P240&lt;&gt;"ERROR","Correct","ERROR"),"ERROR")))</f>
        <v>0</v>
      </c>
      <c r="R240" s="139">
        <f>IF(P240=0,0,IF(ISBLANK('Student Work'!R240),"ERROR",IF(ABS('Student Work'!R240-'Student Work'!Q240*'Student Work'!$T$12/12)&lt;0.01,IF(P240&lt;&gt;"ERROR","Correct","ERROR"),"ERROR")))</f>
        <v>0</v>
      </c>
      <c r="S240" s="139">
        <f>IF(P240=0,0,IF(ISBLANK('Student Work'!S240),"ERROR",IF(ABS('Student Work'!S240-('Student Work'!$T$14-'Student Work'!R240))&lt;0.01,IF(P240&lt;&gt;"ERROR","Correct","ERROR"),"ERROR")))</f>
        <v>0</v>
      </c>
      <c r="T240" s="139">
        <f>IF(P240=0,0,IF(ISBLANK('Student Work'!T240),"ERROR",IF(ABS('Student Work'!T240-('Student Work'!Q240-'Student Work'!S240))&lt;0.01,IF(P240&lt;&gt;"ERROR","Correct","ERROR"),"ERROR")))</f>
        <v>0</v>
      </c>
      <c r="U240" s="143"/>
      <c r="V240" s="143"/>
      <c r="W240" s="87"/>
      <c r="X240" s="87"/>
      <c r="Y240" s="87"/>
      <c r="Z240" s="87"/>
      <c r="AA240" s="87"/>
      <c r="AB240" s="87"/>
      <c r="AC240" s="87"/>
      <c r="AD240" s="137">
        <f>IF($AE$13="Correct",IF(AND(AD239+1&lt;='Student Work'!$AE$13,AD239&lt;&gt;0),AD239+1,IF('Student Work'!AD240&gt;0,"ERROR",0)),0)</f>
        <v>0</v>
      </c>
      <c r="AE240" s="139">
        <f>IF(AD240=0,0,IF(ISBLANK('Student Work'!AE240),"ERROR",IF(ABS('Student Work'!AE240-'Student Work'!AH239)&lt;0.01,IF(AD240&lt;&gt;"ERROR","Correct","ERROR"),"ERROR")))</f>
        <v>0</v>
      </c>
      <c r="AF240" s="139">
        <f>IF(AD240=0,0,IF(ISBLANK('Student Work'!AF240),"ERROR",IF(ABS('Student Work'!AF240-'Student Work'!AE240*'Student Work'!$AE$12/12)&lt;0.01,IF(AD240&lt;&gt;"ERROR","Correct","ERROR"),"ERROR")))</f>
        <v>0</v>
      </c>
      <c r="AG240" s="154">
        <f>IF(AD240=0,0,IF(ISBLANK('Student Work'!AG240),"ERROR",IF(ABS('Student Work'!AG240-('Student Work'!$AE$14-'Student Work'!AF240))&lt;0.01,"Correct","ERROR")))</f>
        <v>0</v>
      </c>
      <c r="AH240" s="155">
        <f>IF(AD240=0,0,IF(ISBLANK('Student Work'!AH240),"ERROR",IF(ABS('Student Work'!AH240-('Student Work'!AE240-'Student Work'!AG240))&lt;0.01,"Correct","ERROR")))</f>
        <v>0</v>
      </c>
      <c r="AI240" s="144"/>
      <c r="AJ240" s="87"/>
      <c r="AK240" s="87"/>
      <c r="AL240" s="70"/>
    </row>
    <row r="241" spans="1:38">
      <c r="A241" s="100"/>
      <c r="B241" s="72"/>
      <c r="C241" s="72"/>
      <c r="D241" s="72"/>
      <c r="E241" s="72"/>
      <c r="F241" s="72"/>
      <c r="G241" s="72"/>
      <c r="H241" s="72"/>
      <c r="I241" s="72"/>
      <c r="J241" s="72"/>
      <c r="K241" s="72"/>
      <c r="L241" s="72"/>
      <c r="M241" s="72"/>
      <c r="N241" s="72"/>
      <c r="O241" s="87"/>
      <c r="P241" s="137">
        <f>IF($T$13="Correct",IF(AND(P240+1&lt;='Student Work'!$T$13,P240&lt;&gt;0),P240+1,IF('Student Work'!P241&gt;0,"ERROR",0)),0)</f>
        <v>0</v>
      </c>
      <c r="Q241" s="138">
        <f>IF(P241=0,0,IF(ISBLANK('Student Work'!Q241),"ERROR",IF(ABS('Student Work'!Q241-'Student Work'!T240)&lt;0.01,IF(P241&lt;&gt;"ERROR","Correct","ERROR"),"ERROR")))</f>
        <v>0</v>
      </c>
      <c r="R241" s="139">
        <f>IF(P241=0,0,IF(ISBLANK('Student Work'!R241),"ERROR",IF(ABS('Student Work'!R241-'Student Work'!Q241*'Student Work'!$T$12/12)&lt;0.01,IF(P241&lt;&gt;"ERROR","Correct","ERROR"),"ERROR")))</f>
        <v>0</v>
      </c>
      <c r="S241" s="139">
        <f>IF(P241=0,0,IF(ISBLANK('Student Work'!S241),"ERROR",IF(ABS('Student Work'!S241-('Student Work'!$T$14-'Student Work'!R241))&lt;0.01,IF(P241&lt;&gt;"ERROR","Correct","ERROR"),"ERROR")))</f>
        <v>0</v>
      </c>
      <c r="T241" s="139">
        <f>IF(P241=0,0,IF(ISBLANK('Student Work'!T241),"ERROR",IF(ABS('Student Work'!T241-('Student Work'!Q241-'Student Work'!S241))&lt;0.01,IF(P241&lt;&gt;"ERROR","Correct","ERROR"),"ERROR")))</f>
        <v>0</v>
      </c>
      <c r="U241" s="143"/>
      <c r="V241" s="143"/>
      <c r="W241" s="87"/>
      <c r="X241" s="87"/>
      <c r="Y241" s="87"/>
      <c r="Z241" s="87"/>
      <c r="AA241" s="87"/>
      <c r="AB241" s="87"/>
      <c r="AC241" s="87"/>
      <c r="AD241" s="137">
        <f>IF($AE$13="Correct",IF(AND(AD240+1&lt;='Student Work'!$AE$13,AD240&lt;&gt;0),AD240+1,IF('Student Work'!AD241&gt;0,"ERROR",0)),0)</f>
        <v>0</v>
      </c>
      <c r="AE241" s="139">
        <f>IF(AD241=0,0,IF(ISBLANK('Student Work'!AE241),"ERROR",IF(ABS('Student Work'!AE241-'Student Work'!AH240)&lt;0.01,IF(AD241&lt;&gt;"ERROR","Correct","ERROR"),"ERROR")))</f>
        <v>0</v>
      </c>
      <c r="AF241" s="139">
        <f>IF(AD241=0,0,IF(ISBLANK('Student Work'!AF241),"ERROR",IF(ABS('Student Work'!AF241-'Student Work'!AE241*'Student Work'!$AE$12/12)&lt;0.01,IF(AD241&lt;&gt;"ERROR","Correct","ERROR"),"ERROR")))</f>
        <v>0</v>
      </c>
      <c r="AG241" s="154">
        <f>IF(AD241=0,0,IF(ISBLANK('Student Work'!AG241),"ERROR",IF(ABS('Student Work'!AG241-('Student Work'!$AE$14-'Student Work'!AF241))&lt;0.01,"Correct","ERROR")))</f>
        <v>0</v>
      </c>
      <c r="AH241" s="155">
        <f>IF(AD241=0,0,IF(ISBLANK('Student Work'!AH241),"ERROR",IF(ABS('Student Work'!AH241-('Student Work'!AE241-'Student Work'!AG241))&lt;0.01,"Correct","ERROR")))</f>
        <v>0</v>
      </c>
      <c r="AI241" s="144"/>
      <c r="AJ241" s="87"/>
      <c r="AK241" s="87"/>
      <c r="AL241" s="70"/>
    </row>
    <row r="242" spans="1:38">
      <c r="A242" s="100"/>
      <c r="B242" s="72"/>
      <c r="C242" s="72"/>
      <c r="D242" s="72"/>
      <c r="E242" s="72"/>
      <c r="F242" s="72"/>
      <c r="G242" s="72"/>
      <c r="H242" s="72"/>
      <c r="I242" s="72"/>
      <c r="J242" s="72"/>
      <c r="K242" s="72"/>
      <c r="L242" s="72"/>
      <c r="M242" s="72"/>
      <c r="N242" s="72"/>
      <c r="O242" s="87"/>
      <c r="P242" s="137">
        <f>IF($T$13="Correct",IF(AND(P241+1&lt;='Student Work'!$T$13,P241&lt;&gt;0),P241+1,IF('Student Work'!P242&gt;0,"ERROR",0)),0)</f>
        <v>0</v>
      </c>
      <c r="Q242" s="138">
        <f>IF(P242=0,0,IF(ISBLANK('Student Work'!Q242),"ERROR",IF(ABS('Student Work'!Q242-'Student Work'!T241)&lt;0.01,IF(P242&lt;&gt;"ERROR","Correct","ERROR"),"ERROR")))</f>
        <v>0</v>
      </c>
      <c r="R242" s="139">
        <f>IF(P242=0,0,IF(ISBLANK('Student Work'!R242),"ERROR",IF(ABS('Student Work'!R242-'Student Work'!Q242*'Student Work'!$T$12/12)&lt;0.01,IF(P242&lt;&gt;"ERROR","Correct","ERROR"),"ERROR")))</f>
        <v>0</v>
      </c>
      <c r="S242" s="139">
        <f>IF(P242=0,0,IF(ISBLANK('Student Work'!S242),"ERROR",IF(ABS('Student Work'!S242-('Student Work'!$T$14-'Student Work'!R242))&lt;0.01,IF(P242&lt;&gt;"ERROR","Correct","ERROR"),"ERROR")))</f>
        <v>0</v>
      </c>
      <c r="T242" s="139">
        <f>IF(P242=0,0,IF(ISBLANK('Student Work'!T242),"ERROR",IF(ABS('Student Work'!T242-('Student Work'!Q242-'Student Work'!S242))&lt;0.01,IF(P242&lt;&gt;"ERROR","Correct","ERROR"),"ERROR")))</f>
        <v>0</v>
      </c>
      <c r="U242" s="143"/>
      <c r="V242" s="143"/>
      <c r="W242" s="87"/>
      <c r="X242" s="87"/>
      <c r="Y242" s="87"/>
      <c r="Z242" s="87"/>
      <c r="AA242" s="87"/>
      <c r="AB242" s="87"/>
      <c r="AC242" s="87"/>
      <c r="AD242" s="137">
        <f>IF($AE$13="Correct",IF(AND(AD241+1&lt;='Student Work'!$AE$13,AD241&lt;&gt;0),AD241+1,IF('Student Work'!AD242&gt;0,"ERROR",0)),0)</f>
        <v>0</v>
      </c>
      <c r="AE242" s="139">
        <f>IF(AD242=0,0,IF(ISBLANK('Student Work'!AE242),"ERROR",IF(ABS('Student Work'!AE242-'Student Work'!AH241)&lt;0.01,IF(AD242&lt;&gt;"ERROR","Correct","ERROR"),"ERROR")))</f>
        <v>0</v>
      </c>
      <c r="AF242" s="139">
        <f>IF(AD242=0,0,IF(ISBLANK('Student Work'!AF242),"ERROR",IF(ABS('Student Work'!AF242-'Student Work'!AE242*'Student Work'!$AE$12/12)&lt;0.01,IF(AD242&lt;&gt;"ERROR","Correct","ERROR"),"ERROR")))</f>
        <v>0</v>
      </c>
      <c r="AG242" s="154">
        <f>IF(AD242=0,0,IF(ISBLANK('Student Work'!AG242),"ERROR",IF(ABS('Student Work'!AG242-('Student Work'!$AE$14-'Student Work'!AF242))&lt;0.01,"Correct","ERROR")))</f>
        <v>0</v>
      </c>
      <c r="AH242" s="155">
        <f>IF(AD242=0,0,IF(ISBLANK('Student Work'!AH242),"ERROR",IF(ABS('Student Work'!AH242-('Student Work'!AE242-'Student Work'!AG242))&lt;0.01,"Correct","ERROR")))</f>
        <v>0</v>
      </c>
      <c r="AI242" s="144"/>
      <c r="AJ242" s="87"/>
      <c r="AK242" s="87"/>
      <c r="AL242" s="70"/>
    </row>
    <row r="243" spans="1:38">
      <c r="A243" s="100"/>
      <c r="B243" s="72"/>
      <c r="C243" s="72"/>
      <c r="D243" s="72"/>
      <c r="E243" s="72"/>
      <c r="F243" s="72"/>
      <c r="G243" s="72"/>
      <c r="H243" s="72"/>
      <c r="I243" s="72"/>
      <c r="J243" s="72"/>
      <c r="K243" s="72"/>
      <c r="L243" s="72"/>
      <c r="M243" s="72"/>
      <c r="N243" s="72"/>
      <c r="O243" s="87"/>
      <c r="P243" s="137">
        <f>IF($T$13="Correct",IF(AND(P242+1&lt;='Student Work'!$T$13,P242&lt;&gt;0),P242+1,IF('Student Work'!P243&gt;0,"ERROR",0)),0)</f>
        <v>0</v>
      </c>
      <c r="Q243" s="138">
        <f>IF(P243=0,0,IF(ISBLANK('Student Work'!Q243),"ERROR",IF(ABS('Student Work'!Q243-'Student Work'!T242)&lt;0.01,IF(P243&lt;&gt;"ERROR","Correct","ERROR"),"ERROR")))</f>
        <v>0</v>
      </c>
      <c r="R243" s="139">
        <f>IF(P243=0,0,IF(ISBLANK('Student Work'!R243),"ERROR",IF(ABS('Student Work'!R243-'Student Work'!Q243*'Student Work'!$T$12/12)&lt;0.01,IF(P243&lt;&gt;"ERROR","Correct","ERROR"),"ERROR")))</f>
        <v>0</v>
      </c>
      <c r="S243" s="139">
        <f>IF(P243=0,0,IF(ISBLANK('Student Work'!S243),"ERROR",IF(ABS('Student Work'!S243-('Student Work'!$T$14-'Student Work'!R243))&lt;0.01,IF(P243&lt;&gt;"ERROR","Correct","ERROR"),"ERROR")))</f>
        <v>0</v>
      </c>
      <c r="T243" s="139">
        <f>IF(P243=0,0,IF(ISBLANK('Student Work'!T243),"ERROR",IF(ABS('Student Work'!T243-('Student Work'!Q243-'Student Work'!S243))&lt;0.01,IF(P243&lt;&gt;"ERROR","Correct","ERROR"),"ERROR")))</f>
        <v>0</v>
      </c>
      <c r="U243" s="143"/>
      <c r="V243" s="143"/>
      <c r="W243" s="87"/>
      <c r="X243" s="87"/>
      <c r="Y243" s="87"/>
      <c r="Z243" s="87"/>
      <c r="AA243" s="87"/>
      <c r="AB243" s="87"/>
      <c r="AC243" s="87"/>
      <c r="AD243" s="137">
        <f>IF($AE$13="Correct",IF(AND(AD242+1&lt;='Student Work'!$AE$13,AD242&lt;&gt;0),AD242+1,IF('Student Work'!AD243&gt;0,"ERROR",0)),0)</f>
        <v>0</v>
      </c>
      <c r="AE243" s="139">
        <f>IF(AD243=0,0,IF(ISBLANK('Student Work'!AE243),"ERROR",IF(ABS('Student Work'!AE243-'Student Work'!AH242)&lt;0.01,IF(AD243&lt;&gt;"ERROR","Correct","ERROR"),"ERROR")))</f>
        <v>0</v>
      </c>
      <c r="AF243" s="139">
        <f>IF(AD243=0,0,IF(ISBLANK('Student Work'!AF243),"ERROR",IF(ABS('Student Work'!AF243-'Student Work'!AE243*'Student Work'!$AE$12/12)&lt;0.01,IF(AD243&lt;&gt;"ERROR","Correct","ERROR"),"ERROR")))</f>
        <v>0</v>
      </c>
      <c r="AG243" s="154">
        <f>IF(AD243=0,0,IF(ISBLANK('Student Work'!AG243),"ERROR",IF(ABS('Student Work'!AG243-('Student Work'!$AE$14-'Student Work'!AF243))&lt;0.01,"Correct","ERROR")))</f>
        <v>0</v>
      </c>
      <c r="AH243" s="155">
        <f>IF(AD243=0,0,IF(ISBLANK('Student Work'!AH243),"ERROR",IF(ABS('Student Work'!AH243-('Student Work'!AE243-'Student Work'!AG243))&lt;0.01,"Correct","ERROR")))</f>
        <v>0</v>
      </c>
      <c r="AI243" s="144"/>
      <c r="AJ243" s="87"/>
      <c r="AK243" s="87"/>
      <c r="AL243" s="70"/>
    </row>
    <row r="244" spans="1:38">
      <c r="A244" s="100"/>
      <c r="B244" s="72"/>
      <c r="C244" s="72"/>
      <c r="D244" s="72"/>
      <c r="E244" s="72"/>
      <c r="F244" s="72"/>
      <c r="G244" s="72"/>
      <c r="H244" s="72"/>
      <c r="I244" s="72"/>
      <c r="J244" s="72"/>
      <c r="K244" s="72"/>
      <c r="L244" s="72"/>
      <c r="M244" s="72"/>
      <c r="N244" s="72"/>
      <c r="O244" s="87"/>
      <c r="P244" s="137">
        <f>IF($T$13="Correct",IF(AND(P243+1&lt;='Student Work'!$T$13,P243&lt;&gt;0),P243+1,IF('Student Work'!P244&gt;0,"ERROR",0)),0)</f>
        <v>0</v>
      </c>
      <c r="Q244" s="138">
        <f>IF(P244=0,0,IF(ISBLANK('Student Work'!Q244),"ERROR",IF(ABS('Student Work'!Q244-'Student Work'!T243)&lt;0.01,IF(P244&lt;&gt;"ERROR","Correct","ERROR"),"ERROR")))</f>
        <v>0</v>
      </c>
      <c r="R244" s="139">
        <f>IF(P244=0,0,IF(ISBLANK('Student Work'!R244),"ERROR",IF(ABS('Student Work'!R244-'Student Work'!Q244*'Student Work'!$T$12/12)&lt;0.01,IF(P244&lt;&gt;"ERROR","Correct","ERROR"),"ERROR")))</f>
        <v>0</v>
      </c>
      <c r="S244" s="139">
        <f>IF(P244=0,0,IF(ISBLANK('Student Work'!S244),"ERROR",IF(ABS('Student Work'!S244-('Student Work'!$T$14-'Student Work'!R244))&lt;0.01,IF(P244&lt;&gt;"ERROR","Correct","ERROR"),"ERROR")))</f>
        <v>0</v>
      </c>
      <c r="T244" s="139">
        <f>IF(P244=0,0,IF(ISBLANK('Student Work'!T244),"ERROR",IF(ABS('Student Work'!T244-('Student Work'!Q244-'Student Work'!S244))&lt;0.01,IF(P244&lt;&gt;"ERROR","Correct","ERROR"),"ERROR")))</f>
        <v>0</v>
      </c>
      <c r="U244" s="143"/>
      <c r="V244" s="143"/>
      <c r="W244" s="87"/>
      <c r="X244" s="87"/>
      <c r="Y244" s="87"/>
      <c r="Z244" s="87"/>
      <c r="AA244" s="87"/>
      <c r="AB244" s="87"/>
      <c r="AC244" s="87"/>
      <c r="AD244" s="137">
        <f>IF($AE$13="Correct",IF(AND(AD243+1&lt;='Student Work'!$AE$13,AD243&lt;&gt;0),AD243+1,IF('Student Work'!AD244&gt;0,"ERROR",0)),0)</f>
        <v>0</v>
      </c>
      <c r="AE244" s="139">
        <f>IF(AD244=0,0,IF(ISBLANK('Student Work'!AE244),"ERROR",IF(ABS('Student Work'!AE244-'Student Work'!AH243)&lt;0.01,IF(AD244&lt;&gt;"ERROR","Correct","ERROR"),"ERROR")))</f>
        <v>0</v>
      </c>
      <c r="AF244" s="139">
        <f>IF(AD244=0,0,IF(ISBLANK('Student Work'!AF244),"ERROR",IF(ABS('Student Work'!AF244-'Student Work'!AE244*'Student Work'!$AE$12/12)&lt;0.01,IF(AD244&lt;&gt;"ERROR","Correct","ERROR"),"ERROR")))</f>
        <v>0</v>
      </c>
      <c r="AG244" s="154">
        <f>IF(AD244=0,0,IF(ISBLANK('Student Work'!AG244),"ERROR",IF(ABS('Student Work'!AG244-('Student Work'!$AE$14-'Student Work'!AF244))&lt;0.01,"Correct","ERROR")))</f>
        <v>0</v>
      </c>
      <c r="AH244" s="155">
        <f>IF(AD244=0,0,IF(ISBLANK('Student Work'!AH244),"ERROR",IF(ABS('Student Work'!AH244-('Student Work'!AE244-'Student Work'!AG244))&lt;0.01,"Correct","ERROR")))</f>
        <v>0</v>
      </c>
      <c r="AI244" s="144"/>
      <c r="AJ244" s="87"/>
      <c r="AK244" s="87"/>
      <c r="AL244" s="70"/>
    </row>
    <row r="245" spans="1:38">
      <c r="A245" s="100"/>
      <c r="B245" s="72"/>
      <c r="C245" s="72"/>
      <c r="D245" s="72"/>
      <c r="E245" s="72"/>
      <c r="F245" s="72"/>
      <c r="G245" s="72"/>
      <c r="H245" s="72"/>
      <c r="I245" s="72"/>
      <c r="J245" s="72"/>
      <c r="K245" s="72"/>
      <c r="L245" s="72"/>
      <c r="M245" s="72"/>
      <c r="N245" s="72"/>
      <c r="O245" s="87"/>
      <c r="P245" s="137">
        <f>IF($T$13="Correct",IF(AND(P244+1&lt;='Student Work'!$T$13,P244&lt;&gt;0),P244+1,IF('Student Work'!P245&gt;0,"ERROR",0)),0)</f>
        <v>0</v>
      </c>
      <c r="Q245" s="138">
        <f>IF(P245=0,0,IF(ISBLANK('Student Work'!Q245),"ERROR",IF(ABS('Student Work'!Q245-'Student Work'!T244)&lt;0.01,IF(P245&lt;&gt;"ERROR","Correct","ERROR"),"ERROR")))</f>
        <v>0</v>
      </c>
      <c r="R245" s="139">
        <f>IF(P245=0,0,IF(ISBLANK('Student Work'!R245),"ERROR",IF(ABS('Student Work'!R245-'Student Work'!Q245*'Student Work'!$T$12/12)&lt;0.01,IF(P245&lt;&gt;"ERROR","Correct","ERROR"),"ERROR")))</f>
        <v>0</v>
      </c>
      <c r="S245" s="139">
        <f>IF(P245=0,0,IF(ISBLANK('Student Work'!S245),"ERROR",IF(ABS('Student Work'!S245-('Student Work'!$T$14-'Student Work'!R245))&lt;0.01,IF(P245&lt;&gt;"ERROR","Correct","ERROR"),"ERROR")))</f>
        <v>0</v>
      </c>
      <c r="T245" s="139">
        <f>IF(P245=0,0,IF(ISBLANK('Student Work'!T245),"ERROR",IF(ABS('Student Work'!T245-('Student Work'!Q245-'Student Work'!S245))&lt;0.01,IF(P245&lt;&gt;"ERROR","Correct","ERROR"),"ERROR")))</f>
        <v>0</v>
      </c>
      <c r="U245" s="143"/>
      <c r="V245" s="143"/>
      <c r="W245" s="87"/>
      <c r="X245" s="87"/>
      <c r="Y245" s="87"/>
      <c r="Z245" s="87"/>
      <c r="AA245" s="87"/>
      <c r="AB245" s="87"/>
      <c r="AC245" s="87"/>
      <c r="AD245" s="137">
        <f>IF($AE$13="Correct",IF(AND(AD244+1&lt;='Student Work'!$AE$13,AD244&lt;&gt;0),AD244+1,IF('Student Work'!AD245&gt;0,"ERROR",0)),0)</f>
        <v>0</v>
      </c>
      <c r="AE245" s="139">
        <f>IF(AD245=0,0,IF(ISBLANK('Student Work'!AE245),"ERROR",IF(ABS('Student Work'!AE245-'Student Work'!AH244)&lt;0.01,IF(AD245&lt;&gt;"ERROR","Correct","ERROR"),"ERROR")))</f>
        <v>0</v>
      </c>
      <c r="AF245" s="139">
        <f>IF(AD245=0,0,IF(ISBLANK('Student Work'!AF245),"ERROR",IF(ABS('Student Work'!AF245-'Student Work'!AE245*'Student Work'!$AE$12/12)&lt;0.01,IF(AD245&lt;&gt;"ERROR","Correct","ERROR"),"ERROR")))</f>
        <v>0</v>
      </c>
      <c r="AG245" s="154">
        <f>IF(AD245=0,0,IF(ISBLANK('Student Work'!AG245),"ERROR",IF(ABS('Student Work'!AG245-('Student Work'!$AE$14-'Student Work'!AF245))&lt;0.01,"Correct","ERROR")))</f>
        <v>0</v>
      </c>
      <c r="AH245" s="155">
        <f>IF(AD245=0,0,IF(ISBLANK('Student Work'!AH245),"ERROR",IF(ABS('Student Work'!AH245-('Student Work'!AE245-'Student Work'!AG245))&lt;0.01,"Correct","ERROR")))</f>
        <v>0</v>
      </c>
      <c r="AI245" s="144"/>
      <c r="AJ245" s="87"/>
      <c r="AK245" s="87"/>
      <c r="AL245" s="70"/>
    </row>
    <row r="246" spans="1:38">
      <c r="A246" s="100"/>
      <c r="B246" s="72"/>
      <c r="C246" s="72"/>
      <c r="D246" s="72"/>
      <c r="E246" s="72"/>
      <c r="F246" s="72"/>
      <c r="G246" s="72"/>
      <c r="H246" s="72"/>
      <c r="I246" s="72"/>
      <c r="J246" s="72"/>
      <c r="K246" s="72"/>
      <c r="L246" s="72"/>
      <c r="M246" s="72"/>
      <c r="N246" s="72"/>
      <c r="O246" s="87"/>
      <c r="P246" s="137">
        <f>IF($T$13="Correct",IF(AND(P245+1&lt;='Student Work'!$T$13,P245&lt;&gt;0),P245+1,IF('Student Work'!P246&gt;0,"ERROR",0)),0)</f>
        <v>0</v>
      </c>
      <c r="Q246" s="138">
        <f>IF(P246=0,0,IF(ISBLANK('Student Work'!Q246),"ERROR",IF(ABS('Student Work'!Q246-'Student Work'!T245)&lt;0.01,IF(P246&lt;&gt;"ERROR","Correct","ERROR"),"ERROR")))</f>
        <v>0</v>
      </c>
      <c r="R246" s="139">
        <f>IF(P246=0,0,IF(ISBLANK('Student Work'!R246),"ERROR",IF(ABS('Student Work'!R246-'Student Work'!Q246*'Student Work'!$T$12/12)&lt;0.01,IF(P246&lt;&gt;"ERROR","Correct","ERROR"),"ERROR")))</f>
        <v>0</v>
      </c>
      <c r="S246" s="139">
        <f>IF(P246=0,0,IF(ISBLANK('Student Work'!S246),"ERROR",IF(ABS('Student Work'!S246-('Student Work'!$T$14-'Student Work'!R246))&lt;0.01,IF(P246&lt;&gt;"ERROR","Correct","ERROR"),"ERROR")))</f>
        <v>0</v>
      </c>
      <c r="T246" s="139">
        <f>IF(P246=0,0,IF(ISBLANK('Student Work'!T246),"ERROR",IF(ABS('Student Work'!T246-('Student Work'!Q246-'Student Work'!S246))&lt;0.01,IF(P246&lt;&gt;"ERROR","Correct","ERROR"),"ERROR")))</f>
        <v>0</v>
      </c>
      <c r="U246" s="143"/>
      <c r="V246" s="143"/>
      <c r="W246" s="87"/>
      <c r="X246" s="87"/>
      <c r="Y246" s="87"/>
      <c r="Z246" s="87"/>
      <c r="AA246" s="87"/>
      <c r="AB246" s="87"/>
      <c r="AC246" s="87"/>
      <c r="AD246" s="137">
        <f>IF($AE$13="Correct",IF(AND(AD245+1&lt;='Student Work'!$AE$13,AD245&lt;&gt;0),AD245+1,IF('Student Work'!AD246&gt;0,"ERROR",0)),0)</f>
        <v>0</v>
      </c>
      <c r="AE246" s="139">
        <f>IF(AD246=0,0,IF(ISBLANK('Student Work'!AE246),"ERROR",IF(ABS('Student Work'!AE246-'Student Work'!AH245)&lt;0.01,IF(AD246&lt;&gt;"ERROR","Correct","ERROR"),"ERROR")))</f>
        <v>0</v>
      </c>
      <c r="AF246" s="139">
        <f>IF(AD246=0,0,IF(ISBLANK('Student Work'!AF246),"ERROR",IF(ABS('Student Work'!AF246-'Student Work'!AE246*'Student Work'!$AE$12/12)&lt;0.01,IF(AD246&lt;&gt;"ERROR","Correct","ERROR"),"ERROR")))</f>
        <v>0</v>
      </c>
      <c r="AG246" s="154">
        <f>IF(AD246=0,0,IF(ISBLANK('Student Work'!AG246),"ERROR",IF(ABS('Student Work'!AG246-('Student Work'!$AE$14-'Student Work'!AF246))&lt;0.01,"Correct","ERROR")))</f>
        <v>0</v>
      </c>
      <c r="AH246" s="155">
        <f>IF(AD246=0,0,IF(ISBLANK('Student Work'!AH246),"ERROR",IF(ABS('Student Work'!AH246-('Student Work'!AE246-'Student Work'!AG246))&lt;0.01,"Correct","ERROR")))</f>
        <v>0</v>
      </c>
      <c r="AI246" s="144"/>
      <c r="AJ246" s="87"/>
      <c r="AK246" s="87"/>
      <c r="AL246" s="70"/>
    </row>
    <row r="247" spans="1:38">
      <c r="A247" s="100"/>
      <c r="B247" s="72"/>
      <c r="C247" s="72"/>
      <c r="D247" s="72"/>
      <c r="E247" s="72"/>
      <c r="F247" s="72"/>
      <c r="G247" s="72"/>
      <c r="H247" s="72"/>
      <c r="I247" s="72"/>
      <c r="J247" s="72"/>
      <c r="K247" s="72"/>
      <c r="L247" s="72"/>
      <c r="M247" s="72"/>
      <c r="N247" s="72"/>
      <c r="O247" s="87"/>
      <c r="P247" s="137">
        <f>IF($T$13="Correct",IF(AND(P246+1&lt;='Student Work'!$T$13,P246&lt;&gt;0),P246+1,IF('Student Work'!P247&gt;0,"ERROR",0)),0)</f>
        <v>0</v>
      </c>
      <c r="Q247" s="138">
        <f>IF(P247=0,0,IF(ISBLANK('Student Work'!Q247),"ERROR",IF(ABS('Student Work'!Q247-'Student Work'!T246)&lt;0.01,IF(P247&lt;&gt;"ERROR","Correct","ERROR"),"ERROR")))</f>
        <v>0</v>
      </c>
      <c r="R247" s="139">
        <f>IF(P247=0,0,IF(ISBLANK('Student Work'!R247),"ERROR",IF(ABS('Student Work'!R247-'Student Work'!Q247*'Student Work'!$T$12/12)&lt;0.01,IF(P247&lt;&gt;"ERROR","Correct","ERROR"),"ERROR")))</f>
        <v>0</v>
      </c>
      <c r="S247" s="139">
        <f>IF(P247=0,0,IF(ISBLANK('Student Work'!S247),"ERROR",IF(ABS('Student Work'!S247-('Student Work'!$T$14-'Student Work'!R247))&lt;0.01,IF(P247&lt;&gt;"ERROR","Correct","ERROR"),"ERROR")))</f>
        <v>0</v>
      </c>
      <c r="T247" s="139">
        <f>IF(P247=0,0,IF(ISBLANK('Student Work'!T247),"ERROR",IF(ABS('Student Work'!T247-('Student Work'!Q247-'Student Work'!S247))&lt;0.01,IF(P247&lt;&gt;"ERROR","Correct","ERROR"),"ERROR")))</f>
        <v>0</v>
      </c>
      <c r="U247" s="143"/>
      <c r="V247" s="143"/>
      <c r="W247" s="87"/>
      <c r="X247" s="87"/>
      <c r="Y247" s="87"/>
      <c r="Z247" s="87"/>
      <c r="AA247" s="87"/>
      <c r="AB247" s="87"/>
      <c r="AC247" s="87"/>
      <c r="AD247" s="137">
        <f>IF($AE$13="Correct",IF(AND(AD246+1&lt;='Student Work'!$AE$13,AD246&lt;&gt;0),AD246+1,IF('Student Work'!AD247&gt;0,"ERROR",0)),0)</f>
        <v>0</v>
      </c>
      <c r="AE247" s="139">
        <f>IF(AD247=0,0,IF(ISBLANK('Student Work'!AE247),"ERROR",IF(ABS('Student Work'!AE247-'Student Work'!AH246)&lt;0.01,IF(AD247&lt;&gt;"ERROR","Correct","ERROR"),"ERROR")))</f>
        <v>0</v>
      </c>
      <c r="AF247" s="139">
        <f>IF(AD247=0,0,IF(ISBLANK('Student Work'!AF247),"ERROR",IF(ABS('Student Work'!AF247-'Student Work'!AE247*'Student Work'!$AE$12/12)&lt;0.01,IF(AD247&lt;&gt;"ERROR","Correct","ERROR"),"ERROR")))</f>
        <v>0</v>
      </c>
      <c r="AG247" s="154">
        <f>IF(AD247=0,0,IF(ISBLANK('Student Work'!AG247),"ERROR",IF(ABS('Student Work'!AG247-('Student Work'!$AE$14-'Student Work'!AF247))&lt;0.01,"Correct","ERROR")))</f>
        <v>0</v>
      </c>
      <c r="AH247" s="155">
        <f>IF(AD247=0,0,IF(ISBLANK('Student Work'!AH247),"ERROR",IF(ABS('Student Work'!AH247-('Student Work'!AE247-'Student Work'!AG247))&lt;0.01,"Correct","ERROR")))</f>
        <v>0</v>
      </c>
      <c r="AI247" s="144"/>
      <c r="AJ247" s="87"/>
      <c r="AK247" s="87"/>
      <c r="AL247" s="70"/>
    </row>
    <row r="248" spans="1:38">
      <c r="A248" s="100"/>
      <c r="B248" s="72"/>
      <c r="C248" s="72"/>
      <c r="D248" s="72"/>
      <c r="E248" s="72"/>
      <c r="F248" s="72"/>
      <c r="G248" s="72"/>
      <c r="H248" s="72"/>
      <c r="I248" s="72"/>
      <c r="J248" s="72"/>
      <c r="K248" s="72"/>
      <c r="L248" s="72"/>
      <c r="M248" s="72"/>
      <c r="N248" s="72"/>
      <c r="O248" s="87"/>
      <c r="P248" s="137">
        <f>IF($T$13="Correct",IF(AND(P247+1&lt;='Student Work'!$T$13,P247&lt;&gt;0),P247+1,IF('Student Work'!P248&gt;0,"ERROR",0)),0)</f>
        <v>0</v>
      </c>
      <c r="Q248" s="138">
        <f>IF(P248=0,0,IF(ISBLANK('Student Work'!Q248),"ERROR",IF(ABS('Student Work'!Q248-'Student Work'!T247)&lt;0.01,IF(P248&lt;&gt;"ERROR","Correct","ERROR"),"ERROR")))</f>
        <v>0</v>
      </c>
      <c r="R248" s="139">
        <f>IF(P248=0,0,IF(ISBLANK('Student Work'!R248),"ERROR",IF(ABS('Student Work'!R248-'Student Work'!Q248*'Student Work'!$T$12/12)&lt;0.01,IF(P248&lt;&gt;"ERROR","Correct","ERROR"),"ERROR")))</f>
        <v>0</v>
      </c>
      <c r="S248" s="139">
        <f>IF(P248=0,0,IF(ISBLANK('Student Work'!S248),"ERROR",IF(ABS('Student Work'!S248-('Student Work'!$T$14-'Student Work'!R248))&lt;0.01,IF(P248&lt;&gt;"ERROR","Correct","ERROR"),"ERROR")))</f>
        <v>0</v>
      </c>
      <c r="T248" s="139">
        <f>IF(P248=0,0,IF(ISBLANK('Student Work'!T248),"ERROR",IF(ABS('Student Work'!T248-('Student Work'!Q248-'Student Work'!S248))&lt;0.01,IF(P248&lt;&gt;"ERROR","Correct","ERROR"),"ERROR")))</f>
        <v>0</v>
      </c>
      <c r="U248" s="143"/>
      <c r="V248" s="143"/>
      <c r="W248" s="87"/>
      <c r="X248" s="87"/>
      <c r="Y248" s="87"/>
      <c r="Z248" s="87"/>
      <c r="AA248" s="87"/>
      <c r="AB248" s="87"/>
      <c r="AC248" s="87"/>
      <c r="AD248" s="137">
        <f>IF($AE$13="Correct",IF(AND(AD247+1&lt;='Student Work'!$AE$13,AD247&lt;&gt;0),AD247+1,IF('Student Work'!AD248&gt;0,"ERROR",0)),0)</f>
        <v>0</v>
      </c>
      <c r="AE248" s="139">
        <f>IF(AD248=0,0,IF(ISBLANK('Student Work'!AE248),"ERROR",IF(ABS('Student Work'!AE248-'Student Work'!AH247)&lt;0.01,IF(AD248&lt;&gt;"ERROR","Correct","ERROR"),"ERROR")))</f>
        <v>0</v>
      </c>
      <c r="AF248" s="139">
        <f>IF(AD248=0,0,IF(ISBLANK('Student Work'!AF248),"ERROR",IF(ABS('Student Work'!AF248-'Student Work'!AE248*'Student Work'!$AE$12/12)&lt;0.01,IF(AD248&lt;&gt;"ERROR","Correct","ERROR"),"ERROR")))</f>
        <v>0</v>
      </c>
      <c r="AG248" s="154">
        <f>IF(AD248=0,0,IF(ISBLANK('Student Work'!AG248),"ERROR",IF(ABS('Student Work'!AG248-('Student Work'!$AE$14-'Student Work'!AF248))&lt;0.01,"Correct","ERROR")))</f>
        <v>0</v>
      </c>
      <c r="AH248" s="155">
        <f>IF(AD248=0,0,IF(ISBLANK('Student Work'!AH248),"ERROR",IF(ABS('Student Work'!AH248-('Student Work'!AE248-'Student Work'!AG248))&lt;0.01,"Correct","ERROR")))</f>
        <v>0</v>
      </c>
      <c r="AI248" s="144"/>
      <c r="AJ248" s="87"/>
      <c r="AK248" s="87"/>
      <c r="AL248" s="70"/>
    </row>
    <row r="249" spans="1:38">
      <c r="A249" s="100"/>
      <c r="B249" s="72"/>
      <c r="C249" s="72"/>
      <c r="D249" s="72"/>
      <c r="E249" s="72"/>
      <c r="F249" s="72"/>
      <c r="G249" s="72"/>
      <c r="H249" s="72"/>
      <c r="I249" s="72"/>
      <c r="J249" s="72"/>
      <c r="K249" s="72"/>
      <c r="L249" s="72"/>
      <c r="M249" s="72"/>
      <c r="N249" s="72"/>
      <c r="O249" s="87"/>
      <c r="P249" s="137">
        <f>IF($T$13="Correct",IF(AND(P248+1&lt;='Student Work'!$T$13,P248&lt;&gt;0),P248+1,IF('Student Work'!P249&gt;0,"ERROR",0)),0)</f>
        <v>0</v>
      </c>
      <c r="Q249" s="138">
        <f>IF(P249=0,0,IF(ISBLANK('Student Work'!Q249),"ERROR",IF(ABS('Student Work'!Q249-'Student Work'!T248)&lt;0.01,IF(P249&lt;&gt;"ERROR","Correct","ERROR"),"ERROR")))</f>
        <v>0</v>
      </c>
      <c r="R249" s="139">
        <f>IF(P249=0,0,IF(ISBLANK('Student Work'!R249),"ERROR",IF(ABS('Student Work'!R249-'Student Work'!Q249*'Student Work'!$T$12/12)&lt;0.01,IF(P249&lt;&gt;"ERROR","Correct","ERROR"),"ERROR")))</f>
        <v>0</v>
      </c>
      <c r="S249" s="139">
        <f>IF(P249=0,0,IF(ISBLANK('Student Work'!S249),"ERROR",IF(ABS('Student Work'!S249-('Student Work'!$T$14-'Student Work'!R249))&lt;0.01,IF(P249&lt;&gt;"ERROR","Correct","ERROR"),"ERROR")))</f>
        <v>0</v>
      </c>
      <c r="T249" s="139">
        <f>IF(P249=0,0,IF(ISBLANK('Student Work'!T249),"ERROR",IF(ABS('Student Work'!T249-('Student Work'!Q249-'Student Work'!S249))&lt;0.01,IF(P249&lt;&gt;"ERROR","Correct","ERROR"),"ERROR")))</f>
        <v>0</v>
      </c>
      <c r="U249" s="143"/>
      <c r="V249" s="143"/>
      <c r="W249" s="87"/>
      <c r="X249" s="87"/>
      <c r="Y249" s="87"/>
      <c r="Z249" s="87"/>
      <c r="AA249" s="87"/>
      <c r="AB249" s="87"/>
      <c r="AC249" s="87"/>
      <c r="AD249" s="137">
        <f>IF($AE$13="Correct",IF(AND(AD248+1&lt;='Student Work'!$AE$13,AD248&lt;&gt;0),AD248+1,IF('Student Work'!AD249&gt;0,"ERROR",0)),0)</f>
        <v>0</v>
      </c>
      <c r="AE249" s="139">
        <f>IF(AD249=0,0,IF(ISBLANK('Student Work'!AE249),"ERROR",IF(ABS('Student Work'!AE249-'Student Work'!AH248)&lt;0.01,IF(AD249&lt;&gt;"ERROR","Correct","ERROR"),"ERROR")))</f>
        <v>0</v>
      </c>
      <c r="AF249" s="139">
        <f>IF(AD249=0,0,IF(ISBLANK('Student Work'!AF249),"ERROR",IF(ABS('Student Work'!AF249-'Student Work'!AE249*'Student Work'!$AE$12/12)&lt;0.01,IF(AD249&lt;&gt;"ERROR","Correct","ERROR"),"ERROR")))</f>
        <v>0</v>
      </c>
      <c r="AG249" s="154">
        <f>IF(AD249=0,0,IF(ISBLANK('Student Work'!AG249),"ERROR",IF(ABS('Student Work'!AG249-('Student Work'!$AE$14-'Student Work'!AF249))&lt;0.01,"Correct","ERROR")))</f>
        <v>0</v>
      </c>
      <c r="AH249" s="155">
        <f>IF(AD249=0,0,IF(ISBLANK('Student Work'!AH249),"ERROR",IF(ABS('Student Work'!AH249-('Student Work'!AE249-'Student Work'!AG249))&lt;0.01,"Correct","ERROR")))</f>
        <v>0</v>
      </c>
      <c r="AI249" s="144"/>
      <c r="AJ249" s="87"/>
      <c r="AK249" s="87"/>
      <c r="AL249" s="70"/>
    </row>
    <row r="250" spans="1:38">
      <c r="A250" s="100"/>
      <c r="B250" s="72"/>
      <c r="C250" s="72"/>
      <c r="D250" s="72"/>
      <c r="E250" s="72"/>
      <c r="F250" s="72"/>
      <c r="G250" s="72"/>
      <c r="H250" s="72"/>
      <c r="I250" s="72"/>
      <c r="J250" s="72"/>
      <c r="K250" s="72"/>
      <c r="L250" s="72"/>
      <c r="M250" s="72"/>
      <c r="N250" s="72"/>
      <c r="O250" s="87"/>
      <c r="P250" s="137">
        <f>IF($T$13="Correct",IF(AND(P249+1&lt;='Student Work'!$T$13,P249&lt;&gt;0),P249+1,IF('Student Work'!P250&gt;0,"ERROR",0)),0)</f>
        <v>0</v>
      </c>
      <c r="Q250" s="138">
        <f>IF(P250=0,0,IF(ISBLANK('Student Work'!Q250),"ERROR",IF(ABS('Student Work'!Q250-'Student Work'!T249)&lt;0.01,IF(P250&lt;&gt;"ERROR","Correct","ERROR"),"ERROR")))</f>
        <v>0</v>
      </c>
      <c r="R250" s="139">
        <f>IF(P250=0,0,IF(ISBLANK('Student Work'!R250),"ERROR",IF(ABS('Student Work'!R250-'Student Work'!Q250*'Student Work'!$T$12/12)&lt;0.01,IF(P250&lt;&gt;"ERROR","Correct","ERROR"),"ERROR")))</f>
        <v>0</v>
      </c>
      <c r="S250" s="139">
        <f>IF(P250=0,0,IF(ISBLANK('Student Work'!S250),"ERROR",IF(ABS('Student Work'!S250-('Student Work'!$T$14-'Student Work'!R250))&lt;0.01,IF(P250&lt;&gt;"ERROR","Correct","ERROR"),"ERROR")))</f>
        <v>0</v>
      </c>
      <c r="T250" s="139">
        <f>IF(P250=0,0,IF(ISBLANK('Student Work'!T250),"ERROR",IF(ABS('Student Work'!T250-('Student Work'!Q250-'Student Work'!S250))&lt;0.01,IF(P250&lt;&gt;"ERROR","Correct","ERROR"),"ERROR")))</f>
        <v>0</v>
      </c>
      <c r="U250" s="143"/>
      <c r="V250" s="143"/>
      <c r="W250" s="87"/>
      <c r="X250" s="87"/>
      <c r="Y250" s="87"/>
      <c r="Z250" s="87"/>
      <c r="AA250" s="87"/>
      <c r="AB250" s="87"/>
      <c r="AC250" s="87"/>
      <c r="AD250" s="137">
        <f>IF($AE$13="Correct",IF(AND(AD249+1&lt;='Student Work'!$AE$13,AD249&lt;&gt;0),AD249+1,IF('Student Work'!AD250&gt;0,"ERROR",0)),0)</f>
        <v>0</v>
      </c>
      <c r="AE250" s="139">
        <f>IF(AD250=0,0,IF(ISBLANK('Student Work'!AE250),"ERROR",IF(ABS('Student Work'!AE250-'Student Work'!AH249)&lt;0.01,IF(AD250&lt;&gt;"ERROR","Correct","ERROR"),"ERROR")))</f>
        <v>0</v>
      </c>
      <c r="AF250" s="139">
        <f>IF(AD250=0,0,IF(ISBLANK('Student Work'!AF250),"ERROR",IF(ABS('Student Work'!AF250-'Student Work'!AE250*'Student Work'!$AE$12/12)&lt;0.01,IF(AD250&lt;&gt;"ERROR","Correct","ERROR"),"ERROR")))</f>
        <v>0</v>
      </c>
      <c r="AG250" s="154">
        <f>IF(AD250=0,0,IF(ISBLANK('Student Work'!AG250),"ERROR",IF(ABS('Student Work'!AG250-('Student Work'!$AE$14-'Student Work'!AF250))&lt;0.01,"Correct","ERROR")))</f>
        <v>0</v>
      </c>
      <c r="AH250" s="155">
        <f>IF(AD250=0,0,IF(ISBLANK('Student Work'!AH250),"ERROR",IF(ABS('Student Work'!AH250-('Student Work'!AE250-'Student Work'!AG250))&lt;0.01,"Correct","ERROR")))</f>
        <v>0</v>
      </c>
      <c r="AI250" s="144"/>
      <c r="AJ250" s="87"/>
      <c r="AK250" s="87"/>
      <c r="AL250" s="70"/>
    </row>
    <row r="251" spans="1:38">
      <c r="A251" s="100"/>
      <c r="B251" s="72"/>
      <c r="C251" s="72"/>
      <c r="D251" s="72"/>
      <c r="E251" s="72"/>
      <c r="F251" s="72"/>
      <c r="G251" s="72"/>
      <c r="H251" s="72"/>
      <c r="I251" s="72"/>
      <c r="J251" s="72"/>
      <c r="K251" s="72"/>
      <c r="L251" s="72"/>
      <c r="M251" s="72"/>
      <c r="N251" s="72"/>
      <c r="O251" s="87"/>
      <c r="P251" s="137">
        <f>IF($T$13="Correct",IF(AND(P250+1&lt;='Student Work'!$T$13,P250&lt;&gt;0),P250+1,IF('Student Work'!P251&gt;0,"ERROR",0)),0)</f>
        <v>0</v>
      </c>
      <c r="Q251" s="138">
        <f>IF(P251=0,0,IF(ISBLANK('Student Work'!Q251),"ERROR",IF(ABS('Student Work'!Q251-'Student Work'!T250)&lt;0.01,IF(P251&lt;&gt;"ERROR","Correct","ERROR"),"ERROR")))</f>
        <v>0</v>
      </c>
      <c r="R251" s="139">
        <f>IF(P251=0,0,IF(ISBLANK('Student Work'!R251),"ERROR",IF(ABS('Student Work'!R251-'Student Work'!Q251*'Student Work'!$T$12/12)&lt;0.01,IF(P251&lt;&gt;"ERROR","Correct","ERROR"),"ERROR")))</f>
        <v>0</v>
      </c>
      <c r="S251" s="139">
        <f>IF(P251=0,0,IF(ISBLANK('Student Work'!S251),"ERROR",IF(ABS('Student Work'!S251-('Student Work'!$T$14-'Student Work'!R251))&lt;0.01,IF(P251&lt;&gt;"ERROR","Correct","ERROR"),"ERROR")))</f>
        <v>0</v>
      </c>
      <c r="T251" s="139">
        <f>IF(P251=0,0,IF(ISBLANK('Student Work'!T251),"ERROR",IF(ABS('Student Work'!T251-('Student Work'!Q251-'Student Work'!S251))&lt;0.01,IF(P251&lt;&gt;"ERROR","Correct","ERROR"),"ERROR")))</f>
        <v>0</v>
      </c>
      <c r="U251" s="143"/>
      <c r="V251" s="143"/>
      <c r="W251" s="87"/>
      <c r="X251" s="87"/>
      <c r="Y251" s="87"/>
      <c r="Z251" s="87"/>
      <c r="AA251" s="87"/>
      <c r="AB251" s="87"/>
      <c r="AC251" s="87"/>
      <c r="AD251" s="137">
        <f>IF($AE$13="Correct",IF(AND(AD250+1&lt;='Student Work'!$AE$13,AD250&lt;&gt;0),AD250+1,IF('Student Work'!AD251&gt;0,"ERROR",0)),0)</f>
        <v>0</v>
      </c>
      <c r="AE251" s="139">
        <f>IF(AD251=0,0,IF(ISBLANK('Student Work'!AE251),"ERROR",IF(ABS('Student Work'!AE251-'Student Work'!AH250)&lt;0.01,IF(AD251&lt;&gt;"ERROR","Correct","ERROR"),"ERROR")))</f>
        <v>0</v>
      </c>
      <c r="AF251" s="139">
        <f>IF(AD251=0,0,IF(ISBLANK('Student Work'!AF251),"ERROR",IF(ABS('Student Work'!AF251-'Student Work'!AE251*'Student Work'!$AE$12/12)&lt;0.01,IF(AD251&lt;&gt;"ERROR","Correct","ERROR"),"ERROR")))</f>
        <v>0</v>
      </c>
      <c r="AG251" s="154">
        <f>IF(AD251=0,0,IF(ISBLANK('Student Work'!AG251),"ERROR",IF(ABS('Student Work'!AG251-('Student Work'!$AE$14-'Student Work'!AF251))&lt;0.01,"Correct","ERROR")))</f>
        <v>0</v>
      </c>
      <c r="AH251" s="155">
        <f>IF(AD251=0,0,IF(ISBLANK('Student Work'!AH251),"ERROR",IF(ABS('Student Work'!AH251-('Student Work'!AE251-'Student Work'!AG251))&lt;0.01,"Correct","ERROR")))</f>
        <v>0</v>
      </c>
      <c r="AI251" s="144"/>
      <c r="AJ251" s="87"/>
      <c r="AK251" s="87"/>
      <c r="AL251" s="70"/>
    </row>
    <row r="252" spans="1:38">
      <c r="A252" s="100"/>
      <c r="B252" s="72"/>
      <c r="C252" s="72"/>
      <c r="D252" s="72"/>
      <c r="E252" s="72"/>
      <c r="F252" s="72"/>
      <c r="G252" s="72"/>
      <c r="H252" s="72"/>
      <c r="I252" s="72"/>
      <c r="J252" s="72"/>
      <c r="K252" s="72"/>
      <c r="L252" s="72"/>
      <c r="M252" s="72"/>
      <c r="N252" s="72"/>
      <c r="O252" s="87"/>
      <c r="P252" s="137">
        <f>IF($T$13="Correct",IF(AND(P251+1&lt;='Student Work'!$T$13,P251&lt;&gt;0),P251+1,IF('Student Work'!P252&gt;0,"ERROR",0)),0)</f>
        <v>0</v>
      </c>
      <c r="Q252" s="138">
        <f>IF(P252=0,0,IF(ISBLANK('Student Work'!Q252),"ERROR",IF(ABS('Student Work'!Q252-'Student Work'!T251)&lt;0.01,IF(P252&lt;&gt;"ERROR","Correct","ERROR"),"ERROR")))</f>
        <v>0</v>
      </c>
      <c r="R252" s="139">
        <f>IF(P252=0,0,IF(ISBLANK('Student Work'!R252),"ERROR",IF(ABS('Student Work'!R252-'Student Work'!Q252*'Student Work'!$T$12/12)&lt;0.01,IF(P252&lt;&gt;"ERROR","Correct","ERROR"),"ERROR")))</f>
        <v>0</v>
      </c>
      <c r="S252" s="139">
        <f>IF(P252=0,0,IF(ISBLANK('Student Work'!S252),"ERROR",IF(ABS('Student Work'!S252-('Student Work'!$T$14-'Student Work'!R252))&lt;0.01,IF(P252&lt;&gt;"ERROR","Correct","ERROR"),"ERROR")))</f>
        <v>0</v>
      </c>
      <c r="T252" s="139">
        <f>IF(P252=0,0,IF(ISBLANK('Student Work'!T252),"ERROR",IF(ABS('Student Work'!T252-('Student Work'!Q252-'Student Work'!S252))&lt;0.01,IF(P252&lt;&gt;"ERROR","Correct","ERROR"),"ERROR")))</f>
        <v>0</v>
      </c>
      <c r="U252" s="143"/>
      <c r="V252" s="143"/>
      <c r="W252" s="87"/>
      <c r="X252" s="87"/>
      <c r="Y252" s="87"/>
      <c r="Z252" s="87"/>
      <c r="AA252" s="87"/>
      <c r="AB252" s="87"/>
      <c r="AC252" s="87"/>
      <c r="AD252" s="137">
        <f>IF($AE$13="Correct",IF(AND(AD251+1&lt;='Student Work'!$AE$13,AD251&lt;&gt;0),AD251+1,IF('Student Work'!AD252&gt;0,"ERROR",0)),0)</f>
        <v>0</v>
      </c>
      <c r="AE252" s="139">
        <f>IF(AD252=0,0,IF(ISBLANK('Student Work'!AE252),"ERROR",IF(ABS('Student Work'!AE252-'Student Work'!AH251)&lt;0.01,IF(AD252&lt;&gt;"ERROR","Correct","ERROR"),"ERROR")))</f>
        <v>0</v>
      </c>
      <c r="AF252" s="139">
        <f>IF(AD252=0,0,IF(ISBLANK('Student Work'!AF252),"ERROR",IF(ABS('Student Work'!AF252-'Student Work'!AE252*'Student Work'!$AE$12/12)&lt;0.01,IF(AD252&lt;&gt;"ERROR","Correct","ERROR"),"ERROR")))</f>
        <v>0</v>
      </c>
      <c r="AG252" s="154">
        <f>IF(AD252=0,0,IF(ISBLANK('Student Work'!AG252),"ERROR",IF(ABS('Student Work'!AG252-('Student Work'!$AE$14-'Student Work'!AF252))&lt;0.01,"Correct","ERROR")))</f>
        <v>0</v>
      </c>
      <c r="AH252" s="155">
        <f>IF(AD252=0,0,IF(ISBLANK('Student Work'!AH252),"ERROR",IF(ABS('Student Work'!AH252-('Student Work'!AE252-'Student Work'!AG252))&lt;0.01,"Correct","ERROR")))</f>
        <v>0</v>
      </c>
      <c r="AI252" s="144"/>
      <c r="AJ252" s="87"/>
      <c r="AK252" s="87"/>
      <c r="AL252" s="70"/>
    </row>
    <row r="253" spans="1:38">
      <c r="A253" s="100"/>
      <c r="B253" s="72"/>
      <c r="C253" s="72"/>
      <c r="D253" s="72"/>
      <c r="E253" s="72"/>
      <c r="F253" s="72"/>
      <c r="G253" s="72"/>
      <c r="H253" s="72"/>
      <c r="I253" s="72"/>
      <c r="J253" s="72"/>
      <c r="K253" s="72"/>
      <c r="L253" s="72"/>
      <c r="M253" s="72"/>
      <c r="N253" s="72"/>
      <c r="O253" s="87"/>
      <c r="P253" s="137">
        <f>IF($T$13="Correct",IF(AND(P252+1&lt;='Student Work'!$T$13,P252&lt;&gt;0),P252+1,IF('Student Work'!P253&gt;0,"ERROR",0)),0)</f>
        <v>0</v>
      </c>
      <c r="Q253" s="138">
        <f>IF(P253=0,0,IF(ISBLANK('Student Work'!Q253),"ERROR",IF(ABS('Student Work'!Q253-'Student Work'!T252)&lt;0.01,IF(P253&lt;&gt;"ERROR","Correct","ERROR"),"ERROR")))</f>
        <v>0</v>
      </c>
      <c r="R253" s="139">
        <f>IF(P253=0,0,IF(ISBLANK('Student Work'!R253),"ERROR",IF(ABS('Student Work'!R253-'Student Work'!Q253*'Student Work'!$T$12/12)&lt;0.01,IF(P253&lt;&gt;"ERROR","Correct","ERROR"),"ERROR")))</f>
        <v>0</v>
      </c>
      <c r="S253" s="139">
        <f>IF(P253=0,0,IF(ISBLANK('Student Work'!S253),"ERROR",IF(ABS('Student Work'!S253-('Student Work'!$T$14-'Student Work'!R253))&lt;0.01,IF(P253&lt;&gt;"ERROR","Correct","ERROR"),"ERROR")))</f>
        <v>0</v>
      </c>
      <c r="T253" s="139">
        <f>IF(P253=0,0,IF(ISBLANK('Student Work'!T253),"ERROR",IF(ABS('Student Work'!T253-('Student Work'!Q253-'Student Work'!S253))&lt;0.01,IF(P253&lt;&gt;"ERROR","Correct","ERROR"),"ERROR")))</f>
        <v>0</v>
      </c>
      <c r="U253" s="143"/>
      <c r="V253" s="143"/>
      <c r="W253" s="87"/>
      <c r="X253" s="87"/>
      <c r="Y253" s="87"/>
      <c r="Z253" s="87"/>
      <c r="AA253" s="87"/>
      <c r="AB253" s="87"/>
      <c r="AC253" s="87"/>
      <c r="AD253" s="137">
        <f>IF($AE$13="Correct",IF(AND(AD252+1&lt;='Student Work'!$AE$13,AD252&lt;&gt;0),AD252+1,IF('Student Work'!AD253&gt;0,"ERROR",0)),0)</f>
        <v>0</v>
      </c>
      <c r="AE253" s="139">
        <f>IF(AD253=0,0,IF(ISBLANK('Student Work'!AE253),"ERROR",IF(ABS('Student Work'!AE253-'Student Work'!AH252)&lt;0.01,IF(AD253&lt;&gt;"ERROR","Correct","ERROR"),"ERROR")))</f>
        <v>0</v>
      </c>
      <c r="AF253" s="139">
        <f>IF(AD253=0,0,IF(ISBLANK('Student Work'!AF253),"ERROR",IF(ABS('Student Work'!AF253-'Student Work'!AE253*'Student Work'!$AE$12/12)&lt;0.01,IF(AD253&lt;&gt;"ERROR","Correct","ERROR"),"ERROR")))</f>
        <v>0</v>
      </c>
      <c r="AG253" s="154">
        <f>IF(AD253=0,0,IF(ISBLANK('Student Work'!AG253),"ERROR",IF(ABS('Student Work'!AG253-('Student Work'!$AE$14-'Student Work'!AF253))&lt;0.01,"Correct","ERROR")))</f>
        <v>0</v>
      </c>
      <c r="AH253" s="155">
        <f>IF(AD253=0,0,IF(ISBLANK('Student Work'!AH253),"ERROR",IF(ABS('Student Work'!AH253-('Student Work'!AE253-'Student Work'!AG253))&lt;0.01,"Correct","ERROR")))</f>
        <v>0</v>
      </c>
      <c r="AI253" s="144"/>
      <c r="AJ253" s="87"/>
      <c r="AK253" s="87"/>
      <c r="AL253" s="70"/>
    </row>
    <row r="254" spans="1:38">
      <c r="A254" s="100"/>
      <c r="B254" s="72"/>
      <c r="C254" s="72"/>
      <c r="D254" s="72"/>
      <c r="E254" s="72"/>
      <c r="F254" s="72"/>
      <c r="G254" s="72"/>
      <c r="H254" s="72"/>
      <c r="I254" s="72"/>
      <c r="J254" s="72"/>
      <c r="K254" s="72"/>
      <c r="L254" s="72"/>
      <c r="M254" s="72"/>
      <c r="N254" s="72"/>
      <c r="O254" s="87"/>
      <c r="P254" s="137">
        <f>IF($T$13="Correct",IF(AND(P253+1&lt;='Student Work'!$T$13,P253&lt;&gt;0),P253+1,IF('Student Work'!P254&gt;0,"ERROR",0)),0)</f>
        <v>0</v>
      </c>
      <c r="Q254" s="138">
        <f>IF(P254=0,0,IF(ISBLANK('Student Work'!Q254),"ERROR",IF(ABS('Student Work'!Q254-'Student Work'!T253)&lt;0.01,IF(P254&lt;&gt;"ERROR","Correct","ERROR"),"ERROR")))</f>
        <v>0</v>
      </c>
      <c r="R254" s="139">
        <f>IF(P254=0,0,IF(ISBLANK('Student Work'!R254),"ERROR",IF(ABS('Student Work'!R254-'Student Work'!Q254*'Student Work'!$T$12/12)&lt;0.01,IF(P254&lt;&gt;"ERROR","Correct","ERROR"),"ERROR")))</f>
        <v>0</v>
      </c>
      <c r="S254" s="139">
        <f>IF(P254=0,0,IF(ISBLANK('Student Work'!S254),"ERROR",IF(ABS('Student Work'!S254-('Student Work'!$T$14-'Student Work'!R254))&lt;0.01,IF(P254&lt;&gt;"ERROR","Correct","ERROR"),"ERROR")))</f>
        <v>0</v>
      </c>
      <c r="T254" s="139">
        <f>IF(P254=0,0,IF(ISBLANK('Student Work'!T254),"ERROR",IF(ABS('Student Work'!T254-('Student Work'!Q254-'Student Work'!S254))&lt;0.01,IF(P254&lt;&gt;"ERROR","Correct","ERROR"),"ERROR")))</f>
        <v>0</v>
      </c>
      <c r="U254" s="143"/>
      <c r="V254" s="143"/>
      <c r="W254" s="87"/>
      <c r="X254" s="87"/>
      <c r="Y254" s="87"/>
      <c r="Z254" s="87"/>
      <c r="AA254" s="87"/>
      <c r="AB254" s="87"/>
      <c r="AC254" s="87"/>
      <c r="AD254" s="137">
        <f>IF($AE$13="Correct",IF(AND(AD253+1&lt;='Student Work'!$AE$13,AD253&lt;&gt;0),AD253+1,IF('Student Work'!AD254&gt;0,"ERROR",0)),0)</f>
        <v>0</v>
      </c>
      <c r="AE254" s="139">
        <f>IF(AD254=0,0,IF(ISBLANK('Student Work'!AE254),"ERROR",IF(ABS('Student Work'!AE254-'Student Work'!AH253)&lt;0.01,IF(AD254&lt;&gt;"ERROR","Correct","ERROR"),"ERROR")))</f>
        <v>0</v>
      </c>
      <c r="AF254" s="139">
        <f>IF(AD254=0,0,IF(ISBLANK('Student Work'!AF254),"ERROR",IF(ABS('Student Work'!AF254-'Student Work'!AE254*'Student Work'!$AE$12/12)&lt;0.01,IF(AD254&lt;&gt;"ERROR","Correct","ERROR"),"ERROR")))</f>
        <v>0</v>
      </c>
      <c r="AG254" s="154">
        <f>IF(AD254=0,0,IF(ISBLANK('Student Work'!AG254),"ERROR",IF(ABS('Student Work'!AG254-('Student Work'!$AE$14-'Student Work'!AF254))&lt;0.01,"Correct","ERROR")))</f>
        <v>0</v>
      </c>
      <c r="AH254" s="155">
        <f>IF(AD254=0,0,IF(ISBLANK('Student Work'!AH254),"ERROR",IF(ABS('Student Work'!AH254-('Student Work'!AE254-'Student Work'!AG254))&lt;0.01,"Correct","ERROR")))</f>
        <v>0</v>
      </c>
      <c r="AI254" s="144"/>
      <c r="AJ254" s="87"/>
      <c r="AK254" s="87"/>
      <c r="AL254" s="70"/>
    </row>
    <row r="255" spans="1:38">
      <c r="A255" s="100"/>
      <c r="B255" s="72"/>
      <c r="C255" s="72"/>
      <c r="D255" s="72"/>
      <c r="E255" s="72"/>
      <c r="F255" s="72"/>
      <c r="G255" s="72"/>
      <c r="H255" s="72"/>
      <c r="I255" s="72"/>
      <c r="J255" s="72"/>
      <c r="K255" s="72"/>
      <c r="L255" s="72"/>
      <c r="M255" s="72"/>
      <c r="N255" s="72"/>
      <c r="O255" s="87"/>
      <c r="P255" s="137">
        <f>IF($T$13="Correct",IF(AND(P254+1&lt;='Student Work'!$T$13,P254&lt;&gt;0),P254+1,IF('Student Work'!P255&gt;0,"ERROR",0)),0)</f>
        <v>0</v>
      </c>
      <c r="Q255" s="138">
        <f>IF(P255=0,0,IF(ISBLANK('Student Work'!Q255),"ERROR",IF(ABS('Student Work'!Q255-'Student Work'!T254)&lt;0.01,IF(P255&lt;&gt;"ERROR","Correct","ERROR"),"ERROR")))</f>
        <v>0</v>
      </c>
      <c r="R255" s="139">
        <f>IF(P255=0,0,IF(ISBLANK('Student Work'!R255),"ERROR",IF(ABS('Student Work'!R255-'Student Work'!Q255*'Student Work'!$T$12/12)&lt;0.01,IF(P255&lt;&gt;"ERROR","Correct","ERROR"),"ERROR")))</f>
        <v>0</v>
      </c>
      <c r="S255" s="139">
        <f>IF(P255=0,0,IF(ISBLANK('Student Work'!S255),"ERROR",IF(ABS('Student Work'!S255-('Student Work'!$T$14-'Student Work'!R255))&lt;0.01,IF(P255&lt;&gt;"ERROR","Correct","ERROR"),"ERROR")))</f>
        <v>0</v>
      </c>
      <c r="T255" s="139">
        <f>IF(P255=0,0,IF(ISBLANK('Student Work'!T255),"ERROR",IF(ABS('Student Work'!T255-('Student Work'!Q255-'Student Work'!S255))&lt;0.01,IF(P255&lt;&gt;"ERROR","Correct","ERROR"),"ERROR")))</f>
        <v>0</v>
      </c>
      <c r="U255" s="143"/>
      <c r="V255" s="143"/>
      <c r="W255" s="87"/>
      <c r="X255" s="87"/>
      <c r="Y255" s="87"/>
      <c r="Z255" s="87"/>
      <c r="AA255" s="87"/>
      <c r="AB255" s="87"/>
      <c r="AC255" s="87"/>
      <c r="AD255" s="137">
        <f>IF($AE$13="Correct",IF(AND(AD254+1&lt;='Student Work'!$AE$13,AD254&lt;&gt;0),AD254+1,IF('Student Work'!AD255&gt;0,"ERROR",0)),0)</f>
        <v>0</v>
      </c>
      <c r="AE255" s="139">
        <f>IF(AD255=0,0,IF(ISBLANK('Student Work'!AE255),"ERROR",IF(ABS('Student Work'!AE255-'Student Work'!AH254)&lt;0.01,IF(AD255&lt;&gt;"ERROR","Correct","ERROR"),"ERROR")))</f>
        <v>0</v>
      </c>
      <c r="AF255" s="139">
        <f>IF(AD255=0,0,IF(ISBLANK('Student Work'!AF255),"ERROR",IF(ABS('Student Work'!AF255-'Student Work'!AE255*'Student Work'!$AE$12/12)&lt;0.01,IF(AD255&lt;&gt;"ERROR","Correct","ERROR"),"ERROR")))</f>
        <v>0</v>
      </c>
      <c r="AG255" s="154">
        <f>IF(AD255=0,0,IF(ISBLANK('Student Work'!AG255),"ERROR",IF(ABS('Student Work'!AG255-('Student Work'!$AE$14-'Student Work'!AF255))&lt;0.01,"Correct","ERROR")))</f>
        <v>0</v>
      </c>
      <c r="AH255" s="155">
        <f>IF(AD255=0,0,IF(ISBLANK('Student Work'!AH255),"ERROR",IF(ABS('Student Work'!AH255-('Student Work'!AE255-'Student Work'!AG255))&lt;0.01,"Correct","ERROR")))</f>
        <v>0</v>
      </c>
      <c r="AI255" s="144"/>
      <c r="AJ255" s="87"/>
      <c r="AK255" s="87"/>
      <c r="AL255" s="70"/>
    </row>
    <row r="256" spans="1:38">
      <c r="A256" s="100"/>
      <c r="B256" s="72"/>
      <c r="C256" s="72"/>
      <c r="D256" s="72"/>
      <c r="E256" s="72"/>
      <c r="F256" s="72"/>
      <c r="G256" s="72"/>
      <c r="H256" s="72"/>
      <c r="I256" s="72"/>
      <c r="J256" s="72"/>
      <c r="K256" s="72"/>
      <c r="L256" s="72"/>
      <c r="M256" s="72"/>
      <c r="N256" s="72"/>
      <c r="O256" s="87"/>
      <c r="P256" s="137">
        <f>IF($T$13="Correct",IF(AND(P255+1&lt;='Student Work'!$T$13,P255&lt;&gt;0),P255+1,IF('Student Work'!P256&gt;0,"ERROR",0)),0)</f>
        <v>0</v>
      </c>
      <c r="Q256" s="138">
        <f>IF(P256=0,0,IF(ISBLANK('Student Work'!Q256),"ERROR",IF(ABS('Student Work'!Q256-'Student Work'!T255)&lt;0.01,IF(P256&lt;&gt;"ERROR","Correct","ERROR"),"ERROR")))</f>
        <v>0</v>
      </c>
      <c r="R256" s="139">
        <f>IF(P256=0,0,IF(ISBLANK('Student Work'!R256),"ERROR",IF(ABS('Student Work'!R256-'Student Work'!Q256*'Student Work'!$T$12/12)&lt;0.01,IF(P256&lt;&gt;"ERROR","Correct","ERROR"),"ERROR")))</f>
        <v>0</v>
      </c>
      <c r="S256" s="139">
        <f>IF(P256=0,0,IF(ISBLANK('Student Work'!S256),"ERROR",IF(ABS('Student Work'!S256-('Student Work'!$T$14-'Student Work'!R256))&lt;0.01,IF(P256&lt;&gt;"ERROR","Correct","ERROR"),"ERROR")))</f>
        <v>0</v>
      </c>
      <c r="T256" s="139">
        <f>IF(P256=0,0,IF(ISBLANK('Student Work'!T256),"ERROR",IF(ABS('Student Work'!T256-('Student Work'!Q256-'Student Work'!S256))&lt;0.01,IF(P256&lt;&gt;"ERROR","Correct","ERROR"),"ERROR")))</f>
        <v>0</v>
      </c>
      <c r="U256" s="143"/>
      <c r="V256" s="143"/>
      <c r="W256" s="87"/>
      <c r="X256" s="87"/>
      <c r="Y256" s="87"/>
      <c r="Z256" s="87"/>
      <c r="AA256" s="87"/>
      <c r="AB256" s="87"/>
      <c r="AC256" s="87"/>
      <c r="AD256" s="137">
        <f>IF($AE$13="Correct",IF(AND(AD255+1&lt;='Student Work'!$AE$13,AD255&lt;&gt;0),AD255+1,IF('Student Work'!AD256&gt;0,"ERROR",0)),0)</f>
        <v>0</v>
      </c>
      <c r="AE256" s="139">
        <f>IF(AD256=0,0,IF(ISBLANK('Student Work'!AE256),"ERROR",IF(ABS('Student Work'!AE256-'Student Work'!AH255)&lt;0.01,IF(AD256&lt;&gt;"ERROR","Correct","ERROR"),"ERROR")))</f>
        <v>0</v>
      </c>
      <c r="AF256" s="139">
        <f>IF(AD256=0,0,IF(ISBLANK('Student Work'!AF256),"ERROR",IF(ABS('Student Work'!AF256-'Student Work'!AE256*'Student Work'!$AE$12/12)&lt;0.01,IF(AD256&lt;&gt;"ERROR","Correct","ERROR"),"ERROR")))</f>
        <v>0</v>
      </c>
      <c r="AG256" s="154">
        <f>IF(AD256=0,0,IF(ISBLANK('Student Work'!AG256),"ERROR",IF(ABS('Student Work'!AG256-('Student Work'!$AE$14-'Student Work'!AF256))&lt;0.01,"Correct","ERROR")))</f>
        <v>0</v>
      </c>
      <c r="AH256" s="155">
        <f>IF(AD256=0,0,IF(ISBLANK('Student Work'!AH256),"ERROR",IF(ABS('Student Work'!AH256-('Student Work'!AE256-'Student Work'!AG256))&lt;0.01,"Correct","ERROR")))</f>
        <v>0</v>
      </c>
      <c r="AI256" s="144"/>
      <c r="AJ256" s="87"/>
      <c r="AK256" s="87"/>
      <c r="AL256" s="70"/>
    </row>
    <row r="257" spans="1:38">
      <c r="A257" s="100"/>
      <c r="B257" s="72"/>
      <c r="C257" s="72"/>
      <c r="D257" s="72"/>
      <c r="E257" s="72"/>
      <c r="F257" s="72"/>
      <c r="G257" s="72"/>
      <c r="H257" s="72"/>
      <c r="I257" s="72"/>
      <c r="J257" s="72"/>
      <c r="K257" s="72"/>
      <c r="L257" s="72"/>
      <c r="M257" s="72"/>
      <c r="N257" s="72"/>
      <c r="O257" s="87"/>
      <c r="P257" s="137">
        <f>IF($T$13="Correct",IF(AND(P256+1&lt;='Student Work'!$T$13,P256&lt;&gt;0),P256+1,IF('Student Work'!P257&gt;0,"ERROR",0)),0)</f>
        <v>0</v>
      </c>
      <c r="Q257" s="138">
        <f>IF(P257=0,0,IF(ISBLANK('Student Work'!Q257),"ERROR",IF(ABS('Student Work'!Q257-'Student Work'!T256)&lt;0.01,IF(P257&lt;&gt;"ERROR","Correct","ERROR"),"ERROR")))</f>
        <v>0</v>
      </c>
      <c r="R257" s="139">
        <f>IF(P257=0,0,IF(ISBLANK('Student Work'!R257),"ERROR",IF(ABS('Student Work'!R257-'Student Work'!Q257*'Student Work'!$T$12/12)&lt;0.01,IF(P257&lt;&gt;"ERROR","Correct","ERROR"),"ERROR")))</f>
        <v>0</v>
      </c>
      <c r="S257" s="139">
        <f>IF(P257=0,0,IF(ISBLANK('Student Work'!S257),"ERROR",IF(ABS('Student Work'!S257-('Student Work'!$T$14-'Student Work'!R257))&lt;0.01,IF(P257&lt;&gt;"ERROR","Correct","ERROR"),"ERROR")))</f>
        <v>0</v>
      </c>
      <c r="T257" s="139">
        <f>IF(P257=0,0,IF(ISBLANK('Student Work'!T257),"ERROR",IF(ABS('Student Work'!T257-('Student Work'!Q257-'Student Work'!S257))&lt;0.01,IF(P257&lt;&gt;"ERROR","Correct","ERROR"),"ERROR")))</f>
        <v>0</v>
      </c>
      <c r="U257" s="143"/>
      <c r="V257" s="143"/>
      <c r="W257" s="87"/>
      <c r="X257" s="87"/>
      <c r="Y257" s="87"/>
      <c r="Z257" s="87"/>
      <c r="AA257" s="87"/>
      <c r="AB257" s="87"/>
      <c r="AC257" s="87"/>
      <c r="AD257" s="137">
        <f>IF($AE$13="Correct",IF(AND(AD256+1&lt;='Student Work'!$AE$13,AD256&lt;&gt;0),AD256+1,IF('Student Work'!AD257&gt;0,"ERROR",0)),0)</f>
        <v>0</v>
      </c>
      <c r="AE257" s="139">
        <f>IF(AD257=0,0,IF(ISBLANK('Student Work'!AE257),"ERROR",IF(ABS('Student Work'!AE257-'Student Work'!AH256)&lt;0.01,IF(AD257&lt;&gt;"ERROR","Correct","ERROR"),"ERROR")))</f>
        <v>0</v>
      </c>
      <c r="AF257" s="139">
        <f>IF(AD257=0,0,IF(ISBLANK('Student Work'!AF257),"ERROR",IF(ABS('Student Work'!AF257-'Student Work'!AE257*'Student Work'!$AE$12/12)&lt;0.01,IF(AD257&lt;&gt;"ERROR","Correct","ERROR"),"ERROR")))</f>
        <v>0</v>
      </c>
      <c r="AG257" s="154">
        <f>IF(AD257=0,0,IF(ISBLANK('Student Work'!AG257),"ERROR",IF(ABS('Student Work'!AG257-('Student Work'!$AE$14-'Student Work'!AF257))&lt;0.01,"Correct","ERROR")))</f>
        <v>0</v>
      </c>
      <c r="AH257" s="155">
        <f>IF(AD257=0,0,IF(ISBLANK('Student Work'!AH257),"ERROR",IF(ABS('Student Work'!AH257-('Student Work'!AE257-'Student Work'!AG257))&lt;0.01,"Correct","ERROR")))</f>
        <v>0</v>
      </c>
      <c r="AI257" s="144"/>
      <c r="AJ257" s="87"/>
      <c r="AK257" s="87"/>
      <c r="AL257" s="70"/>
    </row>
    <row r="258" spans="1:38">
      <c r="A258" s="100"/>
      <c r="B258" s="72"/>
      <c r="C258" s="72"/>
      <c r="D258" s="72"/>
      <c r="E258" s="72"/>
      <c r="F258" s="72"/>
      <c r="G258" s="72"/>
      <c r="H258" s="72"/>
      <c r="I258" s="72"/>
      <c r="J258" s="72"/>
      <c r="K258" s="72"/>
      <c r="L258" s="72"/>
      <c r="M258" s="72"/>
      <c r="N258" s="72"/>
      <c r="O258" s="87"/>
      <c r="P258" s="137">
        <f>IF($T$13="Correct",IF(AND(P257+1&lt;='Student Work'!$T$13,P257&lt;&gt;0),P257+1,IF('Student Work'!P258&gt;0,"ERROR",0)),0)</f>
        <v>0</v>
      </c>
      <c r="Q258" s="138">
        <f>IF(P258=0,0,IF(ISBLANK('Student Work'!Q258),"ERROR",IF(ABS('Student Work'!Q258-'Student Work'!T257)&lt;0.01,IF(P258&lt;&gt;"ERROR","Correct","ERROR"),"ERROR")))</f>
        <v>0</v>
      </c>
      <c r="R258" s="139">
        <f>IF(P258=0,0,IF(ISBLANK('Student Work'!R258),"ERROR",IF(ABS('Student Work'!R258-'Student Work'!Q258*'Student Work'!$T$12/12)&lt;0.01,IF(P258&lt;&gt;"ERROR","Correct","ERROR"),"ERROR")))</f>
        <v>0</v>
      </c>
      <c r="S258" s="139">
        <f>IF(P258=0,0,IF(ISBLANK('Student Work'!S258),"ERROR",IF(ABS('Student Work'!S258-('Student Work'!$T$14-'Student Work'!R258))&lt;0.01,IF(P258&lt;&gt;"ERROR","Correct","ERROR"),"ERROR")))</f>
        <v>0</v>
      </c>
      <c r="T258" s="139">
        <f>IF(P258=0,0,IF(ISBLANK('Student Work'!T258),"ERROR",IF(ABS('Student Work'!T258-('Student Work'!Q258-'Student Work'!S258))&lt;0.01,IF(P258&lt;&gt;"ERROR","Correct","ERROR"),"ERROR")))</f>
        <v>0</v>
      </c>
      <c r="U258" s="143"/>
      <c r="V258" s="143"/>
      <c r="W258" s="87"/>
      <c r="X258" s="87"/>
      <c r="Y258" s="87"/>
      <c r="Z258" s="87"/>
      <c r="AA258" s="87"/>
      <c r="AB258" s="87"/>
      <c r="AC258" s="87"/>
      <c r="AD258" s="137">
        <f>IF($AE$13="Correct",IF(AND(AD257+1&lt;='Student Work'!$AE$13,AD257&lt;&gt;0),AD257+1,IF('Student Work'!AD258&gt;0,"ERROR",0)),0)</f>
        <v>0</v>
      </c>
      <c r="AE258" s="139">
        <f>IF(AD258=0,0,IF(ISBLANK('Student Work'!AE258),"ERROR",IF(ABS('Student Work'!AE258-'Student Work'!AH257)&lt;0.01,IF(AD258&lt;&gt;"ERROR","Correct","ERROR"),"ERROR")))</f>
        <v>0</v>
      </c>
      <c r="AF258" s="139">
        <f>IF(AD258=0,0,IF(ISBLANK('Student Work'!AF258),"ERROR",IF(ABS('Student Work'!AF258-'Student Work'!AE258*'Student Work'!$AE$12/12)&lt;0.01,IF(AD258&lt;&gt;"ERROR","Correct","ERROR"),"ERROR")))</f>
        <v>0</v>
      </c>
      <c r="AG258" s="154">
        <f>IF(AD258=0,0,IF(ISBLANK('Student Work'!AG258),"ERROR",IF(ABS('Student Work'!AG258-('Student Work'!$AE$14-'Student Work'!AF258))&lt;0.01,"Correct","ERROR")))</f>
        <v>0</v>
      </c>
      <c r="AH258" s="155">
        <f>IF(AD258=0,0,IF(ISBLANK('Student Work'!AH258),"ERROR",IF(ABS('Student Work'!AH258-('Student Work'!AE258-'Student Work'!AG258))&lt;0.01,"Correct","ERROR")))</f>
        <v>0</v>
      </c>
      <c r="AI258" s="144"/>
      <c r="AJ258" s="87"/>
      <c r="AK258" s="87"/>
      <c r="AL258" s="70"/>
    </row>
    <row r="259" spans="1:38">
      <c r="A259" s="100"/>
      <c r="B259" s="72"/>
      <c r="C259" s="72"/>
      <c r="D259" s="72"/>
      <c r="E259" s="72"/>
      <c r="F259" s="72"/>
      <c r="G259" s="72"/>
      <c r="H259" s="72"/>
      <c r="I259" s="72"/>
      <c r="J259" s="72"/>
      <c r="K259" s="72"/>
      <c r="L259" s="72"/>
      <c r="M259" s="72"/>
      <c r="N259" s="72"/>
      <c r="O259" s="87"/>
      <c r="P259" s="137">
        <f>IF($T$13="Correct",IF(AND(P258+1&lt;='Student Work'!$T$13,P258&lt;&gt;0),P258+1,IF('Student Work'!P259&gt;0,"ERROR",0)),0)</f>
        <v>0</v>
      </c>
      <c r="Q259" s="138">
        <f>IF(P259=0,0,IF(ISBLANK('Student Work'!Q259),"ERROR",IF(ABS('Student Work'!Q259-'Student Work'!T258)&lt;0.01,IF(P259&lt;&gt;"ERROR","Correct","ERROR"),"ERROR")))</f>
        <v>0</v>
      </c>
      <c r="R259" s="139">
        <f>IF(P259=0,0,IF(ISBLANK('Student Work'!R259),"ERROR",IF(ABS('Student Work'!R259-'Student Work'!Q259*'Student Work'!$T$12/12)&lt;0.01,IF(P259&lt;&gt;"ERROR","Correct","ERROR"),"ERROR")))</f>
        <v>0</v>
      </c>
      <c r="S259" s="139">
        <f>IF(P259=0,0,IF(ISBLANK('Student Work'!S259),"ERROR",IF(ABS('Student Work'!S259-('Student Work'!$T$14-'Student Work'!R259))&lt;0.01,IF(P259&lt;&gt;"ERROR","Correct","ERROR"),"ERROR")))</f>
        <v>0</v>
      </c>
      <c r="T259" s="139">
        <f>IF(P259=0,0,IF(ISBLANK('Student Work'!T259),"ERROR",IF(ABS('Student Work'!T259-('Student Work'!Q259-'Student Work'!S259))&lt;0.01,IF(P259&lt;&gt;"ERROR","Correct","ERROR"),"ERROR")))</f>
        <v>0</v>
      </c>
      <c r="U259" s="143"/>
      <c r="V259" s="143"/>
      <c r="W259" s="87"/>
      <c r="X259" s="87"/>
      <c r="Y259" s="87"/>
      <c r="Z259" s="87"/>
      <c r="AA259" s="87"/>
      <c r="AB259" s="87"/>
      <c r="AC259" s="87"/>
      <c r="AD259" s="137">
        <f>IF($AE$13="Correct",IF(AND(AD258+1&lt;='Student Work'!$AE$13,AD258&lt;&gt;0),AD258+1,IF('Student Work'!AD259&gt;0,"ERROR",0)),0)</f>
        <v>0</v>
      </c>
      <c r="AE259" s="139">
        <f>IF(AD259=0,0,IF(ISBLANK('Student Work'!AE259),"ERROR",IF(ABS('Student Work'!AE259-'Student Work'!AH258)&lt;0.01,IF(AD259&lt;&gt;"ERROR","Correct","ERROR"),"ERROR")))</f>
        <v>0</v>
      </c>
      <c r="AF259" s="139">
        <f>IF(AD259=0,0,IF(ISBLANK('Student Work'!AF259),"ERROR",IF(ABS('Student Work'!AF259-'Student Work'!AE259*'Student Work'!$AE$12/12)&lt;0.01,IF(AD259&lt;&gt;"ERROR","Correct","ERROR"),"ERROR")))</f>
        <v>0</v>
      </c>
      <c r="AG259" s="154">
        <f>IF(AD259=0,0,IF(ISBLANK('Student Work'!AG259),"ERROR",IF(ABS('Student Work'!AG259-('Student Work'!$AE$14-'Student Work'!AF259))&lt;0.01,"Correct","ERROR")))</f>
        <v>0</v>
      </c>
      <c r="AH259" s="155">
        <f>IF(AD259=0,0,IF(ISBLANK('Student Work'!AH259),"ERROR",IF(ABS('Student Work'!AH259-('Student Work'!AE259-'Student Work'!AG259))&lt;0.01,"Correct","ERROR")))</f>
        <v>0</v>
      </c>
      <c r="AI259" s="144"/>
      <c r="AJ259" s="87"/>
      <c r="AK259" s="87"/>
      <c r="AL259" s="70"/>
    </row>
    <row r="260" spans="1:38">
      <c r="A260" s="100"/>
      <c r="B260" s="72"/>
      <c r="C260" s="72"/>
      <c r="D260" s="72"/>
      <c r="E260" s="72"/>
      <c r="F260" s="72"/>
      <c r="G260" s="72"/>
      <c r="H260" s="72"/>
      <c r="I260" s="72"/>
      <c r="J260" s="72"/>
      <c r="K260" s="72"/>
      <c r="L260" s="72"/>
      <c r="M260" s="72"/>
      <c r="N260" s="72"/>
      <c r="O260" s="87"/>
      <c r="P260" s="137">
        <f>IF($T$13="Correct",IF(AND(P259+1&lt;='Student Work'!$T$13,P259&lt;&gt;0),P259+1,IF('Student Work'!P260&gt;0,"ERROR",0)),0)</f>
        <v>0</v>
      </c>
      <c r="Q260" s="138">
        <f>IF(P260=0,0,IF(ISBLANK('Student Work'!Q260),"ERROR",IF(ABS('Student Work'!Q260-'Student Work'!T259)&lt;0.01,IF(P260&lt;&gt;"ERROR","Correct","ERROR"),"ERROR")))</f>
        <v>0</v>
      </c>
      <c r="R260" s="139">
        <f>IF(P260=0,0,IF(ISBLANK('Student Work'!R260),"ERROR",IF(ABS('Student Work'!R260-'Student Work'!Q260*'Student Work'!$T$12/12)&lt;0.01,IF(P260&lt;&gt;"ERROR","Correct","ERROR"),"ERROR")))</f>
        <v>0</v>
      </c>
      <c r="S260" s="139">
        <f>IF(P260=0,0,IF(ISBLANK('Student Work'!S260),"ERROR",IF(ABS('Student Work'!S260-('Student Work'!$T$14-'Student Work'!R260))&lt;0.01,IF(P260&lt;&gt;"ERROR","Correct","ERROR"),"ERROR")))</f>
        <v>0</v>
      </c>
      <c r="T260" s="139">
        <f>IF(P260=0,0,IF(ISBLANK('Student Work'!T260),"ERROR",IF(ABS('Student Work'!T260-('Student Work'!Q260-'Student Work'!S260))&lt;0.01,IF(P260&lt;&gt;"ERROR","Correct","ERROR"),"ERROR")))</f>
        <v>0</v>
      </c>
      <c r="U260" s="143"/>
      <c r="V260" s="143"/>
      <c r="W260" s="87"/>
      <c r="X260" s="87"/>
      <c r="Y260" s="87"/>
      <c r="Z260" s="87"/>
      <c r="AA260" s="87"/>
      <c r="AB260" s="87"/>
      <c r="AC260" s="87"/>
      <c r="AD260" s="137">
        <f>IF($AE$13="Correct",IF(AND(AD259+1&lt;='Student Work'!$AE$13,AD259&lt;&gt;0),AD259+1,IF('Student Work'!AD260&gt;0,"ERROR",0)),0)</f>
        <v>0</v>
      </c>
      <c r="AE260" s="139">
        <f>IF(AD260=0,0,IF(ISBLANK('Student Work'!AE260),"ERROR",IF(ABS('Student Work'!AE260-'Student Work'!AH259)&lt;0.01,IF(AD260&lt;&gt;"ERROR","Correct","ERROR"),"ERROR")))</f>
        <v>0</v>
      </c>
      <c r="AF260" s="139">
        <f>IF(AD260=0,0,IF(ISBLANK('Student Work'!AF260),"ERROR",IF(ABS('Student Work'!AF260-'Student Work'!AE260*'Student Work'!$AE$12/12)&lt;0.01,IF(AD260&lt;&gt;"ERROR","Correct","ERROR"),"ERROR")))</f>
        <v>0</v>
      </c>
      <c r="AG260" s="154">
        <f>IF(AD260=0,0,IF(ISBLANK('Student Work'!AG260),"ERROR",IF(ABS('Student Work'!AG260-('Student Work'!$AE$14-'Student Work'!AF260))&lt;0.01,"Correct","ERROR")))</f>
        <v>0</v>
      </c>
      <c r="AH260" s="155">
        <f>IF(AD260=0,0,IF(ISBLANK('Student Work'!AH260),"ERROR",IF(ABS('Student Work'!AH260-('Student Work'!AE260-'Student Work'!AG260))&lt;0.01,"Correct","ERROR")))</f>
        <v>0</v>
      </c>
      <c r="AI260" s="144"/>
      <c r="AJ260" s="87"/>
      <c r="AK260" s="87"/>
      <c r="AL260" s="70"/>
    </row>
    <row r="261" spans="1:38">
      <c r="A261" s="100"/>
      <c r="B261" s="72"/>
      <c r="C261" s="72"/>
      <c r="D261" s="72"/>
      <c r="E261" s="72"/>
      <c r="F261" s="72"/>
      <c r="G261" s="72"/>
      <c r="H261" s="72"/>
      <c r="I261" s="72"/>
      <c r="J261" s="72"/>
      <c r="K261" s="72"/>
      <c r="L261" s="72"/>
      <c r="M261" s="72"/>
      <c r="N261" s="72"/>
      <c r="O261" s="87"/>
      <c r="P261" s="137">
        <f>IF($T$13="Correct",IF(AND(P260+1&lt;='Student Work'!$T$13,P260&lt;&gt;0),P260+1,IF('Student Work'!P261&gt;0,"ERROR",0)),0)</f>
        <v>0</v>
      </c>
      <c r="Q261" s="138">
        <f>IF(P261=0,0,IF(ISBLANK('Student Work'!Q261),"ERROR",IF(ABS('Student Work'!Q261-'Student Work'!T260)&lt;0.01,IF(P261&lt;&gt;"ERROR","Correct","ERROR"),"ERROR")))</f>
        <v>0</v>
      </c>
      <c r="R261" s="139">
        <f>IF(P261=0,0,IF(ISBLANK('Student Work'!R261),"ERROR",IF(ABS('Student Work'!R261-'Student Work'!Q261*'Student Work'!$T$12/12)&lt;0.01,IF(P261&lt;&gt;"ERROR","Correct","ERROR"),"ERROR")))</f>
        <v>0</v>
      </c>
      <c r="S261" s="139">
        <f>IF(P261=0,0,IF(ISBLANK('Student Work'!S261),"ERROR",IF(ABS('Student Work'!S261-('Student Work'!$T$14-'Student Work'!R261))&lt;0.01,IF(P261&lt;&gt;"ERROR","Correct","ERROR"),"ERROR")))</f>
        <v>0</v>
      </c>
      <c r="T261" s="139">
        <f>IF(P261=0,0,IF(ISBLANK('Student Work'!T261),"ERROR",IF(ABS('Student Work'!T261-('Student Work'!Q261-'Student Work'!S261))&lt;0.01,IF(P261&lt;&gt;"ERROR","Correct","ERROR"),"ERROR")))</f>
        <v>0</v>
      </c>
      <c r="U261" s="143"/>
      <c r="V261" s="143"/>
      <c r="W261" s="87"/>
      <c r="X261" s="87"/>
      <c r="Y261" s="87"/>
      <c r="Z261" s="87"/>
      <c r="AA261" s="87"/>
      <c r="AB261" s="87"/>
      <c r="AC261" s="87"/>
      <c r="AD261" s="137">
        <f>IF($AE$13="Correct",IF(AND(AD260+1&lt;='Student Work'!$AE$13,AD260&lt;&gt;0),AD260+1,IF('Student Work'!AD261&gt;0,"ERROR",0)),0)</f>
        <v>0</v>
      </c>
      <c r="AE261" s="139">
        <f>IF(AD261=0,0,IF(ISBLANK('Student Work'!AE261),"ERROR",IF(ABS('Student Work'!AE261-'Student Work'!AH260)&lt;0.01,IF(AD261&lt;&gt;"ERROR","Correct","ERROR"),"ERROR")))</f>
        <v>0</v>
      </c>
      <c r="AF261" s="139">
        <f>IF(AD261=0,0,IF(ISBLANK('Student Work'!AF261),"ERROR",IF(ABS('Student Work'!AF261-'Student Work'!AE261*'Student Work'!$AE$12/12)&lt;0.01,IF(AD261&lt;&gt;"ERROR","Correct","ERROR"),"ERROR")))</f>
        <v>0</v>
      </c>
      <c r="AG261" s="154">
        <f>IF(AD261=0,0,IF(ISBLANK('Student Work'!AG261),"ERROR",IF(ABS('Student Work'!AG261-('Student Work'!$AE$14-'Student Work'!AF261))&lt;0.01,"Correct","ERROR")))</f>
        <v>0</v>
      </c>
      <c r="AH261" s="155">
        <f>IF(AD261=0,0,IF(ISBLANK('Student Work'!AH261),"ERROR",IF(ABS('Student Work'!AH261-('Student Work'!AE261-'Student Work'!AG261))&lt;0.01,"Correct","ERROR")))</f>
        <v>0</v>
      </c>
      <c r="AI261" s="144"/>
      <c r="AJ261" s="87"/>
      <c r="AK261" s="87"/>
      <c r="AL261" s="70"/>
    </row>
    <row r="262" spans="1:38">
      <c r="A262" s="100"/>
      <c r="B262" s="72"/>
      <c r="C262" s="72"/>
      <c r="D262" s="72"/>
      <c r="E262" s="72"/>
      <c r="F262" s="72"/>
      <c r="G262" s="72"/>
      <c r="H262" s="72"/>
      <c r="I262" s="72"/>
      <c r="J262" s="72"/>
      <c r="K262" s="72"/>
      <c r="L262" s="72"/>
      <c r="M262" s="72"/>
      <c r="N262" s="72"/>
      <c r="O262" s="87"/>
      <c r="P262" s="137">
        <f>IF($T$13="Correct",IF(AND(P261+1&lt;='Student Work'!$T$13,P261&lt;&gt;0),P261+1,IF('Student Work'!P262&gt;0,"ERROR",0)),0)</f>
        <v>0</v>
      </c>
      <c r="Q262" s="138">
        <f>IF(P262=0,0,IF(ISBLANK('Student Work'!Q262),"ERROR",IF(ABS('Student Work'!Q262-'Student Work'!T261)&lt;0.01,IF(P262&lt;&gt;"ERROR","Correct","ERROR"),"ERROR")))</f>
        <v>0</v>
      </c>
      <c r="R262" s="139">
        <f>IF(P262=0,0,IF(ISBLANK('Student Work'!R262),"ERROR",IF(ABS('Student Work'!R262-'Student Work'!Q262*'Student Work'!$T$12/12)&lt;0.01,IF(P262&lt;&gt;"ERROR","Correct","ERROR"),"ERROR")))</f>
        <v>0</v>
      </c>
      <c r="S262" s="139">
        <f>IF(P262=0,0,IF(ISBLANK('Student Work'!S262),"ERROR",IF(ABS('Student Work'!S262-('Student Work'!$T$14-'Student Work'!R262))&lt;0.01,IF(P262&lt;&gt;"ERROR","Correct","ERROR"),"ERROR")))</f>
        <v>0</v>
      </c>
      <c r="T262" s="139">
        <f>IF(P262=0,0,IF(ISBLANK('Student Work'!T262),"ERROR",IF(ABS('Student Work'!T262-('Student Work'!Q262-'Student Work'!S262))&lt;0.01,IF(P262&lt;&gt;"ERROR","Correct","ERROR"),"ERROR")))</f>
        <v>0</v>
      </c>
      <c r="U262" s="143"/>
      <c r="V262" s="143"/>
      <c r="W262" s="87"/>
      <c r="X262" s="87"/>
      <c r="Y262" s="87"/>
      <c r="Z262" s="87"/>
      <c r="AA262" s="87"/>
      <c r="AB262" s="87"/>
      <c r="AC262" s="87"/>
      <c r="AD262" s="137">
        <f>IF($AE$13="Correct",IF(AND(AD261+1&lt;='Student Work'!$AE$13,AD261&lt;&gt;0),AD261+1,IF('Student Work'!AD262&gt;0,"ERROR",0)),0)</f>
        <v>0</v>
      </c>
      <c r="AE262" s="139">
        <f>IF(AD262=0,0,IF(ISBLANK('Student Work'!AE262),"ERROR",IF(ABS('Student Work'!AE262-'Student Work'!AH261)&lt;0.01,IF(AD262&lt;&gt;"ERROR","Correct","ERROR"),"ERROR")))</f>
        <v>0</v>
      </c>
      <c r="AF262" s="139">
        <f>IF(AD262=0,0,IF(ISBLANK('Student Work'!AF262),"ERROR",IF(ABS('Student Work'!AF262-'Student Work'!AE262*'Student Work'!$AE$12/12)&lt;0.01,IF(AD262&lt;&gt;"ERROR","Correct","ERROR"),"ERROR")))</f>
        <v>0</v>
      </c>
      <c r="AG262" s="154">
        <f>IF(AD262=0,0,IF(ISBLANK('Student Work'!AG262),"ERROR",IF(ABS('Student Work'!AG262-('Student Work'!$AE$14-'Student Work'!AF262))&lt;0.01,"Correct","ERROR")))</f>
        <v>0</v>
      </c>
      <c r="AH262" s="155">
        <f>IF(AD262=0,0,IF(ISBLANK('Student Work'!AH262),"ERROR",IF(ABS('Student Work'!AH262-('Student Work'!AE262-'Student Work'!AG262))&lt;0.01,"Correct","ERROR")))</f>
        <v>0</v>
      </c>
      <c r="AI262" s="144"/>
      <c r="AJ262" s="87"/>
      <c r="AK262" s="87"/>
      <c r="AL262" s="70"/>
    </row>
    <row r="263" spans="1:38">
      <c r="A263" s="100"/>
      <c r="B263" s="72"/>
      <c r="C263" s="72"/>
      <c r="D263" s="72"/>
      <c r="E263" s="72"/>
      <c r="F263" s="72"/>
      <c r="G263" s="72"/>
      <c r="H263" s="72"/>
      <c r="I263" s="72"/>
      <c r="J263" s="72"/>
      <c r="K263" s="72"/>
      <c r="L263" s="72"/>
      <c r="M263" s="72"/>
      <c r="N263" s="72"/>
      <c r="O263" s="87"/>
      <c r="P263" s="137">
        <f>IF($T$13="Correct",IF(AND(P262+1&lt;='Student Work'!$T$13,P262&lt;&gt;0),P262+1,IF('Student Work'!P263&gt;0,"ERROR",0)),0)</f>
        <v>0</v>
      </c>
      <c r="Q263" s="138">
        <f>IF(P263=0,0,IF(ISBLANK('Student Work'!Q263),"ERROR",IF(ABS('Student Work'!Q263-'Student Work'!T262)&lt;0.01,IF(P263&lt;&gt;"ERROR","Correct","ERROR"),"ERROR")))</f>
        <v>0</v>
      </c>
      <c r="R263" s="139">
        <f>IF(P263=0,0,IF(ISBLANK('Student Work'!R263),"ERROR",IF(ABS('Student Work'!R263-'Student Work'!Q263*'Student Work'!$T$12/12)&lt;0.01,IF(P263&lt;&gt;"ERROR","Correct","ERROR"),"ERROR")))</f>
        <v>0</v>
      </c>
      <c r="S263" s="139">
        <f>IF(P263=0,0,IF(ISBLANK('Student Work'!S263),"ERROR",IF(ABS('Student Work'!S263-('Student Work'!$T$14-'Student Work'!R263))&lt;0.01,IF(P263&lt;&gt;"ERROR","Correct","ERROR"),"ERROR")))</f>
        <v>0</v>
      </c>
      <c r="T263" s="139">
        <f>IF(P263=0,0,IF(ISBLANK('Student Work'!T263),"ERROR",IF(ABS('Student Work'!T263-('Student Work'!Q263-'Student Work'!S263))&lt;0.01,IF(P263&lt;&gt;"ERROR","Correct","ERROR"),"ERROR")))</f>
        <v>0</v>
      </c>
      <c r="U263" s="143"/>
      <c r="V263" s="143"/>
      <c r="W263" s="87"/>
      <c r="X263" s="87"/>
      <c r="Y263" s="87"/>
      <c r="Z263" s="87"/>
      <c r="AA263" s="87"/>
      <c r="AB263" s="87"/>
      <c r="AC263" s="87"/>
      <c r="AD263" s="137">
        <f>IF($AE$13="Correct",IF(AND(AD262+1&lt;='Student Work'!$AE$13,AD262&lt;&gt;0),AD262+1,IF('Student Work'!AD263&gt;0,"ERROR",0)),0)</f>
        <v>0</v>
      </c>
      <c r="AE263" s="139">
        <f>IF(AD263=0,0,IF(ISBLANK('Student Work'!AE263),"ERROR",IF(ABS('Student Work'!AE263-'Student Work'!AH262)&lt;0.01,IF(AD263&lt;&gt;"ERROR","Correct","ERROR"),"ERROR")))</f>
        <v>0</v>
      </c>
      <c r="AF263" s="139">
        <f>IF(AD263=0,0,IF(ISBLANK('Student Work'!AF263),"ERROR",IF(ABS('Student Work'!AF263-'Student Work'!AE263*'Student Work'!$AE$12/12)&lt;0.01,IF(AD263&lt;&gt;"ERROR","Correct","ERROR"),"ERROR")))</f>
        <v>0</v>
      </c>
      <c r="AG263" s="154">
        <f>IF(AD263=0,0,IF(ISBLANK('Student Work'!AG263),"ERROR",IF(ABS('Student Work'!AG263-('Student Work'!$AE$14-'Student Work'!AF263))&lt;0.01,"Correct","ERROR")))</f>
        <v>0</v>
      </c>
      <c r="AH263" s="155">
        <f>IF(AD263=0,0,IF(ISBLANK('Student Work'!AH263),"ERROR",IF(ABS('Student Work'!AH263-('Student Work'!AE263-'Student Work'!AG263))&lt;0.01,"Correct","ERROR")))</f>
        <v>0</v>
      </c>
      <c r="AI263" s="144"/>
      <c r="AJ263" s="87"/>
      <c r="AK263" s="87"/>
      <c r="AL263" s="70"/>
    </row>
    <row r="264" spans="1:38">
      <c r="A264" s="100"/>
      <c r="B264" s="72"/>
      <c r="C264" s="72"/>
      <c r="D264" s="72"/>
      <c r="E264" s="72"/>
      <c r="F264" s="72"/>
      <c r="G264" s="72"/>
      <c r="H264" s="72"/>
      <c r="I264" s="72"/>
      <c r="J264" s="72"/>
      <c r="K264" s="72"/>
      <c r="L264" s="72"/>
      <c r="M264" s="72"/>
      <c r="N264" s="72"/>
      <c r="O264" s="87"/>
      <c r="P264" s="137">
        <f>IF($T$13="Correct",IF(AND(P263+1&lt;='Student Work'!$T$13,P263&lt;&gt;0),P263+1,IF('Student Work'!P264&gt;0,"ERROR",0)),0)</f>
        <v>0</v>
      </c>
      <c r="Q264" s="138">
        <f>IF(P264=0,0,IF(ISBLANK('Student Work'!Q264),"ERROR",IF(ABS('Student Work'!Q264-'Student Work'!T263)&lt;0.01,IF(P264&lt;&gt;"ERROR","Correct","ERROR"),"ERROR")))</f>
        <v>0</v>
      </c>
      <c r="R264" s="139">
        <f>IF(P264=0,0,IF(ISBLANK('Student Work'!R264),"ERROR",IF(ABS('Student Work'!R264-'Student Work'!Q264*'Student Work'!$T$12/12)&lt;0.01,IF(P264&lt;&gt;"ERROR","Correct","ERROR"),"ERROR")))</f>
        <v>0</v>
      </c>
      <c r="S264" s="139">
        <f>IF(P264=0,0,IF(ISBLANK('Student Work'!S264),"ERROR",IF(ABS('Student Work'!S264-('Student Work'!$T$14-'Student Work'!R264))&lt;0.01,IF(P264&lt;&gt;"ERROR","Correct","ERROR"),"ERROR")))</f>
        <v>0</v>
      </c>
      <c r="T264" s="139">
        <f>IF(P264=0,0,IF(ISBLANK('Student Work'!T264),"ERROR",IF(ABS('Student Work'!T264-('Student Work'!Q264-'Student Work'!S264))&lt;0.01,IF(P264&lt;&gt;"ERROR","Correct","ERROR"),"ERROR")))</f>
        <v>0</v>
      </c>
      <c r="U264" s="143"/>
      <c r="V264" s="143"/>
      <c r="W264" s="87"/>
      <c r="X264" s="87"/>
      <c r="Y264" s="87"/>
      <c r="Z264" s="87"/>
      <c r="AA264" s="87"/>
      <c r="AB264" s="87"/>
      <c r="AC264" s="87"/>
      <c r="AD264" s="137">
        <f>IF($AE$13="Correct",IF(AND(AD263+1&lt;='Student Work'!$AE$13,AD263&lt;&gt;0),AD263+1,IF('Student Work'!AD264&gt;0,"ERROR",0)),0)</f>
        <v>0</v>
      </c>
      <c r="AE264" s="139">
        <f>IF(AD264=0,0,IF(ISBLANK('Student Work'!AE264),"ERROR",IF(ABS('Student Work'!AE264-'Student Work'!AH263)&lt;0.01,IF(AD264&lt;&gt;"ERROR","Correct","ERROR"),"ERROR")))</f>
        <v>0</v>
      </c>
      <c r="AF264" s="139">
        <f>IF(AD264=0,0,IF(ISBLANK('Student Work'!AF264),"ERROR",IF(ABS('Student Work'!AF264-'Student Work'!AE264*'Student Work'!$AE$12/12)&lt;0.01,IF(AD264&lt;&gt;"ERROR","Correct","ERROR"),"ERROR")))</f>
        <v>0</v>
      </c>
      <c r="AG264" s="154">
        <f>IF(AD264=0,0,IF(ISBLANK('Student Work'!AG264),"ERROR",IF(ABS('Student Work'!AG264-('Student Work'!$AE$14-'Student Work'!AF264))&lt;0.01,"Correct","ERROR")))</f>
        <v>0</v>
      </c>
      <c r="AH264" s="155">
        <f>IF(AD264=0,0,IF(ISBLANK('Student Work'!AH264),"ERROR",IF(ABS('Student Work'!AH264-('Student Work'!AE264-'Student Work'!AG264))&lt;0.01,"Correct","ERROR")))</f>
        <v>0</v>
      </c>
      <c r="AI264" s="144"/>
      <c r="AJ264" s="87"/>
      <c r="AK264" s="87"/>
      <c r="AL264" s="70"/>
    </row>
    <row r="265" spans="1:38">
      <c r="A265" s="100"/>
      <c r="B265" s="72"/>
      <c r="C265" s="72"/>
      <c r="D265" s="72"/>
      <c r="E265" s="72"/>
      <c r="F265" s="72"/>
      <c r="G265" s="72"/>
      <c r="H265" s="72"/>
      <c r="I265" s="72"/>
      <c r="J265" s="72"/>
      <c r="K265" s="72"/>
      <c r="L265" s="72"/>
      <c r="M265" s="72"/>
      <c r="N265" s="72"/>
      <c r="O265" s="87"/>
      <c r="P265" s="137">
        <f>IF($T$13="Correct",IF(AND(P264+1&lt;='Student Work'!$T$13,P264&lt;&gt;0),P264+1,IF('Student Work'!P265&gt;0,"ERROR",0)),0)</f>
        <v>0</v>
      </c>
      <c r="Q265" s="138">
        <f>IF(P265=0,0,IF(ISBLANK('Student Work'!Q265),"ERROR",IF(ABS('Student Work'!Q265-'Student Work'!T264)&lt;0.01,IF(P265&lt;&gt;"ERROR","Correct","ERROR"),"ERROR")))</f>
        <v>0</v>
      </c>
      <c r="R265" s="139">
        <f>IF(P265=0,0,IF(ISBLANK('Student Work'!R265),"ERROR",IF(ABS('Student Work'!R265-'Student Work'!Q265*'Student Work'!$T$12/12)&lt;0.01,IF(P265&lt;&gt;"ERROR","Correct","ERROR"),"ERROR")))</f>
        <v>0</v>
      </c>
      <c r="S265" s="139">
        <f>IF(P265=0,0,IF(ISBLANK('Student Work'!S265),"ERROR",IF(ABS('Student Work'!S265-('Student Work'!$T$14-'Student Work'!R265))&lt;0.01,IF(P265&lt;&gt;"ERROR","Correct","ERROR"),"ERROR")))</f>
        <v>0</v>
      </c>
      <c r="T265" s="139">
        <f>IF(P265=0,0,IF(ISBLANK('Student Work'!T265),"ERROR",IF(ABS('Student Work'!T265-('Student Work'!Q265-'Student Work'!S265))&lt;0.01,IF(P265&lt;&gt;"ERROR","Correct","ERROR"),"ERROR")))</f>
        <v>0</v>
      </c>
      <c r="U265" s="143"/>
      <c r="V265" s="143"/>
      <c r="W265" s="87"/>
      <c r="X265" s="87"/>
      <c r="Y265" s="87"/>
      <c r="Z265" s="87"/>
      <c r="AA265" s="87"/>
      <c r="AB265" s="87"/>
      <c r="AC265" s="87"/>
      <c r="AD265" s="137">
        <f>IF($AE$13="Correct",IF(AND(AD264+1&lt;='Student Work'!$AE$13,AD264&lt;&gt;0),AD264+1,IF('Student Work'!AD265&gt;0,"ERROR",0)),0)</f>
        <v>0</v>
      </c>
      <c r="AE265" s="139">
        <f>IF(AD265=0,0,IF(ISBLANK('Student Work'!AE265),"ERROR",IF(ABS('Student Work'!AE265-'Student Work'!AH264)&lt;0.01,IF(AD265&lt;&gt;"ERROR","Correct","ERROR"),"ERROR")))</f>
        <v>0</v>
      </c>
      <c r="AF265" s="139">
        <f>IF(AD265=0,0,IF(ISBLANK('Student Work'!AF265),"ERROR",IF(ABS('Student Work'!AF265-'Student Work'!AE265*'Student Work'!$AE$12/12)&lt;0.01,IF(AD265&lt;&gt;"ERROR","Correct","ERROR"),"ERROR")))</f>
        <v>0</v>
      </c>
      <c r="AG265" s="154">
        <f>IF(AD265=0,0,IF(ISBLANK('Student Work'!AG265),"ERROR",IF(ABS('Student Work'!AG265-('Student Work'!$AE$14-'Student Work'!AF265))&lt;0.01,"Correct","ERROR")))</f>
        <v>0</v>
      </c>
      <c r="AH265" s="155">
        <f>IF(AD265=0,0,IF(ISBLANK('Student Work'!AH265),"ERROR",IF(ABS('Student Work'!AH265-('Student Work'!AE265-'Student Work'!AG265))&lt;0.01,"Correct","ERROR")))</f>
        <v>0</v>
      </c>
      <c r="AI265" s="144"/>
      <c r="AJ265" s="87"/>
      <c r="AK265" s="87"/>
      <c r="AL265" s="70"/>
    </row>
    <row r="266" spans="1:38">
      <c r="A266" s="100"/>
      <c r="B266" s="72"/>
      <c r="C266" s="72"/>
      <c r="D266" s="72"/>
      <c r="E266" s="72"/>
      <c r="F266" s="72"/>
      <c r="G266" s="72"/>
      <c r="H266" s="72"/>
      <c r="I266" s="72"/>
      <c r="J266" s="72"/>
      <c r="K266" s="72"/>
      <c r="L266" s="72"/>
      <c r="M266" s="72"/>
      <c r="N266" s="72"/>
      <c r="O266" s="87"/>
      <c r="P266" s="137">
        <f>IF($T$13="Correct",IF(AND(P265+1&lt;='Student Work'!$T$13,P265&lt;&gt;0),P265+1,IF('Student Work'!P266&gt;0,"ERROR",0)),0)</f>
        <v>0</v>
      </c>
      <c r="Q266" s="138">
        <f>IF(P266=0,0,IF(ISBLANK('Student Work'!Q266),"ERROR",IF(ABS('Student Work'!Q266-'Student Work'!T265)&lt;0.01,IF(P266&lt;&gt;"ERROR","Correct","ERROR"),"ERROR")))</f>
        <v>0</v>
      </c>
      <c r="R266" s="139">
        <f>IF(P266=0,0,IF(ISBLANK('Student Work'!R266),"ERROR",IF(ABS('Student Work'!R266-'Student Work'!Q266*'Student Work'!$T$12/12)&lt;0.01,IF(P266&lt;&gt;"ERROR","Correct","ERROR"),"ERROR")))</f>
        <v>0</v>
      </c>
      <c r="S266" s="139">
        <f>IF(P266=0,0,IF(ISBLANK('Student Work'!S266),"ERROR",IF(ABS('Student Work'!S266-('Student Work'!$T$14-'Student Work'!R266))&lt;0.01,IF(P266&lt;&gt;"ERROR","Correct","ERROR"),"ERROR")))</f>
        <v>0</v>
      </c>
      <c r="T266" s="139">
        <f>IF(P266=0,0,IF(ISBLANK('Student Work'!T266),"ERROR",IF(ABS('Student Work'!T266-('Student Work'!Q266-'Student Work'!S266))&lt;0.01,IF(P266&lt;&gt;"ERROR","Correct","ERROR"),"ERROR")))</f>
        <v>0</v>
      </c>
      <c r="U266" s="143"/>
      <c r="V266" s="143"/>
      <c r="W266" s="87"/>
      <c r="X266" s="87"/>
      <c r="Y266" s="87"/>
      <c r="Z266" s="87"/>
      <c r="AA266" s="87"/>
      <c r="AB266" s="87"/>
      <c r="AC266" s="87"/>
      <c r="AD266" s="137">
        <f>IF($AE$13="Correct",IF(AND(AD265+1&lt;='Student Work'!$AE$13,AD265&lt;&gt;0),AD265+1,IF('Student Work'!AD266&gt;0,"ERROR",0)),0)</f>
        <v>0</v>
      </c>
      <c r="AE266" s="139">
        <f>IF(AD266=0,0,IF(ISBLANK('Student Work'!AE266),"ERROR",IF(ABS('Student Work'!AE266-'Student Work'!AH265)&lt;0.01,IF(AD266&lt;&gt;"ERROR","Correct","ERROR"),"ERROR")))</f>
        <v>0</v>
      </c>
      <c r="AF266" s="139">
        <f>IF(AD266=0,0,IF(ISBLANK('Student Work'!AF266),"ERROR",IF(ABS('Student Work'!AF266-'Student Work'!AE266*'Student Work'!$AE$12/12)&lt;0.01,IF(AD266&lt;&gt;"ERROR","Correct","ERROR"),"ERROR")))</f>
        <v>0</v>
      </c>
      <c r="AG266" s="154">
        <f>IF(AD266=0,0,IF(ISBLANK('Student Work'!AG266),"ERROR",IF(ABS('Student Work'!AG266-('Student Work'!$AE$14-'Student Work'!AF266))&lt;0.01,"Correct","ERROR")))</f>
        <v>0</v>
      </c>
      <c r="AH266" s="155">
        <f>IF(AD266=0,0,IF(ISBLANK('Student Work'!AH266),"ERROR",IF(ABS('Student Work'!AH266-('Student Work'!AE266-'Student Work'!AG266))&lt;0.01,"Correct","ERROR")))</f>
        <v>0</v>
      </c>
      <c r="AI266" s="144"/>
      <c r="AJ266" s="87"/>
      <c r="AK266" s="87"/>
      <c r="AL266" s="70"/>
    </row>
    <row r="267" spans="1:38">
      <c r="A267" s="100"/>
      <c r="B267" s="72"/>
      <c r="C267" s="72"/>
      <c r="D267" s="72"/>
      <c r="E267" s="72"/>
      <c r="F267" s="72"/>
      <c r="G267" s="72"/>
      <c r="H267" s="72"/>
      <c r="I267" s="72"/>
      <c r="J267" s="72"/>
      <c r="K267" s="72"/>
      <c r="L267" s="72"/>
      <c r="M267" s="72"/>
      <c r="N267" s="72"/>
      <c r="O267" s="87"/>
      <c r="P267" s="137">
        <f>IF($T$13="Correct",IF(AND(P266+1&lt;='Student Work'!$T$13,P266&lt;&gt;0),P266+1,IF('Student Work'!P267&gt;0,"ERROR",0)),0)</f>
        <v>0</v>
      </c>
      <c r="Q267" s="138">
        <f>IF(P267=0,0,IF(ISBLANK('Student Work'!Q267),"ERROR",IF(ABS('Student Work'!Q267-'Student Work'!T266)&lt;0.01,IF(P267&lt;&gt;"ERROR","Correct","ERROR"),"ERROR")))</f>
        <v>0</v>
      </c>
      <c r="R267" s="139">
        <f>IF(P267=0,0,IF(ISBLANK('Student Work'!R267),"ERROR",IF(ABS('Student Work'!R267-'Student Work'!Q267*'Student Work'!$T$12/12)&lt;0.01,IF(P267&lt;&gt;"ERROR","Correct","ERROR"),"ERROR")))</f>
        <v>0</v>
      </c>
      <c r="S267" s="139">
        <f>IF(P267=0,0,IF(ISBLANK('Student Work'!S267),"ERROR",IF(ABS('Student Work'!S267-('Student Work'!$T$14-'Student Work'!R267))&lt;0.01,IF(P267&lt;&gt;"ERROR","Correct","ERROR"),"ERROR")))</f>
        <v>0</v>
      </c>
      <c r="T267" s="139">
        <f>IF(P267=0,0,IF(ISBLANK('Student Work'!T267),"ERROR",IF(ABS('Student Work'!T267-('Student Work'!Q267-'Student Work'!S267))&lt;0.01,IF(P267&lt;&gt;"ERROR","Correct","ERROR"),"ERROR")))</f>
        <v>0</v>
      </c>
      <c r="U267" s="143"/>
      <c r="V267" s="143"/>
      <c r="W267" s="87"/>
      <c r="X267" s="87"/>
      <c r="Y267" s="87"/>
      <c r="Z267" s="87"/>
      <c r="AA267" s="87"/>
      <c r="AB267" s="87"/>
      <c r="AC267" s="87"/>
      <c r="AD267" s="137">
        <f>IF($AE$13="Correct",IF(AND(AD266+1&lt;='Student Work'!$AE$13,AD266&lt;&gt;0),AD266+1,IF('Student Work'!AD267&gt;0,"ERROR",0)),0)</f>
        <v>0</v>
      </c>
      <c r="AE267" s="139">
        <f>IF(AD267=0,0,IF(ISBLANK('Student Work'!AE267),"ERROR",IF(ABS('Student Work'!AE267-'Student Work'!AH266)&lt;0.01,IF(AD267&lt;&gt;"ERROR","Correct","ERROR"),"ERROR")))</f>
        <v>0</v>
      </c>
      <c r="AF267" s="139">
        <f>IF(AD267=0,0,IF(ISBLANK('Student Work'!AF267),"ERROR",IF(ABS('Student Work'!AF267-'Student Work'!AE267*'Student Work'!$AE$12/12)&lt;0.01,IF(AD267&lt;&gt;"ERROR","Correct","ERROR"),"ERROR")))</f>
        <v>0</v>
      </c>
      <c r="AG267" s="154">
        <f>IF(AD267=0,0,IF(ISBLANK('Student Work'!AG267),"ERROR",IF(ABS('Student Work'!AG267-('Student Work'!$AE$14-'Student Work'!AF267))&lt;0.01,"Correct","ERROR")))</f>
        <v>0</v>
      </c>
      <c r="AH267" s="155">
        <f>IF(AD267=0,0,IF(ISBLANK('Student Work'!AH267),"ERROR",IF(ABS('Student Work'!AH267-('Student Work'!AE267-'Student Work'!AG267))&lt;0.01,"Correct","ERROR")))</f>
        <v>0</v>
      </c>
      <c r="AI267" s="144"/>
      <c r="AJ267" s="87"/>
      <c r="AK267" s="87"/>
      <c r="AL267" s="70"/>
    </row>
    <row r="268" spans="1:38">
      <c r="A268" s="100"/>
      <c r="B268" s="72"/>
      <c r="C268" s="72"/>
      <c r="D268" s="72"/>
      <c r="E268" s="72"/>
      <c r="F268" s="72"/>
      <c r="G268" s="72"/>
      <c r="H268" s="72"/>
      <c r="I268" s="72"/>
      <c r="J268" s="72"/>
      <c r="K268" s="72"/>
      <c r="L268" s="72"/>
      <c r="M268" s="72"/>
      <c r="N268" s="72"/>
      <c r="O268" s="87"/>
      <c r="P268" s="137">
        <f>IF($T$13="Correct",IF(AND(P267+1&lt;='Student Work'!$T$13,P267&lt;&gt;0),P267+1,IF('Student Work'!P268&gt;0,"ERROR",0)),0)</f>
        <v>0</v>
      </c>
      <c r="Q268" s="138">
        <f>IF(P268=0,0,IF(ISBLANK('Student Work'!Q268),"ERROR",IF(ABS('Student Work'!Q268-'Student Work'!T267)&lt;0.01,IF(P268&lt;&gt;"ERROR","Correct","ERROR"),"ERROR")))</f>
        <v>0</v>
      </c>
      <c r="R268" s="139">
        <f>IF(P268=0,0,IF(ISBLANK('Student Work'!R268),"ERROR",IF(ABS('Student Work'!R268-'Student Work'!Q268*'Student Work'!$T$12/12)&lt;0.01,IF(P268&lt;&gt;"ERROR","Correct","ERROR"),"ERROR")))</f>
        <v>0</v>
      </c>
      <c r="S268" s="139">
        <f>IF(P268=0,0,IF(ISBLANK('Student Work'!S268),"ERROR",IF(ABS('Student Work'!S268-('Student Work'!$T$14-'Student Work'!R268))&lt;0.01,IF(P268&lt;&gt;"ERROR","Correct","ERROR"),"ERROR")))</f>
        <v>0</v>
      </c>
      <c r="T268" s="139">
        <f>IF(P268=0,0,IF(ISBLANK('Student Work'!T268),"ERROR",IF(ABS('Student Work'!T268-('Student Work'!Q268-'Student Work'!S268))&lt;0.01,IF(P268&lt;&gt;"ERROR","Correct","ERROR"),"ERROR")))</f>
        <v>0</v>
      </c>
      <c r="U268" s="143"/>
      <c r="V268" s="143"/>
      <c r="W268" s="87"/>
      <c r="X268" s="87"/>
      <c r="Y268" s="87"/>
      <c r="Z268" s="87"/>
      <c r="AA268" s="87"/>
      <c r="AB268" s="87"/>
      <c r="AC268" s="87"/>
      <c r="AD268" s="137">
        <f>IF($AE$13="Correct",IF(AND(AD267+1&lt;='Student Work'!$AE$13,AD267&lt;&gt;0),AD267+1,IF('Student Work'!AD268&gt;0,"ERROR",0)),0)</f>
        <v>0</v>
      </c>
      <c r="AE268" s="139">
        <f>IF(AD268=0,0,IF(ISBLANK('Student Work'!AE268),"ERROR",IF(ABS('Student Work'!AE268-'Student Work'!AH267)&lt;0.01,IF(AD268&lt;&gt;"ERROR","Correct","ERROR"),"ERROR")))</f>
        <v>0</v>
      </c>
      <c r="AF268" s="139">
        <f>IF(AD268=0,0,IF(ISBLANK('Student Work'!AF268),"ERROR",IF(ABS('Student Work'!AF268-'Student Work'!AE268*'Student Work'!$AE$12/12)&lt;0.01,IF(AD268&lt;&gt;"ERROR","Correct","ERROR"),"ERROR")))</f>
        <v>0</v>
      </c>
      <c r="AG268" s="154">
        <f>IF(AD268=0,0,IF(ISBLANK('Student Work'!AG268),"ERROR",IF(ABS('Student Work'!AG268-('Student Work'!$AE$14-'Student Work'!AF268))&lt;0.01,"Correct","ERROR")))</f>
        <v>0</v>
      </c>
      <c r="AH268" s="155">
        <f>IF(AD268=0,0,IF(ISBLANK('Student Work'!AH268),"ERROR",IF(ABS('Student Work'!AH268-('Student Work'!AE268-'Student Work'!AG268))&lt;0.01,"Correct","ERROR")))</f>
        <v>0</v>
      </c>
      <c r="AI268" s="144"/>
      <c r="AJ268" s="87"/>
      <c r="AK268" s="87"/>
      <c r="AL268" s="70"/>
    </row>
    <row r="269" spans="1:38">
      <c r="A269" s="100"/>
      <c r="B269" s="72"/>
      <c r="C269" s="72"/>
      <c r="D269" s="72"/>
      <c r="E269" s="72"/>
      <c r="F269" s="72"/>
      <c r="G269" s="72"/>
      <c r="H269" s="72"/>
      <c r="I269" s="72"/>
      <c r="J269" s="72"/>
      <c r="K269" s="72"/>
      <c r="L269" s="72"/>
      <c r="M269" s="72"/>
      <c r="N269" s="72"/>
      <c r="O269" s="87"/>
      <c r="P269" s="137">
        <f>IF($T$13="Correct",IF(AND(P268+1&lt;='Student Work'!$T$13,P268&lt;&gt;0),P268+1,IF('Student Work'!P269&gt;0,"ERROR",0)),0)</f>
        <v>0</v>
      </c>
      <c r="Q269" s="138">
        <f>IF(P269=0,0,IF(ISBLANK('Student Work'!Q269),"ERROR",IF(ABS('Student Work'!Q269-'Student Work'!T268)&lt;0.01,IF(P269&lt;&gt;"ERROR","Correct","ERROR"),"ERROR")))</f>
        <v>0</v>
      </c>
      <c r="R269" s="139">
        <f>IF(P269=0,0,IF(ISBLANK('Student Work'!R269),"ERROR",IF(ABS('Student Work'!R269-'Student Work'!Q269*'Student Work'!$T$12/12)&lt;0.01,IF(P269&lt;&gt;"ERROR","Correct","ERROR"),"ERROR")))</f>
        <v>0</v>
      </c>
      <c r="S269" s="139">
        <f>IF(P269=0,0,IF(ISBLANK('Student Work'!S269),"ERROR",IF(ABS('Student Work'!S269-('Student Work'!$T$14-'Student Work'!R269))&lt;0.01,IF(P269&lt;&gt;"ERROR","Correct","ERROR"),"ERROR")))</f>
        <v>0</v>
      </c>
      <c r="T269" s="139">
        <f>IF(P269=0,0,IF(ISBLANK('Student Work'!T269),"ERROR",IF(ABS('Student Work'!T269-('Student Work'!Q269-'Student Work'!S269))&lt;0.01,IF(P269&lt;&gt;"ERROR","Correct","ERROR"),"ERROR")))</f>
        <v>0</v>
      </c>
      <c r="U269" s="143"/>
      <c r="V269" s="143"/>
      <c r="W269" s="87"/>
      <c r="X269" s="87"/>
      <c r="Y269" s="87"/>
      <c r="Z269" s="87"/>
      <c r="AA269" s="87"/>
      <c r="AB269" s="87"/>
      <c r="AC269" s="87"/>
      <c r="AD269" s="137">
        <f>IF($AE$13="Correct",IF(AND(AD268+1&lt;='Student Work'!$AE$13,AD268&lt;&gt;0),AD268+1,IF('Student Work'!AD269&gt;0,"ERROR",0)),0)</f>
        <v>0</v>
      </c>
      <c r="AE269" s="139">
        <f>IF(AD269=0,0,IF(ISBLANK('Student Work'!AE269),"ERROR",IF(ABS('Student Work'!AE269-'Student Work'!AH268)&lt;0.01,IF(AD269&lt;&gt;"ERROR","Correct","ERROR"),"ERROR")))</f>
        <v>0</v>
      </c>
      <c r="AF269" s="139">
        <f>IF(AD269=0,0,IF(ISBLANK('Student Work'!AF269),"ERROR",IF(ABS('Student Work'!AF269-'Student Work'!AE269*'Student Work'!$AE$12/12)&lt;0.01,IF(AD269&lt;&gt;"ERROR","Correct","ERROR"),"ERROR")))</f>
        <v>0</v>
      </c>
      <c r="AG269" s="154">
        <f>IF(AD269=0,0,IF(ISBLANK('Student Work'!AG269),"ERROR",IF(ABS('Student Work'!AG269-('Student Work'!$AE$14-'Student Work'!AF269))&lt;0.01,"Correct","ERROR")))</f>
        <v>0</v>
      </c>
      <c r="AH269" s="155">
        <f>IF(AD269=0,0,IF(ISBLANK('Student Work'!AH269),"ERROR",IF(ABS('Student Work'!AH269-('Student Work'!AE269-'Student Work'!AG269))&lt;0.01,"Correct","ERROR")))</f>
        <v>0</v>
      </c>
      <c r="AI269" s="144"/>
      <c r="AJ269" s="87"/>
      <c r="AK269" s="87"/>
      <c r="AL269" s="70"/>
    </row>
    <row r="270" spans="1:38">
      <c r="A270" s="100"/>
      <c r="B270" s="72"/>
      <c r="C270" s="72"/>
      <c r="D270" s="72"/>
      <c r="E270" s="72"/>
      <c r="F270" s="72"/>
      <c r="G270" s="72"/>
      <c r="H270" s="72"/>
      <c r="I270" s="72"/>
      <c r="J270" s="72"/>
      <c r="K270" s="72"/>
      <c r="L270" s="72"/>
      <c r="M270" s="72"/>
      <c r="N270" s="72"/>
      <c r="O270" s="87"/>
      <c r="P270" s="137">
        <f>IF($T$13="Correct",IF(AND(P269+1&lt;='Student Work'!$T$13,P269&lt;&gt;0),P269+1,IF('Student Work'!P270&gt;0,"ERROR",0)),0)</f>
        <v>0</v>
      </c>
      <c r="Q270" s="138">
        <f>IF(P270=0,0,IF(ISBLANK('Student Work'!Q270),"ERROR",IF(ABS('Student Work'!Q270-'Student Work'!T269)&lt;0.01,IF(P270&lt;&gt;"ERROR","Correct","ERROR"),"ERROR")))</f>
        <v>0</v>
      </c>
      <c r="R270" s="139">
        <f>IF(P270=0,0,IF(ISBLANK('Student Work'!R270),"ERROR",IF(ABS('Student Work'!R270-'Student Work'!Q270*'Student Work'!$T$12/12)&lt;0.01,IF(P270&lt;&gt;"ERROR","Correct","ERROR"),"ERROR")))</f>
        <v>0</v>
      </c>
      <c r="S270" s="139">
        <f>IF(P270=0,0,IF(ISBLANK('Student Work'!S270),"ERROR",IF(ABS('Student Work'!S270-('Student Work'!$T$14-'Student Work'!R270))&lt;0.01,IF(P270&lt;&gt;"ERROR","Correct","ERROR"),"ERROR")))</f>
        <v>0</v>
      </c>
      <c r="T270" s="139">
        <f>IF(P270=0,0,IF(ISBLANK('Student Work'!T270),"ERROR",IF(ABS('Student Work'!T270-('Student Work'!Q270-'Student Work'!S270))&lt;0.01,IF(P270&lt;&gt;"ERROR","Correct","ERROR"),"ERROR")))</f>
        <v>0</v>
      </c>
      <c r="U270" s="143"/>
      <c r="V270" s="143"/>
      <c r="W270" s="87"/>
      <c r="X270" s="87"/>
      <c r="Y270" s="87"/>
      <c r="Z270" s="87"/>
      <c r="AA270" s="87"/>
      <c r="AB270" s="87"/>
      <c r="AC270" s="87"/>
      <c r="AD270" s="137">
        <f>IF($AE$13="Correct",IF(AND(AD269+1&lt;='Student Work'!$AE$13,AD269&lt;&gt;0),AD269+1,IF('Student Work'!AD270&gt;0,"ERROR",0)),0)</f>
        <v>0</v>
      </c>
      <c r="AE270" s="139">
        <f>IF(AD270=0,0,IF(ISBLANK('Student Work'!AE270),"ERROR",IF(ABS('Student Work'!AE270-'Student Work'!AH269)&lt;0.01,IF(AD270&lt;&gt;"ERROR","Correct","ERROR"),"ERROR")))</f>
        <v>0</v>
      </c>
      <c r="AF270" s="139">
        <f>IF(AD270=0,0,IF(ISBLANK('Student Work'!AF270),"ERROR",IF(ABS('Student Work'!AF270-'Student Work'!AE270*'Student Work'!$AE$12/12)&lt;0.01,IF(AD270&lt;&gt;"ERROR","Correct","ERROR"),"ERROR")))</f>
        <v>0</v>
      </c>
      <c r="AG270" s="154">
        <f>IF(AD270=0,0,IF(ISBLANK('Student Work'!AG270),"ERROR",IF(ABS('Student Work'!AG270-('Student Work'!$AE$14-'Student Work'!AF270))&lt;0.01,"Correct","ERROR")))</f>
        <v>0</v>
      </c>
      <c r="AH270" s="155">
        <f>IF(AD270=0,0,IF(ISBLANK('Student Work'!AH270),"ERROR",IF(ABS('Student Work'!AH270-('Student Work'!AE270-'Student Work'!AG270))&lt;0.01,"Correct","ERROR")))</f>
        <v>0</v>
      </c>
      <c r="AI270" s="144"/>
      <c r="AJ270" s="87"/>
      <c r="AK270" s="87"/>
      <c r="AL270" s="70"/>
    </row>
    <row r="271" spans="1:38">
      <c r="A271" s="100"/>
      <c r="B271" s="72"/>
      <c r="C271" s="72"/>
      <c r="D271" s="72"/>
      <c r="E271" s="72"/>
      <c r="F271" s="72"/>
      <c r="G271" s="72"/>
      <c r="H271" s="72"/>
      <c r="I271" s="72"/>
      <c r="J271" s="72"/>
      <c r="K271" s="72"/>
      <c r="L271" s="72"/>
      <c r="M271" s="72"/>
      <c r="N271" s="72"/>
      <c r="O271" s="87"/>
      <c r="P271" s="137">
        <f>IF($T$13="Correct",IF(AND(P270+1&lt;='Student Work'!$T$13,P270&lt;&gt;0),P270+1,IF('Student Work'!P271&gt;0,"ERROR",0)),0)</f>
        <v>0</v>
      </c>
      <c r="Q271" s="138">
        <f>IF(P271=0,0,IF(ISBLANK('Student Work'!Q271),"ERROR",IF(ABS('Student Work'!Q271-'Student Work'!T270)&lt;0.01,IF(P271&lt;&gt;"ERROR","Correct","ERROR"),"ERROR")))</f>
        <v>0</v>
      </c>
      <c r="R271" s="139">
        <f>IF(P271=0,0,IF(ISBLANK('Student Work'!R271),"ERROR",IF(ABS('Student Work'!R271-'Student Work'!Q271*'Student Work'!$T$12/12)&lt;0.01,IF(P271&lt;&gt;"ERROR","Correct","ERROR"),"ERROR")))</f>
        <v>0</v>
      </c>
      <c r="S271" s="139">
        <f>IF(P271=0,0,IF(ISBLANK('Student Work'!S271),"ERROR",IF(ABS('Student Work'!S271-('Student Work'!$T$14-'Student Work'!R271))&lt;0.01,IF(P271&lt;&gt;"ERROR","Correct","ERROR"),"ERROR")))</f>
        <v>0</v>
      </c>
      <c r="T271" s="139">
        <f>IF(P271=0,0,IF(ISBLANK('Student Work'!T271),"ERROR",IF(ABS('Student Work'!T271-('Student Work'!Q271-'Student Work'!S271))&lt;0.01,IF(P271&lt;&gt;"ERROR","Correct","ERROR"),"ERROR")))</f>
        <v>0</v>
      </c>
      <c r="U271" s="143"/>
      <c r="V271" s="143"/>
      <c r="W271" s="87"/>
      <c r="X271" s="87"/>
      <c r="Y271" s="87"/>
      <c r="Z271" s="87"/>
      <c r="AA271" s="87"/>
      <c r="AB271" s="87"/>
      <c r="AC271" s="87"/>
      <c r="AD271" s="137">
        <f>IF($AE$13="Correct",IF(AND(AD270+1&lt;='Student Work'!$AE$13,AD270&lt;&gt;0),AD270+1,IF('Student Work'!AD271&gt;0,"ERROR",0)),0)</f>
        <v>0</v>
      </c>
      <c r="AE271" s="139">
        <f>IF(AD271=0,0,IF(ISBLANK('Student Work'!AE271),"ERROR",IF(ABS('Student Work'!AE271-'Student Work'!AH270)&lt;0.01,IF(AD271&lt;&gt;"ERROR","Correct","ERROR"),"ERROR")))</f>
        <v>0</v>
      </c>
      <c r="AF271" s="139">
        <f>IF(AD271=0,0,IF(ISBLANK('Student Work'!AF271),"ERROR",IF(ABS('Student Work'!AF271-'Student Work'!AE271*'Student Work'!$AE$12/12)&lt;0.01,IF(AD271&lt;&gt;"ERROR","Correct","ERROR"),"ERROR")))</f>
        <v>0</v>
      </c>
      <c r="AG271" s="154">
        <f>IF(AD271=0,0,IF(ISBLANK('Student Work'!AG271),"ERROR",IF(ABS('Student Work'!AG271-('Student Work'!$AE$14-'Student Work'!AF271))&lt;0.01,"Correct","ERROR")))</f>
        <v>0</v>
      </c>
      <c r="AH271" s="155">
        <f>IF(AD271=0,0,IF(ISBLANK('Student Work'!AH271),"ERROR",IF(ABS('Student Work'!AH271-('Student Work'!AE271-'Student Work'!AG271))&lt;0.01,"Correct","ERROR")))</f>
        <v>0</v>
      </c>
      <c r="AI271" s="144"/>
      <c r="AJ271" s="87"/>
      <c r="AK271" s="87"/>
      <c r="AL271" s="70"/>
    </row>
    <row r="272" spans="1:38">
      <c r="A272" s="100"/>
      <c r="B272" s="72"/>
      <c r="C272" s="72"/>
      <c r="D272" s="72"/>
      <c r="E272" s="72"/>
      <c r="F272" s="72"/>
      <c r="G272" s="72"/>
      <c r="H272" s="72"/>
      <c r="I272" s="72"/>
      <c r="J272" s="72"/>
      <c r="K272" s="72"/>
      <c r="L272" s="72"/>
      <c r="M272" s="72"/>
      <c r="N272" s="72"/>
      <c r="O272" s="87"/>
      <c r="P272" s="137">
        <f>IF($T$13="Correct",IF(AND(P271+1&lt;='Student Work'!$T$13,P271&lt;&gt;0),P271+1,IF('Student Work'!P272&gt;0,"ERROR",0)),0)</f>
        <v>0</v>
      </c>
      <c r="Q272" s="138">
        <f>IF(P272=0,0,IF(ISBLANK('Student Work'!Q272),"ERROR",IF(ABS('Student Work'!Q272-'Student Work'!T271)&lt;0.01,IF(P272&lt;&gt;"ERROR","Correct","ERROR"),"ERROR")))</f>
        <v>0</v>
      </c>
      <c r="R272" s="139">
        <f>IF(P272=0,0,IF(ISBLANK('Student Work'!R272),"ERROR",IF(ABS('Student Work'!R272-'Student Work'!Q272*'Student Work'!$T$12/12)&lt;0.01,IF(P272&lt;&gt;"ERROR","Correct","ERROR"),"ERROR")))</f>
        <v>0</v>
      </c>
      <c r="S272" s="139">
        <f>IF(P272=0,0,IF(ISBLANK('Student Work'!S272),"ERROR",IF(ABS('Student Work'!S272-('Student Work'!$T$14-'Student Work'!R272))&lt;0.01,IF(P272&lt;&gt;"ERROR","Correct","ERROR"),"ERROR")))</f>
        <v>0</v>
      </c>
      <c r="T272" s="139">
        <f>IF(P272=0,0,IF(ISBLANK('Student Work'!T272),"ERROR",IF(ABS('Student Work'!T272-('Student Work'!Q272-'Student Work'!S272))&lt;0.01,IF(P272&lt;&gt;"ERROR","Correct","ERROR"),"ERROR")))</f>
        <v>0</v>
      </c>
      <c r="U272" s="143"/>
      <c r="V272" s="143"/>
      <c r="W272" s="87"/>
      <c r="X272" s="87"/>
      <c r="Y272" s="87"/>
      <c r="Z272" s="87"/>
      <c r="AA272" s="87"/>
      <c r="AB272" s="87"/>
      <c r="AC272" s="87"/>
      <c r="AD272" s="137">
        <f>IF($AE$13="Correct",IF(AND(AD271+1&lt;='Student Work'!$AE$13,AD271&lt;&gt;0),AD271+1,IF('Student Work'!AD272&gt;0,"ERROR",0)),0)</f>
        <v>0</v>
      </c>
      <c r="AE272" s="139">
        <f>IF(AD272=0,0,IF(ISBLANK('Student Work'!AE272),"ERROR",IF(ABS('Student Work'!AE272-'Student Work'!AH271)&lt;0.01,IF(AD272&lt;&gt;"ERROR","Correct","ERROR"),"ERROR")))</f>
        <v>0</v>
      </c>
      <c r="AF272" s="139">
        <f>IF(AD272=0,0,IF(ISBLANK('Student Work'!AF272),"ERROR",IF(ABS('Student Work'!AF272-'Student Work'!AE272*'Student Work'!$AE$12/12)&lt;0.01,IF(AD272&lt;&gt;"ERROR","Correct","ERROR"),"ERROR")))</f>
        <v>0</v>
      </c>
      <c r="AG272" s="154">
        <f>IF(AD272=0,0,IF(ISBLANK('Student Work'!AG272),"ERROR",IF(ABS('Student Work'!AG272-('Student Work'!$AE$14-'Student Work'!AF272))&lt;0.01,"Correct","ERROR")))</f>
        <v>0</v>
      </c>
      <c r="AH272" s="155">
        <f>IF(AD272=0,0,IF(ISBLANK('Student Work'!AH272),"ERROR",IF(ABS('Student Work'!AH272-('Student Work'!AE272-'Student Work'!AG272))&lt;0.01,"Correct","ERROR")))</f>
        <v>0</v>
      </c>
      <c r="AI272" s="144"/>
      <c r="AJ272" s="87"/>
      <c r="AK272" s="87"/>
      <c r="AL272" s="70"/>
    </row>
    <row r="273" spans="1:38">
      <c r="A273" s="100"/>
      <c r="B273" s="72"/>
      <c r="C273" s="72"/>
      <c r="D273" s="72"/>
      <c r="E273" s="72"/>
      <c r="F273" s="72"/>
      <c r="G273" s="72"/>
      <c r="H273" s="72"/>
      <c r="I273" s="72"/>
      <c r="J273" s="72"/>
      <c r="K273" s="72"/>
      <c r="L273" s="72"/>
      <c r="M273" s="72"/>
      <c r="N273" s="72"/>
      <c r="O273" s="87"/>
      <c r="P273" s="137">
        <f>IF($T$13="Correct",IF(AND(P272+1&lt;='Student Work'!$T$13,P272&lt;&gt;0),P272+1,IF('Student Work'!P273&gt;0,"ERROR",0)),0)</f>
        <v>0</v>
      </c>
      <c r="Q273" s="138">
        <f>IF(P273=0,0,IF(ISBLANK('Student Work'!Q273),"ERROR",IF(ABS('Student Work'!Q273-'Student Work'!T272)&lt;0.01,IF(P273&lt;&gt;"ERROR","Correct","ERROR"),"ERROR")))</f>
        <v>0</v>
      </c>
      <c r="R273" s="139">
        <f>IF(P273=0,0,IF(ISBLANK('Student Work'!R273),"ERROR",IF(ABS('Student Work'!R273-'Student Work'!Q273*'Student Work'!$T$12/12)&lt;0.01,IF(P273&lt;&gt;"ERROR","Correct","ERROR"),"ERROR")))</f>
        <v>0</v>
      </c>
      <c r="S273" s="139">
        <f>IF(P273=0,0,IF(ISBLANK('Student Work'!S273),"ERROR",IF(ABS('Student Work'!S273-('Student Work'!$T$14-'Student Work'!R273))&lt;0.01,IF(P273&lt;&gt;"ERROR","Correct","ERROR"),"ERROR")))</f>
        <v>0</v>
      </c>
      <c r="T273" s="139">
        <f>IF(P273=0,0,IF(ISBLANK('Student Work'!T273),"ERROR",IF(ABS('Student Work'!T273-('Student Work'!Q273-'Student Work'!S273))&lt;0.01,IF(P273&lt;&gt;"ERROR","Correct","ERROR"),"ERROR")))</f>
        <v>0</v>
      </c>
      <c r="U273" s="143"/>
      <c r="V273" s="143"/>
      <c r="W273" s="87"/>
      <c r="X273" s="87"/>
      <c r="Y273" s="87"/>
      <c r="Z273" s="87"/>
      <c r="AA273" s="87"/>
      <c r="AB273" s="87"/>
      <c r="AC273" s="87"/>
      <c r="AD273" s="137">
        <f>IF($AE$13="Correct",IF(AND(AD272+1&lt;='Student Work'!$AE$13,AD272&lt;&gt;0),AD272+1,IF('Student Work'!AD273&gt;0,"ERROR",0)),0)</f>
        <v>0</v>
      </c>
      <c r="AE273" s="139">
        <f>IF(AD273=0,0,IF(ISBLANK('Student Work'!AE273),"ERROR",IF(ABS('Student Work'!AE273-'Student Work'!AH272)&lt;0.01,IF(AD273&lt;&gt;"ERROR","Correct","ERROR"),"ERROR")))</f>
        <v>0</v>
      </c>
      <c r="AF273" s="139">
        <f>IF(AD273=0,0,IF(ISBLANK('Student Work'!AF273),"ERROR",IF(ABS('Student Work'!AF273-'Student Work'!AE273*'Student Work'!$AE$12/12)&lt;0.01,IF(AD273&lt;&gt;"ERROR","Correct","ERROR"),"ERROR")))</f>
        <v>0</v>
      </c>
      <c r="AG273" s="154">
        <f>IF(AD273=0,0,IF(ISBLANK('Student Work'!AG273),"ERROR",IF(ABS('Student Work'!AG273-('Student Work'!$AE$14-'Student Work'!AF273))&lt;0.01,"Correct","ERROR")))</f>
        <v>0</v>
      </c>
      <c r="AH273" s="155">
        <f>IF(AD273=0,0,IF(ISBLANK('Student Work'!AH273),"ERROR",IF(ABS('Student Work'!AH273-('Student Work'!AE273-'Student Work'!AG273))&lt;0.01,"Correct","ERROR")))</f>
        <v>0</v>
      </c>
      <c r="AI273" s="144"/>
      <c r="AJ273" s="87"/>
      <c r="AK273" s="87"/>
      <c r="AL273" s="70"/>
    </row>
    <row r="274" spans="1:38">
      <c r="A274" s="100"/>
      <c r="B274" s="72"/>
      <c r="C274" s="72"/>
      <c r="D274" s="72"/>
      <c r="E274" s="72"/>
      <c r="F274" s="72"/>
      <c r="G274" s="72"/>
      <c r="H274" s="72"/>
      <c r="I274" s="72"/>
      <c r="J274" s="72"/>
      <c r="K274" s="72"/>
      <c r="L274" s="72"/>
      <c r="M274" s="72"/>
      <c r="N274" s="72"/>
      <c r="O274" s="87"/>
      <c r="P274" s="137">
        <f>IF($T$13="Correct",IF(AND(P273+1&lt;='Student Work'!$T$13,P273&lt;&gt;0),P273+1,IF('Student Work'!P274&gt;0,"ERROR",0)),0)</f>
        <v>0</v>
      </c>
      <c r="Q274" s="138">
        <f>IF(P274=0,0,IF(ISBLANK('Student Work'!Q274),"ERROR",IF(ABS('Student Work'!Q274-'Student Work'!T273)&lt;0.01,IF(P274&lt;&gt;"ERROR","Correct","ERROR"),"ERROR")))</f>
        <v>0</v>
      </c>
      <c r="R274" s="139">
        <f>IF(P274=0,0,IF(ISBLANK('Student Work'!R274),"ERROR",IF(ABS('Student Work'!R274-'Student Work'!Q274*'Student Work'!$T$12/12)&lt;0.01,IF(P274&lt;&gt;"ERROR","Correct","ERROR"),"ERROR")))</f>
        <v>0</v>
      </c>
      <c r="S274" s="139">
        <f>IF(P274=0,0,IF(ISBLANK('Student Work'!S274),"ERROR",IF(ABS('Student Work'!S274-('Student Work'!$T$14-'Student Work'!R274))&lt;0.01,IF(P274&lt;&gt;"ERROR","Correct","ERROR"),"ERROR")))</f>
        <v>0</v>
      </c>
      <c r="T274" s="139">
        <f>IF(P274=0,0,IF(ISBLANK('Student Work'!T274),"ERROR",IF(ABS('Student Work'!T274-('Student Work'!Q274-'Student Work'!S274))&lt;0.01,IF(P274&lt;&gt;"ERROR","Correct","ERROR"),"ERROR")))</f>
        <v>0</v>
      </c>
      <c r="U274" s="143"/>
      <c r="V274" s="143"/>
      <c r="W274" s="87"/>
      <c r="X274" s="87"/>
      <c r="Y274" s="87"/>
      <c r="Z274" s="87"/>
      <c r="AA274" s="87"/>
      <c r="AB274" s="87"/>
      <c r="AC274" s="87"/>
      <c r="AD274" s="137">
        <f>IF($AE$13="Correct",IF(AND(AD273+1&lt;='Student Work'!$AE$13,AD273&lt;&gt;0),AD273+1,IF('Student Work'!AD274&gt;0,"ERROR",0)),0)</f>
        <v>0</v>
      </c>
      <c r="AE274" s="139">
        <f>IF(AD274=0,0,IF(ISBLANK('Student Work'!AE274),"ERROR",IF(ABS('Student Work'!AE274-'Student Work'!AH273)&lt;0.01,IF(AD274&lt;&gt;"ERROR","Correct","ERROR"),"ERROR")))</f>
        <v>0</v>
      </c>
      <c r="AF274" s="139">
        <f>IF(AD274=0,0,IF(ISBLANK('Student Work'!AF274),"ERROR",IF(ABS('Student Work'!AF274-'Student Work'!AE274*'Student Work'!$AE$12/12)&lt;0.01,IF(AD274&lt;&gt;"ERROR","Correct","ERROR"),"ERROR")))</f>
        <v>0</v>
      </c>
      <c r="AG274" s="154">
        <f>IF(AD274=0,0,IF(ISBLANK('Student Work'!AG274),"ERROR",IF(ABS('Student Work'!AG274-('Student Work'!$AE$14-'Student Work'!AF274))&lt;0.01,"Correct","ERROR")))</f>
        <v>0</v>
      </c>
      <c r="AH274" s="155">
        <f>IF(AD274=0,0,IF(ISBLANK('Student Work'!AH274),"ERROR",IF(ABS('Student Work'!AH274-('Student Work'!AE274-'Student Work'!AG274))&lt;0.01,"Correct","ERROR")))</f>
        <v>0</v>
      </c>
      <c r="AI274" s="144"/>
      <c r="AJ274" s="87"/>
      <c r="AK274" s="87"/>
      <c r="AL274" s="70"/>
    </row>
    <row r="275" spans="1:38">
      <c r="A275" s="100"/>
      <c r="B275" s="72"/>
      <c r="C275" s="72"/>
      <c r="D275" s="72"/>
      <c r="E275" s="72"/>
      <c r="F275" s="72"/>
      <c r="G275" s="72"/>
      <c r="H275" s="72"/>
      <c r="I275" s="72"/>
      <c r="J275" s="72"/>
      <c r="K275" s="72"/>
      <c r="L275" s="72"/>
      <c r="M275" s="72"/>
      <c r="N275" s="72"/>
      <c r="O275" s="87"/>
      <c r="P275" s="137">
        <f>IF($T$13="Correct",IF(AND(P274+1&lt;='Student Work'!$T$13,P274&lt;&gt;0),P274+1,IF('Student Work'!P275&gt;0,"ERROR",0)),0)</f>
        <v>0</v>
      </c>
      <c r="Q275" s="138">
        <f>IF(P275=0,0,IF(ISBLANK('Student Work'!Q275),"ERROR",IF(ABS('Student Work'!Q275-'Student Work'!T274)&lt;0.01,IF(P275&lt;&gt;"ERROR","Correct","ERROR"),"ERROR")))</f>
        <v>0</v>
      </c>
      <c r="R275" s="139">
        <f>IF(P275=0,0,IF(ISBLANK('Student Work'!R275),"ERROR",IF(ABS('Student Work'!R275-'Student Work'!Q275*'Student Work'!$T$12/12)&lt;0.01,IF(P275&lt;&gt;"ERROR","Correct","ERROR"),"ERROR")))</f>
        <v>0</v>
      </c>
      <c r="S275" s="139">
        <f>IF(P275=0,0,IF(ISBLANK('Student Work'!S275),"ERROR",IF(ABS('Student Work'!S275-('Student Work'!$T$14-'Student Work'!R275))&lt;0.01,IF(P275&lt;&gt;"ERROR","Correct","ERROR"),"ERROR")))</f>
        <v>0</v>
      </c>
      <c r="T275" s="139">
        <f>IF(P275=0,0,IF(ISBLANK('Student Work'!T275),"ERROR",IF(ABS('Student Work'!T275-('Student Work'!Q275-'Student Work'!S275))&lt;0.01,IF(P275&lt;&gt;"ERROR","Correct","ERROR"),"ERROR")))</f>
        <v>0</v>
      </c>
      <c r="U275" s="143"/>
      <c r="V275" s="143"/>
      <c r="W275" s="87"/>
      <c r="X275" s="87"/>
      <c r="Y275" s="87"/>
      <c r="Z275" s="87"/>
      <c r="AA275" s="87"/>
      <c r="AB275" s="87"/>
      <c r="AC275" s="87"/>
      <c r="AD275" s="137">
        <f>IF($AE$13="Correct",IF(AND(AD274+1&lt;='Student Work'!$AE$13,AD274&lt;&gt;0),AD274+1,IF('Student Work'!AD275&gt;0,"ERROR",0)),0)</f>
        <v>0</v>
      </c>
      <c r="AE275" s="139">
        <f>IF(AD275=0,0,IF(ISBLANK('Student Work'!AE275),"ERROR",IF(ABS('Student Work'!AE275-'Student Work'!AH274)&lt;0.01,IF(AD275&lt;&gt;"ERROR","Correct","ERROR"),"ERROR")))</f>
        <v>0</v>
      </c>
      <c r="AF275" s="139">
        <f>IF(AD275=0,0,IF(ISBLANK('Student Work'!AF275),"ERROR",IF(ABS('Student Work'!AF275-'Student Work'!AE275*'Student Work'!$AE$12/12)&lt;0.01,IF(AD275&lt;&gt;"ERROR","Correct","ERROR"),"ERROR")))</f>
        <v>0</v>
      </c>
      <c r="AG275" s="154">
        <f>IF(AD275=0,0,IF(ISBLANK('Student Work'!AG275),"ERROR",IF(ABS('Student Work'!AG275-('Student Work'!$AE$14-'Student Work'!AF275))&lt;0.01,"Correct","ERROR")))</f>
        <v>0</v>
      </c>
      <c r="AH275" s="155">
        <f>IF(AD275=0,0,IF(ISBLANK('Student Work'!AH275),"ERROR",IF(ABS('Student Work'!AH275-('Student Work'!AE275-'Student Work'!AG275))&lt;0.01,"Correct","ERROR")))</f>
        <v>0</v>
      </c>
      <c r="AI275" s="144"/>
      <c r="AJ275" s="87"/>
      <c r="AK275" s="87"/>
      <c r="AL275" s="70"/>
    </row>
    <row r="276" spans="1:38">
      <c r="A276" s="100"/>
      <c r="B276" s="72"/>
      <c r="C276" s="72"/>
      <c r="D276" s="72"/>
      <c r="E276" s="72"/>
      <c r="F276" s="72"/>
      <c r="G276" s="72"/>
      <c r="H276" s="72"/>
      <c r="I276" s="72"/>
      <c r="J276" s="72"/>
      <c r="K276" s="72"/>
      <c r="L276" s="72"/>
      <c r="M276" s="72"/>
      <c r="N276" s="72"/>
      <c r="O276" s="87"/>
      <c r="P276" s="137">
        <f>IF($T$13="Correct",IF(AND(P275+1&lt;='Student Work'!$T$13,P275&lt;&gt;0),P275+1,IF('Student Work'!P276&gt;0,"ERROR",0)),0)</f>
        <v>0</v>
      </c>
      <c r="Q276" s="138">
        <f>IF(P276=0,0,IF(ISBLANK('Student Work'!Q276),"ERROR",IF(ABS('Student Work'!Q276-'Student Work'!T275)&lt;0.01,IF(P276&lt;&gt;"ERROR","Correct","ERROR"),"ERROR")))</f>
        <v>0</v>
      </c>
      <c r="R276" s="139">
        <f>IF(P276=0,0,IF(ISBLANK('Student Work'!R276),"ERROR",IF(ABS('Student Work'!R276-'Student Work'!Q276*'Student Work'!$T$12/12)&lt;0.01,IF(P276&lt;&gt;"ERROR","Correct","ERROR"),"ERROR")))</f>
        <v>0</v>
      </c>
      <c r="S276" s="139">
        <f>IF(P276=0,0,IF(ISBLANK('Student Work'!S276),"ERROR",IF(ABS('Student Work'!S276-('Student Work'!$T$14-'Student Work'!R276))&lt;0.01,IF(P276&lt;&gt;"ERROR","Correct","ERROR"),"ERROR")))</f>
        <v>0</v>
      </c>
      <c r="T276" s="139">
        <f>IF(P276=0,0,IF(ISBLANK('Student Work'!T276),"ERROR",IF(ABS('Student Work'!T276-('Student Work'!Q276-'Student Work'!S276))&lt;0.01,IF(P276&lt;&gt;"ERROR","Correct","ERROR"),"ERROR")))</f>
        <v>0</v>
      </c>
      <c r="U276" s="143"/>
      <c r="V276" s="143"/>
      <c r="W276" s="87"/>
      <c r="X276" s="87"/>
      <c r="Y276" s="87"/>
      <c r="Z276" s="87"/>
      <c r="AA276" s="87"/>
      <c r="AB276" s="87"/>
      <c r="AC276" s="87"/>
      <c r="AD276" s="137">
        <f>IF($AE$13="Correct",IF(AND(AD275+1&lt;='Student Work'!$AE$13,AD275&lt;&gt;0),AD275+1,IF('Student Work'!AD276&gt;0,"ERROR",0)),0)</f>
        <v>0</v>
      </c>
      <c r="AE276" s="139">
        <f>IF(AD276=0,0,IF(ISBLANK('Student Work'!AE276),"ERROR",IF(ABS('Student Work'!AE276-'Student Work'!AH275)&lt;0.01,IF(AD276&lt;&gt;"ERROR","Correct","ERROR"),"ERROR")))</f>
        <v>0</v>
      </c>
      <c r="AF276" s="139">
        <f>IF(AD276=0,0,IF(ISBLANK('Student Work'!AF276),"ERROR",IF(ABS('Student Work'!AF276-'Student Work'!AE276*'Student Work'!$AE$12/12)&lt;0.01,IF(AD276&lt;&gt;"ERROR","Correct","ERROR"),"ERROR")))</f>
        <v>0</v>
      </c>
      <c r="AG276" s="154">
        <f>IF(AD276=0,0,IF(ISBLANK('Student Work'!AG276),"ERROR",IF(ABS('Student Work'!AG276-('Student Work'!$AE$14-'Student Work'!AF276))&lt;0.01,"Correct","ERROR")))</f>
        <v>0</v>
      </c>
      <c r="AH276" s="155">
        <f>IF(AD276=0,0,IF(ISBLANK('Student Work'!AH276),"ERROR",IF(ABS('Student Work'!AH276-('Student Work'!AE276-'Student Work'!AG276))&lt;0.01,"Correct","ERROR")))</f>
        <v>0</v>
      </c>
      <c r="AI276" s="144"/>
      <c r="AJ276" s="87"/>
      <c r="AK276" s="87"/>
      <c r="AL276" s="70"/>
    </row>
    <row r="277" spans="1:38">
      <c r="A277" s="100"/>
      <c r="B277" s="72"/>
      <c r="C277" s="72"/>
      <c r="D277" s="72"/>
      <c r="E277" s="72"/>
      <c r="F277" s="72"/>
      <c r="G277" s="72"/>
      <c r="H277" s="72"/>
      <c r="I277" s="72"/>
      <c r="J277" s="72"/>
      <c r="K277" s="72"/>
      <c r="L277" s="72"/>
      <c r="M277" s="72"/>
      <c r="N277" s="72"/>
      <c r="O277" s="87"/>
      <c r="P277" s="137">
        <f>IF($T$13="Correct",IF(AND(P276+1&lt;='Student Work'!$T$13,P276&lt;&gt;0),P276+1,IF('Student Work'!P277&gt;0,"ERROR",0)),0)</f>
        <v>0</v>
      </c>
      <c r="Q277" s="138">
        <f>IF(P277=0,0,IF(ISBLANK('Student Work'!Q277),"ERROR",IF(ABS('Student Work'!Q277-'Student Work'!T276)&lt;0.01,IF(P277&lt;&gt;"ERROR","Correct","ERROR"),"ERROR")))</f>
        <v>0</v>
      </c>
      <c r="R277" s="139">
        <f>IF(P277=0,0,IF(ISBLANK('Student Work'!R277),"ERROR",IF(ABS('Student Work'!R277-'Student Work'!Q277*'Student Work'!$T$12/12)&lt;0.01,IF(P277&lt;&gt;"ERROR","Correct","ERROR"),"ERROR")))</f>
        <v>0</v>
      </c>
      <c r="S277" s="139">
        <f>IF(P277=0,0,IF(ISBLANK('Student Work'!S277),"ERROR",IF(ABS('Student Work'!S277-('Student Work'!$T$14-'Student Work'!R277))&lt;0.01,IF(P277&lt;&gt;"ERROR","Correct","ERROR"),"ERROR")))</f>
        <v>0</v>
      </c>
      <c r="T277" s="139">
        <f>IF(P277=0,0,IF(ISBLANK('Student Work'!T277),"ERROR",IF(ABS('Student Work'!T277-('Student Work'!Q277-'Student Work'!S277))&lt;0.01,IF(P277&lt;&gt;"ERROR","Correct","ERROR"),"ERROR")))</f>
        <v>0</v>
      </c>
      <c r="U277" s="143"/>
      <c r="V277" s="143"/>
      <c r="W277" s="87"/>
      <c r="X277" s="87"/>
      <c r="Y277" s="87"/>
      <c r="Z277" s="87"/>
      <c r="AA277" s="87"/>
      <c r="AB277" s="87"/>
      <c r="AC277" s="87"/>
      <c r="AD277" s="137">
        <f>IF($AE$13="Correct",IF(AND(AD276+1&lt;='Student Work'!$AE$13,AD276&lt;&gt;0),AD276+1,IF('Student Work'!AD277&gt;0,"ERROR",0)),0)</f>
        <v>0</v>
      </c>
      <c r="AE277" s="139">
        <f>IF(AD277=0,0,IF(ISBLANK('Student Work'!AE277),"ERROR",IF(ABS('Student Work'!AE277-'Student Work'!AH276)&lt;0.01,IF(AD277&lt;&gt;"ERROR","Correct","ERROR"),"ERROR")))</f>
        <v>0</v>
      </c>
      <c r="AF277" s="139">
        <f>IF(AD277=0,0,IF(ISBLANK('Student Work'!AF277),"ERROR",IF(ABS('Student Work'!AF277-'Student Work'!AE277*'Student Work'!$AE$12/12)&lt;0.01,IF(AD277&lt;&gt;"ERROR","Correct","ERROR"),"ERROR")))</f>
        <v>0</v>
      </c>
      <c r="AG277" s="154">
        <f>IF(AD277=0,0,IF(ISBLANK('Student Work'!AG277),"ERROR",IF(ABS('Student Work'!AG277-('Student Work'!$AE$14-'Student Work'!AF277))&lt;0.01,"Correct","ERROR")))</f>
        <v>0</v>
      </c>
      <c r="AH277" s="155">
        <f>IF(AD277=0,0,IF(ISBLANK('Student Work'!AH277),"ERROR",IF(ABS('Student Work'!AH277-('Student Work'!AE277-'Student Work'!AG277))&lt;0.01,"Correct","ERROR")))</f>
        <v>0</v>
      </c>
      <c r="AI277" s="144"/>
      <c r="AJ277" s="87"/>
      <c r="AK277" s="87"/>
      <c r="AL277" s="70"/>
    </row>
    <row r="278" spans="1:38">
      <c r="A278" s="100"/>
      <c r="B278" s="72"/>
      <c r="C278" s="72"/>
      <c r="D278" s="72"/>
      <c r="E278" s="72"/>
      <c r="F278" s="72"/>
      <c r="G278" s="72"/>
      <c r="H278" s="72"/>
      <c r="I278" s="72"/>
      <c r="J278" s="72"/>
      <c r="K278" s="72"/>
      <c r="L278" s="72"/>
      <c r="M278" s="72"/>
      <c r="N278" s="72"/>
      <c r="O278" s="87"/>
      <c r="P278" s="137">
        <f>IF($T$13="Correct",IF(AND(P277+1&lt;='Student Work'!$T$13,P277&lt;&gt;0),P277+1,IF('Student Work'!P278&gt;0,"ERROR",0)),0)</f>
        <v>0</v>
      </c>
      <c r="Q278" s="138">
        <f>IF(P278=0,0,IF(ISBLANK('Student Work'!Q278),"ERROR",IF(ABS('Student Work'!Q278-'Student Work'!T277)&lt;0.01,IF(P278&lt;&gt;"ERROR","Correct","ERROR"),"ERROR")))</f>
        <v>0</v>
      </c>
      <c r="R278" s="139">
        <f>IF(P278=0,0,IF(ISBLANK('Student Work'!R278),"ERROR",IF(ABS('Student Work'!R278-'Student Work'!Q278*'Student Work'!$T$12/12)&lt;0.01,IF(P278&lt;&gt;"ERROR","Correct","ERROR"),"ERROR")))</f>
        <v>0</v>
      </c>
      <c r="S278" s="139">
        <f>IF(P278=0,0,IF(ISBLANK('Student Work'!S278),"ERROR",IF(ABS('Student Work'!S278-('Student Work'!$T$14-'Student Work'!R278))&lt;0.01,IF(P278&lt;&gt;"ERROR","Correct","ERROR"),"ERROR")))</f>
        <v>0</v>
      </c>
      <c r="T278" s="139">
        <f>IF(P278=0,0,IF(ISBLANK('Student Work'!T278),"ERROR",IF(ABS('Student Work'!T278-('Student Work'!Q278-'Student Work'!S278))&lt;0.01,IF(P278&lt;&gt;"ERROR","Correct","ERROR"),"ERROR")))</f>
        <v>0</v>
      </c>
      <c r="U278" s="143"/>
      <c r="V278" s="143"/>
      <c r="W278" s="87"/>
      <c r="X278" s="87"/>
      <c r="Y278" s="87"/>
      <c r="Z278" s="87"/>
      <c r="AA278" s="87"/>
      <c r="AB278" s="87"/>
      <c r="AC278" s="87"/>
      <c r="AD278" s="137">
        <f>IF($AE$13="Correct",IF(AND(AD277+1&lt;='Student Work'!$AE$13,AD277&lt;&gt;0),AD277+1,IF('Student Work'!AD278&gt;0,"ERROR",0)),0)</f>
        <v>0</v>
      </c>
      <c r="AE278" s="139">
        <f>IF(AD278=0,0,IF(ISBLANK('Student Work'!AE278),"ERROR",IF(ABS('Student Work'!AE278-'Student Work'!AH277)&lt;0.01,IF(AD278&lt;&gt;"ERROR","Correct","ERROR"),"ERROR")))</f>
        <v>0</v>
      </c>
      <c r="AF278" s="139">
        <f>IF(AD278=0,0,IF(ISBLANK('Student Work'!AF278),"ERROR",IF(ABS('Student Work'!AF278-'Student Work'!AE278*'Student Work'!$AE$12/12)&lt;0.01,IF(AD278&lt;&gt;"ERROR","Correct","ERROR"),"ERROR")))</f>
        <v>0</v>
      </c>
      <c r="AG278" s="154">
        <f>IF(AD278=0,0,IF(ISBLANK('Student Work'!AG278),"ERROR",IF(ABS('Student Work'!AG278-('Student Work'!$AE$14-'Student Work'!AF278))&lt;0.01,"Correct","ERROR")))</f>
        <v>0</v>
      </c>
      <c r="AH278" s="155">
        <f>IF(AD278=0,0,IF(ISBLANK('Student Work'!AH278),"ERROR",IF(ABS('Student Work'!AH278-('Student Work'!AE278-'Student Work'!AG278))&lt;0.01,"Correct","ERROR")))</f>
        <v>0</v>
      </c>
      <c r="AI278" s="144"/>
      <c r="AJ278" s="87"/>
      <c r="AK278" s="87"/>
      <c r="AL278" s="70"/>
    </row>
    <row r="279" spans="1:38">
      <c r="A279" s="100"/>
      <c r="B279" s="72"/>
      <c r="C279" s="72"/>
      <c r="D279" s="72"/>
      <c r="E279" s="72"/>
      <c r="F279" s="72"/>
      <c r="G279" s="72"/>
      <c r="H279" s="72"/>
      <c r="I279" s="72"/>
      <c r="J279" s="72"/>
      <c r="K279" s="72"/>
      <c r="L279" s="72"/>
      <c r="M279" s="72"/>
      <c r="N279" s="72"/>
      <c r="O279" s="87"/>
      <c r="P279" s="137">
        <f>IF($T$13="Correct",IF(AND(P278+1&lt;='Student Work'!$T$13,P278&lt;&gt;0),P278+1,IF('Student Work'!P279&gt;0,"ERROR",0)),0)</f>
        <v>0</v>
      </c>
      <c r="Q279" s="138">
        <f>IF(P279=0,0,IF(ISBLANK('Student Work'!Q279),"ERROR",IF(ABS('Student Work'!Q279-'Student Work'!T278)&lt;0.01,IF(P279&lt;&gt;"ERROR","Correct","ERROR"),"ERROR")))</f>
        <v>0</v>
      </c>
      <c r="R279" s="139">
        <f>IF(P279=0,0,IF(ISBLANK('Student Work'!R279),"ERROR",IF(ABS('Student Work'!R279-'Student Work'!Q279*'Student Work'!$T$12/12)&lt;0.01,IF(P279&lt;&gt;"ERROR","Correct","ERROR"),"ERROR")))</f>
        <v>0</v>
      </c>
      <c r="S279" s="139">
        <f>IF(P279=0,0,IF(ISBLANK('Student Work'!S279),"ERROR",IF(ABS('Student Work'!S279-('Student Work'!$T$14-'Student Work'!R279))&lt;0.01,IF(P279&lt;&gt;"ERROR","Correct","ERROR"),"ERROR")))</f>
        <v>0</v>
      </c>
      <c r="T279" s="139">
        <f>IF(P279=0,0,IF(ISBLANK('Student Work'!T279),"ERROR",IF(ABS('Student Work'!T279-('Student Work'!Q279-'Student Work'!S279))&lt;0.01,IF(P279&lt;&gt;"ERROR","Correct","ERROR"),"ERROR")))</f>
        <v>0</v>
      </c>
      <c r="U279" s="143"/>
      <c r="V279" s="143"/>
      <c r="W279" s="87"/>
      <c r="X279" s="87"/>
      <c r="Y279" s="87"/>
      <c r="Z279" s="87"/>
      <c r="AA279" s="87"/>
      <c r="AB279" s="87"/>
      <c r="AC279" s="87"/>
      <c r="AD279" s="137">
        <f>IF($AE$13="Correct",IF(AND(AD278+1&lt;='Student Work'!$AE$13,AD278&lt;&gt;0),AD278+1,IF('Student Work'!AD279&gt;0,"ERROR",0)),0)</f>
        <v>0</v>
      </c>
      <c r="AE279" s="139">
        <f>IF(AD279=0,0,IF(ISBLANK('Student Work'!AE279),"ERROR",IF(ABS('Student Work'!AE279-'Student Work'!AH278)&lt;0.01,IF(AD279&lt;&gt;"ERROR","Correct","ERROR"),"ERROR")))</f>
        <v>0</v>
      </c>
      <c r="AF279" s="139">
        <f>IF(AD279=0,0,IF(ISBLANK('Student Work'!AF279),"ERROR",IF(ABS('Student Work'!AF279-'Student Work'!AE279*'Student Work'!$AE$12/12)&lt;0.01,IF(AD279&lt;&gt;"ERROR","Correct","ERROR"),"ERROR")))</f>
        <v>0</v>
      </c>
      <c r="AG279" s="154">
        <f>IF(AD279=0,0,IF(ISBLANK('Student Work'!AG279),"ERROR",IF(ABS('Student Work'!AG279-('Student Work'!$AE$14-'Student Work'!AF279))&lt;0.01,"Correct","ERROR")))</f>
        <v>0</v>
      </c>
      <c r="AH279" s="155">
        <f>IF(AD279=0,0,IF(ISBLANK('Student Work'!AH279),"ERROR",IF(ABS('Student Work'!AH279-('Student Work'!AE279-'Student Work'!AG279))&lt;0.01,"Correct","ERROR")))</f>
        <v>0</v>
      </c>
      <c r="AI279" s="144"/>
      <c r="AJ279" s="87"/>
      <c r="AK279" s="87"/>
      <c r="AL279" s="70"/>
    </row>
    <row r="280" spans="1:38">
      <c r="A280" s="100"/>
      <c r="B280" s="72"/>
      <c r="C280" s="72"/>
      <c r="D280" s="72"/>
      <c r="E280" s="72"/>
      <c r="F280" s="72"/>
      <c r="G280" s="72"/>
      <c r="H280" s="72"/>
      <c r="I280" s="72"/>
      <c r="J280" s="72"/>
      <c r="K280" s="72"/>
      <c r="L280" s="72"/>
      <c r="M280" s="72"/>
      <c r="N280" s="72"/>
      <c r="O280" s="87"/>
      <c r="P280" s="137">
        <f>IF($T$13="Correct",IF(AND(P279+1&lt;='Student Work'!$T$13,P279&lt;&gt;0),P279+1,IF('Student Work'!P280&gt;0,"ERROR",0)),0)</f>
        <v>0</v>
      </c>
      <c r="Q280" s="138">
        <f>IF(P280=0,0,IF(ISBLANK('Student Work'!Q280),"ERROR",IF(ABS('Student Work'!Q280-'Student Work'!T279)&lt;0.01,IF(P280&lt;&gt;"ERROR","Correct","ERROR"),"ERROR")))</f>
        <v>0</v>
      </c>
      <c r="R280" s="139">
        <f>IF(P280=0,0,IF(ISBLANK('Student Work'!R280),"ERROR",IF(ABS('Student Work'!R280-'Student Work'!Q280*'Student Work'!$T$12/12)&lt;0.01,IF(P280&lt;&gt;"ERROR","Correct","ERROR"),"ERROR")))</f>
        <v>0</v>
      </c>
      <c r="S280" s="139">
        <f>IF(P280=0,0,IF(ISBLANK('Student Work'!S280),"ERROR",IF(ABS('Student Work'!S280-('Student Work'!$T$14-'Student Work'!R280))&lt;0.01,IF(P280&lt;&gt;"ERROR","Correct","ERROR"),"ERROR")))</f>
        <v>0</v>
      </c>
      <c r="T280" s="139">
        <f>IF(P280=0,0,IF(ISBLANK('Student Work'!T280),"ERROR",IF(ABS('Student Work'!T280-('Student Work'!Q280-'Student Work'!S280))&lt;0.01,IF(P280&lt;&gt;"ERROR","Correct","ERROR"),"ERROR")))</f>
        <v>0</v>
      </c>
      <c r="U280" s="143"/>
      <c r="V280" s="143"/>
      <c r="W280" s="87"/>
      <c r="X280" s="87"/>
      <c r="Y280" s="87"/>
      <c r="Z280" s="87"/>
      <c r="AA280" s="87"/>
      <c r="AB280" s="87"/>
      <c r="AC280" s="87"/>
      <c r="AD280" s="137">
        <f>IF($AE$13="Correct",IF(AND(AD279+1&lt;='Student Work'!$AE$13,AD279&lt;&gt;0),AD279+1,IF('Student Work'!AD280&gt;0,"ERROR",0)),0)</f>
        <v>0</v>
      </c>
      <c r="AE280" s="139">
        <f>IF(AD280=0,0,IF(ISBLANK('Student Work'!AE280),"ERROR",IF(ABS('Student Work'!AE280-'Student Work'!AH279)&lt;0.01,IF(AD280&lt;&gt;"ERROR","Correct","ERROR"),"ERROR")))</f>
        <v>0</v>
      </c>
      <c r="AF280" s="139">
        <f>IF(AD280=0,0,IF(ISBLANK('Student Work'!AF280),"ERROR",IF(ABS('Student Work'!AF280-'Student Work'!AE280*'Student Work'!$AE$12/12)&lt;0.01,IF(AD280&lt;&gt;"ERROR","Correct","ERROR"),"ERROR")))</f>
        <v>0</v>
      </c>
      <c r="AG280" s="154">
        <f>IF(AD280=0,0,IF(ISBLANK('Student Work'!AG280),"ERROR",IF(ABS('Student Work'!AG280-('Student Work'!$AE$14-'Student Work'!AF280))&lt;0.01,"Correct","ERROR")))</f>
        <v>0</v>
      </c>
      <c r="AH280" s="155">
        <f>IF(AD280=0,0,IF(ISBLANK('Student Work'!AH280),"ERROR",IF(ABS('Student Work'!AH280-('Student Work'!AE280-'Student Work'!AG280))&lt;0.01,"Correct","ERROR")))</f>
        <v>0</v>
      </c>
      <c r="AI280" s="144"/>
      <c r="AJ280" s="87"/>
      <c r="AK280" s="87"/>
      <c r="AL280" s="70"/>
    </row>
    <row r="281" spans="1:38">
      <c r="A281" s="100"/>
      <c r="B281" s="72"/>
      <c r="C281" s="72"/>
      <c r="D281" s="72"/>
      <c r="E281" s="72"/>
      <c r="F281" s="72"/>
      <c r="G281" s="72"/>
      <c r="H281" s="72"/>
      <c r="I281" s="72"/>
      <c r="J281" s="72"/>
      <c r="K281" s="72"/>
      <c r="L281" s="72"/>
      <c r="M281" s="72"/>
      <c r="N281" s="72"/>
      <c r="O281" s="87"/>
      <c r="P281" s="137">
        <f>IF($T$13="Correct",IF(AND(P280+1&lt;='Student Work'!$T$13,P280&lt;&gt;0),P280+1,IF('Student Work'!P281&gt;0,"ERROR",0)),0)</f>
        <v>0</v>
      </c>
      <c r="Q281" s="138">
        <f>IF(P281=0,0,IF(ISBLANK('Student Work'!Q281),"ERROR",IF(ABS('Student Work'!Q281-'Student Work'!T280)&lt;0.01,IF(P281&lt;&gt;"ERROR","Correct","ERROR"),"ERROR")))</f>
        <v>0</v>
      </c>
      <c r="R281" s="139">
        <f>IF(P281=0,0,IF(ISBLANK('Student Work'!R281),"ERROR",IF(ABS('Student Work'!R281-'Student Work'!Q281*'Student Work'!$T$12/12)&lt;0.01,IF(P281&lt;&gt;"ERROR","Correct","ERROR"),"ERROR")))</f>
        <v>0</v>
      </c>
      <c r="S281" s="139">
        <f>IF(P281=0,0,IF(ISBLANK('Student Work'!S281),"ERROR",IF(ABS('Student Work'!S281-('Student Work'!$T$14-'Student Work'!R281))&lt;0.01,IF(P281&lt;&gt;"ERROR","Correct","ERROR"),"ERROR")))</f>
        <v>0</v>
      </c>
      <c r="T281" s="139">
        <f>IF(P281=0,0,IF(ISBLANK('Student Work'!T281),"ERROR",IF(ABS('Student Work'!T281-('Student Work'!Q281-'Student Work'!S281))&lt;0.01,IF(P281&lt;&gt;"ERROR","Correct","ERROR"),"ERROR")))</f>
        <v>0</v>
      </c>
      <c r="U281" s="143"/>
      <c r="V281" s="143"/>
      <c r="W281" s="87"/>
      <c r="X281" s="87"/>
      <c r="Y281" s="87"/>
      <c r="Z281" s="87"/>
      <c r="AA281" s="87"/>
      <c r="AB281" s="87"/>
      <c r="AC281" s="87"/>
      <c r="AD281" s="137">
        <f>IF($AE$13="Correct",IF(AND(AD280+1&lt;='Student Work'!$AE$13,AD280&lt;&gt;0),AD280+1,IF('Student Work'!AD281&gt;0,"ERROR",0)),0)</f>
        <v>0</v>
      </c>
      <c r="AE281" s="139">
        <f>IF(AD281=0,0,IF(ISBLANK('Student Work'!AE281),"ERROR",IF(ABS('Student Work'!AE281-'Student Work'!AH280)&lt;0.01,IF(AD281&lt;&gt;"ERROR","Correct","ERROR"),"ERROR")))</f>
        <v>0</v>
      </c>
      <c r="AF281" s="139">
        <f>IF(AD281=0,0,IF(ISBLANK('Student Work'!AF281),"ERROR",IF(ABS('Student Work'!AF281-'Student Work'!AE281*'Student Work'!$AE$12/12)&lt;0.01,IF(AD281&lt;&gt;"ERROR","Correct","ERROR"),"ERROR")))</f>
        <v>0</v>
      </c>
      <c r="AG281" s="154">
        <f>IF(AD281=0,0,IF(ISBLANK('Student Work'!AG281),"ERROR",IF(ABS('Student Work'!AG281-('Student Work'!$AE$14-'Student Work'!AF281))&lt;0.01,"Correct","ERROR")))</f>
        <v>0</v>
      </c>
      <c r="AH281" s="155">
        <f>IF(AD281=0,0,IF(ISBLANK('Student Work'!AH281),"ERROR",IF(ABS('Student Work'!AH281-('Student Work'!AE281-'Student Work'!AG281))&lt;0.01,"Correct","ERROR")))</f>
        <v>0</v>
      </c>
      <c r="AI281" s="144"/>
      <c r="AJ281" s="87"/>
      <c r="AK281" s="87"/>
      <c r="AL281" s="70"/>
    </row>
    <row r="282" spans="1:38">
      <c r="A282" s="100"/>
      <c r="B282" s="72"/>
      <c r="C282" s="72"/>
      <c r="D282" s="72"/>
      <c r="E282" s="72"/>
      <c r="F282" s="72"/>
      <c r="G282" s="72"/>
      <c r="H282" s="72"/>
      <c r="I282" s="72"/>
      <c r="J282" s="72"/>
      <c r="K282" s="72"/>
      <c r="L282" s="72"/>
      <c r="M282" s="72"/>
      <c r="N282" s="72"/>
      <c r="O282" s="87"/>
      <c r="P282" s="137">
        <f>IF($T$13="Correct",IF(AND(P281+1&lt;='Student Work'!$T$13,P281&lt;&gt;0),P281+1,IF('Student Work'!P282&gt;0,"ERROR",0)),0)</f>
        <v>0</v>
      </c>
      <c r="Q282" s="138">
        <f>IF(P282=0,0,IF(ISBLANK('Student Work'!Q282),"ERROR",IF(ABS('Student Work'!Q282-'Student Work'!T281)&lt;0.01,IF(P282&lt;&gt;"ERROR","Correct","ERROR"),"ERROR")))</f>
        <v>0</v>
      </c>
      <c r="R282" s="139">
        <f>IF(P282=0,0,IF(ISBLANK('Student Work'!R282),"ERROR",IF(ABS('Student Work'!R282-'Student Work'!Q282*'Student Work'!$T$12/12)&lt;0.01,IF(P282&lt;&gt;"ERROR","Correct","ERROR"),"ERROR")))</f>
        <v>0</v>
      </c>
      <c r="S282" s="139">
        <f>IF(P282=0,0,IF(ISBLANK('Student Work'!S282),"ERROR",IF(ABS('Student Work'!S282-('Student Work'!$T$14-'Student Work'!R282))&lt;0.01,IF(P282&lt;&gt;"ERROR","Correct","ERROR"),"ERROR")))</f>
        <v>0</v>
      </c>
      <c r="T282" s="139">
        <f>IF(P282=0,0,IF(ISBLANK('Student Work'!T282),"ERROR",IF(ABS('Student Work'!T282-('Student Work'!Q282-'Student Work'!S282))&lt;0.01,IF(P282&lt;&gt;"ERROR","Correct","ERROR"),"ERROR")))</f>
        <v>0</v>
      </c>
      <c r="U282" s="143"/>
      <c r="V282" s="143"/>
      <c r="W282" s="87"/>
      <c r="X282" s="87"/>
      <c r="Y282" s="87"/>
      <c r="Z282" s="87"/>
      <c r="AA282" s="87"/>
      <c r="AB282" s="87"/>
      <c r="AC282" s="87"/>
      <c r="AD282" s="137">
        <f>IF($AE$13="Correct",IF(AND(AD281+1&lt;='Student Work'!$AE$13,AD281&lt;&gt;0),AD281+1,IF('Student Work'!AD282&gt;0,"ERROR",0)),0)</f>
        <v>0</v>
      </c>
      <c r="AE282" s="139">
        <f>IF(AD282=0,0,IF(ISBLANK('Student Work'!AE282),"ERROR",IF(ABS('Student Work'!AE282-'Student Work'!AH281)&lt;0.01,IF(AD282&lt;&gt;"ERROR","Correct","ERROR"),"ERROR")))</f>
        <v>0</v>
      </c>
      <c r="AF282" s="139">
        <f>IF(AD282=0,0,IF(ISBLANK('Student Work'!AF282),"ERROR",IF(ABS('Student Work'!AF282-'Student Work'!AE282*'Student Work'!$AE$12/12)&lt;0.01,IF(AD282&lt;&gt;"ERROR","Correct","ERROR"),"ERROR")))</f>
        <v>0</v>
      </c>
      <c r="AG282" s="154">
        <f>IF(AD282=0,0,IF(ISBLANK('Student Work'!AG282),"ERROR",IF(ABS('Student Work'!AG282-('Student Work'!$AE$14-'Student Work'!AF282))&lt;0.01,"Correct","ERROR")))</f>
        <v>0</v>
      </c>
      <c r="AH282" s="155">
        <f>IF(AD282=0,0,IF(ISBLANK('Student Work'!AH282),"ERROR",IF(ABS('Student Work'!AH282-('Student Work'!AE282-'Student Work'!AG282))&lt;0.01,"Correct","ERROR")))</f>
        <v>0</v>
      </c>
      <c r="AI282" s="144"/>
      <c r="AJ282" s="87"/>
      <c r="AK282" s="87"/>
      <c r="AL282" s="70"/>
    </row>
    <row r="283" spans="1:38">
      <c r="A283" s="100"/>
      <c r="B283" s="72"/>
      <c r="C283" s="72"/>
      <c r="D283" s="72"/>
      <c r="E283" s="72"/>
      <c r="F283" s="72"/>
      <c r="G283" s="72"/>
      <c r="H283" s="72"/>
      <c r="I283" s="72"/>
      <c r="J283" s="72"/>
      <c r="K283" s="72"/>
      <c r="L283" s="72"/>
      <c r="M283" s="72"/>
      <c r="N283" s="72"/>
      <c r="O283" s="87"/>
      <c r="P283" s="137">
        <f>IF($T$13="Correct",IF(AND(P282+1&lt;='Student Work'!$T$13,P282&lt;&gt;0),P282+1,IF('Student Work'!P283&gt;0,"ERROR",0)),0)</f>
        <v>0</v>
      </c>
      <c r="Q283" s="138">
        <f>IF(P283=0,0,IF(ISBLANK('Student Work'!Q283),"ERROR",IF(ABS('Student Work'!Q283-'Student Work'!T282)&lt;0.01,IF(P283&lt;&gt;"ERROR","Correct","ERROR"),"ERROR")))</f>
        <v>0</v>
      </c>
      <c r="R283" s="139">
        <f>IF(P283=0,0,IF(ISBLANK('Student Work'!R283),"ERROR",IF(ABS('Student Work'!R283-'Student Work'!Q283*'Student Work'!$T$12/12)&lt;0.01,IF(P283&lt;&gt;"ERROR","Correct","ERROR"),"ERROR")))</f>
        <v>0</v>
      </c>
      <c r="S283" s="139">
        <f>IF(P283=0,0,IF(ISBLANK('Student Work'!S283),"ERROR",IF(ABS('Student Work'!S283-('Student Work'!$T$14-'Student Work'!R283))&lt;0.01,IF(P283&lt;&gt;"ERROR","Correct","ERROR"),"ERROR")))</f>
        <v>0</v>
      </c>
      <c r="T283" s="139">
        <f>IF(P283=0,0,IF(ISBLANK('Student Work'!T283),"ERROR",IF(ABS('Student Work'!T283-('Student Work'!Q283-'Student Work'!S283))&lt;0.01,IF(P283&lt;&gt;"ERROR","Correct","ERROR"),"ERROR")))</f>
        <v>0</v>
      </c>
      <c r="U283" s="143"/>
      <c r="V283" s="143"/>
      <c r="W283" s="87"/>
      <c r="X283" s="87"/>
      <c r="Y283" s="87"/>
      <c r="Z283" s="87"/>
      <c r="AA283" s="87"/>
      <c r="AB283" s="87"/>
      <c r="AC283" s="87"/>
      <c r="AD283" s="137">
        <f>IF($AE$13="Correct",IF(AND(AD282+1&lt;='Student Work'!$AE$13,AD282&lt;&gt;0),AD282+1,IF('Student Work'!AD283&gt;0,"ERROR",0)),0)</f>
        <v>0</v>
      </c>
      <c r="AE283" s="139">
        <f>IF(AD283=0,0,IF(ISBLANK('Student Work'!AE283),"ERROR",IF(ABS('Student Work'!AE283-'Student Work'!AH282)&lt;0.01,IF(AD283&lt;&gt;"ERROR","Correct","ERROR"),"ERROR")))</f>
        <v>0</v>
      </c>
      <c r="AF283" s="139">
        <f>IF(AD283=0,0,IF(ISBLANK('Student Work'!AF283),"ERROR",IF(ABS('Student Work'!AF283-'Student Work'!AE283*'Student Work'!$AE$12/12)&lt;0.01,IF(AD283&lt;&gt;"ERROR","Correct","ERROR"),"ERROR")))</f>
        <v>0</v>
      </c>
      <c r="AG283" s="154">
        <f>IF(AD283=0,0,IF(ISBLANK('Student Work'!AG283),"ERROR",IF(ABS('Student Work'!AG283-('Student Work'!$AE$14-'Student Work'!AF283))&lt;0.01,"Correct","ERROR")))</f>
        <v>0</v>
      </c>
      <c r="AH283" s="155">
        <f>IF(AD283=0,0,IF(ISBLANK('Student Work'!AH283),"ERROR",IF(ABS('Student Work'!AH283-('Student Work'!AE283-'Student Work'!AG283))&lt;0.01,"Correct","ERROR")))</f>
        <v>0</v>
      </c>
      <c r="AI283" s="144"/>
      <c r="AJ283" s="87"/>
      <c r="AK283" s="87"/>
      <c r="AL283" s="70"/>
    </row>
    <row r="284" spans="1:38">
      <c r="A284" s="100"/>
      <c r="B284" s="72"/>
      <c r="C284" s="72"/>
      <c r="D284" s="72"/>
      <c r="E284" s="72"/>
      <c r="F284" s="72"/>
      <c r="G284" s="72"/>
      <c r="H284" s="72"/>
      <c r="I284" s="72"/>
      <c r="J284" s="72"/>
      <c r="K284" s="72"/>
      <c r="L284" s="72"/>
      <c r="M284" s="72"/>
      <c r="N284" s="72"/>
      <c r="O284" s="87"/>
      <c r="P284" s="137">
        <f>IF($T$13="Correct",IF(AND(P283+1&lt;='Student Work'!$T$13,P283&lt;&gt;0),P283+1,IF('Student Work'!P284&gt;0,"ERROR",0)),0)</f>
        <v>0</v>
      </c>
      <c r="Q284" s="138">
        <f>IF(P284=0,0,IF(ISBLANK('Student Work'!Q284),"ERROR",IF(ABS('Student Work'!Q284-'Student Work'!T283)&lt;0.01,IF(P284&lt;&gt;"ERROR","Correct","ERROR"),"ERROR")))</f>
        <v>0</v>
      </c>
      <c r="R284" s="139">
        <f>IF(P284=0,0,IF(ISBLANK('Student Work'!R284),"ERROR",IF(ABS('Student Work'!R284-'Student Work'!Q284*'Student Work'!$T$12/12)&lt;0.01,IF(P284&lt;&gt;"ERROR","Correct","ERROR"),"ERROR")))</f>
        <v>0</v>
      </c>
      <c r="S284" s="139">
        <f>IF(P284=0,0,IF(ISBLANK('Student Work'!S284),"ERROR",IF(ABS('Student Work'!S284-('Student Work'!$T$14-'Student Work'!R284))&lt;0.01,IF(P284&lt;&gt;"ERROR","Correct","ERROR"),"ERROR")))</f>
        <v>0</v>
      </c>
      <c r="T284" s="139">
        <f>IF(P284=0,0,IF(ISBLANK('Student Work'!T284),"ERROR",IF(ABS('Student Work'!T284-('Student Work'!Q284-'Student Work'!S284))&lt;0.01,IF(P284&lt;&gt;"ERROR","Correct","ERROR"),"ERROR")))</f>
        <v>0</v>
      </c>
      <c r="U284" s="143"/>
      <c r="V284" s="143"/>
      <c r="W284" s="87"/>
      <c r="X284" s="87"/>
      <c r="Y284" s="87"/>
      <c r="Z284" s="87"/>
      <c r="AA284" s="87"/>
      <c r="AB284" s="87"/>
      <c r="AC284" s="87"/>
      <c r="AD284" s="137">
        <f>IF($AE$13="Correct",IF(AND(AD283+1&lt;='Student Work'!$AE$13,AD283&lt;&gt;0),AD283+1,IF('Student Work'!AD284&gt;0,"ERROR",0)),0)</f>
        <v>0</v>
      </c>
      <c r="AE284" s="139">
        <f>IF(AD284=0,0,IF(ISBLANK('Student Work'!AE284),"ERROR",IF(ABS('Student Work'!AE284-'Student Work'!AH283)&lt;0.01,IF(AD284&lt;&gt;"ERROR","Correct","ERROR"),"ERROR")))</f>
        <v>0</v>
      </c>
      <c r="AF284" s="139">
        <f>IF(AD284=0,0,IF(ISBLANK('Student Work'!AF284),"ERROR",IF(ABS('Student Work'!AF284-'Student Work'!AE284*'Student Work'!$AE$12/12)&lt;0.01,IF(AD284&lt;&gt;"ERROR","Correct","ERROR"),"ERROR")))</f>
        <v>0</v>
      </c>
      <c r="AG284" s="154">
        <f>IF(AD284=0,0,IF(ISBLANK('Student Work'!AG284),"ERROR",IF(ABS('Student Work'!AG284-('Student Work'!$AE$14-'Student Work'!AF284))&lt;0.01,"Correct","ERROR")))</f>
        <v>0</v>
      </c>
      <c r="AH284" s="155">
        <f>IF(AD284=0,0,IF(ISBLANK('Student Work'!AH284),"ERROR",IF(ABS('Student Work'!AH284-('Student Work'!AE284-'Student Work'!AG284))&lt;0.01,"Correct","ERROR")))</f>
        <v>0</v>
      </c>
      <c r="AI284" s="144"/>
      <c r="AJ284" s="87"/>
      <c r="AK284" s="87"/>
      <c r="AL284" s="70"/>
    </row>
    <row r="285" spans="1:38">
      <c r="A285" s="100"/>
      <c r="B285" s="72"/>
      <c r="C285" s="72"/>
      <c r="D285" s="72"/>
      <c r="E285" s="72"/>
      <c r="F285" s="72"/>
      <c r="G285" s="72"/>
      <c r="H285" s="72"/>
      <c r="I285" s="72"/>
      <c r="J285" s="72"/>
      <c r="K285" s="72"/>
      <c r="L285" s="72"/>
      <c r="M285" s="72"/>
      <c r="N285" s="72"/>
      <c r="O285" s="87"/>
      <c r="P285" s="137">
        <f>IF($T$13="Correct",IF(AND(P284+1&lt;='Student Work'!$T$13,P284&lt;&gt;0),P284+1,IF('Student Work'!P285&gt;0,"ERROR",0)),0)</f>
        <v>0</v>
      </c>
      <c r="Q285" s="138">
        <f>IF(P285=0,0,IF(ISBLANK('Student Work'!Q285),"ERROR",IF(ABS('Student Work'!Q285-'Student Work'!T284)&lt;0.01,IF(P285&lt;&gt;"ERROR","Correct","ERROR"),"ERROR")))</f>
        <v>0</v>
      </c>
      <c r="R285" s="139">
        <f>IF(P285=0,0,IF(ISBLANK('Student Work'!R285),"ERROR",IF(ABS('Student Work'!R285-'Student Work'!Q285*'Student Work'!$T$12/12)&lt;0.01,IF(P285&lt;&gt;"ERROR","Correct","ERROR"),"ERROR")))</f>
        <v>0</v>
      </c>
      <c r="S285" s="139">
        <f>IF(P285=0,0,IF(ISBLANK('Student Work'!S285),"ERROR",IF(ABS('Student Work'!S285-('Student Work'!$T$14-'Student Work'!R285))&lt;0.01,IF(P285&lt;&gt;"ERROR","Correct","ERROR"),"ERROR")))</f>
        <v>0</v>
      </c>
      <c r="T285" s="139">
        <f>IF(P285=0,0,IF(ISBLANK('Student Work'!T285),"ERROR",IF(ABS('Student Work'!T285-('Student Work'!Q285-'Student Work'!S285))&lt;0.01,IF(P285&lt;&gt;"ERROR","Correct","ERROR"),"ERROR")))</f>
        <v>0</v>
      </c>
      <c r="U285" s="143"/>
      <c r="V285" s="143"/>
      <c r="W285" s="87"/>
      <c r="X285" s="87"/>
      <c r="Y285" s="87"/>
      <c r="Z285" s="87"/>
      <c r="AA285" s="87"/>
      <c r="AB285" s="87"/>
      <c r="AC285" s="87"/>
      <c r="AD285" s="137">
        <f>IF($AE$13="Correct",IF(AND(AD284+1&lt;='Student Work'!$AE$13,AD284&lt;&gt;0),AD284+1,IF('Student Work'!AD285&gt;0,"ERROR",0)),0)</f>
        <v>0</v>
      </c>
      <c r="AE285" s="139">
        <f>IF(AD285=0,0,IF(ISBLANK('Student Work'!AE285),"ERROR",IF(ABS('Student Work'!AE285-'Student Work'!AH284)&lt;0.01,IF(AD285&lt;&gt;"ERROR","Correct","ERROR"),"ERROR")))</f>
        <v>0</v>
      </c>
      <c r="AF285" s="139">
        <f>IF(AD285=0,0,IF(ISBLANK('Student Work'!AF285),"ERROR",IF(ABS('Student Work'!AF285-'Student Work'!AE285*'Student Work'!$AE$12/12)&lt;0.01,IF(AD285&lt;&gt;"ERROR","Correct","ERROR"),"ERROR")))</f>
        <v>0</v>
      </c>
      <c r="AG285" s="154">
        <f>IF(AD285=0,0,IF(ISBLANK('Student Work'!AG285),"ERROR",IF(ABS('Student Work'!AG285-('Student Work'!$AE$14-'Student Work'!AF285))&lt;0.01,"Correct","ERROR")))</f>
        <v>0</v>
      </c>
      <c r="AH285" s="155">
        <f>IF(AD285=0,0,IF(ISBLANK('Student Work'!AH285),"ERROR",IF(ABS('Student Work'!AH285-('Student Work'!AE285-'Student Work'!AG285))&lt;0.01,"Correct","ERROR")))</f>
        <v>0</v>
      </c>
      <c r="AI285" s="144"/>
      <c r="AJ285" s="87"/>
      <c r="AK285" s="87"/>
      <c r="AL285" s="70"/>
    </row>
    <row r="286" spans="1:38">
      <c r="A286" s="100"/>
      <c r="B286" s="72"/>
      <c r="C286" s="72"/>
      <c r="D286" s="72"/>
      <c r="E286" s="72"/>
      <c r="F286" s="72"/>
      <c r="G286" s="72"/>
      <c r="H286" s="72"/>
      <c r="I286" s="72"/>
      <c r="J286" s="72"/>
      <c r="K286" s="72"/>
      <c r="L286" s="72"/>
      <c r="M286" s="72"/>
      <c r="N286" s="72"/>
      <c r="O286" s="87"/>
      <c r="P286" s="137">
        <f>IF($T$13="Correct",IF(AND(P285+1&lt;='Student Work'!$T$13,P285&lt;&gt;0),P285+1,IF('Student Work'!P286&gt;0,"ERROR",0)),0)</f>
        <v>0</v>
      </c>
      <c r="Q286" s="138">
        <f>IF(P286=0,0,IF(ISBLANK('Student Work'!Q286),"ERROR",IF(ABS('Student Work'!Q286-'Student Work'!T285)&lt;0.01,IF(P286&lt;&gt;"ERROR","Correct","ERROR"),"ERROR")))</f>
        <v>0</v>
      </c>
      <c r="R286" s="139">
        <f>IF(P286=0,0,IF(ISBLANK('Student Work'!R286),"ERROR",IF(ABS('Student Work'!R286-'Student Work'!Q286*'Student Work'!$T$12/12)&lt;0.01,IF(P286&lt;&gt;"ERROR","Correct","ERROR"),"ERROR")))</f>
        <v>0</v>
      </c>
      <c r="S286" s="139">
        <f>IF(P286=0,0,IF(ISBLANK('Student Work'!S286),"ERROR",IF(ABS('Student Work'!S286-('Student Work'!$T$14-'Student Work'!R286))&lt;0.01,IF(P286&lt;&gt;"ERROR","Correct","ERROR"),"ERROR")))</f>
        <v>0</v>
      </c>
      <c r="T286" s="139">
        <f>IF(P286=0,0,IF(ISBLANK('Student Work'!T286),"ERROR",IF(ABS('Student Work'!T286-('Student Work'!Q286-'Student Work'!S286))&lt;0.01,IF(P286&lt;&gt;"ERROR","Correct","ERROR"),"ERROR")))</f>
        <v>0</v>
      </c>
      <c r="U286" s="143"/>
      <c r="V286" s="143"/>
      <c r="W286" s="87"/>
      <c r="X286" s="87"/>
      <c r="Y286" s="87"/>
      <c r="Z286" s="87"/>
      <c r="AA286" s="87"/>
      <c r="AB286" s="87"/>
      <c r="AC286" s="87"/>
      <c r="AD286" s="137">
        <f>IF($AE$13="Correct",IF(AND(AD285+1&lt;='Student Work'!$AE$13,AD285&lt;&gt;0),AD285+1,IF('Student Work'!AD286&gt;0,"ERROR",0)),0)</f>
        <v>0</v>
      </c>
      <c r="AE286" s="139">
        <f>IF(AD286=0,0,IF(ISBLANK('Student Work'!AE286),"ERROR",IF(ABS('Student Work'!AE286-'Student Work'!AH285)&lt;0.01,IF(AD286&lt;&gt;"ERROR","Correct","ERROR"),"ERROR")))</f>
        <v>0</v>
      </c>
      <c r="AF286" s="139">
        <f>IF(AD286=0,0,IF(ISBLANK('Student Work'!AF286),"ERROR",IF(ABS('Student Work'!AF286-'Student Work'!AE286*'Student Work'!$AE$12/12)&lt;0.01,IF(AD286&lt;&gt;"ERROR","Correct","ERROR"),"ERROR")))</f>
        <v>0</v>
      </c>
      <c r="AG286" s="154">
        <f>IF(AD286=0,0,IF(ISBLANK('Student Work'!AG286),"ERROR",IF(ABS('Student Work'!AG286-('Student Work'!$AE$14-'Student Work'!AF286))&lt;0.01,"Correct","ERROR")))</f>
        <v>0</v>
      </c>
      <c r="AH286" s="155">
        <f>IF(AD286=0,0,IF(ISBLANK('Student Work'!AH286),"ERROR",IF(ABS('Student Work'!AH286-('Student Work'!AE286-'Student Work'!AG286))&lt;0.01,"Correct","ERROR")))</f>
        <v>0</v>
      </c>
      <c r="AI286" s="144"/>
      <c r="AJ286" s="87"/>
      <c r="AK286" s="87"/>
      <c r="AL286" s="70"/>
    </row>
    <row r="287" spans="1:38">
      <c r="A287" s="100"/>
      <c r="B287" s="72"/>
      <c r="C287" s="72"/>
      <c r="D287" s="72"/>
      <c r="E287" s="72"/>
      <c r="F287" s="72"/>
      <c r="G287" s="72"/>
      <c r="H287" s="72"/>
      <c r="I287" s="72"/>
      <c r="J287" s="72"/>
      <c r="K287" s="72"/>
      <c r="L287" s="72"/>
      <c r="M287" s="72"/>
      <c r="N287" s="72"/>
      <c r="O287" s="87"/>
      <c r="P287" s="137">
        <f>IF($T$13="Correct",IF(AND(P286+1&lt;='Student Work'!$T$13,P286&lt;&gt;0),P286+1,IF('Student Work'!P287&gt;0,"ERROR",0)),0)</f>
        <v>0</v>
      </c>
      <c r="Q287" s="138">
        <f>IF(P287=0,0,IF(ISBLANK('Student Work'!Q287),"ERROR",IF(ABS('Student Work'!Q287-'Student Work'!T286)&lt;0.01,IF(P287&lt;&gt;"ERROR","Correct","ERROR"),"ERROR")))</f>
        <v>0</v>
      </c>
      <c r="R287" s="139">
        <f>IF(P287=0,0,IF(ISBLANK('Student Work'!R287),"ERROR",IF(ABS('Student Work'!R287-'Student Work'!Q287*'Student Work'!$T$12/12)&lt;0.01,IF(P287&lt;&gt;"ERROR","Correct","ERROR"),"ERROR")))</f>
        <v>0</v>
      </c>
      <c r="S287" s="139">
        <f>IF(P287=0,0,IF(ISBLANK('Student Work'!S287),"ERROR",IF(ABS('Student Work'!S287-('Student Work'!$T$14-'Student Work'!R287))&lt;0.01,IF(P287&lt;&gt;"ERROR","Correct","ERROR"),"ERROR")))</f>
        <v>0</v>
      </c>
      <c r="T287" s="139">
        <f>IF(P287=0,0,IF(ISBLANK('Student Work'!T287),"ERROR",IF(ABS('Student Work'!T287-('Student Work'!Q287-'Student Work'!S287))&lt;0.01,IF(P287&lt;&gt;"ERROR","Correct","ERROR"),"ERROR")))</f>
        <v>0</v>
      </c>
      <c r="U287" s="143"/>
      <c r="V287" s="143"/>
      <c r="W287" s="87"/>
      <c r="X287" s="87"/>
      <c r="Y287" s="87"/>
      <c r="Z287" s="87"/>
      <c r="AA287" s="87"/>
      <c r="AB287" s="87"/>
      <c r="AC287" s="87"/>
      <c r="AD287" s="137">
        <f>IF($AE$13="Correct",IF(AND(AD286+1&lt;='Student Work'!$AE$13,AD286&lt;&gt;0),AD286+1,IF('Student Work'!AD287&gt;0,"ERROR",0)),0)</f>
        <v>0</v>
      </c>
      <c r="AE287" s="139">
        <f>IF(AD287=0,0,IF(ISBLANK('Student Work'!AE287),"ERROR",IF(ABS('Student Work'!AE287-'Student Work'!AH286)&lt;0.01,IF(AD287&lt;&gt;"ERROR","Correct","ERROR"),"ERROR")))</f>
        <v>0</v>
      </c>
      <c r="AF287" s="139">
        <f>IF(AD287=0,0,IF(ISBLANK('Student Work'!AF287),"ERROR",IF(ABS('Student Work'!AF287-'Student Work'!AE287*'Student Work'!$AE$12/12)&lt;0.01,IF(AD287&lt;&gt;"ERROR","Correct","ERROR"),"ERROR")))</f>
        <v>0</v>
      </c>
      <c r="AG287" s="154">
        <f>IF(AD287=0,0,IF(ISBLANK('Student Work'!AG287),"ERROR",IF(ABS('Student Work'!AG287-('Student Work'!$AE$14-'Student Work'!AF287))&lt;0.01,"Correct","ERROR")))</f>
        <v>0</v>
      </c>
      <c r="AH287" s="155">
        <f>IF(AD287=0,0,IF(ISBLANK('Student Work'!AH287),"ERROR",IF(ABS('Student Work'!AH287-('Student Work'!AE287-'Student Work'!AG287))&lt;0.01,"Correct","ERROR")))</f>
        <v>0</v>
      </c>
      <c r="AI287" s="144"/>
      <c r="AJ287" s="87"/>
      <c r="AK287" s="87"/>
      <c r="AL287" s="70"/>
    </row>
    <row r="288" spans="1:38">
      <c r="A288" s="100"/>
      <c r="B288" s="72"/>
      <c r="C288" s="72"/>
      <c r="D288" s="72"/>
      <c r="E288" s="72"/>
      <c r="F288" s="72"/>
      <c r="G288" s="72"/>
      <c r="H288" s="72"/>
      <c r="I288" s="72"/>
      <c r="J288" s="72"/>
      <c r="K288" s="72"/>
      <c r="L288" s="72"/>
      <c r="M288" s="72"/>
      <c r="N288" s="72"/>
      <c r="O288" s="87"/>
      <c r="P288" s="137">
        <f>IF($T$13="Correct",IF(AND(P287+1&lt;='Student Work'!$T$13,P287&lt;&gt;0),P287+1,IF('Student Work'!P288&gt;0,"ERROR",0)),0)</f>
        <v>0</v>
      </c>
      <c r="Q288" s="138">
        <f>IF(P288=0,0,IF(ISBLANK('Student Work'!Q288),"ERROR",IF(ABS('Student Work'!Q288-'Student Work'!T287)&lt;0.01,IF(P288&lt;&gt;"ERROR","Correct","ERROR"),"ERROR")))</f>
        <v>0</v>
      </c>
      <c r="R288" s="139">
        <f>IF(P288=0,0,IF(ISBLANK('Student Work'!R288),"ERROR",IF(ABS('Student Work'!R288-'Student Work'!Q288*'Student Work'!$T$12/12)&lt;0.01,IF(P288&lt;&gt;"ERROR","Correct","ERROR"),"ERROR")))</f>
        <v>0</v>
      </c>
      <c r="S288" s="139">
        <f>IF(P288=0,0,IF(ISBLANK('Student Work'!S288),"ERROR",IF(ABS('Student Work'!S288-('Student Work'!$T$14-'Student Work'!R288))&lt;0.01,IF(P288&lt;&gt;"ERROR","Correct","ERROR"),"ERROR")))</f>
        <v>0</v>
      </c>
      <c r="T288" s="139">
        <f>IF(P288=0,0,IF(ISBLANK('Student Work'!T288),"ERROR",IF(ABS('Student Work'!T288-('Student Work'!Q288-'Student Work'!S288))&lt;0.01,IF(P288&lt;&gt;"ERROR","Correct","ERROR"),"ERROR")))</f>
        <v>0</v>
      </c>
      <c r="U288" s="143"/>
      <c r="V288" s="143"/>
      <c r="W288" s="87"/>
      <c r="X288" s="87"/>
      <c r="Y288" s="87"/>
      <c r="Z288" s="87"/>
      <c r="AA288" s="87"/>
      <c r="AB288" s="87"/>
      <c r="AC288" s="87"/>
      <c r="AD288" s="137">
        <f>IF($AE$13="Correct",IF(AND(AD287+1&lt;='Student Work'!$AE$13,AD287&lt;&gt;0),AD287+1,IF('Student Work'!AD288&gt;0,"ERROR",0)),0)</f>
        <v>0</v>
      </c>
      <c r="AE288" s="139">
        <f>IF(AD288=0,0,IF(ISBLANK('Student Work'!AE288),"ERROR",IF(ABS('Student Work'!AE288-'Student Work'!AH287)&lt;0.01,IF(AD288&lt;&gt;"ERROR","Correct","ERROR"),"ERROR")))</f>
        <v>0</v>
      </c>
      <c r="AF288" s="139">
        <f>IF(AD288=0,0,IF(ISBLANK('Student Work'!AF288),"ERROR",IF(ABS('Student Work'!AF288-'Student Work'!AE288*'Student Work'!$AE$12/12)&lt;0.01,IF(AD288&lt;&gt;"ERROR","Correct","ERROR"),"ERROR")))</f>
        <v>0</v>
      </c>
      <c r="AG288" s="154">
        <f>IF(AD288=0,0,IF(ISBLANK('Student Work'!AG288),"ERROR",IF(ABS('Student Work'!AG288-('Student Work'!$AE$14-'Student Work'!AF288))&lt;0.01,"Correct","ERROR")))</f>
        <v>0</v>
      </c>
      <c r="AH288" s="155">
        <f>IF(AD288=0,0,IF(ISBLANK('Student Work'!AH288),"ERROR",IF(ABS('Student Work'!AH288-('Student Work'!AE288-'Student Work'!AG288))&lt;0.01,"Correct","ERROR")))</f>
        <v>0</v>
      </c>
      <c r="AI288" s="144"/>
      <c r="AJ288" s="87"/>
      <c r="AK288" s="87"/>
      <c r="AL288" s="70"/>
    </row>
    <row r="289" spans="1:38">
      <c r="A289" s="100"/>
      <c r="B289" s="72"/>
      <c r="C289" s="72"/>
      <c r="D289" s="72"/>
      <c r="E289" s="72"/>
      <c r="F289" s="72"/>
      <c r="G289" s="72"/>
      <c r="H289" s="72"/>
      <c r="I289" s="72"/>
      <c r="J289" s="72"/>
      <c r="K289" s="72"/>
      <c r="L289" s="72"/>
      <c r="M289" s="72"/>
      <c r="N289" s="72"/>
      <c r="O289" s="87"/>
      <c r="P289" s="137">
        <f>IF($T$13="Correct",IF(AND(P288+1&lt;='Student Work'!$T$13,P288&lt;&gt;0),P288+1,IF('Student Work'!P289&gt;0,"ERROR",0)),0)</f>
        <v>0</v>
      </c>
      <c r="Q289" s="138">
        <f>IF(P289=0,0,IF(ISBLANK('Student Work'!Q289),"ERROR",IF(ABS('Student Work'!Q289-'Student Work'!T288)&lt;0.01,IF(P289&lt;&gt;"ERROR","Correct","ERROR"),"ERROR")))</f>
        <v>0</v>
      </c>
      <c r="R289" s="139">
        <f>IF(P289=0,0,IF(ISBLANK('Student Work'!R289),"ERROR",IF(ABS('Student Work'!R289-'Student Work'!Q289*'Student Work'!$T$12/12)&lt;0.01,IF(P289&lt;&gt;"ERROR","Correct","ERROR"),"ERROR")))</f>
        <v>0</v>
      </c>
      <c r="S289" s="139">
        <f>IF(P289=0,0,IF(ISBLANK('Student Work'!S289),"ERROR",IF(ABS('Student Work'!S289-('Student Work'!$T$14-'Student Work'!R289))&lt;0.01,IF(P289&lt;&gt;"ERROR","Correct","ERROR"),"ERROR")))</f>
        <v>0</v>
      </c>
      <c r="T289" s="139">
        <f>IF(P289=0,0,IF(ISBLANK('Student Work'!T289),"ERROR",IF(ABS('Student Work'!T289-('Student Work'!Q289-'Student Work'!S289))&lt;0.01,IF(P289&lt;&gt;"ERROR","Correct","ERROR"),"ERROR")))</f>
        <v>0</v>
      </c>
      <c r="U289" s="143"/>
      <c r="V289" s="143"/>
      <c r="W289" s="87"/>
      <c r="X289" s="87"/>
      <c r="Y289" s="87"/>
      <c r="Z289" s="87"/>
      <c r="AA289" s="87"/>
      <c r="AB289" s="87"/>
      <c r="AC289" s="87"/>
      <c r="AD289" s="137">
        <f>IF($AE$13="Correct",IF(AND(AD288+1&lt;='Student Work'!$AE$13,AD288&lt;&gt;0),AD288+1,IF('Student Work'!AD289&gt;0,"ERROR",0)),0)</f>
        <v>0</v>
      </c>
      <c r="AE289" s="139">
        <f>IF(AD289=0,0,IF(ISBLANK('Student Work'!AE289),"ERROR",IF(ABS('Student Work'!AE289-'Student Work'!AH288)&lt;0.01,IF(AD289&lt;&gt;"ERROR","Correct","ERROR"),"ERROR")))</f>
        <v>0</v>
      </c>
      <c r="AF289" s="139">
        <f>IF(AD289=0,0,IF(ISBLANK('Student Work'!AF289),"ERROR",IF(ABS('Student Work'!AF289-'Student Work'!AE289*'Student Work'!$AE$12/12)&lt;0.01,IF(AD289&lt;&gt;"ERROR","Correct","ERROR"),"ERROR")))</f>
        <v>0</v>
      </c>
      <c r="AG289" s="154">
        <f>IF(AD289=0,0,IF(ISBLANK('Student Work'!AG289),"ERROR",IF(ABS('Student Work'!AG289-('Student Work'!$AE$14-'Student Work'!AF289))&lt;0.01,"Correct","ERROR")))</f>
        <v>0</v>
      </c>
      <c r="AH289" s="155">
        <f>IF(AD289=0,0,IF(ISBLANK('Student Work'!AH289),"ERROR",IF(ABS('Student Work'!AH289-('Student Work'!AE289-'Student Work'!AG289))&lt;0.01,"Correct","ERROR")))</f>
        <v>0</v>
      </c>
      <c r="AI289" s="144"/>
      <c r="AJ289" s="87"/>
      <c r="AK289" s="87"/>
      <c r="AL289" s="70"/>
    </row>
    <row r="290" spans="1:38">
      <c r="A290" s="100"/>
      <c r="B290" s="72"/>
      <c r="C290" s="72"/>
      <c r="D290" s="72"/>
      <c r="E290" s="72"/>
      <c r="F290" s="72"/>
      <c r="G290" s="72"/>
      <c r="H290" s="72"/>
      <c r="I290" s="72"/>
      <c r="J290" s="72"/>
      <c r="K290" s="72"/>
      <c r="L290" s="72"/>
      <c r="M290" s="72"/>
      <c r="N290" s="72"/>
      <c r="O290" s="87"/>
      <c r="P290" s="137">
        <f>IF($T$13="Correct",IF(AND(P289+1&lt;='Student Work'!$T$13,P289&lt;&gt;0),P289+1,IF('Student Work'!P290&gt;0,"ERROR",0)),0)</f>
        <v>0</v>
      </c>
      <c r="Q290" s="138">
        <f>IF(P290=0,0,IF(ISBLANK('Student Work'!Q290),"ERROR",IF(ABS('Student Work'!Q290-'Student Work'!T289)&lt;0.01,IF(P290&lt;&gt;"ERROR","Correct","ERROR"),"ERROR")))</f>
        <v>0</v>
      </c>
      <c r="R290" s="139">
        <f>IF(P290=0,0,IF(ISBLANK('Student Work'!R290),"ERROR",IF(ABS('Student Work'!R290-'Student Work'!Q290*'Student Work'!$T$12/12)&lt;0.01,IF(P290&lt;&gt;"ERROR","Correct","ERROR"),"ERROR")))</f>
        <v>0</v>
      </c>
      <c r="S290" s="139">
        <f>IF(P290=0,0,IF(ISBLANK('Student Work'!S290),"ERROR",IF(ABS('Student Work'!S290-('Student Work'!$T$14-'Student Work'!R290))&lt;0.01,IF(P290&lt;&gt;"ERROR","Correct","ERROR"),"ERROR")))</f>
        <v>0</v>
      </c>
      <c r="T290" s="139">
        <f>IF(P290=0,0,IF(ISBLANK('Student Work'!T290),"ERROR",IF(ABS('Student Work'!T290-('Student Work'!Q290-'Student Work'!S290))&lt;0.01,IF(P290&lt;&gt;"ERROR","Correct","ERROR"),"ERROR")))</f>
        <v>0</v>
      </c>
      <c r="U290" s="143"/>
      <c r="V290" s="143"/>
      <c r="W290" s="87"/>
      <c r="X290" s="87"/>
      <c r="Y290" s="87"/>
      <c r="Z290" s="87"/>
      <c r="AA290" s="87"/>
      <c r="AB290" s="87"/>
      <c r="AC290" s="87"/>
      <c r="AD290" s="137">
        <f>IF($AE$13="Correct",IF(AND(AD289+1&lt;='Student Work'!$AE$13,AD289&lt;&gt;0),AD289+1,IF('Student Work'!AD290&gt;0,"ERROR",0)),0)</f>
        <v>0</v>
      </c>
      <c r="AE290" s="139">
        <f>IF(AD290=0,0,IF(ISBLANK('Student Work'!AE290),"ERROR",IF(ABS('Student Work'!AE290-'Student Work'!AH289)&lt;0.01,IF(AD290&lt;&gt;"ERROR","Correct","ERROR"),"ERROR")))</f>
        <v>0</v>
      </c>
      <c r="AF290" s="139">
        <f>IF(AD290=0,0,IF(ISBLANK('Student Work'!AF290),"ERROR",IF(ABS('Student Work'!AF290-'Student Work'!AE290*'Student Work'!$AE$12/12)&lt;0.01,IF(AD290&lt;&gt;"ERROR","Correct","ERROR"),"ERROR")))</f>
        <v>0</v>
      </c>
      <c r="AG290" s="154">
        <f>IF(AD290=0,0,IF(ISBLANK('Student Work'!AG290),"ERROR",IF(ABS('Student Work'!AG290-('Student Work'!$AE$14-'Student Work'!AF290))&lt;0.01,"Correct","ERROR")))</f>
        <v>0</v>
      </c>
      <c r="AH290" s="155">
        <f>IF(AD290=0,0,IF(ISBLANK('Student Work'!AH290),"ERROR",IF(ABS('Student Work'!AH290-('Student Work'!AE290-'Student Work'!AG290))&lt;0.01,"Correct","ERROR")))</f>
        <v>0</v>
      </c>
      <c r="AI290" s="144"/>
      <c r="AJ290" s="87"/>
      <c r="AK290" s="87"/>
      <c r="AL290" s="70"/>
    </row>
    <row r="291" spans="1:38">
      <c r="A291" s="100"/>
      <c r="B291" s="72"/>
      <c r="C291" s="72"/>
      <c r="D291" s="72"/>
      <c r="E291" s="72"/>
      <c r="F291" s="72"/>
      <c r="G291" s="72"/>
      <c r="H291" s="72"/>
      <c r="I291" s="72"/>
      <c r="J291" s="72"/>
      <c r="K291" s="72"/>
      <c r="L291" s="72"/>
      <c r="M291" s="72"/>
      <c r="N291" s="72"/>
      <c r="O291" s="87"/>
      <c r="P291" s="137">
        <f>IF($T$13="Correct",IF(AND(P290+1&lt;='Student Work'!$T$13,P290&lt;&gt;0),P290+1,IF('Student Work'!P291&gt;0,"ERROR",0)),0)</f>
        <v>0</v>
      </c>
      <c r="Q291" s="138">
        <f>IF(P291=0,0,IF(ISBLANK('Student Work'!Q291),"ERROR",IF(ABS('Student Work'!Q291-'Student Work'!T290)&lt;0.01,IF(P291&lt;&gt;"ERROR","Correct","ERROR"),"ERROR")))</f>
        <v>0</v>
      </c>
      <c r="R291" s="139">
        <f>IF(P291=0,0,IF(ISBLANK('Student Work'!R291),"ERROR",IF(ABS('Student Work'!R291-'Student Work'!Q291*'Student Work'!$T$12/12)&lt;0.01,IF(P291&lt;&gt;"ERROR","Correct","ERROR"),"ERROR")))</f>
        <v>0</v>
      </c>
      <c r="S291" s="139">
        <f>IF(P291=0,0,IF(ISBLANK('Student Work'!S291),"ERROR",IF(ABS('Student Work'!S291-('Student Work'!$T$14-'Student Work'!R291))&lt;0.01,IF(P291&lt;&gt;"ERROR","Correct","ERROR"),"ERROR")))</f>
        <v>0</v>
      </c>
      <c r="T291" s="139">
        <f>IF(P291=0,0,IF(ISBLANK('Student Work'!T291),"ERROR",IF(ABS('Student Work'!T291-('Student Work'!Q291-'Student Work'!S291))&lt;0.01,IF(P291&lt;&gt;"ERROR","Correct","ERROR"),"ERROR")))</f>
        <v>0</v>
      </c>
      <c r="U291" s="143"/>
      <c r="V291" s="143"/>
      <c r="W291" s="87"/>
      <c r="X291" s="87"/>
      <c r="Y291" s="87"/>
      <c r="Z291" s="87"/>
      <c r="AA291" s="87"/>
      <c r="AB291" s="87"/>
      <c r="AC291" s="87"/>
      <c r="AD291" s="137">
        <f>IF($AE$13="Correct",IF(AND(AD290+1&lt;='Student Work'!$AE$13,AD290&lt;&gt;0),AD290+1,IF('Student Work'!AD291&gt;0,"ERROR",0)),0)</f>
        <v>0</v>
      </c>
      <c r="AE291" s="139">
        <f>IF(AD291=0,0,IF(ISBLANK('Student Work'!AE291),"ERROR",IF(ABS('Student Work'!AE291-'Student Work'!AH290)&lt;0.01,IF(AD291&lt;&gt;"ERROR","Correct","ERROR"),"ERROR")))</f>
        <v>0</v>
      </c>
      <c r="AF291" s="139">
        <f>IF(AD291=0,0,IF(ISBLANK('Student Work'!AF291),"ERROR",IF(ABS('Student Work'!AF291-'Student Work'!AE291*'Student Work'!$AE$12/12)&lt;0.01,IF(AD291&lt;&gt;"ERROR","Correct","ERROR"),"ERROR")))</f>
        <v>0</v>
      </c>
      <c r="AG291" s="154">
        <f>IF(AD291=0,0,IF(ISBLANK('Student Work'!AG291),"ERROR",IF(ABS('Student Work'!AG291-('Student Work'!$AE$14-'Student Work'!AF291))&lt;0.01,"Correct","ERROR")))</f>
        <v>0</v>
      </c>
      <c r="AH291" s="155">
        <f>IF(AD291=0,0,IF(ISBLANK('Student Work'!AH291),"ERROR",IF(ABS('Student Work'!AH291-('Student Work'!AE291-'Student Work'!AG291))&lt;0.01,"Correct","ERROR")))</f>
        <v>0</v>
      </c>
      <c r="AI291" s="144"/>
      <c r="AJ291" s="87"/>
      <c r="AK291" s="87"/>
      <c r="AL291" s="70"/>
    </row>
    <row r="292" spans="1:38">
      <c r="A292" s="100"/>
      <c r="B292" s="72"/>
      <c r="C292" s="72"/>
      <c r="D292" s="72"/>
      <c r="E292" s="72"/>
      <c r="F292" s="72"/>
      <c r="G292" s="72"/>
      <c r="H292" s="72"/>
      <c r="I292" s="72"/>
      <c r="J292" s="72"/>
      <c r="K292" s="72"/>
      <c r="L292" s="72"/>
      <c r="M292" s="72"/>
      <c r="N292" s="72"/>
      <c r="O292" s="87"/>
      <c r="P292" s="137">
        <f>IF($T$13="Correct",IF(AND(P291+1&lt;='Student Work'!$T$13,P291&lt;&gt;0),P291+1,IF('Student Work'!P292&gt;0,"ERROR",0)),0)</f>
        <v>0</v>
      </c>
      <c r="Q292" s="138">
        <f>IF(P292=0,0,IF(ISBLANK('Student Work'!Q292),"ERROR",IF(ABS('Student Work'!Q292-'Student Work'!T291)&lt;0.01,IF(P292&lt;&gt;"ERROR","Correct","ERROR"),"ERROR")))</f>
        <v>0</v>
      </c>
      <c r="R292" s="139">
        <f>IF(P292=0,0,IF(ISBLANK('Student Work'!R292),"ERROR",IF(ABS('Student Work'!R292-'Student Work'!Q292*'Student Work'!$T$12/12)&lt;0.01,IF(P292&lt;&gt;"ERROR","Correct","ERROR"),"ERROR")))</f>
        <v>0</v>
      </c>
      <c r="S292" s="139">
        <f>IF(P292=0,0,IF(ISBLANK('Student Work'!S292),"ERROR",IF(ABS('Student Work'!S292-('Student Work'!$T$14-'Student Work'!R292))&lt;0.01,IF(P292&lt;&gt;"ERROR","Correct","ERROR"),"ERROR")))</f>
        <v>0</v>
      </c>
      <c r="T292" s="139">
        <f>IF(P292=0,0,IF(ISBLANK('Student Work'!T292),"ERROR",IF(ABS('Student Work'!T292-('Student Work'!Q292-'Student Work'!S292))&lt;0.01,IF(P292&lt;&gt;"ERROR","Correct","ERROR"),"ERROR")))</f>
        <v>0</v>
      </c>
      <c r="U292" s="143"/>
      <c r="V292" s="143"/>
      <c r="W292" s="87"/>
      <c r="X292" s="87"/>
      <c r="Y292" s="87"/>
      <c r="Z292" s="87"/>
      <c r="AA292" s="87"/>
      <c r="AB292" s="87"/>
      <c r="AC292" s="87"/>
      <c r="AD292" s="137">
        <f>IF($AE$13="Correct",IF(AND(AD291+1&lt;='Student Work'!$AE$13,AD291&lt;&gt;0),AD291+1,IF('Student Work'!AD292&gt;0,"ERROR",0)),0)</f>
        <v>0</v>
      </c>
      <c r="AE292" s="139">
        <f>IF(AD292=0,0,IF(ISBLANK('Student Work'!AE292),"ERROR",IF(ABS('Student Work'!AE292-'Student Work'!AH291)&lt;0.01,IF(AD292&lt;&gt;"ERROR","Correct","ERROR"),"ERROR")))</f>
        <v>0</v>
      </c>
      <c r="AF292" s="139">
        <f>IF(AD292=0,0,IF(ISBLANK('Student Work'!AF292),"ERROR",IF(ABS('Student Work'!AF292-'Student Work'!AE292*'Student Work'!$AE$12/12)&lt;0.01,IF(AD292&lt;&gt;"ERROR","Correct","ERROR"),"ERROR")))</f>
        <v>0</v>
      </c>
      <c r="AG292" s="154">
        <f>IF(AD292=0,0,IF(ISBLANK('Student Work'!AG292),"ERROR",IF(ABS('Student Work'!AG292-('Student Work'!$AE$14-'Student Work'!AF292))&lt;0.01,"Correct","ERROR")))</f>
        <v>0</v>
      </c>
      <c r="AH292" s="155">
        <f>IF(AD292=0,0,IF(ISBLANK('Student Work'!AH292),"ERROR",IF(ABS('Student Work'!AH292-('Student Work'!AE292-'Student Work'!AG292))&lt;0.01,"Correct","ERROR")))</f>
        <v>0</v>
      </c>
      <c r="AI292" s="144"/>
      <c r="AJ292" s="87"/>
      <c r="AK292" s="87"/>
      <c r="AL292" s="70"/>
    </row>
    <row r="293" spans="1:38">
      <c r="A293" s="100"/>
      <c r="B293" s="72"/>
      <c r="C293" s="72"/>
      <c r="D293" s="72"/>
      <c r="E293" s="72"/>
      <c r="F293" s="72"/>
      <c r="G293" s="72"/>
      <c r="H293" s="72"/>
      <c r="I293" s="72"/>
      <c r="J293" s="72"/>
      <c r="K293" s="72"/>
      <c r="L293" s="72"/>
      <c r="M293" s="72"/>
      <c r="N293" s="72"/>
      <c r="O293" s="87"/>
      <c r="P293" s="137">
        <f>IF($T$13="Correct",IF(AND(P292+1&lt;='Student Work'!$T$13,P292&lt;&gt;0),P292+1,IF('Student Work'!P293&gt;0,"ERROR",0)),0)</f>
        <v>0</v>
      </c>
      <c r="Q293" s="138">
        <f>IF(P293=0,0,IF(ISBLANK('Student Work'!Q293),"ERROR",IF(ABS('Student Work'!Q293-'Student Work'!T292)&lt;0.01,IF(P293&lt;&gt;"ERROR","Correct","ERROR"),"ERROR")))</f>
        <v>0</v>
      </c>
      <c r="R293" s="139">
        <f>IF(P293=0,0,IF(ISBLANK('Student Work'!R293),"ERROR",IF(ABS('Student Work'!R293-'Student Work'!Q293*'Student Work'!$T$12/12)&lt;0.01,IF(P293&lt;&gt;"ERROR","Correct","ERROR"),"ERROR")))</f>
        <v>0</v>
      </c>
      <c r="S293" s="139">
        <f>IF(P293=0,0,IF(ISBLANK('Student Work'!S293),"ERROR",IF(ABS('Student Work'!S293-('Student Work'!$T$14-'Student Work'!R293))&lt;0.01,IF(P293&lt;&gt;"ERROR","Correct","ERROR"),"ERROR")))</f>
        <v>0</v>
      </c>
      <c r="T293" s="139">
        <f>IF(P293=0,0,IF(ISBLANK('Student Work'!T293),"ERROR",IF(ABS('Student Work'!T293-('Student Work'!Q293-'Student Work'!S293))&lt;0.01,IF(P293&lt;&gt;"ERROR","Correct","ERROR"),"ERROR")))</f>
        <v>0</v>
      </c>
      <c r="U293" s="143"/>
      <c r="V293" s="143"/>
      <c r="W293" s="87"/>
      <c r="X293" s="87"/>
      <c r="Y293" s="87"/>
      <c r="Z293" s="87"/>
      <c r="AA293" s="87"/>
      <c r="AB293" s="87"/>
      <c r="AC293" s="87"/>
      <c r="AD293" s="137">
        <f>IF($AE$13="Correct",IF(AND(AD292+1&lt;='Student Work'!$AE$13,AD292&lt;&gt;0),AD292+1,IF('Student Work'!AD293&gt;0,"ERROR",0)),0)</f>
        <v>0</v>
      </c>
      <c r="AE293" s="139">
        <f>IF(AD293=0,0,IF(ISBLANK('Student Work'!AE293),"ERROR",IF(ABS('Student Work'!AE293-'Student Work'!AH292)&lt;0.01,IF(AD293&lt;&gt;"ERROR","Correct","ERROR"),"ERROR")))</f>
        <v>0</v>
      </c>
      <c r="AF293" s="139">
        <f>IF(AD293=0,0,IF(ISBLANK('Student Work'!AF293),"ERROR",IF(ABS('Student Work'!AF293-'Student Work'!AE293*'Student Work'!$AE$12/12)&lt;0.01,IF(AD293&lt;&gt;"ERROR","Correct","ERROR"),"ERROR")))</f>
        <v>0</v>
      </c>
      <c r="AG293" s="154">
        <f>IF(AD293=0,0,IF(ISBLANK('Student Work'!AG293),"ERROR",IF(ABS('Student Work'!AG293-('Student Work'!$AE$14-'Student Work'!AF293))&lt;0.01,"Correct","ERROR")))</f>
        <v>0</v>
      </c>
      <c r="AH293" s="155">
        <f>IF(AD293=0,0,IF(ISBLANK('Student Work'!AH293),"ERROR",IF(ABS('Student Work'!AH293-('Student Work'!AE293-'Student Work'!AG293))&lt;0.01,"Correct","ERROR")))</f>
        <v>0</v>
      </c>
      <c r="AI293" s="144"/>
      <c r="AJ293" s="87"/>
      <c r="AK293" s="87"/>
      <c r="AL293" s="70"/>
    </row>
    <row r="294" spans="1:38">
      <c r="A294" s="100"/>
      <c r="B294" s="72"/>
      <c r="C294" s="72"/>
      <c r="D294" s="72"/>
      <c r="E294" s="72"/>
      <c r="F294" s="72"/>
      <c r="G294" s="72"/>
      <c r="H294" s="72"/>
      <c r="I294" s="72"/>
      <c r="J294" s="72"/>
      <c r="K294" s="72"/>
      <c r="L294" s="72"/>
      <c r="M294" s="72"/>
      <c r="N294" s="72"/>
      <c r="O294" s="87"/>
      <c r="P294" s="137">
        <f>IF($T$13="Correct",IF(AND(P293+1&lt;='Student Work'!$T$13,P293&lt;&gt;0),P293+1,IF('Student Work'!P294&gt;0,"ERROR",0)),0)</f>
        <v>0</v>
      </c>
      <c r="Q294" s="138">
        <f>IF(P294=0,0,IF(ISBLANK('Student Work'!Q294),"ERROR",IF(ABS('Student Work'!Q294-'Student Work'!T293)&lt;0.01,IF(P294&lt;&gt;"ERROR","Correct","ERROR"),"ERROR")))</f>
        <v>0</v>
      </c>
      <c r="R294" s="139">
        <f>IF(P294=0,0,IF(ISBLANK('Student Work'!R294),"ERROR",IF(ABS('Student Work'!R294-'Student Work'!Q294*'Student Work'!$T$12/12)&lt;0.01,IF(P294&lt;&gt;"ERROR","Correct","ERROR"),"ERROR")))</f>
        <v>0</v>
      </c>
      <c r="S294" s="139">
        <f>IF(P294=0,0,IF(ISBLANK('Student Work'!S294),"ERROR",IF(ABS('Student Work'!S294-('Student Work'!$T$14-'Student Work'!R294))&lt;0.01,IF(P294&lt;&gt;"ERROR","Correct","ERROR"),"ERROR")))</f>
        <v>0</v>
      </c>
      <c r="T294" s="139">
        <f>IF(P294=0,0,IF(ISBLANK('Student Work'!T294),"ERROR",IF(ABS('Student Work'!T294-('Student Work'!Q294-'Student Work'!S294))&lt;0.01,IF(P294&lt;&gt;"ERROR","Correct","ERROR"),"ERROR")))</f>
        <v>0</v>
      </c>
      <c r="U294" s="143"/>
      <c r="V294" s="143"/>
      <c r="W294" s="87"/>
      <c r="X294" s="87"/>
      <c r="Y294" s="87"/>
      <c r="Z294" s="87"/>
      <c r="AA294" s="87"/>
      <c r="AB294" s="87"/>
      <c r="AC294" s="87"/>
      <c r="AD294" s="137">
        <f>IF($AE$13="Correct",IF(AND(AD293+1&lt;='Student Work'!$AE$13,AD293&lt;&gt;0),AD293+1,IF('Student Work'!AD294&gt;0,"ERROR",0)),0)</f>
        <v>0</v>
      </c>
      <c r="AE294" s="139">
        <f>IF(AD294=0,0,IF(ISBLANK('Student Work'!AE294),"ERROR",IF(ABS('Student Work'!AE294-'Student Work'!AH293)&lt;0.01,IF(AD294&lt;&gt;"ERROR","Correct","ERROR"),"ERROR")))</f>
        <v>0</v>
      </c>
      <c r="AF294" s="139">
        <f>IF(AD294=0,0,IF(ISBLANK('Student Work'!AF294),"ERROR",IF(ABS('Student Work'!AF294-'Student Work'!AE294*'Student Work'!$AE$12/12)&lt;0.01,IF(AD294&lt;&gt;"ERROR","Correct","ERROR"),"ERROR")))</f>
        <v>0</v>
      </c>
      <c r="AG294" s="154">
        <f>IF(AD294=0,0,IF(ISBLANK('Student Work'!AG294),"ERROR",IF(ABS('Student Work'!AG294-('Student Work'!$AE$14-'Student Work'!AF294))&lt;0.01,"Correct","ERROR")))</f>
        <v>0</v>
      </c>
      <c r="AH294" s="155">
        <f>IF(AD294=0,0,IF(ISBLANK('Student Work'!AH294),"ERROR",IF(ABS('Student Work'!AH294-('Student Work'!AE294-'Student Work'!AG294))&lt;0.01,"Correct","ERROR")))</f>
        <v>0</v>
      </c>
      <c r="AI294" s="144"/>
      <c r="AJ294" s="87"/>
      <c r="AK294" s="87"/>
      <c r="AL294" s="70"/>
    </row>
    <row r="295" spans="1:38">
      <c r="A295" s="100"/>
      <c r="B295" s="72"/>
      <c r="C295" s="72"/>
      <c r="D295" s="72"/>
      <c r="E295" s="72"/>
      <c r="F295" s="72"/>
      <c r="G295" s="72"/>
      <c r="H295" s="72"/>
      <c r="I295" s="72"/>
      <c r="J295" s="72"/>
      <c r="K295" s="72"/>
      <c r="L295" s="72"/>
      <c r="M295" s="72"/>
      <c r="N295" s="72"/>
      <c r="O295" s="87"/>
      <c r="P295" s="137">
        <f>IF($T$13="Correct",IF(AND(P294+1&lt;='Student Work'!$T$13,P294&lt;&gt;0),P294+1,IF('Student Work'!P295&gt;0,"ERROR",0)),0)</f>
        <v>0</v>
      </c>
      <c r="Q295" s="138">
        <f>IF(P295=0,0,IF(ISBLANK('Student Work'!Q295),"ERROR",IF(ABS('Student Work'!Q295-'Student Work'!T294)&lt;0.01,IF(P295&lt;&gt;"ERROR","Correct","ERROR"),"ERROR")))</f>
        <v>0</v>
      </c>
      <c r="R295" s="139">
        <f>IF(P295=0,0,IF(ISBLANK('Student Work'!R295),"ERROR",IF(ABS('Student Work'!R295-'Student Work'!Q295*'Student Work'!$T$12/12)&lt;0.01,IF(P295&lt;&gt;"ERROR","Correct","ERROR"),"ERROR")))</f>
        <v>0</v>
      </c>
      <c r="S295" s="139">
        <f>IF(P295=0,0,IF(ISBLANK('Student Work'!S295),"ERROR",IF(ABS('Student Work'!S295-('Student Work'!$T$14-'Student Work'!R295))&lt;0.01,IF(P295&lt;&gt;"ERROR","Correct","ERROR"),"ERROR")))</f>
        <v>0</v>
      </c>
      <c r="T295" s="139">
        <f>IF(P295=0,0,IF(ISBLANK('Student Work'!T295),"ERROR",IF(ABS('Student Work'!T295-('Student Work'!Q295-'Student Work'!S295))&lt;0.01,IF(P295&lt;&gt;"ERROR","Correct","ERROR"),"ERROR")))</f>
        <v>0</v>
      </c>
      <c r="U295" s="143"/>
      <c r="V295" s="143"/>
      <c r="W295" s="87"/>
      <c r="X295" s="87"/>
      <c r="Y295" s="87"/>
      <c r="Z295" s="87"/>
      <c r="AA295" s="87"/>
      <c r="AB295" s="87"/>
      <c r="AC295" s="87"/>
      <c r="AD295" s="137">
        <f>IF($AE$13="Correct",IF(AND(AD294+1&lt;='Student Work'!$AE$13,AD294&lt;&gt;0),AD294+1,IF('Student Work'!AD295&gt;0,"ERROR",0)),0)</f>
        <v>0</v>
      </c>
      <c r="AE295" s="139">
        <f>IF(AD295=0,0,IF(ISBLANK('Student Work'!AE295),"ERROR",IF(ABS('Student Work'!AE295-'Student Work'!AH294)&lt;0.01,IF(AD295&lt;&gt;"ERROR","Correct","ERROR"),"ERROR")))</f>
        <v>0</v>
      </c>
      <c r="AF295" s="139">
        <f>IF(AD295=0,0,IF(ISBLANK('Student Work'!AF295),"ERROR",IF(ABS('Student Work'!AF295-'Student Work'!AE295*'Student Work'!$AE$12/12)&lt;0.01,IF(AD295&lt;&gt;"ERROR","Correct","ERROR"),"ERROR")))</f>
        <v>0</v>
      </c>
      <c r="AG295" s="154">
        <f>IF(AD295=0,0,IF(ISBLANK('Student Work'!AG295),"ERROR",IF(ABS('Student Work'!AG295-('Student Work'!$AE$14-'Student Work'!AF295))&lt;0.01,"Correct","ERROR")))</f>
        <v>0</v>
      </c>
      <c r="AH295" s="155">
        <f>IF(AD295=0,0,IF(ISBLANK('Student Work'!AH295),"ERROR",IF(ABS('Student Work'!AH295-('Student Work'!AE295-'Student Work'!AG295))&lt;0.01,"Correct","ERROR")))</f>
        <v>0</v>
      </c>
      <c r="AI295" s="144"/>
      <c r="AJ295" s="87"/>
      <c r="AK295" s="87"/>
      <c r="AL295" s="70"/>
    </row>
    <row r="296" spans="1:38">
      <c r="A296" s="100"/>
      <c r="B296" s="72"/>
      <c r="C296" s="72"/>
      <c r="D296" s="72"/>
      <c r="E296" s="72"/>
      <c r="F296" s="72"/>
      <c r="G296" s="72"/>
      <c r="H296" s="72"/>
      <c r="I296" s="72"/>
      <c r="J296" s="72"/>
      <c r="K296" s="72"/>
      <c r="L296" s="72"/>
      <c r="M296" s="72"/>
      <c r="N296" s="72"/>
      <c r="O296" s="87"/>
      <c r="P296" s="137">
        <f>IF($T$13="Correct",IF(AND(P295+1&lt;='Student Work'!$T$13,P295&lt;&gt;0),P295+1,IF('Student Work'!P296&gt;0,"ERROR",0)),0)</f>
        <v>0</v>
      </c>
      <c r="Q296" s="138">
        <f>IF(P296=0,0,IF(ISBLANK('Student Work'!Q296),"ERROR",IF(ABS('Student Work'!Q296-'Student Work'!T295)&lt;0.01,IF(P296&lt;&gt;"ERROR","Correct","ERROR"),"ERROR")))</f>
        <v>0</v>
      </c>
      <c r="R296" s="139">
        <f>IF(P296=0,0,IF(ISBLANK('Student Work'!R296),"ERROR",IF(ABS('Student Work'!R296-'Student Work'!Q296*'Student Work'!$T$12/12)&lt;0.01,IF(P296&lt;&gt;"ERROR","Correct","ERROR"),"ERROR")))</f>
        <v>0</v>
      </c>
      <c r="S296" s="139">
        <f>IF(P296=0,0,IF(ISBLANK('Student Work'!S296),"ERROR",IF(ABS('Student Work'!S296-('Student Work'!$T$14-'Student Work'!R296))&lt;0.01,IF(P296&lt;&gt;"ERROR","Correct","ERROR"),"ERROR")))</f>
        <v>0</v>
      </c>
      <c r="T296" s="139">
        <f>IF(P296=0,0,IF(ISBLANK('Student Work'!T296),"ERROR",IF(ABS('Student Work'!T296-('Student Work'!Q296-'Student Work'!S296))&lt;0.01,IF(P296&lt;&gt;"ERROR","Correct","ERROR"),"ERROR")))</f>
        <v>0</v>
      </c>
      <c r="U296" s="143"/>
      <c r="V296" s="143"/>
      <c r="W296" s="87"/>
      <c r="X296" s="87"/>
      <c r="Y296" s="87"/>
      <c r="Z296" s="87"/>
      <c r="AA296" s="87"/>
      <c r="AB296" s="87"/>
      <c r="AC296" s="87"/>
      <c r="AD296" s="137">
        <f>IF($AE$13="Correct",IF(AND(AD295+1&lt;='Student Work'!$AE$13,AD295&lt;&gt;0),AD295+1,IF('Student Work'!AD296&gt;0,"ERROR",0)),0)</f>
        <v>0</v>
      </c>
      <c r="AE296" s="139">
        <f>IF(AD296=0,0,IF(ISBLANK('Student Work'!AE296),"ERROR",IF(ABS('Student Work'!AE296-'Student Work'!AH295)&lt;0.01,IF(AD296&lt;&gt;"ERROR","Correct","ERROR"),"ERROR")))</f>
        <v>0</v>
      </c>
      <c r="AF296" s="139">
        <f>IF(AD296=0,0,IF(ISBLANK('Student Work'!AF296),"ERROR",IF(ABS('Student Work'!AF296-'Student Work'!AE296*'Student Work'!$AE$12/12)&lt;0.01,IF(AD296&lt;&gt;"ERROR","Correct","ERROR"),"ERROR")))</f>
        <v>0</v>
      </c>
      <c r="AG296" s="154">
        <f>IF(AD296=0,0,IF(ISBLANK('Student Work'!AG296),"ERROR",IF(ABS('Student Work'!AG296-('Student Work'!$AE$14-'Student Work'!AF296))&lt;0.01,"Correct","ERROR")))</f>
        <v>0</v>
      </c>
      <c r="AH296" s="155">
        <f>IF(AD296=0,0,IF(ISBLANK('Student Work'!AH296),"ERROR",IF(ABS('Student Work'!AH296-('Student Work'!AE296-'Student Work'!AG296))&lt;0.01,"Correct","ERROR")))</f>
        <v>0</v>
      </c>
      <c r="AI296" s="144"/>
      <c r="AJ296" s="87"/>
      <c r="AK296" s="87"/>
      <c r="AL296" s="70"/>
    </row>
    <row r="297" spans="1:38">
      <c r="A297" s="100"/>
      <c r="B297" s="72"/>
      <c r="C297" s="72"/>
      <c r="D297" s="72"/>
      <c r="E297" s="72"/>
      <c r="F297" s="72"/>
      <c r="G297" s="72"/>
      <c r="H297" s="72"/>
      <c r="I297" s="72"/>
      <c r="J297" s="72"/>
      <c r="K297" s="72"/>
      <c r="L297" s="72"/>
      <c r="M297" s="72"/>
      <c r="N297" s="72"/>
      <c r="O297" s="87"/>
      <c r="P297" s="137">
        <f>IF($T$13="Correct",IF(AND(P296+1&lt;='Student Work'!$T$13,P296&lt;&gt;0),P296+1,IF('Student Work'!P297&gt;0,"ERROR",0)),0)</f>
        <v>0</v>
      </c>
      <c r="Q297" s="138">
        <f>IF(P297=0,0,IF(ISBLANK('Student Work'!Q297),"ERROR",IF(ABS('Student Work'!Q297-'Student Work'!T296)&lt;0.01,IF(P297&lt;&gt;"ERROR","Correct","ERROR"),"ERROR")))</f>
        <v>0</v>
      </c>
      <c r="R297" s="139">
        <f>IF(P297=0,0,IF(ISBLANK('Student Work'!R297),"ERROR",IF(ABS('Student Work'!R297-'Student Work'!Q297*'Student Work'!$T$12/12)&lt;0.01,IF(P297&lt;&gt;"ERROR","Correct","ERROR"),"ERROR")))</f>
        <v>0</v>
      </c>
      <c r="S297" s="139">
        <f>IF(P297=0,0,IF(ISBLANK('Student Work'!S297),"ERROR",IF(ABS('Student Work'!S297-('Student Work'!$T$14-'Student Work'!R297))&lt;0.01,IF(P297&lt;&gt;"ERROR","Correct","ERROR"),"ERROR")))</f>
        <v>0</v>
      </c>
      <c r="T297" s="139">
        <f>IF(P297=0,0,IF(ISBLANK('Student Work'!T297),"ERROR",IF(ABS('Student Work'!T297-('Student Work'!Q297-'Student Work'!S297))&lt;0.01,IF(P297&lt;&gt;"ERROR","Correct","ERROR"),"ERROR")))</f>
        <v>0</v>
      </c>
      <c r="U297" s="143"/>
      <c r="V297" s="143"/>
      <c r="W297" s="87"/>
      <c r="X297" s="87"/>
      <c r="Y297" s="87"/>
      <c r="Z297" s="87"/>
      <c r="AA297" s="87"/>
      <c r="AB297" s="87"/>
      <c r="AC297" s="87"/>
      <c r="AD297" s="137">
        <f>IF($AE$13="Correct",IF(AND(AD296+1&lt;='Student Work'!$AE$13,AD296&lt;&gt;0),AD296+1,IF('Student Work'!AD297&gt;0,"ERROR",0)),0)</f>
        <v>0</v>
      </c>
      <c r="AE297" s="139">
        <f>IF(AD297=0,0,IF(ISBLANK('Student Work'!AE297),"ERROR",IF(ABS('Student Work'!AE297-'Student Work'!AH296)&lt;0.01,IF(AD297&lt;&gt;"ERROR","Correct","ERROR"),"ERROR")))</f>
        <v>0</v>
      </c>
      <c r="AF297" s="139">
        <f>IF(AD297=0,0,IF(ISBLANK('Student Work'!AF297),"ERROR",IF(ABS('Student Work'!AF297-'Student Work'!AE297*'Student Work'!$AE$12/12)&lt;0.01,IF(AD297&lt;&gt;"ERROR","Correct","ERROR"),"ERROR")))</f>
        <v>0</v>
      </c>
      <c r="AG297" s="154">
        <f>IF(AD297=0,0,IF(ISBLANK('Student Work'!AG297),"ERROR",IF(ABS('Student Work'!AG297-('Student Work'!$AE$14-'Student Work'!AF297))&lt;0.01,"Correct","ERROR")))</f>
        <v>0</v>
      </c>
      <c r="AH297" s="155">
        <f>IF(AD297=0,0,IF(ISBLANK('Student Work'!AH297),"ERROR",IF(ABS('Student Work'!AH297-('Student Work'!AE297-'Student Work'!AG297))&lt;0.01,"Correct","ERROR")))</f>
        <v>0</v>
      </c>
      <c r="AI297" s="144"/>
      <c r="AJ297" s="87"/>
      <c r="AK297" s="87"/>
      <c r="AL297" s="70"/>
    </row>
    <row r="298" spans="1:38">
      <c r="A298" s="100"/>
      <c r="B298" s="72"/>
      <c r="C298" s="72"/>
      <c r="D298" s="72"/>
      <c r="E298" s="72"/>
      <c r="F298" s="72"/>
      <c r="G298" s="72"/>
      <c r="H298" s="72"/>
      <c r="I298" s="72"/>
      <c r="J298" s="72"/>
      <c r="K298" s="72"/>
      <c r="L298" s="72"/>
      <c r="M298" s="72"/>
      <c r="N298" s="72"/>
      <c r="O298" s="87"/>
      <c r="P298" s="137">
        <f>IF($T$13="Correct",IF(AND(P297+1&lt;='Student Work'!$T$13,P297&lt;&gt;0),P297+1,IF('Student Work'!P298&gt;0,"ERROR",0)),0)</f>
        <v>0</v>
      </c>
      <c r="Q298" s="138">
        <f>IF(P298=0,0,IF(ISBLANK('Student Work'!Q298),"ERROR",IF(ABS('Student Work'!Q298-'Student Work'!T297)&lt;0.01,IF(P298&lt;&gt;"ERROR","Correct","ERROR"),"ERROR")))</f>
        <v>0</v>
      </c>
      <c r="R298" s="139">
        <f>IF(P298=0,0,IF(ISBLANK('Student Work'!R298),"ERROR",IF(ABS('Student Work'!R298-'Student Work'!Q298*'Student Work'!$T$12/12)&lt;0.01,IF(P298&lt;&gt;"ERROR","Correct","ERROR"),"ERROR")))</f>
        <v>0</v>
      </c>
      <c r="S298" s="139">
        <f>IF(P298=0,0,IF(ISBLANK('Student Work'!S298),"ERROR",IF(ABS('Student Work'!S298-('Student Work'!$T$14-'Student Work'!R298))&lt;0.01,IF(P298&lt;&gt;"ERROR","Correct","ERROR"),"ERROR")))</f>
        <v>0</v>
      </c>
      <c r="T298" s="139">
        <f>IF(P298=0,0,IF(ISBLANK('Student Work'!T298),"ERROR",IF(ABS('Student Work'!T298-('Student Work'!Q298-'Student Work'!S298))&lt;0.01,IF(P298&lt;&gt;"ERROR","Correct","ERROR"),"ERROR")))</f>
        <v>0</v>
      </c>
      <c r="U298" s="143"/>
      <c r="V298" s="143"/>
      <c r="W298" s="87"/>
      <c r="X298" s="87"/>
      <c r="Y298" s="87"/>
      <c r="Z298" s="87"/>
      <c r="AA298" s="87"/>
      <c r="AB298" s="87"/>
      <c r="AC298" s="87"/>
      <c r="AD298" s="137">
        <f>IF($AE$13="Correct",IF(AND(AD297+1&lt;='Student Work'!$AE$13,AD297&lt;&gt;0),AD297+1,IF('Student Work'!AD298&gt;0,"ERROR",0)),0)</f>
        <v>0</v>
      </c>
      <c r="AE298" s="139">
        <f>IF(AD298=0,0,IF(ISBLANK('Student Work'!AE298),"ERROR",IF(ABS('Student Work'!AE298-'Student Work'!AH297)&lt;0.01,IF(AD298&lt;&gt;"ERROR","Correct","ERROR"),"ERROR")))</f>
        <v>0</v>
      </c>
      <c r="AF298" s="139">
        <f>IF(AD298=0,0,IF(ISBLANK('Student Work'!AF298),"ERROR",IF(ABS('Student Work'!AF298-'Student Work'!AE298*'Student Work'!$AE$12/12)&lt;0.01,IF(AD298&lt;&gt;"ERROR","Correct","ERROR"),"ERROR")))</f>
        <v>0</v>
      </c>
      <c r="AG298" s="154">
        <f>IF(AD298=0,0,IF(ISBLANK('Student Work'!AG298),"ERROR",IF(ABS('Student Work'!AG298-('Student Work'!$AE$14-'Student Work'!AF298))&lt;0.01,"Correct","ERROR")))</f>
        <v>0</v>
      </c>
      <c r="AH298" s="155">
        <f>IF(AD298=0,0,IF(ISBLANK('Student Work'!AH298),"ERROR",IF(ABS('Student Work'!AH298-('Student Work'!AE298-'Student Work'!AG298))&lt;0.01,"Correct","ERROR")))</f>
        <v>0</v>
      </c>
      <c r="AI298" s="144"/>
      <c r="AJ298" s="87"/>
      <c r="AK298" s="87"/>
      <c r="AL298" s="70"/>
    </row>
    <row r="299" spans="1:38">
      <c r="A299" s="100"/>
      <c r="B299" s="72"/>
      <c r="C299" s="72"/>
      <c r="D299" s="72"/>
      <c r="E299" s="72"/>
      <c r="F299" s="72"/>
      <c r="G299" s="72"/>
      <c r="H299" s="72"/>
      <c r="I299" s="72"/>
      <c r="J299" s="72"/>
      <c r="K299" s="72"/>
      <c r="L299" s="72"/>
      <c r="M299" s="72"/>
      <c r="N299" s="72"/>
      <c r="O299" s="87"/>
      <c r="P299" s="137">
        <f>IF($T$13="Correct",IF(AND(P298+1&lt;='Student Work'!$T$13,P298&lt;&gt;0),P298+1,IF('Student Work'!P299&gt;0,"ERROR",0)),0)</f>
        <v>0</v>
      </c>
      <c r="Q299" s="138">
        <f>IF(P299=0,0,IF(ISBLANK('Student Work'!Q299),"ERROR",IF(ABS('Student Work'!Q299-'Student Work'!T298)&lt;0.01,IF(P299&lt;&gt;"ERROR","Correct","ERROR"),"ERROR")))</f>
        <v>0</v>
      </c>
      <c r="R299" s="139">
        <f>IF(P299=0,0,IF(ISBLANK('Student Work'!R299),"ERROR",IF(ABS('Student Work'!R299-'Student Work'!Q299*'Student Work'!$T$12/12)&lt;0.01,IF(P299&lt;&gt;"ERROR","Correct","ERROR"),"ERROR")))</f>
        <v>0</v>
      </c>
      <c r="S299" s="139">
        <f>IF(P299=0,0,IF(ISBLANK('Student Work'!S299),"ERROR",IF(ABS('Student Work'!S299-('Student Work'!$T$14-'Student Work'!R299))&lt;0.01,IF(P299&lt;&gt;"ERROR","Correct","ERROR"),"ERROR")))</f>
        <v>0</v>
      </c>
      <c r="T299" s="139">
        <f>IF(P299=0,0,IF(ISBLANK('Student Work'!T299),"ERROR",IF(ABS('Student Work'!T299-('Student Work'!Q299-'Student Work'!S299))&lt;0.01,IF(P299&lt;&gt;"ERROR","Correct","ERROR"),"ERROR")))</f>
        <v>0</v>
      </c>
      <c r="U299" s="143"/>
      <c r="V299" s="143"/>
      <c r="W299" s="87"/>
      <c r="X299" s="87"/>
      <c r="Y299" s="87"/>
      <c r="Z299" s="87"/>
      <c r="AA299" s="87"/>
      <c r="AB299" s="87"/>
      <c r="AC299" s="87"/>
      <c r="AD299" s="137">
        <f>IF($AE$13="Correct",IF(AND(AD298+1&lt;='Student Work'!$AE$13,AD298&lt;&gt;0),AD298+1,IF('Student Work'!AD299&gt;0,"ERROR",0)),0)</f>
        <v>0</v>
      </c>
      <c r="AE299" s="139">
        <f>IF(AD299=0,0,IF(ISBLANK('Student Work'!AE299),"ERROR",IF(ABS('Student Work'!AE299-'Student Work'!AH298)&lt;0.01,IF(AD299&lt;&gt;"ERROR","Correct","ERROR"),"ERROR")))</f>
        <v>0</v>
      </c>
      <c r="AF299" s="139">
        <f>IF(AD299=0,0,IF(ISBLANK('Student Work'!AF299),"ERROR",IF(ABS('Student Work'!AF299-'Student Work'!AE299*'Student Work'!$AE$12/12)&lt;0.01,IF(AD299&lt;&gt;"ERROR","Correct","ERROR"),"ERROR")))</f>
        <v>0</v>
      </c>
      <c r="AG299" s="154">
        <f>IF(AD299=0,0,IF(ISBLANK('Student Work'!AG299),"ERROR",IF(ABS('Student Work'!AG299-('Student Work'!$AE$14-'Student Work'!AF299))&lt;0.01,"Correct","ERROR")))</f>
        <v>0</v>
      </c>
      <c r="AH299" s="155">
        <f>IF(AD299=0,0,IF(ISBLANK('Student Work'!AH299),"ERROR",IF(ABS('Student Work'!AH299-('Student Work'!AE299-'Student Work'!AG299))&lt;0.01,"Correct","ERROR")))</f>
        <v>0</v>
      </c>
      <c r="AI299" s="144"/>
      <c r="AJ299" s="87"/>
      <c r="AK299" s="87"/>
      <c r="AL299" s="70"/>
    </row>
    <row r="300" spans="1:38">
      <c r="A300" s="100"/>
      <c r="B300" s="72"/>
      <c r="C300" s="72"/>
      <c r="D300" s="72"/>
      <c r="E300" s="72"/>
      <c r="F300" s="72"/>
      <c r="G300" s="72"/>
      <c r="H300" s="72"/>
      <c r="I300" s="72"/>
      <c r="J300" s="72"/>
      <c r="K300" s="72"/>
      <c r="L300" s="72"/>
      <c r="M300" s="72"/>
      <c r="N300" s="72"/>
      <c r="O300" s="87"/>
      <c r="P300" s="137">
        <f>IF($T$13="Correct",IF(AND(P299+1&lt;='Student Work'!$T$13,P299&lt;&gt;0),P299+1,IF('Student Work'!P300&gt;0,"ERROR",0)),0)</f>
        <v>0</v>
      </c>
      <c r="Q300" s="138">
        <f>IF(P300=0,0,IF(ISBLANK('Student Work'!Q300),"ERROR",IF(ABS('Student Work'!Q300-'Student Work'!T299)&lt;0.01,IF(P300&lt;&gt;"ERROR","Correct","ERROR"),"ERROR")))</f>
        <v>0</v>
      </c>
      <c r="R300" s="139">
        <f>IF(P300=0,0,IF(ISBLANK('Student Work'!R300),"ERROR",IF(ABS('Student Work'!R300-'Student Work'!Q300*'Student Work'!$T$12/12)&lt;0.01,IF(P300&lt;&gt;"ERROR","Correct","ERROR"),"ERROR")))</f>
        <v>0</v>
      </c>
      <c r="S300" s="139">
        <f>IF(P300=0,0,IF(ISBLANK('Student Work'!S300),"ERROR",IF(ABS('Student Work'!S300-('Student Work'!$T$14-'Student Work'!R300))&lt;0.01,IF(P300&lt;&gt;"ERROR","Correct","ERROR"),"ERROR")))</f>
        <v>0</v>
      </c>
      <c r="T300" s="139">
        <f>IF(P300=0,0,IF(ISBLANK('Student Work'!T300),"ERROR",IF(ABS('Student Work'!T300-('Student Work'!Q300-'Student Work'!S300))&lt;0.01,IF(P300&lt;&gt;"ERROR","Correct","ERROR"),"ERROR")))</f>
        <v>0</v>
      </c>
      <c r="U300" s="143"/>
      <c r="V300" s="143"/>
      <c r="W300" s="87"/>
      <c r="X300" s="87"/>
      <c r="Y300" s="87"/>
      <c r="Z300" s="87"/>
      <c r="AA300" s="87"/>
      <c r="AB300" s="87"/>
      <c r="AC300" s="87"/>
      <c r="AD300" s="137">
        <f>IF($AE$13="Correct",IF(AND(AD299+1&lt;='Student Work'!$AE$13,AD299&lt;&gt;0),AD299+1,IF('Student Work'!AD300&gt;0,"ERROR",0)),0)</f>
        <v>0</v>
      </c>
      <c r="AE300" s="139">
        <f>IF(AD300=0,0,IF(ISBLANK('Student Work'!AE300),"ERROR",IF(ABS('Student Work'!AE300-'Student Work'!AH299)&lt;0.01,IF(AD300&lt;&gt;"ERROR","Correct","ERROR"),"ERROR")))</f>
        <v>0</v>
      </c>
      <c r="AF300" s="139">
        <f>IF(AD300=0,0,IF(ISBLANK('Student Work'!AF300),"ERROR",IF(ABS('Student Work'!AF300-'Student Work'!AE300*'Student Work'!$AE$12/12)&lt;0.01,IF(AD300&lt;&gt;"ERROR","Correct","ERROR"),"ERROR")))</f>
        <v>0</v>
      </c>
      <c r="AG300" s="154">
        <f>IF(AD300=0,0,IF(ISBLANK('Student Work'!AG300),"ERROR",IF(ABS('Student Work'!AG300-('Student Work'!$AE$14-'Student Work'!AF300))&lt;0.01,"Correct","ERROR")))</f>
        <v>0</v>
      </c>
      <c r="AH300" s="155">
        <f>IF(AD300=0,0,IF(ISBLANK('Student Work'!AH300),"ERROR",IF(ABS('Student Work'!AH300-('Student Work'!AE300-'Student Work'!AG300))&lt;0.01,"Correct","ERROR")))</f>
        <v>0</v>
      </c>
      <c r="AI300" s="144"/>
      <c r="AJ300" s="87"/>
      <c r="AK300" s="87"/>
      <c r="AL300" s="70"/>
    </row>
    <row r="301" spans="1:38">
      <c r="A301" s="100"/>
      <c r="B301" s="72"/>
      <c r="C301" s="72"/>
      <c r="D301" s="72"/>
      <c r="E301" s="72"/>
      <c r="F301" s="72"/>
      <c r="G301" s="72"/>
      <c r="H301" s="72"/>
      <c r="I301" s="72"/>
      <c r="J301" s="72"/>
      <c r="K301" s="72"/>
      <c r="L301" s="72"/>
      <c r="M301" s="72"/>
      <c r="N301" s="72"/>
      <c r="O301" s="87"/>
      <c r="P301" s="137">
        <f>IF($T$13="Correct",IF(AND(P300+1&lt;='Student Work'!$T$13,P300&lt;&gt;0),P300+1,IF('Student Work'!P301&gt;0,"ERROR",0)),0)</f>
        <v>0</v>
      </c>
      <c r="Q301" s="138">
        <f>IF(P301=0,0,IF(ISBLANK('Student Work'!Q301),"ERROR",IF(ABS('Student Work'!Q301-'Student Work'!T300)&lt;0.01,IF(P301&lt;&gt;"ERROR","Correct","ERROR"),"ERROR")))</f>
        <v>0</v>
      </c>
      <c r="R301" s="139">
        <f>IF(P301=0,0,IF(ISBLANK('Student Work'!R301),"ERROR",IF(ABS('Student Work'!R301-'Student Work'!Q301*'Student Work'!$T$12/12)&lt;0.01,IF(P301&lt;&gt;"ERROR","Correct","ERROR"),"ERROR")))</f>
        <v>0</v>
      </c>
      <c r="S301" s="139">
        <f>IF(P301=0,0,IF(ISBLANK('Student Work'!S301),"ERROR",IF(ABS('Student Work'!S301-('Student Work'!$T$14-'Student Work'!R301))&lt;0.01,IF(P301&lt;&gt;"ERROR","Correct","ERROR"),"ERROR")))</f>
        <v>0</v>
      </c>
      <c r="T301" s="139">
        <f>IF(P301=0,0,IF(ISBLANK('Student Work'!T301),"ERROR",IF(ABS('Student Work'!T301-('Student Work'!Q301-'Student Work'!S301))&lt;0.01,IF(P301&lt;&gt;"ERROR","Correct","ERROR"),"ERROR")))</f>
        <v>0</v>
      </c>
      <c r="U301" s="143"/>
      <c r="V301" s="143"/>
      <c r="W301" s="87"/>
      <c r="X301" s="87"/>
      <c r="Y301" s="87"/>
      <c r="Z301" s="87"/>
      <c r="AA301" s="87"/>
      <c r="AB301" s="87"/>
      <c r="AC301" s="87"/>
      <c r="AD301" s="137">
        <f>IF($AE$13="Correct",IF(AND(AD300+1&lt;='Student Work'!$AE$13,AD300&lt;&gt;0),AD300+1,IF('Student Work'!AD301&gt;0,"ERROR",0)),0)</f>
        <v>0</v>
      </c>
      <c r="AE301" s="139">
        <f>IF(AD301=0,0,IF(ISBLANK('Student Work'!AE301),"ERROR",IF(ABS('Student Work'!AE301-'Student Work'!AH300)&lt;0.01,IF(AD301&lt;&gt;"ERROR","Correct","ERROR"),"ERROR")))</f>
        <v>0</v>
      </c>
      <c r="AF301" s="139">
        <f>IF(AD301=0,0,IF(ISBLANK('Student Work'!AF301),"ERROR",IF(ABS('Student Work'!AF301-'Student Work'!AE301*'Student Work'!$AE$12/12)&lt;0.01,IF(AD301&lt;&gt;"ERROR","Correct","ERROR"),"ERROR")))</f>
        <v>0</v>
      </c>
      <c r="AG301" s="154">
        <f>IF(AD301=0,0,IF(ISBLANK('Student Work'!AG301),"ERROR",IF(ABS('Student Work'!AG301-('Student Work'!$AE$14-'Student Work'!AF301))&lt;0.01,"Correct","ERROR")))</f>
        <v>0</v>
      </c>
      <c r="AH301" s="155">
        <f>IF(AD301=0,0,IF(ISBLANK('Student Work'!AH301),"ERROR",IF(ABS('Student Work'!AH301-('Student Work'!AE301-'Student Work'!AG301))&lt;0.01,"Correct","ERROR")))</f>
        <v>0</v>
      </c>
      <c r="AI301" s="144"/>
      <c r="AJ301" s="87"/>
      <c r="AK301" s="87"/>
      <c r="AL301" s="70"/>
    </row>
    <row r="302" spans="1:38">
      <c r="A302" s="100"/>
      <c r="B302" s="72"/>
      <c r="C302" s="72"/>
      <c r="D302" s="72"/>
      <c r="E302" s="72"/>
      <c r="F302" s="72"/>
      <c r="G302" s="72"/>
      <c r="H302" s="72"/>
      <c r="I302" s="72"/>
      <c r="J302" s="72"/>
      <c r="K302" s="72"/>
      <c r="L302" s="72"/>
      <c r="M302" s="72"/>
      <c r="N302" s="72"/>
      <c r="O302" s="87"/>
      <c r="P302" s="137">
        <f>IF($T$13="Correct",IF(AND(P301+1&lt;='Student Work'!$T$13,P301&lt;&gt;0),P301+1,IF('Student Work'!P302&gt;0,"ERROR",0)),0)</f>
        <v>0</v>
      </c>
      <c r="Q302" s="138">
        <f>IF(P302=0,0,IF(ISBLANK('Student Work'!Q302),"ERROR",IF(ABS('Student Work'!Q302-'Student Work'!T301)&lt;0.01,IF(P302&lt;&gt;"ERROR","Correct","ERROR"),"ERROR")))</f>
        <v>0</v>
      </c>
      <c r="R302" s="139">
        <f>IF(P302=0,0,IF(ISBLANK('Student Work'!R302),"ERROR",IF(ABS('Student Work'!R302-'Student Work'!Q302*'Student Work'!$T$12/12)&lt;0.01,IF(P302&lt;&gt;"ERROR","Correct","ERROR"),"ERROR")))</f>
        <v>0</v>
      </c>
      <c r="S302" s="139">
        <f>IF(P302=0,0,IF(ISBLANK('Student Work'!S302),"ERROR",IF(ABS('Student Work'!S302-('Student Work'!$T$14-'Student Work'!R302))&lt;0.01,IF(P302&lt;&gt;"ERROR","Correct","ERROR"),"ERROR")))</f>
        <v>0</v>
      </c>
      <c r="T302" s="139">
        <f>IF(P302=0,0,IF(ISBLANK('Student Work'!T302),"ERROR",IF(ABS('Student Work'!T302-('Student Work'!Q302-'Student Work'!S302))&lt;0.01,IF(P302&lt;&gt;"ERROR","Correct","ERROR"),"ERROR")))</f>
        <v>0</v>
      </c>
      <c r="U302" s="143"/>
      <c r="V302" s="143"/>
      <c r="W302" s="87"/>
      <c r="X302" s="87"/>
      <c r="Y302" s="87"/>
      <c r="Z302" s="87"/>
      <c r="AA302" s="87"/>
      <c r="AB302" s="87"/>
      <c r="AC302" s="87"/>
      <c r="AD302" s="137">
        <f>IF($AE$13="Correct",IF(AND(AD301+1&lt;='Student Work'!$AE$13,AD301&lt;&gt;0),AD301+1,IF('Student Work'!AD302&gt;0,"ERROR",0)),0)</f>
        <v>0</v>
      </c>
      <c r="AE302" s="139">
        <f>IF(AD302=0,0,IF(ISBLANK('Student Work'!AE302),"ERROR",IF(ABS('Student Work'!AE302-'Student Work'!AH301)&lt;0.01,IF(AD302&lt;&gt;"ERROR","Correct","ERROR"),"ERROR")))</f>
        <v>0</v>
      </c>
      <c r="AF302" s="139">
        <f>IF(AD302=0,0,IF(ISBLANK('Student Work'!AF302),"ERROR",IF(ABS('Student Work'!AF302-'Student Work'!AE302*'Student Work'!$AE$12/12)&lt;0.01,IF(AD302&lt;&gt;"ERROR","Correct","ERROR"),"ERROR")))</f>
        <v>0</v>
      </c>
      <c r="AG302" s="154">
        <f>IF(AD302=0,0,IF(ISBLANK('Student Work'!AG302),"ERROR",IF(ABS('Student Work'!AG302-('Student Work'!$AE$14-'Student Work'!AF302))&lt;0.01,"Correct","ERROR")))</f>
        <v>0</v>
      </c>
      <c r="AH302" s="155">
        <f>IF(AD302=0,0,IF(ISBLANK('Student Work'!AH302),"ERROR",IF(ABS('Student Work'!AH302-('Student Work'!AE302-'Student Work'!AG302))&lt;0.01,"Correct","ERROR")))</f>
        <v>0</v>
      </c>
      <c r="AI302" s="144"/>
      <c r="AJ302" s="87"/>
      <c r="AK302" s="87"/>
      <c r="AL302" s="70"/>
    </row>
    <row r="303" spans="1:38">
      <c r="A303" s="100"/>
      <c r="B303" s="72"/>
      <c r="C303" s="72"/>
      <c r="D303" s="72"/>
      <c r="E303" s="72"/>
      <c r="F303" s="72"/>
      <c r="G303" s="72"/>
      <c r="H303" s="72"/>
      <c r="I303" s="72"/>
      <c r="J303" s="72"/>
      <c r="K303" s="72"/>
      <c r="L303" s="72"/>
      <c r="M303" s="72"/>
      <c r="N303" s="72"/>
      <c r="O303" s="87"/>
      <c r="P303" s="137">
        <f>IF($T$13="Correct",IF(AND(P302+1&lt;='Student Work'!$T$13,P302&lt;&gt;0),P302+1,IF('Student Work'!P303&gt;0,"ERROR",0)),0)</f>
        <v>0</v>
      </c>
      <c r="Q303" s="138">
        <f>IF(P303=0,0,IF(ISBLANK('Student Work'!Q303),"ERROR",IF(ABS('Student Work'!Q303-'Student Work'!T302)&lt;0.01,IF(P303&lt;&gt;"ERROR","Correct","ERROR"),"ERROR")))</f>
        <v>0</v>
      </c>
      <c r="R303" s="139">
        <f>IF(P303=0,0,IF(ISBLANK('Student Work'!R303),"ERROR",IF(ABS('Student Work'!R303-'Student Work'!Q303*'Student Work'!$T$12/12)&lt;0.01,IF(P303&lt;&gt;"ERROR","Correct","ERROR"),"ERROR")))</f>
        <v>0</v>
      </c>
      <c r="S303" s="139">
        <f>IF(P303=0,0,IF(ISBLANK('Student Work'!S303),"ERROR",IF(ABS('Student Work'!S303-('Student Work'!$T$14-'Student Work'!R303))&lt;0.01,IF(P303&lt;&gt;"ERROR","Correct","ERROR"),"ERROR")))</f>
        <v>0</v>
      </c>
      <c r="T303" s="139">
        <f>IF(P303=0,0,IF(ISBLANK('Student Work'!T303),"ERROR",IF(ABS('Student Work'!T303-('Student Work'!Q303-'Student Work'!S303))&lt;0.01,IF(P303&lt;&gt;"ERROR","Correct","ERROR"),"ERROR")))</f>
        <v>0</v>
      </c>
      <c r="U303" s="143"/>
      <c r="V303" s="143"/>
      <c r="W303" s="87"/>
      <c r="X303" s="87"/>
      <c r="Y303" s="87"/>
      <c r="Z303" s="87"/>
      <c r="AA303" s="87"/>
      <c r="AB303" s="87"/>
      <c r="AC303" s="87"/>
      <c r="AD303" s="137">
        <f>IF($AE$13="Correct",IF(AND(AD302+1&lt;='Student Work'!$AE$13,AD302&lt;&gt;0),AD302+1,IF('Student Work'!AD303&gt;0,"ERROR",0)),0)</f>
        <v>0</v>
      </c>
      <c r="AE303" s="139">
        <f>IF(AD303=0,0,IF(ISBLANK('Student Work'!AE303),"ERROR",IF(ABS('Student Work'!AE303-'Student Work'!AH302)&lt;0.01,IF(AD303&lt;&gt;"ERROR","Correct","ERROR"),"ERROR")))</f>
        <v>0</v>
      </c>
      <c r="AF303" s="139">
        <f>IF(AD303=0,0,IF(ISBLANK('Student Work'!AF303),"ERROR",IF(ABS('Student Work'!AF303-'Student Work'!AE303*'Student Work'!$AE$12/12)&lt;0.01,IF(AD303&lt;&gt;"ERROR","Correct","ERROR"),"ERROR")))</f>
        <v>0</v>
      </c>
      <c r="AG303" s="154">
        <f>IF(AD303=0,0,IF(ISBLANK('Student Work'!AG303),"ERROR",IF(ABS('Student Work'!AG303-('Student Work'!$AE$14-'Student Work'!AF303))&lt;0.01,"Correct","ERROR")))</f>
        <v>0</v>
      </c>
      <c r="AH303" s="155">
        <f>IF(AD303=0,0,IF(ISBLANK('Student Work'!AH303),"ERROR",IF(ABS('Student Work'!AH303-('Student Work'!AE303-'Student Work'!AG303))&lt;0.01,"Correct","ERROR")))</f>
        <v>0</v>
      </c>
      <c r="AI303" s="144"/>
      <c r="AJ303" s="87"/>
      <c r="AK303" s="87"/>
      <c r="AL303" s="70"/>
    </row>
    <row r="304" spans="1:38">
      <c r="A304" s="100"/>
      <c r="B304" s="72"/>
      <c r="C304" s="72"/>
      <c r="D304" s="72"/>
      <c r="E304" s="72"/>
      <c r="F304" s="72"/>
      <c r="G304" s="72"/>
      <c r="H304" s="72"/>
      <c r="I304" s="72"/>
      <c r="J304" s="72"/>
      <c r="K304" s="72"/>
      <c r="L304" s="72"/>
      <c r="M304" s="72"/>
      <c r="N304" s="72"/>
      <c r="O304" s="87"/>
      <c r="P304" s="137">
        <f>IF($T$13="Correct",IF(AND(P303+1&lt;='Student Work'!$T$13,P303&lt;&gt;0),P303+1,IF('Student Work'!P304&gt;0,"ERROR",0)),0)</f>
        <v>0</v>
      </c>
      <c r="Q304" s="138">
        <f>IF(P304=0,0,IF(ISBLANK('Student Work'!Q304),"ERROR",IF(ABS('Student Work'!Q304-'Student Work'!T303)&lt;0.01,IF(P304&lt;&gt;"ERROR","Correct","ERROR"),"ERROR")))</f>
        <v>0</v>
      </c>
      <c r="R304" s="139">
        <f>IF(P304=0,0,IF(ISBLANK('Student Work'!R304),"ERROR",IF(ABS('Student Work'!R304-'Student Work'!Q304*'Student Work'!$T$12/12)&lt;0.01,IF(P304&lt;&gt;"ERROR","Correct","ERROR"),"ERROR")))</f>
        <v>0</v>
      </c>
      <c r="S304" s="139">
        <f>IF(P304=0,0,IF(ISBLANK('Student Work'!S304),"ERROR",IF(ABS('Student Work'!S304-('Student Work'!$T$14-'Student Work'!R304))&lt;0.01,IF(P304&lt;&gt;"ERROR","Correct","ERROR"),"ERROR")))</f>
        <v>0</v>
      </c>
      <c r="T304" s="139">
        <f>IF(P304=0,0,IF(ISBLANK('Student Work'!T304),"ERROR",IF(ABS('Student Work'!T304-('Student Work'!Q304-'Student Work'!S304))&lt;0.01,IF(P304&lt;&gt;"ERROR","Correct","ERROR"),"ERROR")))</f>
        <v>0</v>
      </c>
      <c r="U304" s="143"/>
      <c r="V304" s="143"/>
      <c r="W304" s="87"/>
      <c r="X304" s="87"/>
      <c r="Y304" s="87"/>
      <c r="Z304" s="87"/>
      <c r="AA304" s="87"/>
      <c r="AB304" s="87"/>
      <c r="AC304" s="87"/>
      <c r="AD304" s="137">
        <f>IF($AE$13="Correct",IF(AND(AD303+1&lt;='Student Work'!$AE$13,AD303&lt;&gt;0),AD303+1,IF('Student Work'!AD304&gt;0,"ERROR",0)),0)</f>
        <v>0</v>
      </c>
      <c r="AE304" s="139">
        <f>IF(AD304=0,0,IF(ISBLANK('Student Work'!AE304),"ERROR",IF(ABS('Student Work'!AE304-'Student Work'!AH303)&lt;0.01,IF(AD304&lt;&gt;"ERROR","Correct","ERROR"),"ERROR")))</f>
        <v>0</v>
      </c>
      <c r="AF304" s="139">
        <f>IF(AD304=0,0,IF(ISBLANK('Student Work'!AF304),"ERROR",IF(ABS('Student Work'!AF304-'Student Work'!AE304*'Student Work'!$AE$12/12)&lt;0.01,IF(AD304&lt;&gt;"ERROR","Correct","ERROR"),"ERROR")))</f>
        <v>0</v>
      </c>
      <c r="AG304" s="154">
        <f>IF(AD304=0,0,IF(ISBLANK('Student Work'!AG304),"ERROR",IF(ABS('Student Work'!AG304-('Student Work'!$AE$14-'Student Work'!AF304))&lt;0.01,"Correct","ERROR")))</f>
        <v>0</v>
      </c>
      <c r="AH304" s="155">
        <f>IF(AD304=0,0,IF(ISBLANK('Student Work'!AH304),"ERROR",IF(ABS('Student Work'!AH304-('Student Work'!AE304-'Student Work'!AG304))&lt;0.01,"Correct","ERROR")))</f>
        <v>0</v>
      </c>
      <c r="AI304" s="144"/>
      <c r="AJ304" s="87"/>
      <c r="AK304" s="87"/>
      <c r="AL304" s="70"/>
    </row>
    <row r="305" spans="1:38">
      <c r="A305" s="100"/>
      <c r="B305" s="72"/>
      <c r="C305" s="72"/>
      <c r="D305" s="72"/>
      <c r="E305" s="72"/>
      <c r="F305" s="72"/>
      <c r="G305" s="72"/>
      <c r="H305" s="72"/>
      <c r="I305" s="72"/>
      <c r="J305" s="72"/>
      <c r="K305" s="72"/>
      <c r="L305" s="72"/>
      <c r="M305" s="72"/>
      <c r="N305" s="72"/>
      <c r="O305" s="87"/>
      <c r="P305" s="137">
        <f>IF($T$13="Correct",IF(AND(P304+1&lt;='Student Work'!$T$13,P304&lt;&gt;0),P304+1,IF('Student Work'!P305&gt;0,"ERROR",0)),0)</f>
        <v>0</v>
      </c>
      <c r="Q305" s="138">
        <f>IF(P305=0,0,IF(ISBLANK('Student Work'!Q305),"ERROR",IF(ABS('Student Work'!Q305-'Student Work'!T304)&lt;0.01,IF(P305&lt;&gt;"ERROR","Correct","ERROR"),"ERROR")))</f>
        <v>0</v>
      </c>
      <c r="R305" s="139">
        <f>IF(P305=0,0,IF(ISBLANK('Student Work'!R305),"ERROR",IF(ABS('Student Work'!R305-'Student Work'!Q305*'Student Work'!$T$12/12)&lt;0.01,IF(P305&lt;&gt;"ERROR","Correct","ERROR"),"ERROR")))</f>
        <v>0</v>
      </c>
      <c r="S305" s="139">
        <f>IF(P305=0,0,IF(ISBLANK('Student Work'!S305),"ERROR",IF(ABS('Student Work'!S305-('Student Work'!$T$14-'Student Work'!R305))&lt;0.01,IF(P305&lt;&gt;"ERROR","Correct","ERROR"),"ERROR")))</f>
        <v>0</v>
      </c>
      <c r="T305" s="139">
        <f>IF(P305=0,0,IF(ISBLANK('Student Work'!T305),"ERROR",IF(ABS('Student Work'!T305-('Student Work'!Q305-'Student Work'!S305))&lt;0.01,IF(P305&lt;&gt;"ERROR","Correct","ERROR"),"ERROR")))</f>
        <v>0</v>
      </c>
      <c r="U305" s="143"/>
      <c r="V305" s="143"/>
      <c r="W305" s="87"/>
      <c r="X305" s="87"/>
      <c r="Y305" s="87"/>
      <c r="Z305" s="87"/>
      <c r="AA305" s="87"/>
      <c r="AB305" s="87"/>
      <c r="AC305" s="87"/>
      <c r="AD305" s="137">
        <f>IF($AE$13="Correct",IF(AND(AD304+1&lt;='Student Work'!$AE$13,AD304&lt;&gt;0),AD304+1,IF('Student Work'!AD305&gt;0,"ERROR",0)),0)</f>
        <v>0</v>
      </c>
      <c r="AE305" s="139">
        <f>IF(AD305=0,0,IF(ISBLANK('Student Work'!AE305),"ERROR",IF(ABS('Student Work'!AE305-'Student Work'!AH304)&lt;0.01,IF(AD305&lt;&gt;"ERROR","Correct","ERROR"),"ERROR")))</f>
        <v>0</v>
      </c>
      <c r="AF305" s="139">
        <f>IF(AD305=0,0,IF(ISBLANK('Student Work'!AF305),"ERROR",IF(ABS('Student Work'!AF305-'Student Work'!AE305*'Student Work'!$AE$12/12)&lt;0.01,IF(AD305&lt;&gt;"ERROR","Correct","ERROR"),"ERROR")))</f>
        <v>0</v>
      </c>
      <c r="AG305" s="154">
        <f>IF(AD305=0,0,IF(ISBLANK('Student Work'!AG305),"ERROR",IF(ABS('Student Work'!AG305-('Student Work'!$AE$14-'Student Work'!AF305))&lt;0.01,"Correct","ERROR")))</f>
        <v>0</v>
      </c>
      <c r="AH305" s="155">
        <f>IF(AD305=0,0,IF(ISBLANK('Student Work'!AH305),"ERROR",IF(ABS('Student Work'!AH305-('Student Work'!AE305-'Student Work'!AG305))&lt;0.01,"Correct","ERROR")))</f>
        <v>0</v>
      </c>
      <c r="AI305" s="144"/>
      <c r="AJ305" s="87"/>
      <c r="AK305" s="87"/>
      <c r="AL305" s="70"/>
    </row>
    <row r="306" spans="1:38">
      <c r="A306" s="100"/>
      <c r="B306" s="72"/>
      <c r="C306" s="72"/>
      <c r="D306" s="72"/>
      <c r="E306" s="72"/>
      <c r="F306" s="72"/>
      <c r="G306" s="72"/>
      <c r="H306" s="72"/>
      <c r="I306" s="72"/>
      <c r="J306" s="72"/>
      <c r="K306" s="72"/>
      <c r="L306" s="72"/>
      <c r="M306" s="72"/>
      <c r="N306" s="72"/>
      <c r="O306" s="87"/>
      <c r="P306" s="137">
        <f>IF($T$13="Correct",IF(AND(P305+1&lt;='Student Work'!$T$13,P305&lt;&gt;0),P305+1,IF('Student Work'!P306&gt;0,"ERROR",0)),0)</f>
        <v>0</v>
      </c>
      <c r="Q306" s="138">
        <f>IF(P306=0,0,IF(ISBLANK('Student Work'!Q306),"ERROR",IF(ABS('Student Work'!Q306-'Student Work'!T305)&lt;0.01,IF(P306&lt;&gt;"ERROR","Correct","ERROR"),"ERROR")))</f>
        <v>0</v>
      </c>
      <c r="R306" s="139">
        <f>IF(P306=0,0,IF(ISBLANK('Student Work'!R306),"ERROR",IF(ABS('Student Work'!R306-'Student Work'!Q306*'Student Work'!$T$12/12)&lt;0.01,IF(P306&lt;&gt;"ERROR","Correct","ERROR"),"ERROR")))</f>
        <v>0</v>
      </c>
      <c r="S306" s="139">
        <f>IF(P306=0,0,IF(ISBLANK('Student Work'!S306),"ERROR",IF(ABS('Student Work'!S306-('Student Work'!$T$14-'Student Work'!R306))&lt;0.01,IF(P306&lt;&gt;"ERROR","Correct","ERROR"),"ERROR")))</f>
        <v>0</v>
      </c>
      <c r="T306" s="139">
        <f>IF(P306=0,0,IF(ISBLANK('Student Work'!T306),"ERROR",IF(ABS('Student Work'!T306-('Student Work'!Q306-'Student Work'!S306))&lt;0.01,IF(P306&lt;&gt;"ERROR","Correct","ERROR"),"ERROR")))</f>
        <v>0</v>
      </c>
      <c r="U306" s="143"/>
      <c r="V306" s="143"/>
      <c r="W306" s="87"/>
      <c r="X306" s="87"/>
      <c r="Y306" s="87"/>
      <c r="Z306" s="87"/>
      <c r="AA306" s="87"/>
      <c r="AB306" s="87"/>
      <c r="AC306" s="87"/>
      <c r="AD306" s="137">
        <f>IF($AE$13="Correct",IF(AND(AD305+1&lt;='Student Work'!$AE$13,AD305&lt;&gt;0),AD305+1,IF('Student Work'!AD306&gt;0,"ERROR",0)),0)</f>
        <v>0</v>
      </c>
      <c r="AE306" s="139">
        <f>IF(AD306=0,0,IF(ISBLANK('Student Work'!AE306),"ERROR",IF(ABS('Student Work'!AE306-'Student Work'!AH305)&lt;0.01,IF(AD306&lt;&gt;"ERROR","Correct","ERROR"),"ERROR")))</f>
        <v>0</v>
      </c>
      <c r="AF306" s="139">
        <f>IF(AD306=0,0,IF(ISBLANK('Student Work'!AF306),"ERROR",IF(ABS('Student Work'!AF306-'Student Work'!AE306*'Student Work'!$AE$12/12)&lt;0.01,IF(AD306&lt;&gt;"ERROR","Correct","ERROR"),"ERROR")))</f>
        <v>0</v>
      </c>
      <c r="AG306" s="154">
        <f>IF(AD306=0,0,IF(ISBLANK('Student Work'!AG306),"ERROR",IF(ABS('Student Work'!AG306-('Student Work'!$AE$14-'Student Work'!AF306))&lt;0.01,"Correct","ERROR")))</f>
        <v>0</v>
      </c>
      <c r="AH306" s="155">
        <f>IF(AD306=0,0,IF(ISBLANK('Student Work'!AH306),"ERROR",IF(ABS('Student Work'!AH306-('Student Work'!AE306-'Student Work'!AG306))&lt;0.01,"Correct","ERROR")))</f>
        <v>0</v>
      </c>
      <c r="AI306" s="144"/>
      <c r="AJ306" s="87"/>
      <c r="AK306" s="87"/>
      <c r="AL306" s="70"/>
    </row>
    <row r="307" spans="1:38">
      <c r="A307" s="100"/>
      <c r="B307" s="72"/>
      <c r="C307" s="72"/>
      <c r="D307" s="72"/>
      <c r="E307" s="72"/>
      <c r="F307" s="72"/>
      <c r="G307" s="72"/>
      <c r="H307" s="72"/>
      <c r="I307" s="72"/>
      <c r="J307" s="72"/>
      <c r="K307" s="72"/>
      <c r="L307" s="72"/>
      <c r="M307" s="72"/>
      <c r="N307" s="72"/>
      <c r="O307" s="87"/>
      <c r="P307" s="137">
        <f>IF($T$13="Correct",IF(AND(P306+1&lt;='Student Work'!$T$13,P306&lt;&gt;0),P306+1,IF('Student Work'!P307&gt;0,"ERROR",0)),0)</f>
        <v>0</v>
      </c>
      <c r="Q307" s="138">
        <f>IF(P307=0,0,IF(ISBLANK('Student Work'!Q307),"ERROR",IF(ABS('Student Work'!Q307-'Student Work'!T306)&lt;0.01,IF(P307&lt;&gt;"ERROR","Correct","ERROR"),"ERROR")))</f>
        <v>0</v>
      </c>
      <c r="R307" s="139">
        <f>IF(P307=0,0,IF(ISBLANK('Student Work'!R307),"ERROR",IF(ABS('Student Work'!R307-'Student Work'!Q307*'Student Work'!$T$12/12)&lt;0.01,IF(P307&lt;&gt;"ERROR","Correct","ERROR"),"ERROR")))</f>
        <v>0</v>
      </c>
      <c r="S307" s="139">
        <f>IF(P307=0,0,IF(ISBLANK('Student Work'!S307),"ERROR",IF(ABS('Student Work'!S307-('Student Work'!$T$14-'Student Work'!R307))&lt;0.01,IF(P307&lt;&gt;"ERROR","Correct","ERROR"),"ERROR")))</f>
        <v>0</v>
      </c>
      <c r="T307" s="139">
        <f>IF(P307=0,0,IF(ISBLANK('Student Work'!T307),"ERROR",IF(ABS('Student Work'!T307-('Student Work'!Q307-'Student Work'!S307))&lt;0.01,IF(P307&lt;&gt;"ERROR","Correct","ERROR"),"ERROR")))</f>
        <v>0</v>
      </c>
      <c r="U307" s="143"/>
      <c r="V307" s="143"/>
      <c r="W307" s="87"/>
      <c r="X307" s="87"/>
      <c r="Y307" s="87"/>
      <c r="Z307" s="87"/>
      <c r="AA307" s="87"/>
      <c r="AB307" s="87"/>
      <c r="AC307" s="87"/>
      <c r="AD307" s="137">
        <f>IF($AE$13="Correct",IF(AND(AD306+1&lt;='Student Work'!$AE$13,AD306&lt;&gt;0),AD306+1,IF('Student Work'!AD307&gt;0,"ERROR",0)),0)</f>
        <v>0</v>
      </c>
      <c r="AE307" s="139">
        <f>IF(AD307=0,0,IF(ISBLANK('Student Work'!AE307),"ERROR",IF(ABS('Student Work'!AE307-'Student Work'!AH306)&lt;0.01,IF(AD307&lt;&gt;"ERROR","Correct","ERROR"),"ERROR")))</f>
        <v>0</v>
      </c>
      <c r="AF307" s="139">
        <f>IF(AD307=0,0,IF(ISBLANK('Student Work'!AF307),"ERROR",IF(ABS('Student Work'!AF307-'Student Work'!AE307*'Student Work'!$AE$12/12)&lt;0.01,IF(AD307&lt;&gt;"ERROR","Correct","ERROR"),"ERROR")))</f>
        <v>0</v>
      </c>
      <c r="AG307" s="154">
        <f>IF(AD307=0,0,IF(ISBLANK('Student Work'!AG307),"ERROR",IF(ABS('Student Work'!AG307-('Student Work'!$AE$14-'Student Work'!AF307))&lt;0.01,"Correct","ERROR")))</f>
        <v>0</v>
      </c>
      <c r="AH307" s="155">
        <f>IF(AD307=0,0,IF(ISBLANK('Student Work'!AH307),"ERROR",IF(ABS('Student Work'!AH307-('Student Work'!AE307-'Student Work'!AG307))&lt;0.01,"Correct","ERROR")))</f>
        <v>0</v>
      </c>
      <c r="AI307" s="144"/>
      <c r="AJ307" s="87"/>
      <c r="AK307" s="87"/>
      <c r="AL307" s="70"/>
    </row>
    <row r="308" spans="1:38">
      <c r="A308" s="100"/>
      <c r="B308" s="72"/>
      <c r="C308" s="72"/>
      <c r="D308" s="72"/>
      <c r="E308" s="72"/>
      <c r="F308" s="72"/>
      <c r="G308" s="72"/>
      <c r="H308" s="72"/>
      <c r="I308" s="72"/>
      <c r="J308" s="72"/>
      <c r="K308" s="72"/>
      <c r="L308" s="72"/>
      <c r="M308" s="72"/>
      <c r="N308" s="72"/>
      <c r="O308" s="87"/>
      <c r="P308" s="137">
        <f>IF($T$13="Correct",IF(AND(P307+1&lt;='Student Work'!$T$13,P307&lt;&gt;0),P307+1,IF('Student Work'!P308&gt;0,"ERROR",0)),0)</f>
        <v>0</v>
      </c>
      <c r="Q308" s="138">
        <f>IF(P308=0,0,IF(ISBLANK('Student Work'!Q308),"ERROR",IF(ABS('Student Work'!Q308-'Student Work'!T307)&lt;0.01,IF(P308&lt;&gt;"ERROR","Correct","ERROR"),"ERROR")))</f>
        <v>0</v>
      </c>
      <c r="R308" s="139">
        <f>IF(P308=0,0,IF(ISBLANK('Student Work'!R308),"ERROR",IF(ABS('Student Work'!R308-'Student Work'!Q308*'Student Work'!$T$12/12)&lt;0.01,IF(P308&lt;&gt;"ERROR","Correct","ERROR"),"ERROR")))</f>
        <v>0</v>
      </c>
      <c r="S308" s="139">
        <f>IF(P308=0,0,IF(ISBLANK('Student Work'!S308),"ERROR",IF(ABS('Student Work'!S308-('Student Work'!$T$14-'Student Work'!R308))&lt;0.01,IF(P308&lt;&gt;"ERROR","Correct","ERROR"),"ERROR")))</f>
        <v>0</v>
      </c>
      <c r="T308" s="139">
        <f>IF(P308=0,0,IF(ISBLANK('Student Work'!T308),"ERROR",IF(ABS('Student Work'!T308-('Student Work'!Q308-'Student Work'!S308))&lt;0.01,IF(P308&lt;&gt;"ERROR","Correct","ERROR"),"ERROR")))</f>
        <v>0</v>
      </c>
      <c r="U308" s="143"/>
      <c r="V308" s="143"/>
      <c r="W308" s="87"/>
      <c r="X308" s="87"/>
      <c r="Y308" s="87"/>
      <c r="Z308" s="87"/>
      <c r="AA308" s="87"/>
      <c r="AB308" s="87"/>
      <c r="AC308" s="87"/>
      <c r="AD308" s="137">
        <f>IF($AE$13="Correct",IF(AND(AD307+1&lt;='Student Work'!$AE$13,AD307&lt;&gt;0),AD307+1,IF('Student Work'!AD308&gt;0,"ERROR",0)),0)</f>
        <v>0</v>
      </c>
      <c r="AE308" s="139">
        <f>IF(AD308=0,0,IF(ISBLANK('Student Work'!AE308),"ERROR",IF(ABS('Student Work'!AE308-'Student Work'!AH307)&lt;0.01,IF(AD308&lt;&gt;"ERROR","Correct","ERROR"),"ERROR")))</f>
        <v>0</v>
      </c>
      <c r="AF308" s="139">
        <f>IF(AD308=0,0,IF(ISBLANK('Student Work'!AF308),"ERROR",IF(ABS('Student Work'!AF308-'Student Work'!AE308*'Student Work'!$AE$12/12)&lt;0.01,IF(AD308&lt;&gt;"ERROR","Correct","ERROR"),"ERROR")))</f>
        <v>0</v>
      </c>
      <c r="AG308" s="154">
        <f>IF(AD308=0,0,IF(ISBLANK('Student Work'!AG308),"ERROR",IF(ABS('Student Work'!AG308-('Student Work'!$AE$14-'Student Work'!AF308))&lt;0.01,"Correct","ERROR")))</f>
        <v>0</v>
      </c>
      <c r="AH308" s="155">
        <f>IF(AD308=0,0,IF(ISBLANK('Student Work'!AH308),"ERROR",IF(ABS('Student Work'!AH308-('Student Work'!AE308-'Student Work'!AG308))&lt;0.01,"Correct","ERROR")))</f>
        <v>0</v>
      </c>
      <c r="AI308" s="144"/>
      <c r="AJ308" s="87"/>
      <c r="AK308" s="87"/>
      <c r="AL308" s="70"/>
    </row>
    <row r="309" spans="1:38">
      <c r="A309" s="100"/>
      <c r="B309" s="72"/>
      <c r="C309" s="72"/>
      <c r="D309" s="72"/>
      <c r="E309" s="72"/>
      <c r="F309" s="72"/>
      <c r="G309" s="72"/>
      <c r="H309" s="72"/>
      <c r="I309" s="72"/>
      <c r="J309" s="72"/>
      <c r="K309" s="72"/>
      <c r="L309" s="72"/>
      <c r="M309" s="72"/>
      <c r="N309" s="72"/>
      <c r="O309" s="87"/>
      <c r="P309" s="137">
        <f>IF($T$13="Correct",IF(AND(P308+1&lt;='Student Work'!$T$13,P308&lt;&gt;0),P308+1,IF('Student Work'!P309&gt;0,"ERROR",0)),0)</f>
        <v>0</v>
      </c>
      <c r="Q309" s="138">
        <f>IF(P309=0,0,IF(ISBLANK('Student Work'!Q309),"ERROR",IF(ABS('Student Work'!Q309-'Student Work'!T308)&lt;0.01,IF(P309&lt;&gt;"ERROR","Correct","ERROR"),"ERROR")))</f>
        <v>0</v>
      </c>
      <c r="R309" s="139">
        <f>IF(P309=0,0,IF(ISBLANK('Student Work'!R309),"ERROR",IF(ABS('Student Work'!R309-'Student Work'!Q309*'Student Work'!$T$12/12)&lt;0.01,IF(P309&lt;&gt;"ERROR","Correct","ERROR"),"ERROR")))</f>
        <v>0</v>
      </c>
      <c r="S309" s="139">
        <f>IF(P309=0,0,IF(ISBLANK('Student Work'!S309),"ERROR",IF(ABS('Student Work'!S309-('Student Work'!$T$14-'Student Work'!R309))&lt;0.01,IF(P309&lt;&gt;"ERROR","Correct","ERROR"),"ERROR")))</f>
        <v>0</v>
      </c>
      <c r="T309" s="139">
        <f>IF(P309=0,0,IF(ISBLANK('Student Work'!T309),"ERROR",IF(ABS('Student Work'!T309-('Student Work'!Q309-'Student Work'!S309))&lt;0.01,IF(P309&lt;&gt;"ERROR","Correct","ERROR"),"ERROR")))</f>
        <v>0</v>
      </c>
      <c r="U309" s="143"/>
      <c r="V309" s="143"/>
      <c r="W309" s="87"/>
      <c r="X309" s="87"/>
      <c r="Y309" s="87"/>
      <c r="Z309" s="87"/>
      <c r="AA309" s="87"/>
      <c r="AB309" s="87"/>
      <c r="AC309" s="87"/>
      <c r="AD309" s="137">
        <f>IF($AE$13="Correct",IF(AND(AD308+1&lt;='Student Work'!$AE$13,AD308&lt;&gt;0),AD308+1,IF('Student Work'!AD309&gt;0,"ERROR",0)),0)</f>
        <v>0</v>
      </c>
      <c r="AE309" s="139">
        <f>IF(AD309=0,0,IF(ISBLANK('Student Work'!AE309),"ERROR",IF(ABS('Student Work'!AE309-'Student Work'!AH308)&lt;0.01,IF(AD309&lt;&gt;"ERROR","Correct","ERROR"),"ERROR")))</f>
        <v>0</v>
      </c>
      <c r="AF309" s="139">
        <f>IF(AD309=0,0,IF(ISBLANK('Student Work'!AF309),"ERROR",IF(ABS('Student Work'!AF309-'Student Work'!AE309*'Student Work'!$AE$12/12)&lt;0.01,IF(AD309&lt;&gt;"ERROR","Correct","ERROR"),"ERROR")))</f>
        <v>0</v>
      </c>
      <c r="AG309" s="154">
        <f>IF(AD309=0,0,IF(ISBLANK('Student Work'!AG309),"ERROR",IF(ABS('Student Work'!AG309-('Student Work'!$AE$14-'Student Work'!AF309))&lt;0.01,"Correct","ERROR")))</f>
        <v>0</v>
      </c>
      <c r="AH309" s="155">
        <f>IF(AD309=0,0,IF(ISBLANK('Student Work'!AH309),"ERROR",IF(ABS('Student Work'!AH309-('Student Work'!AE309-'Student Work'!AG309))&lt;0.01,"Correct","ERROR")))</f>
        <v>0</v>
      </c>
      <c r="AI309" s="144"/>
      <c r="AJ309" s="87"/>
      <c r="AK309" s="87"/>
      <c r="AL309" s="70"/>
    </row>
    <row r="310" spans="1:38">
      <c r="A310" s="100"/>
      <c r="B310" s="72"/>
      <c r="C310" s="72"/>
      <c r="D310" s="72"/>
      <c r="E310" s="72"/>
      <c r="F310" s="72"/>
      <c r="G310" s="72"/>
      <c r="H310" s="72"/>
      <c r="I310" s="72"/>
      <c r="J310" s="72"/>
      <c r="K310" s="72"/>
      <c r="L310" s="72"/>
      <c r="M310" s="72"/>
      <c r="N310" s="72"/>
      <c r="O310" s="87"/>
      <c r="P310" s="137">
        <f>IF($T$13="Correct",IF(AND(P309+1&lt;='Student Work'!$T$13,P309&lt;&gt;0),P309+1,IF('Student Work'!P310&gt;0,"ERROR",0)),0)</f>
        <v>0</v>
      </c>
      <c r="Q310" s="138">
        <f>IF(P310=0,0,IF(ISBLANK('Student Work'!Q310),"ERROR",IF(ABS('Student Work'!Q310-'Student Work'!T309)&lt;0.01,IF(P310&lt;&gt;"ERROR","Correct","ERROR"),"ERROR")))</f>
        <v>0</v>
      </c>
      <c r="R310" s="139">
        <f>IF(P310=0,0,IF(ISBLANK('Student Work'!R310),"ERROR",IF(ABS('Student Work'!R310-'Student Work'!Q310*'Student Work'!$T$12/12)&lt;0.01,IF(P310&lt;&gt;"ERROR","Correct","ERROR"),"ERROR")))</f>
        <v>0</v>
      </c>
      <c r="S310" s="139">
        <f>IF(P310=0,0,IF(ISBLANK('Student Work'!S310),"ERROR",IF(ABS('Student Work'!S310-('Student Work'!$T$14-'Student Work'!R310))&lt;0.01,IF(P310&lt;&gt;"ERROR","Correct","ERROR"),"ERROR")))</f>
        <v>0</v>
      </c>
      <c r="T310" s="139">
        <f>IF(P310=0,0,IF(ISBLANK('Student Work'!T310),"ERROR",IF(ABS('Student Work'!T310-('Student Work'!Q310-'Student Work'!S310))&lt;0.01,IF(P310&lt;&gt;"ERROR","Correct","ERROR"),"ERROR")))</f>
        <v>0</v>
      </c>
      <c r="U310" s="143"/>
      <c r="V310" s="143"/>
      <c r="W310" s="87"/>
      <c r="X310" s="87"/>
      <c r="Y310" s="87"/>
      <c r="Z310" s="87"/>
      <c r="AA310" s="87"/>
      <c r="AB310" s="87"/>
      <c r="AC310" s="87"/>
      <c r="AD310" s="137">
        <f>IF($AE$13="Correct",IF(AND(AD309+1&lt;='Student Work'!$AE$13,AD309&lt;&gt;0),AD309+1,IF('Student Work'!AD310&gt;0,"ERROR",0)),0)</f>
        <v>0</v>
      </c>
      <c r="AE310" s="139">
        <f>IF(AD310=0,0,IF(ISBLANK('Student Work'!AE310),"ERROR",IF(ABS('Student Work'!AE310-'Student Work'!AH309)&lt;0.01,IF(AD310&lt;&gt;"ERROR","Correct","ERROR"),"ERROR")))</f>
        <v>0</v>
      </c>
      <c r="AF310" s="139">
        <f>IF(AD310=0,0,IF(ISBLANK('Student Work'!AF310),"ERROR",IF(ABS('Student Work'!AF310-'Student Work'!AE310*'Student Work'!$AE$12/12)&lt;0.01,IF(AD310&lt;&gt;"ERROR","Correct","ERROR"),"ERROR")))</f>
        <v>0</v>
      </c>
      <c r="AG310" s="154">
        <f>IF(AD310=0,0,IF(ISBLANK('Student Work'!AG310),"ERROR",IF(ABS('Student Work'!AG310-('Student Work'!$AE$14-'Student Work'!AF310))&lt;0.01,"Correct","ERROR")))</f>
        <v>0</v>
      </c>
      <c r="AH310" s="155">
        <f>IF(AD310=0,0,IF(ISBLANK('Student Work'!AH310),"ERROR",IF(ABS('Student Work'!AH310-('Student Work'!AE310-'Student Work'!AG310))&lt;0.01,"Correct","ERROR")))</f>
        <v>0</v>
      </c>
      <c r="AI310" s="144"/>
      <c r="AJ310" s="87"/>
      <c r="AK310" s="87"/>
      <c r="AL310" s="70"/>
    </row>
    <row r="311" spans="1:38">
      <c r="A311" s="100"/>
      <c r="B311" s="72"/>
      <c r="C311" s="72"/>
      <c r="D311" s="72"/>
      <c r="E311" s="72"/>
      <c r="F311" s="72"/>
      <c r="G311" s="72"/>
      <c r="H311" s="72"/>
      <c r="I311" s="72"/>
      <c r="J311" s="72"/>
      <c r="K311" s="72"/>
      <c r="L311" s="72"/>
      <c r="M311" s="72"/>
      <c r="N311" s="72"/>
      <c r="O311" s="87"/>
      <c r="P311" s="137">
        <f>IF($T$13="Correct",IF(AND(P310+1&lt;='Student Work'!$T$13,P310&lt;&gt;0),P310+1,IF('Student Work'!P311&gt;0,"ERROR",0)),0)</f>
        <v>0</v>
      </c>
      <c r="Q311" s="138">
        <f>IF(P311=0,0,IF(ISBLANK('Student Work'!Q311),"ERROR",IF(ABS('Student Work'!Q311-'Student Work'!T310)&lt;0.01,IF(P311&lt;&gt;"ERROR","Correct","ERROR"),"ERROR")))</f>
        <v>0</v>
      </c>
      <c r="R311" s="139">
        <f>IF(P311=0,0,IF(ISBLANK('Student Work'!R311),"ERROR",IF(ABS('Student Work'!R311-'Student Work'!Q311*'Student Work'!$T$12/12)&lt;0.01,IF(P311&lt;&gt;"ERROR","Correct","ERROR"),"ERROR")))</f>
        <v>0</v>
      </c>
      <c r="S311" s="139">
        <f>IF(P311=0,0,IF(ISBLANK('Student Work'!S311),"ERROR",IF(ABS('Student Work'!S311-('Student Work'!$T$14-'Student Work'!R311))&lt;0.01,IF(P311&lt;&gt;"ERROR","Correct","ERROR"),"ERROR")))</f>
        <v>0</v>
      </c>
      <c r="T311" s="139">
        <f>IF(P311=0,0,IF(ISBLANK('Student Work'!T311),"ERROR",IF(ABS('Student Work'!T311-('Student Work'!Q311-'Student Work'!S311))&lt;0.01,IF(P311&lt;&gt;"ERROR","Correct","ERROR"),"ERROR")))</f>
        <v>0</v>
      </c>
      <c r="U311" s="143"/>
      <c r="V311" s="143"/>
      <c r="W311" s="87"/>
      <c r="X311" s="87"/>
      <c r="Y311" s="87"/>
      <c r="Z311" s="87"/>
      <c r="AA311" s="87"/>
      <c r="AB311" s="87"/>
      <c r="AC311" s="87"/>
      <c r="AD311" s="137">
        <f>IF($AE$13="Correct",IF(AND(AD310+1&lt;='Student Work'!$AE$13,AD310&lt;&gt;0),AD310+1,IF('Student Work'!AD311&gt;0,"ERROR",0)),0)</f>
        <v>0</v>
      </c>
      <c r="AE311" s="139">
        <f>IF(AD311=0,0,IF(ISBLANK('Student Work'!AE311),"ERROR",IF(ABS('Student Work'!AE311-'Student Work'!AH310)&lt;0.01,IF(AD311&lt;&gt;"ERROR","Correct","ERROR"),"ERROR")))</f>
        <v>0</v>
      </c>
      <c r="AF311" s="139">
        <f>IF(AD311=0,0,IF(ISBLANK('Student Work'!AF311),"ERROR",IF(ABS('Student Work'!AF311-'Student Work'!AE311*'Student Work'!$AE$12/12)&lt;0.01,IF(AD311&lt;&gt;"ERROR","Correct","ERROR"),"ERROR")))</f>
        <v>0</v>
      </c>
      <c r="AG311" s="154">
        <f>IF(AD311=0,0,IF(ISBLANK('Student Work'!AG311),"ERROR",IF(ABS('Student Work'!AG311-('Student Work'!$AE$14-'Student Work'!AF311))&lt;0.01,"Correct","ERROR")))</f>
        <v>0</v>
      </c>
      <c r="AH311" s="155">
        <f>IF(AD311=0,0,IF(ISBLANK('Student Work'!AH311),"ERROR",IF(ABS('Student Work'!AH311-('Student Work'!AE311-'Student Work'!AG311))&lt;0.01,"Correct","ERROR")))</f>
        <v>0</v>
      </c>
      <c r="AI311" s="144"/>
      <c r="AJ311" s="87"/>
      <c r="AK311" s="87"/>
      <c r="AL311" s="70"/>
    </row>
    <row r="312" spans="1:38">
      <c r="A312" s="100"/>
      <c r="B312" s="72"/>
      <c r="C312" s="72"/>
      <c r="D312" s="72"/>
      <c r="E312" s="72"/>
      <c r="F312" s="72"/>
      <c r="G312" s="72"/>
      <c r="H312" s="72"/>
      <c r="I312" s="72"/>
      <c r="J312" s="72"/>
      <c r="K312" s="72"/>
      <c r="L312" s="72"/>
      <c r="M312" s="72"/>
      <c r="N312" s="72"/>
      <c r="O312" s="87"/>
      <c r="P312" s="137">
        <f>IF($T$13="Correct",IF(AND(P311+1&lt;='Student Work'!$T$13,P311&lt;&gt;0),P311+1,IF('Student Work'!P312&gt;0,"ERROR",0)),0)</f>
        <v>0</v>
      </c>
      <c r="Q312" s="138">
        <f>IF(P312=0,0,IF(ISBLANK('Student Work'!Q312),"ERROR",IF(ABS('Student Work'!Q312-'Student Work'!T311)&lt;0.01,IF(P312&lt;&gt;"ERROR","Correct","ERROR"),"ERROR")))</f>
        <v>0</v>
      </c>
      <c r="R312" s="139">
        <f>IF(P312=0,0,IF(ISBLANK('Student Work'!R312),"ERROR",IF(ABS('Student Work'!R312-'Student Work'!Q312*'Student Work'!$T$12/12)&lt;0.01,IF(P312&lt;&gt;"ERROR","Correct","ERROR"),"ERROR")))</f>
        <v>0</v>
      </c>
      <c r="S312" s="139">
        <f>IF(P312=0,0,IF(ISBLANK('Student Work'!S312),"ERROR",IF(ABS('Student Work'!S312-('Student Work'!$T$14-'Student Work'!R312))&lt;0.01,IF(P312&lt;&gt;"ERROR","Correct","ERROR"),"ERROR")))</f>
        <v>0</v>
      </c>
      <c r="T312" s="139">
        <f>IF(P312=0,0,IF(ISBLANK('Student Work'!T312),"ERROR",IF(ABS('Student Work'!T312-('Student Work'!Q312-'Student Work'!S312))&lt;0.01,IF(P312&lt;&gt;"ERROR","Correct","ERROR"),"ERROR")))</f>
        <v>0</v>
      </c>
      <c r="U312" s="143"/>
      <c r="V312" s="143"/>
      <c r="W312" s="87"/>
      <c r="X312" s="87"/>
      <c r="Y312" s="87"/>
      <c r="Z312" s="87"/>
      <c r="AA312" s="87"/>
      <c r="AB312" s="87"/>
      <c r="AC312" s="87"/>
      <c r="AD312" s="137">
        <f>IF($AE$13="Correct",IF(AND(AD311+1&lt;='Student Work'!$AE$13,AD311&lt;&gt;0),AD311+1,IF('Student Work'!AD312&gt;0,"ERROR",0)),0)</f>
        <v>0</v>
      </c>
      <c r="AE312" s="139">
        <f>IF(AD312=0,0,IF(ISBLANK('Student Work'!AE312),"ERROR",IF(ABS('Student Work'!AE312-'Student Work'!AH311)&lt;0.01,IF(AD312&lt;&gt;"ERROR","Correct","ERROR"),"ERROR")))</f>
        <v>0</v>
      </c>
      <c r="AF312" s="139">
        <f>IF(AD312=0,0,IF(ISBLANK('Student Work'!AF312),"ERROR",IF(ABS('Student Work'!AF312-'Student Work'!AE312*'Student Work'!$AE$12/12)&lt;0.01,IF(AD312&lt;&gt;"ERROR","Correct","ERROR"),"ERROR")))</f>
        <v>0</v>
      </c>
      <c r="AG312" s="154">
        <f>IF(AD312=0,0,IF(ISBLANK('Student Work'!AG312),"ERROR",IF(ABS('Student Work'!AG312-('Student Work'!$AE$14-'Student Work'!AF312))&lt;0.01,"Correct","ERROR")))</f>
        <v>0</v>
      </c>
      <c r="AH312" s="155">
        <f>IF(AD312=0,0,IF(ISBLANK('Student Work'!AH312),"ERROR",IF(ABS('Student Work'!AH312-('Student Work'!AE312-'Student Work'!AG312))&lt;0.01,"Correct","ERROR")))</f>
        <v>0</v>
      </c>
      <c r="AI312" s="144"/>
      <c r="AJ312" s="87"/>
      <c r="AK312" s="87"/>
      <c r="AL312" s="70"/>
    </row>
    <row r="313" spans="1:38">
      <c r="A313" s="100"/>
      <c r="B313" s="72"/>
      <c r="C313" s="72"/>
      <c r="D313" s="72"/>
      <c r="E313" s="72"/>
      <c r="F313" s="72"/>
      <c r="G313" s="72"/>
      <c r="H313" s="72"/>
      <c r="I313" s="72"/>
      <c r="J313" s="72"/>
      <c r="K313" s="72"/>
      <c r="L313" s="72"/>
      <c r="M313" s="72"/>
      <c r="N313" s="72"/>
      <c r="O313" s="87"/>
      <c r="P313" s="137">
        <f>IF($T$13="Correct",IF(AND(P312+1&lt;='Student Work'!$T$13,P312&lt;&gt;0),P312+1,IF('Student Work'!P313&gt;0,"ERROR",0)),0)</f>
        <v>0</v>
      </c>
      <c r="Q313" s="138">
        <f>IF(P313=0,0,IF(ISBLANK('Student Work'!Q313),"ERROR",IF(ABS('Student Work'!Q313-'Student Work'!T312)&lt;0.01,IF(P313&lt;&gt;"ERROR","Correct","ERROR"),"ERROR")))</f>
        <v>0</v>
      </c>
      <c r="R313" s="139">
        <f>IF(P313=0,0,IF(ISBLANK('Student Work'!R313),"ERROR",IF(ABS('Student Work'!R313-'Student Work'!Q313*'Student Work'!$T$12/12)&lt;0.01,IF(P313&lt;&gt;"ERROR","Correct","ERROR"),"ERROR")))</f>
        <v>0</v>
      </c>
      <c r="S313" s="139">
        <f>IF(P313=0,0,IF(ISBLANK('Student Work'!S313),"ERROR",IF(ABS('Student Work'!S313-('Student Work'!$T$14-'Student Work'!R313))&lt;0.01,IF(P313&lt;&gt;"ERROR","Correct","ERROR"),"ERROR")))</f>
        <v>0</v>
      </c>
      <c r="T313" s="139">
        <f>IF(P313=0,0,IF(ISBLANK('Student Work'!T313),"ERROR",IF(ABS('Student Work'!T313-('Student Work'!Q313-'Student Work'!S313))&lt;0.01,IF(P313&lt;&gt;"ERROR","Correct","ERROR"),"ERROR")))</f>
        <v>0</v>
      </c>
      <c r="U313" s="143"/>
      <c r="V313" s="143"/>
      <c r="W313" s="87"/>
      <c r="X313" s="87"/>
      <c r="Y313" s="87"/>
      <c r="Z313" s="87"/>
      <c r="AA313" s="87"/>
      <c r="AB313" s="87"/>
      <c r="AC313" s="87"/>
      <c r="AD313" s="137">
        <f>IF($AE$13="Correct",IF(AND(AD312+1&lt;='Student Work'!$AE$13,AD312&lt;&gt;0),AD312+1,IF('Student Work'!AD313&gt;0,"ERROR",0)),0)</f>
        <v>0</v>
      </c>
      <c r="AE313" s="139">
        <f>IF(AD313=0,0,IF(ISBLANK('Student Work'!AE313),"ERROR",IF(ABS('Student Work'!AE313-'Student Work'!AH312)&lt;0.01,IF(AD313&lt;&gt;"ERROR","Correct","ERROR"),"ERROR")))</f>
        <v>0</v>
      </c>
      <c r="AF313" s="139">
        <f>IF(AD313=0,0,IF(ISBLANK('Student Work'!AF313),"ERROR",IF(ABS('Student Work'!AF313-'Student Work'!AE313*'Student Work'!$AE$12/12)&lt;0.01,IF(AD313&lt;&gt;"ERROR","Correct","ERROR"),"ERROR")))</f>
        <v>0</v>
      </c>
      <c r="AG313" s="154">
        <f>IF(AD313=0,0,IF(ISBLANK('Student Work'!AG313),"ERROR",IF(ABS('Student Work'!AG313-('Student Work'!$AE$14-'Student Work'!AF313))&lt;0.01,"Correct","ERROR")))</f>
        <v>0</v>
      </c>
      <c r="AH313" s="155">
        <f>IF(AD313=0,0,IF(ISBLANK('Student Work'!AH313),"ERROR",IF(ABS('Student Work'!AH313-('Student Work'!AE313-'Student Work'!AG313))&lt;0.01,"Correct","ERROR")))</f>
        <v>0</v>
      </c>
      <c r="AI313" s="144"/>
      <c r="AJ313" s="87"/>
      <c r="AK313" s="87"/>
      <c r="AL313" s="70"/>
    </row>
    <row r="314" spans="1:38">
      <c r="A314" s="100"/>
      <c r="B314" s="72"/>
      <c r="C314" s="72"/>
      <c r="D314" s="72"/>
      <c r="E314" s="72"/>
      <c r="F314" s="72"/>
      <c r="G314" s="72"/>
      <c r="H314" s="72"/>
      <c r="I314" s="72"/>
      <c r="J314" s="72"/>
      <c r="K314" s="72"/>
      <c r="L314" s="72"/>
      <c r="M314" s="72"/>
      <c r="N314" s="72"/>
      <c r="O314" s="87"/>
      <c r="P314" s="137">
        <f>IF($T$13="Correct",IF(AND(P313+1&lt;='Student Work'!$T$13,P313&lt;&gt;0),P313+1,IF('Student Work'!P314&gt;0,"ERROR",0)),0)</f>
        <v>0</v>
      </c>
      <c r="Q314" s="138">
        <f>IF(P314=0,0,IF(ISBLANK('Student Work'!Q314),"ERROR",IF(ABS('Student Work'!Q314-'Student Work'!T313)&lt;0.01,IF(P314&lt;&gt;"ERROR","Correct","ERROR"),"ERROR")))</f>
        <v>0</v>
      </c>
      <c r="R314" s="139">
        <f>IF(P314=0,0,IF(ISBLANK('Student Work'!R314),"ERROR",IF(ABS('Student Work'!R314-'Student Work'!Q314*'Student Work'!$T$12/12)&lt;0.01,IF(P314&lt;&gt;"ERROR","Correct","ERROR"),"ERROR")))</f>
        <v>0</v>
      </c>
      <c r="S314" s="139">
        <f>IF(P314=0,0,IF(ISBLANK('Student Work'!S314),"ERROR",IF(ABS('Student Work'!S314-('Student Work'!$T$14-'Student Work'!R314))&lt;0.01,IF(P314&lt;&gt;"ERROR","Correct","ERROR"),"ERROR")))</f>
        <v>0</v>
      </c>
      <c r="T314" s="139">
        <f>IF(P314=0,0,IF(ISBLANK('Student Work'!T314),"ERROR",IF(ABS('Student Work'!T314-('Student Work'!Q314-'Student Work'!S314))&lt;0.01,IF(P314&lt;&gt;"ERROR","Correct","ERROR"),"ERROR")))</f>
        <v>0</v>
      </c>
      <c r="U314" s="143"/>
      <c r="V314" s="143"/>
      <c r="W314" s="87"/>
      <c r="X314" s="87"/>
      <c r="Y314" s="87"/>
      <c r="Z314" s="87"/>
      <c r="AA314" s="87"/>
      <c r="AB314" s="87"/>
      <c r="AC314" s="87"/>
      <c r="AD314" s="137">
        <f>IF($AE$13="Correct",IF(AND(AD313+1&lt;='Student Work'!$AE$13,AD313&lt;&gt;0),AD313+1,IF('Student Work'!AD314&gt;0,"ERROR",0)),0)</f>
        <v>0</v>
      </c>
      <c r="AE314" s="139">
        <f>IF(AD314=0,0,IF(ISBLANK('Student Work'!AE314),"ERROR",IF(ABS('Student Work'!AE314-'Student Work'!AH313)&lt;0.01,IF(AD314&lt;&gt;"ERROR","Correct","ERROR"),"ERROR")))</f>
        <v>0</v>
      </c>
      <c r="AF314" s="139">
        <f>IF(AD314=0,0,IF(ISBLANK('Student Work'!AF314),"ERROR",IF(ABS('Student Work'!AF314-'Student Work'!AE314*'Student Work'!$AE$12/12)&lt;0.01,IF(AD314&lt;&gt;"ERROR","Correct","ERROR"),"ERROR")))</f>
        <v>0</v>
      </c>
      <c r="AG314" s="154">
        <f>IF(AD314=0,0,IF(ISBLANK('Student Work'!AG314),"ERROR",IF(ABS('Student Work'!AG314-('Student Work'!$AE$14-'Student Work'!AF314))&lt;0.01,"Correct","ERROR")))</f>
        <v>0</v>
      </c>
      <c r="AH314" s="155">
        <f>IF(AD314=0,0,IF(ISBLANK('Student Work'!AH314),"ERROR",IF(ABS('Student Work'!AH314-('Student Work'!AE314-'Student Work'!AG314))&lt;0.01,"Correct","ERROR")))</f>
        <v>0</v>
      </c>
      <c r="AI314" s="144"/>
      <c r="AJ314" s="87"/>
      <c r="AK314" s="87"/>
      <c r="AL314" s="70"/>
    </row>
    <row r="315" spans="1:38">
      <c r="A315" s="100"/>
      <c r="B315" s="72"/>
      <c r="C315" s="72"/>
      <c r="D315" s="72"/>
      <c r="E315" s="72"/>
      <c r="F315" s="72"/>
      <c r="G315" s="72"/>
      <c r="H315" s="72"/>
      <c r="I315" s="72"/>
      <c r="J315" s="72"/>
      <c r="K315" s="72"/>
      <c r="L315" s="72"/>
      <c r="M315" s="72"/>
      <c r="N315" s="72"/>
      <c r="O315" s="87"/>
      <c r="P315" s="137">
        <f>IF($T$13="Correct",IF(AND(P314+1&lt;='Student Work'!$T$13,P314&lt;&gt;0),P314+1,IF('Student Work'!P315&gt;0,"ERROR",0)),0)</f>
        <v>0</v>
      </c>
      <c r="Q315" s="138">
        <f>IF(P315=0,0,IF(ISBLANK('Student Work'!Q315),"ERROR",IF(ABS('Student Work'!Q315-'Student Work'!T314)&lt;0.01,IF(P315&lt;&gt;"ERROR","Correct","ERROR"),"ERROR")))</f>
        <v>0</v>
      </c>
      <c r="R315" s="139">
        <f>IF(P315=0,0,IF(ISBLANK('Student Work'!R315),"ERROR",IF(ABS('Student Work'!R315-'Student Work'!Q315*'Student Work'!$T$12/12)&lt;0.01,IF(P315&lt;&gt;"ERROR","Correct","ERROR"),"ERROR")))</f>
        <v>0</v>
      </c>
      <c r="S315" s="139">
        <f>IF(P315=0,0,IF(ISBLANK('Student Work'!S315),"ERROR",IF(ABS('Student Work'!S315-('Student Work'!$T$14-'Student Work'!R315))&lt;0.01,IF(P315&lt;&gt;"ERROR","Correct","ERROR"),"ERROR")))</f>
        <v>0</v>
      </c>
      <c r="T315" s="139">
        <f>IF(P315=0,0,IF(ISBLANK('Student Work'!T315),"ERROR",IF(ABS('Student Work'!T315-('Student Work'!Q315-'Student Work'!S315))&lt;0.01,IF(P315&lt;&gt;"ERROR","Correct","ERROR"),"ERROR")))</f>
        <v>0</v>
      </c>
      <c r="U315" s="143"/>
      <c r="V315" s="143"/>
      <c r="W315" s="87"/>
      <c r="X315" s="87"/>
      <c r="Y315" s="87"/>
      <c r="Z315" s="87"/>
      <c r="AA315" s="87"/>
      <c r="AB315" s="87"/>
      <c r="AC315" s="87"/>
      <c r="AD315" s="137">
        <f>IF($AE$13="Correct",IF(AND(AD314+1&lt;='Student Work'!$AE$13,AD314&lt;&gt;0),AD314+1,IF('Student Work'!AD315&gt;0,"ERROR",0)),0)</f>
        <v>0</v>
      </c>
      <c r="AE315" s="139">
        <f>IF(AD315=0,0,IF(ISBLANK('Student Work'!AE315),"ERROR",IF(ABS('Student Work'!AE315-'Student Work'!AH314)&lt;0.01,IF(AD315&lt;&gt;"ERROR","Correct","ERROR"),"ERROR")))</f>
        <v>0</v>
      </c>
      <c r="AF315" s="139">
        <f>IF(AD315=0,0,IF(ISBLANK('Student Work'!AF315),"ERROR",IF(ABS('Student Work'!AF315-'Student Work'!AE315*'Student Work'!$AE$12/12)&lt;0.01,IF(AD315&lt;&gt;"ERROR","Correct","ERROR"),"ERROR")))</f>
        <v>0</v>
      </c>
      <c r="AG315" s="154">
        <f>IF(AD315=0,0,IF(ISBLANK('Student Work'!AG315),"ERROR",IF(ABS('Student Work'!AG315-('Student Work'!$AE$14-'Student Work'!AF315))&lt;0.01,"Correct","ERROR")))</f>
        <v>0</v>
      </c>
      <c r="AH315" s="155">
        <f>IF(AD315=0,0,IF(ISBLANK('Student Work'!AH315),"ERROR",IF(ABS('Student Work'!AH315-('Student Work'!AE315-'Student Work'!AG315))&lt;0.01,"Correct","ERROR")))</f>
        <v>0</v>
      </c>
      <c r="AI315" s="144"/>
      <c r="AJ315" s="87"/>
      <c r="AK315" s="87"/>
      <c r="AL315" s="70"/>
    </row>
    <row r="316" spans="1:38">
      <c r="A316" s="100"/>
      <c r="B316" s="72"/>
      <c r="C316" s="72"/>
      <c r="D316" s="72"/>
      <c r="E316" s="72"/>
      <c r="F316" s="72"/>
      <c r="G316" s="72"/>
      <c r="H316" s="72"/>
      <c r="I316" s="72"/>
      <c r="J316" s="72"/>
      <c r="K316" s="72"/>
      <c r="L316" s="72"/>
      <c r="M316" s="72"/>
      <c r="N316" s="72"/>
      <c r="O316" s="87"/>
      <c r="P316" s="137">
        <f>IF($T$13="Correct",IF(AND(P315+1&lt;='Student Work'!$T$13,P315&lt;&gt;0),P315+1,IF('Student Work'!P316&gt;0,"ERROR",0)),0)</f>
        <v>0</v>
      </c>
      <c r="Q316" s="138">
        <f>IF(P316=0,0,IF(ISBLANK('Student Work'!Q316),"ERROR",IF(ABS('Student Work'!Q316-'Student Work'!T315)&lt;0.01,IF(P316&lt;&gt;"ERROR","Correct","ERROR"),"ERROR")))</f>
        <v>0</v>
      </c>
      <c r="R316" s="139">
        <f>IF(P316=0,0,IF(ISBLANK('Student Work'!R316),"ERROR",IF(ABS('Student Work'!R316-'Student Work'!Q316*'Student Work'!$T$12/12)&lt;0.01,IF(P316&lt;&gt;"ERROR","Correct","ERROR"),"ERROR")))</f>
        <v>0</v>
      </c>
      <c r="S316" s="139">
        <f>IF(P316=0,0,IF(ISBLANK('Student Work'!S316),"ERROR",IF(ABS('Student Work'!S316-('Student Work'!$T$14-'Student Work'!R316))&lt;0.01,IF(P316&lt;&gt;"ERROR","Correct","ERROR"),"ERROR")))</f>
        <v>0</v>
      </c>
      <c r="T316" s="139">
        <f>IF(P316=0,0,IF(ISBLANK('Student Work'!T316),"ERROR",IF(ABS('Student Work'!T316-('Student Work'!Q316-'Student Work'!S316))&lt;0.01,IF(P316&lt;&gt;"ERROR","Correct","ERROR"),"ERROR")))</f>
        <v>0</v>
      </c>
      <c r="U316" s="143"/>
      <c r="V316" s="143"/>
      <c r="W316" s="87"/>
      <c r="X316" s="87"/>
      <c r="Y316" s="87"/>
      <c r="Z316" s="87"/>
      <c r="AA316" s="87"/>
      <c r="AB316" s="87"/>
      <c r="AC316" s="87"/>
      <c r="AD316" s="137">
        <f>IF($AE$13="Correct",IF(AND(AD315+1&lt;='Student Work'!$AE$13,AD315&lt;&gt;0),AD315+1,IF('Student Work'!AD316&gt;0,"ERROR",0)),0)</f>
        <v>0</v>
      </c>
      <c r="AE316" s="139">
        <f>IF(AD316=0,0,IF(ISBLANK('Student Work'!AE316),"ERROR",IF(ABS('Student Work'!AE316-'Student Work'!AH315)&lt;0.01,IF(AD316&lt;&gt;"ERROR","Correct","ERROR"),"ERROR")))</f>
        <v>0</v>
      </c>
      <c r="AF316" s="139">
        <f>IF(AD316=0,0,IF(ISBLANK('Student Work'!AF316),"ERROR",IF(ABS('Student Work'!AF316-'Student Work'!AE316*'Student Work'!$AE$12/12)&lt;0.01,IF(AD316&lt;&gt;"ERROR","Correct","ERROR"),"ERROR")))</f>
        <v>0</v>
      </c>
      <c r="AG316" s="154">
        <f>IF(AD316=0,0,IF(ISBLANK('Student Work'!AG316),"ERROR",IF(ABS('Student Work'!AG316-('Student Work'!$AE$14-'Student Work'!AF316))&lt;0.01,"Correct","ERROR")))</f>
        <v>0</v>
      </c>
      <c r="AH316" s="155">
        <f>IF(AD316=0,0,IF(ISBLANK('Student Work'!AH316),"ERROR",IF(ABS('Student Work'!AH316-('Student Work'!AE316-'Student Work'!AG316))&lt;0.01,"Correct","ERROR")))</f>
        <v>0</v>
      </c>
      <c r="AI316" s="144"/>
      <c r="AJ316" s="87"/>
      <c r="AK316" s="87"/>
      <c r="AL316" s="70"/>
    </row>
    <row r="317" spans="1:38">
      <c r="A317" s="100"/>
      <c r="B317" s="72"/>
      <c r="C317" s="72"/>
      <c r="D317" s="72"/>
      <c r="E317" s="72"/>
      <c r="F317" s="72"/>
      <c r="G317" s="72"/>
      <c r="H317" s="72"/>
      <c r="I317" s="72"/>
      <c r="J317" s="72"/>
      <c r="K317" s="72"/>
      <c r="L317" s="72"/>
      <c r="M317" s="72"/>
      <c r="N317" s="72"/>
      <c r="O317" s="87"/>
      <c r="P317" s="137">
        <f>IF($T$13="Correct",IF(AND(P316+1&lt;='Student Work'!$T$13,P316&lt;&gt;0),P316+1,IF('Student Work'!P317&gt;0,"ERROR",0)),0)</f>
        <v>0</v>
      </c>
      <c r="Q317" s="138">
        <f>IF(P317=0,0,IF(ISBLANK('Student Work'!Q317),"ERROR",IF(ABS('Student Work'!Q317-'Student Work'!T316)&lt;0.01,IF(P317&lt;&gt;"ERROR","Correct","ERROR"),"ERROR")))</f>
        <v>0</v>
      </c>
      <c r="R317" s="139">
        <f>IF(P317=0,0,IF(ISBLANK('Student Work'!R317),"ERROR",IF(ABS('Student Work'!R317-'Student Work'!Q317*'Student Work'!$T$12/12)&lt;0.01,IF(P317&lt;&gt;"ERROR","Correct","ERROR"),"ERROR")))</f>
        <v>0</v>
      </c>
      <c r="S317" s="139">
        <f>IF(P317=0,0,IF(ISBLANK('Student Work'!S317),"ERROR",IF(ABS('Student Work'!S317-('Student Work'!$T$14-'Student Work'!R317))&lt;0.01,IF(P317&lt;&gt;"ERROR","Correct","ERROR"),"ERROR")))</f>
        <v>0</v>
      </c>
      <c r="T317" s="139">
        <f>IF(P317=0,0,IF(ISBLANK('Student Work'!T317),"ERROR",IF(ABS('Student Work'!T317-('Student Work'!Q317-'Student Work'!S317))&lt;0.01,IF(P317&lt;&gt;"ERROR","Correct","ERROR"),"ERROR")))</f>
        <v>0</v>
      </c>
      <c r="U317" s="143"/>
      <c r="V317" s="143"/>
      <c r="W317" s="87"/>
      <c r="X317" s="87"/>
      <c r="Y317" s="87"/>
      <c r="Z317" s="87"/>
      <c r="AA317" s="87"/>
      <c r="AB317" s="87"/>
      <c r="AC317" s="87"/>
      <c r="AD317" s="137">
        <f>IF($AE$13="Correct",IF(AND(AD316+1&lt;='Student Work'!$AE$13,AD316&lt;&gt;0),AD316+1,IF('Student Work'!AD317&gt;0,"ERROR",0)),0)</f>
        <v>0</v>
      </c>
      <c r="AE317" s="139">
        <f>IF(AD317=0,0,IF(ISBLANK('Student Work'!AE317),"ERROR",IF(ABS('Student Work'!AE317-'Student Work'!AH316)&lt;0.01,IF(AD317&lt;&gt;"ERROR","Correct","ERROR"),"ERROR")))</f>
        <v>0</v>
      </c>
      <c r="AF317" s="139">
        <f>IF(AD317=0,0,IF(ISBLANK('Student Work'!AF317),"ERROR",IF(ABS('Student Work'!AF317-'Student Work'!AE317*'Student Work'!$AE$12/12)&lt;0.01,IF(AD317&lt;&gt;"ERROR","Correct","ERROR"),"ERROR")))</f>
        <v>0</v>
      </c>
      <c r="AG317" s="154">
        <f>IF(AD317=0,0,IF(ISBLANK('Student Work'!AG317),"ERROR",IF(ABS('Student Work'!AG317-('Student Work'!$AE$14-'Student Work'!AF317))&lt;0.01,"Correct","ERROR")))</f>
        <v>0</v>
      </c>
      <c r="AH317" s="155">
        <f>IF(AD317=0,0,IF(ISBLANK('Student Work'!AH317),"ERROR",IF(ABS('Student Work'!AH317-('Student Work'!AE317-'Student Work'!AG317))&lt;0.01,"Correct","ERROR")))</f>
        <v>0</v>
      </c>
      <c r="AI317" s="144"/>
      <c r="AJ317" s="87"/>
      <c r="AK317" s="87"/>
      <c r="AL317" s="70"/>
    </row>
    <row r="318" spans="1:38">
      <c r="A318" s="100"/>
      <c r="B318" s="72"/>
      <c r="C318" s="72"/>
      <c r="D318" s="72"/>
      <c r="E318" s="72"/>
      <c r="F318" s="72"/>
      <c r="G318" s="72"/>
      <c r="H318" s="72"/>
      <c r="I318" s="72"/>
      <c r="J318" s="72"/>
      <c r="K318" s="72"/>
      <c r="L318" s="72"/>
      <c r="M318" s="72"/>
      <c r="N318" s="72"/>
      <c r="O318" s="87"/>
      <c r="P318" s="137">
        <f>IF($T$13="Correct",IF(AND(P317+1&lt;='Student Work'!$T$13,P317&lt;&gt;0),P317+1,IF('Student Work'!P318&gt;0,"ERROR",0)),0)</f>
        <v>0</v>
      </c>
      <c r="Q318" s="138">
        <f>IF(P318=0,0,IF(ISBLANK('Student Work'!Q318),"ERROR",IF(ABS('Student Work'!Q318-'Student Work'!T317)&lt;0.01,IF(P318&lt;&gt;"ERROR","Correct","ERROR"),"ERROR")))</f>
        <v>0</v>
      </c>
      <c r="R318" s="139">
        <f>IF(P318=0,0,IF(ISBLANK('Student Work'!R318),"ERROR",IF(ABS('Student Work'!R318-'Student Work'!Q318*'Student Work'!$T$12/12)&lt;0.01,IF(P318&lt;&gt;"ERROR","Correct","ERROR"),"ERROR")))</f>
        <v>0</v>
      </c>
      <c r="S318" s="139">
        <f>IF(P318=0,0,IF(ISBLANK('Student Work'!S318),"ERROR",IF(ABS('Student Work'!S318-('Student Work'!$T$14-'Student Work'!R318))&lt;0.01,IF(P318&lt;&gt;"ERROR","Correct","ERROR"),"ERROR")))</f>
        <v>0</v>
      </c>
      <c r="T318" s="139">
        <f>IF(P318=0,0,IF(ISBLANK('Student Work'!T318),"ERROR",IF(ABS('Student Work'!T318-('Student Work'!Q318-'Student Work'!S318))&lt;0.01,IF(P318&lt;&gt;"ERROR","Correct","ERROR"),"ERROR")))</f>
        <v>0</v>
      </c>
      <c r="U318" s="143"/>
      <c r="V318" s="143"/>
      <c r="W318" s="87"/>
      <c r="X318" s="87"/>
      <c r="Y318" s="87"/>
      <c r="Z318" s="87"/>
      <c r="AA318" s="87"/>
      <c r="AB318" s="87"/>
      <c r="AC318" s="87"/>
      <c r="AD318" s="137">
        <f>IF($AE$13="Correct",IF(AND(AD317+1&lt;='Student Work'!$AE$13,AD317&lt;&gt;0),AD317+1,IF('Student Work'!AD318&gt;0,"ERROR",0)),0)</f>
        <v>0</v>
      </c>
      <c r="AE318" s="139">
        <f>IF(AD318=0,0,IF(ISBLANK('Student Work'!AE318),"ERROR",IF(ABS('Student Work'!AE318-'Student Work'!AH317)&lt;0.01,IF(AD318&lt;&gt;"ERROR","Correct","ERROR"),"ERROR")))</f>
        <v>0</v>
      </c>
      <c r="AF318" s="139">
        <f>IF(AD318=0,0,IF(ISBLANK('Student Work'!AF318),"ERROR",IF(ABS('Student Work'!AF318-'Student Work'!AE318*'Student Work'!$AE$12/12)&lt;0.01,IF(AD318&lt;&gt;"ERROR","Correct","ERROR"),"ERROR")))</f>
        <v>0</v>
      </c>
      <c r="AG318" s="154">
        <f>IF(AD318=0,0,IF(ISBLANK('Student Work'!AG318),"ERROR",IF(ABS('Student Work'!AG318-('Student Work'!$AE$14-'Student Work'!AF318))&lt;0.01,"Correct","ERROR")))</f>
        <v>0</v>
      </c>
      <c r="AH318" s="155">
        <f>IF(AD318=0,0,IF(ISBLANK('Student Work'!AH318),"ERROR",IF(ABS('Student Work'!AH318-('Student Work'!AE318-'Student Work'!AG318))&lt;0.01,"Correct","ERROR")))</f>
        <v>0</v>
      </c>
      <c r="AI318" s="144"/>
      <c r="AJ318" s="87"/>
      <c r="AK318" s="87"/>
      <c r="AL318" s="70"/>
    </row>
    <row r="319" spans="1:38">
      <c r="A319" s="100"/>
      <c r="B319" s="72"/>
      <c r="C319" s="72"/>
      <c r="D319" s="72"/>
      <c r="E319" s="72"/>
      <c r="F319" s="72"/>
      <c r="G319" s="72"/>
      <c r="H319" s="72"/>
      <c r="I319" s="72"/>
      <c r="J319" s="72"/>
      <c r="K319" s="72"/>
      <c r="L319" s="72"/>
      <c r="M319" s="72"/>
      <c r="N319" s="72"/>
      <c r="O319" s="87"/>
      <c r="P319" s="137">
        <f>IF($T$13="Correct",IF(AND(P318+1&lt;='Student Work'!$T$13,P318&lt;&gt;0),P318+1,IF('Student Work'!P319&gt;0,"ERROR",0)),0)</f>
        <v>0</v>
      </c>
      <c r="Q319" s="138">
        <f>IF(P319=0,0,IF(ISBLANK('Student Work'!Q319),"ERROR",IF(ABS('Student Work'!Q319-'Student Work'!T318)&lt;0.01,IF(P319&lt;&gt;"ERROR","Correct","ERROR"),"ERROR")))</f>
        <v>0</v>
      </c>
      <c r="R319" s="139">
        <f>IF(P319=0,0,IF(ISBLANK('Student Work'!R319),"ERROR",IF(ABS('Student Work'!R319-'Student Work'!Q319*'Student Work'!$T$12/12)&lt;0.01,IF(P319&lt;&gt;"ERROR","Correct","ERROR"),"ERROR")))</f>
        <v>0</v>
      </c>
      <c r="S319" s="139">
        <f>IF(P319=0,0,IF(ISBLANK('Student Work'!S319),"ERROR",IF(ABS('Student Work'!S319-('Student Work'!$T$14-'Student Work'!R319))&lt;0.01,IF(P319&lt;&gt;"ERROR","Correct","ERROR"),"ERROR")))</f>
        <v>0</v>
      </c>
      <c r="T319" s="139">
        <f>IF(P319=0,0,IF(ISBLANK('Student Work'!T319),"ERROR",IF(ABS('Student Work'!T319-('Student Work'!Q319-'Student Work'!S319))&lt;0.01,IF(P319&lt;&gt;"ERROR","Correct","ERROR"),"ERROR")))</f>
        <v>0</v>
      </c>
      <c r="U319" s="143"/>
      <c r="V319" s="143"/>
      <c r="W319" s="87"/>
      <c r="X319" s="87"/>
      <c r="Y319" s="87"/>
      <c r="Z319" s="87"/>
      <c r="AA319" s="87"/>
      <c r="AB319" s="87"/>
      <c r="AC319" s="87"/>
      <c r="AD319" s="137">
        <f>IF($AE$13="Correct",IF(AND(AD318+1&lt;='Student Work'!$AE$13,AD318&lt;&gt;0),AD318+1,IF('Student Work'!AD319&gt;0,"ERROR",0)),0)</f>
        <v>0</v>
      </c>
      <c r="AE319" s="139">
        <f>IF(AD319=0,0,IF(ISBLANK('Student Work'!AE319),"ERROR",IF(ABS('Student Work'!AE319-'Student Work'!AH318)&lt;0.01,IF(AD319&lt;&gt;"ERROR","Correct","ERROR"),"ERROR")))</f>
        <v>0</v>
      </c>
      <c r="AF319" s="139">
        <f>IF(AD319=0,0,IF(ISBLANK('Student Work'!AF319),"ERROR",IF(ABS('Student Work'!AF319-'Student Work'!AE319*'Student Work'!$AE$12/12)&lt;0.01,IF(AD319&lt;&gt;"ERROR","Correct","ERROR"),"ERROR")))</f>
        <v>0</v>
      </c>
      <c r="AG319" s="154">
        <f>IF(AD319=0,0,IF(ISBLANK('Student Work'!AG319),"ERROR",IF(ABS('Student Work'!AG319-('Student Work'!$AE$14-'Student Work'!AF319))&lt;0.01,"Correct","ERROR")))</f>
        <v>0</v>
      </c>
      <c r="AH319" s="155">
        <f>IF(AD319=0,0,IF(ISBLANK('Student Work'!AH319),"ERROR",IF(ABS('Student Work'!AH319-('Student Work'!AE319-'Student Work'!AG319))&lt;0.01,"Correct","ERROR")))</f>
        <v>0</v>
      </c>
      <c r="AI319" s="144"/>
      <c r="AJ319" s="87"/>
      <c r="AK319" s="87"/>
      <c r="AL319" s="70"/>
    </row>
    <row r="320" spans="1:38">
      <c r="A320" s="100"/>
      <c r="B320" s="72"/>
      <c r="C320" s="72"/>
      <c r="D320" s="72"/>
      <c r="E320" s="72"/>
      <c r="F320" s="72"/>
      <c r="G320" s="72"/>
      <c r="H320" s="72"/>
      <c r="I320" s="72"/>
      <c r="J320" s="72"/>
      <c r="K320" s="72"/>
      <c r="L320" s="72"/>
      <c r="M320" s="72"/>
      <c r="N320" s="72"/>
      <c r="O320" s="87"/>
      <c r="P320" s="137">
        <f>IF($T$13="Correct",IF(AND(P319+1&lt;='Student Work'!$T$13,P319&lt;&gt;0),P319+1,IF('Student Work'!P320&gt;0,"ERROR",0)),0)</f>
        <v>0</v>
      </c>
      <c r="Q320" s="138">
        <f>IF(P320=0,0,IF(ISBLANK('Student Work'!Q320),"ERROR",IF(ABS('Student Work'!Q320-'Student Work'!T319)&lt;0.01,IF(P320&lt;&gt;"ERROR","Correct","ERROR"),"ERROR")))</f>
        <v>0</v>
      </c>
      <c r="R320" s="139">
        <f>IF(P320=0,0,IF(ISBLANK('Student Work'!R320),"ERROR",IF(ABS('Student Work'!R320-'Student Work'!Q320*'Student Work'!$T$12/12)&lt;0.01,IF(P320&lt;&gt;"ERROR","Correct","ERROR"),"ERROR")))</f>
        <v>0</v>
      </c>
      <c r="S320" s="139">
        <f>IF(P320=0,0,IF(ISBLANK('Student Work'!S320),"ERROR",IF(ABS('Student Work'!S320-('Student Work'!$T$14-'Student Work'!R320))&lt;0.01,IF(P320&lt;&gt;"ERROR","Correct","ERROR"),"ERROR")))</f>
        <v>0</v>
      </c>
      <c r="T320" s="139">
        <f>IF(P320=0,0,IF(ISBLANK('Student Work'!T320),"ERROR",IF(ABS('Student Work'!T320-('Student Work'!Q320-'Student Work'!S320))&lt;0.01,IF(P320&lt;&gt;"ERROR","Correct","ERROR"),"ERROR")))</f>
        <v>0</v>
      </c>
      <c r="U320" s="143"/>
      <c r="V320" s="143"/>
      <c r="W320" s="87"/>
      <c r="X320" s="87"/>
      <c r="Y320" s="87"/>
      <c r="Z320" s="87"/>
      <c r="AA320" s="87"/>
      <c r="AB320" s="87"/>
      <c r="AC320" s="87"/>
      <c r="AD320" s="137">
        <f>IF($AE$13="Correct",IF(AND(AD319+1&lt;='Student Work'!$AE$13,AD319&lt;&gt;0),AD319+1,IF('Student Work'!AD320&gt;0,"ERROR",0)),0)</f>
        <v>0</v>
      </c>
      <c r="AE320" s="139">
        <f>IF(AD320=0,0,IF(ISBLANK('Student Work'!AE320),"ERROR",IF(ABS('Student Work'!AE320-'Student Work'!AH319)&lt;0.01,IF(AD320&lt;&gt;"ERROR","Correct","ERROR"),"ERROR")))</f>
        <v>0</v>
      </c>
      <c r="AF320" s="139">
        <f>IF(AD320=0,0,IF(ISBLANK('Student Work'!AF320),"ERROR",IF(ABS('Student Work'!AF320-'Student Work'!AE320*'Student Work'!$AE$12/12)&lt;0.01,IF(AD320&lt;&gt;"ERROR","Correct","ERROR"),"ERROR")))</f>
        <v>0</v>
      </c>
      <c r="AG320" s="154">
        <f>IF(AD320=0,0,IF(ISBLANK('Student Work'!AG320),"ERROR",IF(ABS('Student Work'!AG320-('Student Work'!$AE$14-'Student Work'!AF320))&lt;0.01,"Correct","ERROR")))</f>
        <v>0</v>
      </c>
      <c r="AH320" s="155">
        <f>IF(AD320=0,0,IF(ISBLANK('Student Work'!AH320),"ERROR",IF(ABS('Student Work'!AH320-('Student Work'!AE320-'Student Work'!AG320))&lt;0.01,"Correct","ERROR")))</f>
        <v>0</v>
      </c>
      <c r="AI320" s="144"/>
      <c r="AJ320" s="87"/>
      <c r="AK320" s="87"/>
      <c r="AL320" s="70"/>
    </row>
    <row r="321" spans="1:38">
      <c r="A321" s="100"/>
      <c r="B321" s="72"/>
      <c r="C321" s="72"/>
      <c r="D321" s="72"/>
      <c r="E321" s="72"/>
      <c r="F321" s="72"/>
      <c r="G321" s="72"/>
      <c r="H321" s="72"/>
      <c r="I321" s="72"/>
      <c r="J321" s="72"/>
      <c r="K321" s="72"/>
      <c r="L321" s="72"/>
      <c r="M321" s="72"/>
      <c r="N321" s="72"/>
      <c r="O321" s="87"/>
      <c r="P321" s="137">
        <f>IF($T$13="Correct",IF(AND(P320+1&lt;='Student Work'!$T$13,P320&lt;&gt;0),P320+1,IF('Student Work'!P321&gt;0,"ERROR",0)),0)</f>
        <v>0</v>
      </c>
      <c r="Q321" s="138">
        <f>IF(P321=0,0,IF(ISBLANK('Student Work'!Q321),"ERROR",IF(ABS('Student Work'!Q321-'Student Work'!T320)&lt;0.01,IF(P321&lt;&gt;"ERROR","Correct","ERROR"),"ERROR")))</f>
        <v>0</v>
      </c>
      <c r="R321" s="139">
        <f>IF(P321=0,0,IF(ISBLANK('Student Work'!R321),"ERROR",IF(ABS('Student Work'!R321-'Student Work'!Q321*'Student Work'!$T$12/12)&lt;0.01,IF(P321&lt;&gt;"ERROR","Correct","ERROR"),"ERROR")))</f>
        <v>0</v>
      </c>
      <c r="S321" s="139">
        <f>IF(P321=0,0,IF(ISBLANK('Student Work'!S321),"ERROR",IF(ABS('Student Work'!S321-('Student Work'!$T$14-'Student Work'!R321))&lt;0.01,IF(P321&lt;&gt;"ERROR","Correct","ERROR"),"ERROR")))</f>
        <v>0</v>
      </c>
      <c r="T321" s="139">
        <f>IF(P321=0,0,IF(ISBLANK('Student Work'!T321),"ERROR",IF(ABS('Student Work'!T321-('Student Work'!Q321-'Student Work'!S321))&lt;0.01,IF(P321&lt;&gt;"ERROR","Correct","ERROR"),"ERROR")))</f>
        <v>0</v>
      </c>
      <c r="U321" s="143"/>
      <c r="V321" s="143"/>
      <c r="W321" s="87"/>
      <c r="X321" s="87"/>
      <c r="Y321" s="87"/>
      <c r="Z321" s="87"/>
      <c r="AA321" s="87"/>
      <c r="AB321" s="87"/>
      <c r="AC321" s="87"/>
      <c r="AD321" s="137">
        <f>IF($AE$13="Correct",IF(AND(AD320+1&lt;='Student Work'!$AE$13,AD320&lt;&gt;0),AD320+1,IF('Student Work'!AD321&gt;0,"ERROR",0)),0)</f>
        <v>0</v>
      </c>
      <c r="AE321" s="139">
        <f>IF(AD321=0,0,IF(ISBLANK('Student Work'!AE321),"ERROR",IF(ABS('Student Work'!AE321-'Student Work'!AH320)&lt;0.01,IF(AD321&lt;&gt;"ERROR","Correct","ERROR"),"ERROR")))</f>
        <v>0</v>
      </c>
      <c r="AF321" s="139">
        <f>IF(AD321=0,0,IF(ISBLANK('Student Work'!AF321),"ERROR",IF(ABS('Student Work'!AF321-'Student Work'!AE321*'Student Work'!$AE$12/12)&lt;0.01,IF(AD321&lt;&gt;"ERROR","Correct","ERROR"),"ERROR")))</f>
        <v>0</v>
      </c>
      <c r="AG321" s="154">
        <f>IF(AD321=0,0,IF(ISBLANK('Student Work'!AG321),"ERROR",IF(ABS('Student Work'!AG321-('Student Work'!$AE$14-'Student Work'!AF321))&lt;0.01,"Correct","ERROR")))</f>
        <v>0</v>
      </c>
      <c r="AH321" s="155">
        <f>IF(AD321=0,0,IF(ISBLANK('Student Work'!AH321),"ERROR",IF(ABS('Student Work'!AH321-('Student Work'!AE321-'Student Work'!AG321))&lt;0.01,"Correct","ERROR")))</f>
        <v>0</v>
      </c>
      <c r="AI321" s="144"/>
      <c r="AJ321" s="87"/>
      <c r="AK321" s="87"/>
      <c r="AL321" s="70"/>
    </row>
    <row r="322" spans="1:38">
      <c r="A322" s="100"/>
      <c r="B322" s="72"/>
      <c r="C322" s="72"/>
      <c r="D322" s="72"/>
      <c r="E322" s="72"/>
      <c r="F322" s="72"/>
      <c r="G322" s="72"/>
      <c r="H322" s="72"/>
      <c r="I322" s="72"/>
      <c r="J322" s="72"/>
      <c r="K322" s="72"/>
      <c r="L322" s="72"/>
      <c r="M322" s="72"/>
      <c r="N322" s="72"/>
      <c r="O322" s="87"/>
      <c r="P322" s="137">
        <f>IF($T$13="Correct",IF(AND(P321+1&lt;='Student Work'!$T$13,P321&lt;&gt;0),P321+1,IF('Student Work'!P322&gt;0,"ERROR",0)),0)</f>
        <v>0</v>
      </c>
      <c r="Q322" s="138">
        <f>IF(P322=0,0,IF(ISBLANK('Student Work'!Q322),"ERROR",IF(ABS('Student Work'!Q322-'Student Work'!T321)&lt;0.01,IF(P322&lt;&gt;"ERROR","Correct","ERROR"),"ERROR")))</f>
        <v>0</v>
      </c>
      <c r="R322" s="139">
        <f>IF(P322=0,0,IF(ISBLANK('Student Work'!R322),"ERROR",IF(ABS('Student Work'!R322-'Student Work'!Q322*'Student Work'!$T$12/12)&lt;0.01,IF(P322&lt;&gt;"ERROR","Correct","ERROR"),"ERROR")))</f>
        <v>0</v>
      </c>
      <c r="S322" s="139">
        <f>IF(P322=0,0,IF(ISBLANK('Student Work'!S322),"ERROR",IF(ABS('Student Work'!S322-('Student Work'!$T$14-'Student Work'!R322))&lt;0.01,IF(P322&lt;&gt;"ERROR","Correct","ERROR"),"ERROR")))</f>
        <v>0</v>
      </c>
      <c r="T322" s="139">
        <f>IF(P322=0,0,IF(ISBLANK('Student Work'!T322),"ERROR",IF(ABS('Student Work'!T322-('Student Work'!Q322-'Student Work'!S322))&lt;0.01,IF(P322&lt;&gt;"ERROR","Correct","ERROR"),"ERROR")))</f>
        <v>0</v>
      </c>
      <c r="U322" s="143"/>
      <c r="V322" s="143"/>
      <c r="W322" s="87"/>
      <c r="X322" s="87"/>
      <c r="Y322" s="87"/>
      <c r="Z322" s="87"/>
      <c r="AA322" s="87"/>
      <c r="AB322" s="87"/>
      <c r="AC322" s="87"/>
      <c r="AD322" s="137">
        <f>IF($AE$13="Correct",IF(AND(AD321+1&lt;='Student Work'!$AE$13,AD321&lt;&gt;0),AD321+1,IF('Student Work'!AD322&gt;0,"ERROR",0)),0)</f>
        <v>0</v>
      </c>
      <c r="AE322" s="139">
        <f>IF(AD322=0,0,IF(ISBLANK('Student Work'!AE322),"ERROR",IF(ABS('Student Work'!AE322-'Student Work'!AH321)&lt;0.01,IF(AD322&lt;&gt;"ERROR","Correct","ERROR"),"ERROR")))</f>
        <v>0</v>
      </c>
      <c r="AF322" s="139">
        <f>IF(AD322=0,0,IF(ISBLANK('Student Work'!AF322),"ERROR",IF(ABS('Student Work'!AF322-'Student Work'!AE322*'Student Work'!$AE$12/12)&lt;0.01,IF(AD322&lt;&gt;"ERROR","Correct","ERROR"),"ERROR")))</f>
        <v>0</v>
      </c>
      <c r="AG322" s="154">
        <f>IF(AD322=0,0,IF(ISBLANK('Student Work'!AG322),"ERROR",IF(ABS('Student Work'!AG322-('Student Work'!$AE$14-'Student Work'!AF322))&lt;0.01,"Correct","ERROR")))</f>
        <v>0</v>
      </c>
      <c r="AH322" s="155">
        <f>IF(AD322=0,0,IF(ISBLANK('Student Work'!AH322),"ERROR",IF(ABS('Student Work'!AH322-('Student Work'!AE322-'Student Work'!AG322))&lt;0.01,"Correct","ERROR")))</f>
        <v>0</v>
      </c>
      <c r="AI322" s="144"/>
      <c r="AJ322" s="87"/>
      <c r="AK322" s="87"/>
      <c r="AL322" s="70"/>
    </row>
    <row r="323" spans="1:38">
      <c r="A323" s="100"/>
      <c r="B323" s="72"/>
      <c r="C323" s="72"/>
      <c r="D323" s="72"/>
      <c r="E323" s="72"/>
      <c r="F323" s="72"/>
      <c r="G323" s="72"/>
      <c r="H323" s="72"/>
      <c r="I323" s="72"/>
      <c r="J323" s="72"/>
      <c r="K323" s="72"/>
      <c r="L323" s="72"/>
      <c r="M323" s="72"/>
      <c r="N323" s="72"/>
      <c r="O323" s="87"/>
      <c r="P323" s="137">
        <f>IF($T$13="Correct",IF(AND(P322+1&lt;='Student Work'!$T$13,P322&lt;&gt;0),P322+1,IF('Student Work'!P323&gt;0,"ERROR",0)),0)</f>
        <v>0</v>
      </c>
      <c r="Q323" s="138">
        <f>IF(P323=0,0,IF(ISBLANK('Student Work'!Q323),"ERROR",IF(ABS('Student Work'!Q323-'Student Work'!T322)&lt;0.01,IF(P323&lt;&gt;"ERROR","Correct","ERROR"),"ERROR")))</f>
        <v>0</v>
      </c>
      <c r="R323" s="139">
        <f>IF(P323=0,0,IF(ISBLANK('Student Work'!R323),"ERROR",IF(ABS('Student Work'!R323-'Student Work'!Q323*'Student Work'!$T$12/12)&lt;0.01,IF(P323&lt;&gt;"ERROR","Correct","ERROR"),"ERROR")))</f>
        <v>0</v>
      </c>
      <c r="S323" s="139">
        <f>IF(P323=0,0,IF(ISBLANK('Student Work'!S323),"ERROR",IF(ABS('Student Work'!S323-('Student Work'!$T$14-'Student Work'!R323))&lt;0.01,IF(P323&lt;&gt;"ERROR","Correct","ERROR"),"ERROR")))</f>
        <v>0</v>
      </c>
      <c r="T323" s="139">
        <f>IF(P323=0,0,IF(ISBLANK('Student Work'!T323),"ERROR",IF(ABS('Student Work'!T323-('Student Work'!Q323-'Student Work'!S323))&lt;0.01,IF(P323&lt;&gt;"ERROR","Correct","ERROR"),"ERROR")))</f>
        <v>0</v>
      </c>
      <c r="U323" s="143"/>
      <c r="V323" s="143"/>
      <c r="W323" s="87"/>
      <c r="X323" s="87"/>
      <c r="Y323" s="87"/>
      <c r="Z323" s="87"/>
      <c r="AA323" s="87"/>
      <c r="AB323" s="87"/>
      <c r="AC323" s="87"/>
      <c r="AD323" s="137">
        <f>IF($AE$13="Correct",IF(AND(AD322+1&lt;='Student Work'!$AE$13,AD322&lt;&gt;0),AD322+1,IF('Student Work'!AD323&gt;0,"ERROR",0)),0)</f>
        <v>0</v>
      </c>
      <c r="AE323" s="139">
        <f>IF(AD323=0,0,IF(ISBLANK('Student Work'!AE323),"ERROR",IF(ABS('Student Work'!AE323-'Student Work'!AH322)&lt;0.01,IF(AD323&lt;&gt;"ERROR","Correct","ERROR"),"ERROR")))</f>
        <v>0</v>
      </c>
      <c r="AF323" s="139">
        <f>IF(AD323=0,0,IF(ISBLANK('Student Work'!AF323),"ERROR",IF(ABS('Student Work'!AF323-'Student Work'!AE323*'Student Work'!$AE$12/12)&lt;0.01,IF(AD323&lt;&gt;"ERROR","Correct","ERROR"),"ERROR")))</f>
        <v>0</v>
      </c>
      <c r="AG323" s="154">
        <f>IF(AD323=0,0,IF(ISBLANK('Student Work'!AG323),"ERROR",IF(ABS('Student Work'!AG323-('Student Work'!$AE$14-'Student Work'!AF323))&lt;0.01,"Correct","ERROR")))</f>
        <v>0</v>
      </c>
      <c r="AH323" s="155">
        <f>IF(AD323=0,0,IF(ISBLANK('Student Work'!AH323),"ERROR",IF(ABS('Student Work'!AH323-('Student Work'!AE323-'Student Work'!AG323))&lt;0.01,"Correct","ERROR")))</f>
        <v>0</v>
      </c>
      <c r="AI323" s="144"/>
      <c r="AJ323" s="87"/>
      <c r="AK323" s="87"/>
      <c r="AL323" s="70"/>
    </row>
    <row r="324" spans="1:38">
      <c r="A324" s="100"/>
      <c r="B324" s="72"/>
      <c r="C324" s="72"/>
      <c r="D324" s="72"/>
      <c r="E324" s="72"/>
      <c r="F324" s="72"/>
      <c r="G324" s="72"/>
      <c r="H324" s="72"/>
      <c r="I324" s="72"/>
      <c r="J324" s="72"/>
      <c r="K324" s="72"/>
      <c r="L324" s="72"/>
      <c r="M324" s="72"/>
      <c r="N324" s="72"/>
      <c r="O324" s="87"/>
      <c r="P324" s="137">
        <f>IF($T$13="Correct",IF(AND(P323+1&lt;='Student Work'!$T$13,P323&lt;&gt;0),P323+1,IF('Student Work'!P324&gt;0,"ERROR",0)),0)</f>
        <v>0</v>
      </c>
      <c r="Q324" s="138">
        <f>IF(P324=0,0,IF(ISBLANK('Student Work'!Q324),"ERROR",IF(ABS('Student Work'!Q324-'Student Work'!T323)&lt;0.01,IF(P324&lt;&gt;"ERROR","Correct","ERROR"),"ERROR")))</f>
        <v>0</v>
      </c>
      <c r="R324" s="139">
        <f>IF(P324=0,0,IF(ISBLANK('Student Work'!R324),"ERROR",IF(ABS('Student Work'!R324-'Student Work'!Q324*'Student Work'!$T$12/12)&lt;0.01,IF(P324&lt;&gt;"ERROR","Correct","ERROR"),"ERROR")))</f>
        <v>0</v>
      </c>
      <c r="S324" s="139">
        <f>IF(P324=0,0,IF(ISBLANK('Student Work'!S324),"ERROR",IF(ABS('Student Work'!S324-('Student Work'!$T$14-'Student Work'!R324))&lt;0.01,IF(P324&lt;&gt;"ERROR","Correct","ERROR"),"ERROR")))</f>
        <v>0</v>
      </c>
      <c r="T324" s="139">
        <f>IF(P324=0,0,IF(ISBLANK('Student Work'!T324),"ERROR",IF(ABS('Student Work'!T324-('Student Work'!Q324-'Student Work'!S324))&lt;0.01,IF(P324&lt;&gt;"ERROR","Correct","ERROR"),"ERROR")))</f>
        <v>0</v>
      </c>
      <c r="U324" s="143"/>
      <c r="V324" s="143"/>
      <c r="W324" s="87"/>
      <c r="X324" s="87"/>
      <c r="Y324" s="87"/>
      <c r="Z324" s="87"/>
      <c r="AA324" s="87"/>
      <c r="AB324" s="87"/>
      <c r="AC324" s="87"/>
      <c r="AD324" s="137">
        <f>IF($AE$13="Correct",IF(AND(AD323+1&lt;='Student Work'!$AE$13,AD323&lt;&gt;0),AD323+1,IF('Student Work'!AD324&gt;0,"ERROR",0)),0)</f>
        <v>0</v>
      </c>
      <c r="AE324" s="139">
        <f>IF(AD324=0,0,IF(ISBLANK('Student Work'!AE324),"ERROR",IF(ABS('Student Work'!AE324-'Student Work'!AH323)&lt;0.01,IF(AD324&lt;&gt;"ERROR","Correct","ERROR"),"ERROR")))</f>
        <v>0</v>
      </c>
      <c r="AF324" s="139">
        <f>IF(AD324=0,0,IF(ISBLANK('Student Work'!AF324),"ERROR",IF(ABS('Student Work'!AF324-'Student Work'!AE324*'Student Work'!$AE$12/12)&lt;0.01,IF(AD324&lt;&gt;"ERROR","Correct","ERROR"),"ERROR")))</f>
        <v>0</v>
      </c>
      <c r="AG324" s="154">
        <f>IF(AD324=0,0,IF(ISBLANK('Student Work'!AG324),"ERROR",IF(ABS('Student Work'!AG324-('Student Work'!$AE$14-'Student Work'!AF324))&lt;0.01,"Correct","ERROR")))</f>
        <v>0</v>
      </c>
      <c r="AH324" s="155">
        <f>IF(AD324=0,0,IF(ISBLANK('Student Work'!AH324),"ERROR",IF(ABS('Student Work'!AH324-('Student Work'!AE324-'Student Work'!AG324))&lt;0.01,"Correct","ERROR")))</f>
        <v>0</v>
      </c>
      <c r="AI324" s="144"/>
      <c r="AJ324" s="87"/>
      <c r="AK324" s="87"/>
      <c r="AL324" s="70"/>
    </row>
    <row r="325" spans="1:38">
      <c r="A325" s="100"/>
      <c r="B325" s="72"/>
      <c r="C325" s="72"/>
      <c r="D325" s="72"/>
      <c r="E325" s="72"/>
      <c r="F325" s="72"/>
      <c r="G325" s="72"/>
      <c r="H325" s="72"/>
      <c r="I325" s="72"/>
      <c r="J325" s="72"/>
      <c r="K325" s="72"/>
      <c r="L325" s="72"/>
      <c r="M325" s="72"/>
      <c r="N325" s="72"/>
      <c r="O325" s="87"/>
      <c r="P325" s="137">
        <f>IF($T$13="Correct",IF(AND(P324+1&lt;='Student Work'!$T$13,P324&lt;&gt;0),P324+1,IF('Student Work'!P325&gt;0,"ERROR",0)),0)</f>
        <v>0</v>
      </c>
      <c r="Q325" s="138">
        <f>IF(P325=0,0,IF(ISBLANK('Student Work'!Q325),"ERROR",IF(ABS('Student Work'!Q325-'Student Work'!T324)&lt;0.01,IF(P325&lt;&gt;"ERROR","Correct","ERROR"),"ERROR")))</f>
        <v>0</v>
      </c>
      <c r="R325" s="139">
        <f>IF(P325=0,0,IF(ISBLANK('Student Work'!R325),"ERROR",IF(ABS('Student Work'!R325-'Student Work'!Q325*'Student Work'!$T$12/12)&lt;0.01,IF(P325&lt;&gt;"ERROR","Correct","ERROR"),"ERROR")))</f>
        <v>0</v>
      </c>
      <c r="S325" s="139">
        <f>IF(P325=0,0,IF(ISBLANK('Student Work'!S325),"ERROR",IF(ABS('Student Work'!S325-('Student Work'!$T$14-'Student Work'!R325))&lt;0.01,IF(P325&lt;&gt;"ERROR","Correct","ERROR"),"ERROR")))</f>
        <v>0</v>
      </c>
      <c r="T325" s="139">
        <f>IF(P325=0,0,IF(ISBLANK('Student Work'!T325),"ERROR",IF(ABS('Student Work'!T325-('Student Work'!Q325-'Student Work'!S325))&lt;0.01,IF(P325&lt;&gt;"ERROR","Correct","ERROR"),"ERROR")))</f>
        <v>0</v>
      </c>
      <c r="U325" s="143"/>
      <c r="V325" s="143"/>
      <c r="W325" s="87"/>
      <c r="X325" s="87"/>
      <c r="Y325" s="87"/>
      <c r="Z325" s="87"/>
      <c r="AA325" s="87"/>
      <c r="AB325" s="87"/>
      <c r="AC325" s="87"/>
      <c r="AD325" s="137">
        <f>IF($AE$13="Correct",IF(AND(AD324+1&lt;='Student Work'!$AE$13,AD324&lt;&gt;0),AD324+1,IF('Student Work'!AD325&gt;0,"ERROR",0)),0)</f>
        <v>0</v>
      </c>
      <c r="AE325" s="139">
        <f>IF(AD325=0,0,IF(ISBLANK('Student Work'!AE325),"ERROR",IF(ABS('Student Work'!AE325-'Student Work'!AH324)&lt;0.01,IF(AD325&lt;&gt;"ERROR","Correct","ERROR"),"ERROR")))</f>
        <v>0</v>
      </c>
      <c r="AF325" s="139">
        <f>IF(AD325=0,0,IF(ISBLANK('Student Work'!AF325),"ERROR",IF(ABS('Student Work'!AF325-'Student Work'!AE325*'Student Work'!$AE$12/12)&lt;0.01,IF(AD325&lt;&gt;"ERROR","Correct","ERROR"),"ERROR")))</f>
        <v>0</v>
      </c>
      <c r="AG325" s="154">
        <f>IF(AD325=0,0,IF(ISBLANK('Student Work'!AG325),"ERROR",IF(ABS('Student Work'!AG325-('Student Work'!$AE$14-'Student Work'!AF325))&lt;0.01,"Correct","ERROR")))</f>
        <v>0</v>
      </c>
      <c r="AH325" s="155">
        <f>IF(AD325=0,0,IF(ISBLANK('Student Work'!AH325),"ERROR",IF(ABS('Student Work'!AH325-('Student Work'!AE325-'Student Work'!AG325))&lt;0.01,"Correct","ERROR")))</f>
        <v>0</v>
      </c>
      <c r="AI325" s="144"/>
      <c r="AJ325" s="87"/>
      <c r="AK325" s="87"/>
      <c r="AL325" s="70"/>
    </row>
    <row r="326" spans="1:38">
      <c r="A326" s="100"/>
      <c r="B326" s="72"/>
      <c r="C326" s="72"/>
      <c r="D326" s="72"/>
      <c r="E326" s="72"/>
      <c r="F326" s="72"/>
      <c r="G326" s="72"/>
      <c r="H326" s="72"/>
      <c r="I326" s="72"/>
      <c r="J326" s="72"/>
      <c r="K326" s="72"/>
      <c r="L326" s="72"/>
      <c r="M326" s="72"/>
      <c r="N326" s="72"/>
      <c r="O326" s="87"/>
      <c r="P326" s="137">
        <f>IF($T$13="Correct",IF(AND(P325+1&lt;='Student Work'!$T$13,P325&lt;&gt;0),P325+1,IF('Student Work'!P326&gt;0,"ERROR",0)),0)</f>
        <v>0</v>
      </c>
      <c r="Q326" s="138">
        <f>IF(P326=0,0,IF(ISBLANK('Student Work'!Q326),"ERROR",IF(ABS('Student Work'!Q326-'Student Work'!T325)&lt;0.01,IF(P326&lt;&gt;"ERROR","Correct","ERROR"),"ERROR")))</f>
        <v>0</v>
      </c>
      <c r="R326" s="139">
        <f>IF(P326=0,0,IF(ISBLANK('Student Work'!R326),"ERROR",IF(ABS('Student Work'!R326-'Student Work'!Q326*'Student Work'!$T$12/12)&lt;0.01,IF(P326&lt;&gt;"ERROR","Correct","ERROR"),"ERROR")))</f>
        <v>0</v>
      </c>
      <c r="S326" s="139">
        <f>IF(P326=0,0,IF(ISBLANK('Student Work'!S326),"ERROR",IF(ABS('Student Work'!S326-('Student Work'!$T$14-'Student Work'!R326))&lt;0.01,IF(P326&lt;&gt;"ERROR","Correct","ERROR"),"ERROR")))</f>
        <v>0</v>
      </c>
      <c r="T326" s="139">
        <f>IF(P326=0,0,IF(ISBLANK('Student Work'!T326),"ERROR",IF(ABS('Student Work'!T326-('Student Work'!Q326-'Student Work'!S326))&lt;0.01,IF(P326&lt;&gt;"ERROR","Correct","ERROR"),"ERROR")))</f>
        <v>0</v>
      </c>
      <c r="U326" s="143"/>
      <c r="V326" s="143"/>
      <c r="W326" s="87"/>
      <c r="X326" s="87"/>
      <c r="Y326" s="87"/>
      <c r="Z326" s="87"/>
      <c r="AA326" s="87"/>
      <c r="AB326" s="87"/>
      <c r="AC326" s="87"/>
      <c r="AD326" s="137">
        <f>IF($AE$13="Correct",IF(AND(AD325+1&lt;='Student Work'!$AE$13,AD325&lt;&gt;0),AD325+1,IF('Student Work'!AD326&gt;0,"ERROR",0)),0)</f>
        <v>0</v>
      </c>
      <c r="AE326" s="139">
        <f>IF(AD326=0,0,IF(ISBLANK('Student Work'!AE326),"ERROR",IF(ABS('Student Work'!AE326-'Student Work'!AH325)&lt;0.01,IF(AD326&lt;&gt;"ERROR","Correct","ERROR"),"ERROR")))</f>
        <v>0</v>
      </c>
      <c r="AF326" s="139">
        <f>IF(AD326=0,0,IF(ISBLANK('Student Work'!AF326),"ERROR",IF(ABS('Student Work'!AF326-'Student Work'!AE326*'Student Work'!$AE$12/12)&lt;0.01,IF(AD326&lt;&gt;"ERROR","Correct","ERROR"),"ERROR")))</f>
        <v>0</v>
      </c>
      <c r="AG326" s="154">
        <f>IF(AD326=0,0,IF(ISBLANK('Student Work'!AG326),"ERROR",IF(ABS('Student Work'!AG326-('Student Work'!$AE$14-'Student Work'!AF326))&lt;0.01,"Correct","ERROR")))</f>
        <v>0</v>
      </c>
      <c r="AH326" s="155">
        <f>IF(AD326=0,0,IF(ISBLANK('Student Work'!AH326),"ERROR",IF(ABS('Student Work'!AH326-('Student Work'!AE326-'Student Work'!AG326))&lt;0.01,"Correct","ERROR")))</f>
        <v>0</v>
      </c>
      <c r="AI326" s="144"/>
      <c r="AJ326" s="87"/>
      <c r="AK326" s="87"/>
      <c r="AL326" s="70"/>
    </row>
    <row r="327" spans="1:38">
      <c r="A327" s="100"/>
      <c r="B327" s="72"/>
      <c r="C327" s="72"/>
      <c r="D327" s="72"/>
      <c r="E327" s="72"/>
      <c r="F327" s="72"/>
      <c r="G327" s="72"/>
      <c r="H327" s="72"/>
      <c r="I327" s="72"/>
      <c r="J327" s="72"/>
      <c r="K327" s="72"/>
      <c r="L327" s="72"/>
      <c r="M327" s="72"/>
      <c r="N327" s="72"/>
      <c r="O327" s="87"/>
      <c r="P327" s="137">
        <f>IF($T$13="Correct",IF(AND(P326+1&lt;='Student Work'!$T$13,P326&lt;&gt;0),P326+1,IF('Student Work'!P327&gt;0,"ERROR",0)),0)</f>
        <v>0</v>
      </c>
      <c r="Q327" s="138">
        <f>IF(P327=0,0,IF(ISBLANK('Student Work'!Q327),"ERROR",IF(ABS('Student Work'!Q327-'Student Work'!T326)&lt;0.01,IF(P327&lt;&gt;"ERROR","Correct","ERROR"),"ERROR")))</f>
        <v>0</v>
      </c>
      <c r="R327" s="139">
        <f>IF(P327=0,0,IF(ISBLANK('Student Work'!R327),"ERROR",IF(ABS('Student Work'!R327-'Student Work'!Q327*'Student Work'!$T$12/12)&lt;0.01,IF(P327&lt;&gt;"ERROR","Correct","ERROR"),"ERROR")))</f>
        <v>0</v>
      </c>
      <c r="S327" s="139">
        <f>IF(P327=0,0,IF(ISBLANK('Student Work'!S327),"ERROR",IF(ABS('Student Work'!S327-('Student Work'!$T$14-'Student Work'!R327))&lt;0.01,IF(P327&lt;&gt;"ERROR","Correct","ERROR"),"ERROR")))</f>
        <v>0</v>
      </c>
      <c r="T327" s="139">
        <f>IF(P327=0,0,IF(ISBLANK('Student Work'!T327),"ERROR",IF(ABS('Student Work'!T327-('Student Work'!Q327-'Student Work'!S327))&lt;0.01,IF(P327&lt;&gt;"ERROR","Correct","ERROR"),"ERROR")))</f>
        <v>0</v>
      </c>
      <c r="U327" s="143"/>
      <c r="V327" s="143"/>
      <c r="W327" s="87"/>
      <c r="X327" s="87"/>
      <c r="Y327" s="87"/>
      <c r="Z327" s="87"/>
      <c r="AA327" s="87"/>
      <c r="AB327" s="87"/>
      <c r="AC327" s="87"/>
      <c r="AD327" s="137">
        <f>IF($AE$13="Correct",IF(AND(AD326+1&lt;='Student Work'!$AE$13,AD326&lt;&gt;0),AD326+1,IF('Student Work'!AD327&gt;0,"ERROR",0)),0)</f>
        <v>0</v>
      </c>
      <c r="AE327" s="139">
        <f>IF(AD327=0,0,IF(ISBLANK('Student Work'!AE327),"ERROR",IF(ABS('Student Work'!AE327-'Student Work'!AH326)&lt;0.01,IF(AD327&lt;&gt;"ERROR","Correct","ERROR"),"ERROR")))</f>
        <v>0</v>
      </c>
      <c r="AF327" s="139">
        <f>IF(AD327=0,0,IF(ISBLANK('Student Work'!AF327),"ERROR",IF(ABS('Student Work'!AF327-'Student Work'!AE327*'Student Work'!$AE$12/12)&lt;0.01,IF(AD327&lt;&gt;"ERROR","Correct","ERROR"),"ERROR")))</f>
        <v>0</v>
      </c>
      <c r="AG327" s="154">
        <f>IF(AD327=0,0,IF(ISBLANK('Student Work'!AG327),"ERROR",IF(ABS('Student Work'!AG327-('Student Work'!$AE$14-'Student Work'!AF327))&lt;0.01,"Correct","ERROR")))</f>
        <v>0</v>
      </c>
      <c r="AH327" s="155">
        <f>IF(AD327=0,0,IF(ISBLANK('Student Work'!AH327),"ERROR",IF(ABS('Student Work'!AH327-('Student Work'!AE327-'Student Work'!AG327))&lt;0.01,"Correct","ERROR")))</f>
        <v>0</v>
      </c>
      <c r="AI327" s="144"/>
      <c r="AJ327" s="87"/>
      <c r="AK327" s="87"/>
      <c r="AL327" s="70"/>
    </row>
    <row r="328" spans="1:38">
      <c r="A328" s="100"/>
      <c r="B328" s="72"/>
      <c r="C328" s="72"/>
      <c r="D328" s="72"/>
      <c r="E328" s="72"/>
      <c r="F328" s="72"/>
      <c r="G328" s="72"/>
      <c r="H328" s="72"/>
      <c r="I328" s="72"/>
      <c r="J328" s="72"/>
      <c r="K328" s="72"/>
      <c r="L328" s="72"/>
      <c r="M328" s="72"/>
      <c r="N328" s="72"/>
      <c r="O328" s="87"/>
      <c r="P328" s="137">
        <f>IF($T$13="Correct",IF(AND(P327+1&lt;='Student Work'!$T$13,P327&lt;&gt;0),P327+1,IF('Student Work'!P328&gt;0,"ERROR",0)),0)</f>
        <v>0</v>
      </c>
      <c r="Q328" s="138">
        <f>IF(P328=0,0,IF(ISBLANK('Student Work'!Q328),"ERROR",IF(ABS('Student Work'!Q328-'Student Work'!T327)&lt;0.01,IF(P328&lt;&gt;"ERROR","Correct","ERROR"),"ERROR")))</f>
        <v>0</v>
      </c>
      <c r="R328" s="139">
        <f>IF(P328=0,0,IF(ISBLANK('Student Work'!R328),"ERROR",IF(ABS('Student Work'!R328-'Student Work'!Q328*'Student Work'!$T$12/12)&lt;0.01,IF(P328&lt;&gt;"ERROR","Correct","ERROR"),"ERROR")))</f>
        <v>0</v>
      </c>
      <c r="S328" s="139">
        <f>IF(P328=0,0,IF(ISBLANK('Student Work'!S328),"ERROR",IF(ABS('Student Work'!S328-('Student Work'!$T$14-'Student Work'!R328))&lt;0.01,IF(P328&lt;&gt;"ERROR","Correct","ERROR"),"ERROR")))</f>
        <v>0</v>
      </c>
      <c r="T328" s="139">
        <f>IF(P328=0,0,IF(ISBLANK('Student Work'!T328),"ERROR",IF(ABS('Student Work'!T328-('Student Work'!Q328-'Student Work'!S328))&lt;0.01,IF(P328&lt;&gt;"ERROR","Correct","ERROR"),"ERROR")))</f>
        <v>0</v>
      </c>
      <c r="U328" s="143"/>
      <c r="V328" s="143"/>
      <c r="W328" s="87"/>
      <c r="X328" s="87"/>
      <c r="Y328" s="87"/>
      <c r="Z328" s="87"/>
      <c r="AA328" s="87"/>
      <c r="AB328" s="87"/>
      <c r="AC328" s="87"/>
      <c r="AD328" s="137">
        <f>IF($AE$13="Correct",IF(AND(AD327+1&lt;='Student Work'!$AE$13,AD327&lt;&gt;0),AD327+1,IF('Student Work'!AD328&gt;0,"ERROR",0)),0)</f>
        <v>0</v>
      </c>
      <c r="AE328" s="139">
        <f>IF(AD328=0,0,IF(ISBLANK('Student Work'!AE328),"ERROR",IF(ABS('Student Work'!AE328-'Student Work'!AH327)&lt;0.01,IF(AD328&lt;&gt;"ERROR","Correct","ERROR"),"ERROR")))</f>
        <v>0</v>
      </c>
      <c r="AF328" s="139">
        <f>IF(AD328=0,0,IF(ISBLANK('Student Work'!AF328),"ERROR",IF(ABS('Student Work'!AF328-'Student Work'!AE328*'Student Work'!$AE$12/12)&lt;0.01,IF(AD328&lt;&gt;"ERROR","Correct","ERROR"),"ERROR")))</f>
        <v>0</v>
      </c>
      <c r="AG328" s="154">
        <f>IF(AD328=0,0,IF(ISBLANK('Student Work'!AG328),"ERROR",IF(ABS('Student Work'!AG328-('Student Work'!$AE$14-'Student Work'!AF328))&lt;0.01,"Correct","ERROR")))</f>
        <v>0</v>
      </c>
      <c r="AH328" s="155">
        <f>IF(AD328=0,0,IF(ISBLANK('Student Work'!AH328),"ERROR",IF(ABS('Student Work'!AH328-('Student Work'!AE328-'Student Work'!AG328))&lt;0.01,"Correct","ERROR")))</f>
        <v>0</v>
      </c>
      <c r="AI328" s="144"/>
      <c r="AJ328" s="87"/>
      <c r="AK328" s="87"/>
      <c r="AL328" s="70"/>
    </row>
    <row r="329" spans="1:38">
      <c r="A329" s="100"/>
      <c r="B329" s="72"/>
      <c r="C329" s="72"/>
      <c r="D329" s="72"/>
      <c r="E329" s="72"/>
      <c r="F329" s="72"/>
      <c r="G329" s="72"/>
      <c r="H329" s="72"/>
      <c r="I329" s="72"/>
      <c r="J329" s="72"/>
      <c r="K329" s="72"/>
      <c r="L329" s="72"/>
      <c r="M329" s="72"/>
      <c r="N329" s="72"/>
      <c r="O329" s="87"/>
      <c r="P329" s="137">
        <f>IF($T$13="Correct",IF(AND(P328+1&lt;='Student Work'!$T$13,P328&lt;&gt;0),P328+1,IF('Student Work'!P329&gt;0,"ERROR",0)),0)</f>
        <v>0</v>
      </c>
      <c r="Q329" s="138">
        <f>IF(P329=0,0,IF(ISBLANK('Student Work'!Q329),"ERROR",IF(ABS('Student Work'!Q329-'Student Work'!T328)&lt;0.01,IF(P329&lt;&gt;"ERROR","Correct","ERROR"),"ERROR")))</f>
        <v>0</v>
      </c>
      <c r="R329" s="139">
        <f>IF(P329=0,0,IF(ISBLANK('Student Work'!R329),"ERROR",IF(ABS('Student Work'!R329-'Student Work'!Q329*'Student Work'!$T$12/12)&lt;0.01,IF(P329&lt;&gt;"ERROR","Correct","ERROR"),"ERROR")))</f>
        <v>0</v>
      </c>
      <c r="S329" s="139">
        <f>IF(P329=0,0,IF(ISBLANK('Student Work'!S329),"ERROR",IF(ABS('Student Work'!S329-('Student Work'!$T$14-'Student Work'!R329))&lt;0.01,IF(P329&lt;&gt;"ERROR","Correct","ERROR"),"ERROR")))</f>
        <v>0</v>
      </c>
      <c r="T329" s="139">
        <f>IF(P329=0,0,IF(ISBLANK('Student Work'!T329),"ERROR",IF(ABS('Student Work'!T329-('Student Work'!Q329-'Student Work'!S329))&lt;0.01,IF(P329&lt;&gt;"ERROR","Correct","ERROR"),"ERROR")))</f>
        <v>0</v>
      </c>
      <c r="U329" s="143"/>
      <c r="V329" s="143"/>
      <c r="W329" s="87"/>
      <c r="X329" s="87"/>
      <c r="Y329" s="87"/>
      <c r="Z329" s="87"/>
      <c r="AA329" s="87"/>
      <c r="AB329" s="87"/>
      <c r="AC329" s="87"/>
      <c r="AD329" s="137">
        <f>IF($AE$13="Correct",IF(AND(AD328+1&lt;='Student Work'!$AE$13,AD328&lt;&gt;0),AD328+1,IF('Student Work'!AD329&gt;0,"ERROR",0)),0)</f>
        <v>0</v>
      </c>
      <c r="AE329" s="139">
        <f>IF(AD329=0,0,IF(ISBLANK('Student Work'!AE329),"ERROR",IF(ABS('Student Work'!AE329-'Student Work'!AH328)&lt;0.01,IF(AD329&lt;&gt;"ERROR","Correct","ERROR"),"ERROR")))</f>
        <v>0</v>
      </c>
      <c r="AF329" s="139">
        <f>IF(AD329=0,0,IF(ISBLANK('Student Work'!AF329),"ERROR",IF(ABS('Student Work'!AF329-'Student Work'!AE329*'Student Work'!$AE$12/12)&lt;0.01,IF(AD329&lt;&gt;"ERROR","Correct","ERROR"),"ERROR")))</f>
        <v>0</v>
      </c>
      <c r="AG329" s="154">
        <f>IF(AD329=0,0,IF(ISBLANK('Student Work'!AG329),"ERROR",IF(ABS('Student Work'!AG329-('Student Work'!$AE$14-'Student Work'!AF329))&lt;0.01,"Correct","ERROR")))</f>
        <v>0</v>
      </c>
      <c r="AH329" s="155">
        <f>IF(AD329=0,0,IF(ISBLANK('Student Work'!AH329),"ERROR",IF(ABS('Student Work'!AH329-('Student Work'!AE329-'Student Work'!AG329))&lt;0.01,"Correct","ERROR")))</f>
        <v>0</v>
      </c>
      <c r="AI329" s="144"/>
      <c r="AJ329" s="87"/>
      <c r="AK329" s="87"/>
      <c r="AL329" s="70"/>
    </row>
    <row r="330" spans="1:38">
      <c r="A330" s="100"/>
      <c r="B330" s="72"/>
      <c r="C330" s="72"/>
      <c r="D330" s="72"/>
      <c r="E330" s="72"/>
      <c r="F330" s="72"/>
      <c r="G330" s="72"/>
      <c r="H330" s="72"/>
      <c r="I330" s="72"/>
      <c r="J330" s="72"/>
      <c r="K330" s="72"/>
      <c r="L330" s="72"/>
      <c r="M330" s="72"/>
      <c r="N330" s="72"/>
      <c r="O330" s="87"/>
      <c r="P330" s="137">
        <f>IF($T$13="Correct",IF(AND(P329+1&lt;='Student Work'!$T$13,P329&lt;&gt;0),P329+1,IF('Student Work'!P330&gt;0,"ERROR",0)),0)</f>
        <v>0</v>
      </c>
      <c r="Q330" s="138">
        <f>IF(P330=0,0,IF(ISBLANK('Student Work'!Q330),"ERROR",IF(ABS('Student Work'!Q330-'Student Work'!T329)&lt;0.01,IF(P330&lt;&gt;"ERROR","Correct","ERROR"),"ERROR")))</f>
        <v>0</v>
      </c>
      <c r="R330" s="139">
        <f>IF(P330=0,0,IF(ISBLANK('Student Work'!R330),"ERROR",IF(ABS('Student Work'!R330-'Student Work'!Q330*'Student Work'!$T$12/12)&lt;0.01,IF(P330&lt;&gt;"ERROR","Correct","ERROR"),"ERROR")))</f>
        <v>0</v>
      </c>
      <c r="S330" s="139">
        <f>IF(P330=0,0,IF(ISBLANK('Student Work'!S330),"ERROR",IF(ABS('Student Work'!S330-('Student Work'!$T$14-'Student Work'!R330))&lt;0.01,IF(P330&lt;&gt;"ERROR","Correct","ERROR"),"ERROR")))</f>
        <v>0</v>
      </c>
      <c r="T330" s="139">
        <f>IF(P330=0,0,IF(ISBLANK('Student Work'!T330),"ERROR",IF(ABS('Student Work'!T330-('Student Work'!Q330-'Student Work'!S330))&lt;0.01,IF(P330&lt;&gt;"ERROR","Correct","ERROR"),"ERROR")))</f>
        <v>0</v>
      </c>
      <c r="U330" s="143"/>
      <c r="V330" s="143"/>
      <c r="W330" s="87"/>
      <c r="X330" s="87"/>
      <c r="Y330" s="87"/>
      <c r="Z330" s="87"/>
      <c r="AA330" s="87"/>
      <c r="AB330" s="87"/>
      <c r="AC330" s="87"/>
      <c r="AD330" s="137">
        <f>IF($AE$13="Correct",IF(AND(AD329+1&lt;='Student Work'!$AE$13,AD329&lt;&gt;0),AD329+1,IF('Student Work'!AD330&gt;0,"ERROR",0)),0)</f>
        <v>0</v>
      </c>
      <c r="AE330" s="139">
        <f>IF(AD330=0,0,IF(ISBLANK('Student Work'!AE330),"ERROR",IF(ABS('Student Work'!AE330-'Student Work'!AH329)&lt;0.01,IF(AD330&lt;&gt;"ERROR","Correct","ERROR"),"ERROR")))</f>
        <v>0</v>
      </c>
      <c r="AF330" s="139">
        <f>IF(AD330=0,0,IF(ISBLANK('Student Work'!AF330),"ERROR",IF(ABS('Student Work'!AF330-'Student Work'!AE330*'Student Work'!$AE$12/12)&lt;0.01,IF(AD330&lt;&gt;"ERROR","Correct","ERROR"),"ERROR")))</f>
        <v>0</v>
      </c>
      <c r="AG330" s="154">
        <f>IF(AD330=0,0,IF(ISBLANK('Student Work'!AG330),"ERROR",IF(ABS('Student Work'!AG330-('Student Work'!$AE$14-'Student Work'!AF330))&lt;0.01,"Correct","ERROR")))</f>
        <v>0</v>
      </c>
      <c r="AH330" s="155">
        <f>IF(AD330=0,0,IF(ISBLANK('Student Work'!AH330),"ERROR",IF(ABS('Student Work'!AH330-('Student Work'!AE330-'Student Work'!AG330))&lt;0.01,"Correct","ERROR")))</f>
        <v>0</v>
      </c>
      <c r="AI330" s="144"/>
      <c r="AJ330" s="87"/>
      <c r="AK330" s="87"/>
      <c r="AL330" s="70"/>
    </row>
    <row r="331" spans="1:38">
      <c r="A331" s="100"/>
      <c r="B331" s="72"/>
      <c r="C331" s="72"/>
      <c r="D331" s="72"/>
      <c r="E331" s="72"/>
      <c r="F331" s="72"/>
      <c r="G331" s="72"/>
      <c r="H331" s="72"/>
      <c r="I331" s="72"/>
      <c r="J331" s="72"/>
      <c r="K331" s="72"/>
      <c r="L331" s="72"/>
      <c r="M331" s="72"/>
      <c r="N331" s="72"/>
      <c r="O331" s="87"/>
      <c r="P331" s="137">
        <f>IF($T$13="Correct",IF(AND(P330+1&lt;='Student Work'!$T$13,P330&lt;&gt;0),P330+1,IF('Student Work'!P331&gt;0,"ERROR",0)),0)</f>
        <v>0</v>
      </c>
      <c r="Q331" s="138">
        <f>IF(P331=0,0,IF(ISBLANK('Student Work'!Q331),"ERROR",IF(ABS('Student Work'!Q331-'Student Work'!T330)&lt;0.01,IF(P331&lt;&gt;"ERROR","Correct","ERROR"),"ERROR")))</f>
        <v>0</v>
      </c>
      <c r="R331" s="139">
        <f>IF(P331=0,0,IF(ISBLANK('Student Work'!R331),"ERROR",IF(ABS('Student Work'!R331-'Student Work'!Q331*'Student Work'!$T$12/12)&lt;0.01,IF(P331&lt;&gt;"ERROR","Correct","ERROR"),"ERROR")))</f>
        <v>0</v>
      </c>
      <c r="S331" s="139">
        <f>IF(P331=0,0,IF(ISBLANK('Student Work'!S331),"ERROR",IF(ABS('Student Work'!S331-('Student Work'!$T$14-'Student Work'!R331))&lt;0.01,IF(P331&lt;&gt;"ERROR","Correct","ERROR"),"ERROR")))</f>
        <v>0</v>
      </c>
      <c r="T331" s="139">
        <f>IF(P331=0,0,IF(ISBLANK('Student Work'!T331),"ERROR",IF(ABS('Student Work'!T331-('Student Work'!Q331-'Student Work'!S331))&lt;0.01,IF(P331&lt;&gt;"ERROR","Correct","ERROR"),"ERROR")))</f>
        <v>0</v>
      </c>
      <c r="U331" s="143"/>
      <c r="V331" s="143"/>
      <c r="W331" s="87"/>
      <c r="X331" s="87"/>
      <c r="Y331" s="87"/>
      <c r="Z331" s="87"/>
      <c r="AA331" s="87"/>
      <c r="AB331" s="87"/>
      <c r="AC331" s="87"/>
      <c r="AD331" s="137">
        <f>IF($AE$13="Correct",IF(AND(AD330+1&lt;='Student Work'!$AE$13,AD330&lt;&gt;0),AD330+1,IF('Student Work'!AD331&gt;0,"ERROR",0)),0)</f>
        <v>0</v>
      </c>
      <c r="AE331" s="139">
        <f>IF(AD331=0,0,IF(ISBLANK('Student Work'!AE331),"ERROR",IF(ABS('Student Work'!AE331-'Student Work'!AH330)&lt;0.01,IF(AD331&lt;&gt;"ERROR","Correct","ERROR"),"ERROR")))</f>
        <v>0</v>
      </c>
      <c r="AF331" s="139">
        <f>IF(AD331=0,0,IF(ISBLANK('Student Work'!AF331),"ERROR",IF(ABS('Student Work'!AF331-'Student Work'!AE331*'Student Work'!$AE$12/12)&lt;0.01,IF(AD331&lt;&gt;"ERROR","Correct","ERROR"),"ERROR")))</f>
        <v>0</v>
      </c>
      <c r="AG331" s="154">
        <f>IF(AD331=0,0,IF(ISBLANK('Student Work'!AG331),"ERROR",IF(ABS('Student Work'!AG331-('Student Work'!$AE$14-'Student Work'!AF331))&lt;0.01,"Correct","ERROR")))</f>
        <v>0</v>
      </c>
      <c r="AH331" s="155">
        <f>IF(AD331=0,0,IF(ISBLANK('Student Work'!AH331),"ERROR",IF(ABS('Student Work'!AH331-('Student Work'!AE331-'Student Work'!AG331))&lt;0.01,"Correct","ERROR")))</f>
        <v>0</v>
      </c>
      <c r="AI331" s="144"/>
      <c r="AJ331" s="87"/>
      <c r="AK331" s="87"/>
      <c r="AL331" s="70"/>
    </row>
    <row r="332" spans="1:38">
      <c r="A332" s="100"/>
      <c r="B332" s="72"/>
      <c r="C332" s="72"/>
      <c r="D332" s="72"/>
      <c r="E332" s="72"/>
      <c r="F332" s="72"/>
      <c r="G332" s="72"/>
      <c r="H332" s="72"/>
      <c r="I332" s="72"/>
      <c r="J332" s="72"/>
      <c r="K332" s="72"/>
      <c r="L332" s="72"/>
      <c r="M332" s="72"/>
      <c r="N332" s="72"/>
      <c r="O332" s="87"/>
      <c r="P332" s="137">
        <f>IF($T$13="Correct",IF(AND(P331+1&lt;='Student Work'!$T$13,P331&lt;&gt;0),P331+1,IF('Student Work'!P332&gt;0,"ERROR",0)),0)</f>
        <v>0</v>
      </c>
      <c r="Q332" s="138">
        <f>IF(P332=0,0,IF(ISBLANK('Student Work'!Q332),"ERROR",IF(ABS('Student Work'!Q332-'Student Work'!T331)&lt;0.01,IF(P332&lt;&gt;"ERROR","Correct","ERROR"),"ERROR")))</f>
        <v>0</v>
      </c>
      <c r="R332" s="139">
        <f>IF(P332=0,0,IF(ISBLANK('Student Work'!R332),"ERROR",IF(ABS('Student Work'!R332-'Student Work'!Q332*'Student Work'!$T$12/12)&lt;0.01,IF(P332&lt;&gt;"ERROR","Correct","ERROR"),"ERROR")))</f>
        <v>0</v>
      </c>
      <c r="S332" s="139">
        <f>IF(P332=0,0,IF(ISBLANK('Student Work'!S332),"ERROR",IF(ABS('Student Work'!S332-('Student Work'!$T$14-'Student Work'!R332))&lt;0.01,IF(P332&lt;&gt;"ERROR","Correct","ERROR"),"ERROR")))</f>
        <v>0</v>
      </c>
      <c r="T332" s="139">
        <f>IF(P332=0,0,IF(ISBLANK('Student Work'!T332),"ERROR",IF(ABS('Student Work'!T332-('Student Work'!Q332-'Student Work'!S332))&lt;0.01,IF(P332&lt;&gt;"ERROR","Correct","ERROR"),"ERROR")))</f>
        <v>0</v>
      </c>
      <c r="U332" s="143"/>
      <c r="V332" s="143"/>
      <c r="W332" s="87"/>
      <c r="X332" s="87"/>
      <c r="Y332" s="87"/>
      <c r="Z332" s="87"/>
      <c r="AA332" s="87"/>
      <c r="AB332" s="87"/>
      <c r="AC332" s="87"/>
      <c r="AD332" s="137">
        <f>IF($AE$13="Correct",IF(AND(AD331+1&lt;='Student Work'!$AE$13,AD331&lt;&gt;0),AD331+1,IF('Student Work'!AD332&gt;0,"ERROR",0)),0)</f>
        <v>0</v>
      </c>
      <c r="AE332" s="139">
        <f>IF(AD332=0,0,IF(ISBLANK('Student Work'!AE332),"ERROR",IF(ABS('Student Work'!AE332-'Student Work'!AH331)&lt;0.01,IF(AD332&lt;&gt;"ERROR","Correct","ERROR"),"ERROR")))</f>
        <v>0</v>
      </c>
      <c r="AF332" s="139">
        <f>IF(AD332=0,0,IF(ISBLANK('Student Work'!AF332),"ERROR",IF(ABS('Student Work'!AF332-'Student Work'!AE332*'Student Work'!$AE$12/12)&lt;0.01,IF(AD332&lt;&gt;"ERROR","Correct","ERROR"),"ERROR")))</f>
        <v>0</v>
      </c>
      <c r="AG332" s="154">
        <f>IF(AD332=0,0,IF(ISBLANK('Student Work'!AG332),"ERROR",IF(ABS('Student Work'!AG332-('Student Work'!$AE$14-'Student Work'!AF332))&lt;0.01,"Correct","ERROR")))</f>
        <v>0</v>
      </c>
      <c r="AH332" s="155">
        <f>IF(AD332=0,0,IF(ISBLANK('Student Work'!AH332),"ERROR",IF(ABS('Student Work'!AH332-('Student Work'!AE332-'Student Work'!AG332))&lt;0.01,"Correct","ERROR")))</f>
        <v>0</v>
      </c>
      <c r="AI332" s="144"/>
      <c r="AJ332" s="87"/>
      <c r="AK332" s="87"/>
      <c r="AL332" s="70"/>
    </row>
    <row r="333" spans="1:38">
      <c r="A333" s="100"/>
      <c r="B333" s="72"/>
      <c r="C333" s="72"/>
      <c r="D333" s="72"/>
      <c r="E333" s="72"/>
      <c r="F333" s="72"/>
      <c r="G333" s="72"/>
      <c r="H333" s="72"/>
      <c r="I333" s="72"/>
      <c r="J333" s="72"/>
      <c r="K333" s="72"/>
      <c r="L333" s="72"/>
      <c r="M333" s="72"/>
      <c r="N333" s="72"/>
      <c r="O333" s="87"/>
      <c r="P333" s="137">
        <f>IF($T$13="Correct",IF(AND(P332+1&lt;='Student Work'!$T$13,P332&lt;&gt;0),P332+1,IF('Student Work'!P333&gt;0,"ERROR",0)),0)</f>
        <v>0</v>
      </c>
      <c r="Q333" s="138">
        <f>IF(P333=0,0,IF(ISBLANK('Student Work'!Q333),"ERROR",IF(ABS('Student Work'!Q333-'Student Work'!T332)&lt;0.01,IF(P333&lt;&gt;"ERROR","Correct","ERROR"),"ERROR")))</f>
        <v>0</v>
      </c>
      <c r="R333" s="139">
        <f>IF(P333=0,0,IF(ISBLANK('Student Work'!R333),"ERROR",IF(ABS('Student Work'!R333-'Student Work'!Q333*'Student Work'!$T$12/12)&lt;0.01,IF(P333&lt;&gt;"ERROR","Correct","ERROR"),"ERROR")))</f>
        <v>0</v>
      </c>
      <c r="S333" s="139">
        <f>IF(P333=0,0,IF(ISBLANK('Student Work'!S333),"ERROR",IF(ABS('Student Work'!S333-('Student Work'!$T$14-'Student Work'!R333))&lt;0.01,IF(P333&lt;&gt;"ERROR","Correct","ERROR"),"ERROR")))</f>
        <v>0</v>
      </c>
      <c r="T333" s="139">
        <f>IF(P333=0,0,IF(ISBLANK('Student Work'!T333),"ERROR",IF(ABS('Student Work'!T333-('Student Work'!Q333-'Student Work'!S333))&lt;0.01,IF(P333&lt;&gt;"ERROR","Correct","ERROR"),"ERROR")))</f>
        <v>0</v>
      </c>
      <c r="U333" s="143"/>
      <c r="V333" s="143"/>
      <c r="W333" s="87"/>
      <c r="X333" s="87"/>
      <c r="Y333" s="87"/>
      <c r="Z333" s="87"/>
      <c r="AA333" s="87"/>
      <c r="AB333" s="87"/>
      <c r="AC333" s="87"/>
      <c r="AD333" s="137">
        <f>IF($AE$13="Correct",IF(AND(AD332+1&lt;='Student Work'!$AE$13,AD332&lt;&gt;0),AD332+1,IF('Student Work'!AD333&gt;0,"ERROR",0)),0)</f>
        <v>0</v>
      </c>
      <c r="AE333" s="139">
        <f>IF(AD333=0,0,IF(ISBLANK('Student Work'!AE333),"ERROR",IF(ABS('Student Work'!AE333-'Student Work'!AH332)&lt;0.01,IF(AD333&lt;&gt;"ERROR","Correct","ERROR"),"ERROR")))</f>
        <v>0</v>
      </c>
      <c r="AF333" s="139">
        <f>IF(AD333=0,0,IF(ISBLANK('Student Work'!AF333),"ERROR",IF(ABS('Student Work'!AF333-'Student Work'!AE333*'Student Work'!$AE$12/12)&lt;0.01,IF(AD333&lt;&gt;"ERROR","Correct","ERROR"),"ERROR")))</f>
        <v>0</v>
      </c>
      <c r="AG333" s="154">
        <f>IF(AD333=0,0,IF(ISBLANK('Student Work'!AG333),"ERROR",IF(ABS('Student Work'!AG333-('Student Work'!$AE$14-'Student Work'!AF333))&lt;0.01,"Correct","ERROR")))</f>
        <v>0</v>
      </c>
      <c r="AH333" s="155">
        <f>IF(AD333=0,0,IF(ISBLANK('Student Work'!AH333),"ERROR",IF(ABS('Student Work'!AH333-('Student Work'!AE333-'Student Work'!AG333))&lt;0.01,"Correct","ERROR")))</f>
        <v>0</v>
      </c>
      <c r="AI333" s="144"/>
      <c r="AJ333" s="87"/>
      <c r="AK333" s="87"/>
      <c r="AL333" s="70"/>
    </row>
    <row r="334" spans="1:38">
      <c r="A334" s="100"/>
      <c r="B334" s="72"/>
      <c r="C334" s="72"/>
      <c r="D334" s="72"/>
      <c r="E334" s="72"/>
      <c r="F334" s="72"/>
      <c r="G334" s="72"/>
      <c r="H334" s="72"/>
      <c r="I334" s="72"/>
      <c r="J334" s="72"/>
      <c r="K334" s="72"/>
      <c r="L334" s="72"/>
      <c r="M334" s="72"/>
      <c r="N334" s="72"/>
      <c r="O334" s="87"/>
      <c r="P334" s="137">
        <f>IF($T$13="Correct",IF(AND(P333+1&lt;='Student Work'!$T$13,P333&lt;&gt;0),P333+1,IF('Student Work'!P334&gt;0,"ERROR",0)),0)</f>
        <v>0</v>
      </c>
      <c r="Q334" s="138">
        <f>IF(P334=0,0,IF(ISBLANK('Student Work'!Q334),"ERROR",IF(ABS('Student Work'!Q334-'Student Work'!T333)&lt;0.01,IF(P334&lt;&gt;"ERROR","Correct","ERROR"),"ERROR")))</f>
        <v>0</v>
      </c>
      <c r="R334" s="139">
        <f>IF(P334=0,0,IF(ISBLANK('Student Work'!R334),"ERROR",IF(ABS('Student Work'!R334-'Student Work'!Q334*'Student Work'!$T$12/12)&lt;0.01,IF(P334&lt;&gt;"ERROR","Correct","ERROR"),"ERROR")))</f>
        <v>0</v>
      </c>
      <c r="S334" s="139">
        <f>IF(P334=0,0,IF(ISBLANK('Student Work'!S334),"ERROR",IF(ABS('Student Work'!S334-('Student Work'!$T$14-'Student Work'!R334))&lt;0.01,IF(P334&lt;&gt;"ERROR","Correct","ERROR"),"ERROR")))</f>
        <v>0</v>
      </c>
      <c r="T334" s="139">
        <f>IF(P334=0,0,IF(ISBLANK('Student Work'!T334),"ERROR",IF(ABS('Student Work'!T334-('Student Work'!Q334-'Student Work'!S334))&lt;0.01,IF(P334&lt;&gt;"ERROR","Correct","ERROR"),"ERROR")))</f>
        <v>0</v>
      </c>
      <c r="U334" s="143"/>
      <c r="V334" s="143"/>
      <c r="W334" s="87"/>
      <c r="X334" s="87"/>
      <c r="Y334" s="87"/>
      <c r="Z334" s="87"/>
      <c r="AA334" s="87"/>
      <c r="AB334" s="87"/>
      <c r="AC334" s="87"/>
      <c r="AD334" s="137">
        <f>IF($AE$13="Correct",IF(AND(AD333+1&lt;='Student Work'!$AE$13,AD333&lt;&gt;0),AD333+1,IF('Student Work'!AD334&gt;0,"ERROR",0)),0)</f>
        <v>0</v>
      </c>
      <c r="AE334" s="139">
        <f>IF(AD334=0,0,IF(ISBLANK('Student Work'!AE334),"ERROR",IF(ABS('Student Work'!AE334-'Student Work'!AH333)&lt;0.01,IF(AD334&lt;&gt;"ERROR","Correct","ERROR"),"ERROR")))</f>
        <v>0</v>
      </c>
      <c r="AF334" s="139">
        <f>IF(AD334=0,0,IF(ISBLANK('Student Work'!AF334),"ERROR",IF(ABS('Student Work'!AF334-'Student Work'!AE334*'Student Work'!$AE$12/12)&lt;0.01,IF(AD334&lt;&gt;"ERROR","Correct","ERROR"),"ERROR")))</f>
        <v>0</v>
      </c>
      <c r="AG334" s="154">
        <f>IF(AD334=0,0,IF(ISBLANK('Student Work'!AG334),"ERROR",IF(ABS('Student Work'!AG334-('Student Work'!$AE$14-'Student Work'!AF334))&lt;0.01,"Correct","ERROR")))</f>
        <v>0</v>
      </c>
      <c r="AH334" s="155">
        <f>IF(AD334=0,0,IF(ISBLANK('Student Work'!AH334),"ERROR",IF(ABS('Student Work'!AH334-('Student Work'!AE334-'Student Work'!AG334))&lt;0.01,"Correct","ERROR")))</f>
        <v>0</v>
      </c>
      <c r="AI334" s="144"/>
      <c r="AJ334" s="87"/>
      <c r="AK334" s="87"/>
      <c r="AL334" s="70"/>
    </row>
    <row r="335" spans="1:38">
      <c r="A335" s="100"/>
      <c r="B335" s="72"/>
      <c r="C335" s="72"/>
      <c r="D335" s="72"/>
      <c r="E335" s="72"/>
      <c r="F335" s="72"/>
      <c r="G335" s="72"/>
      <c r="H335" s="72"/>
      <c r="I335" s="72"/>
      <c r="J335" s="72"/>
      <c r="K335" s="72"/>
      <c r="L335" s="72"/>
      <c r="M335" s="72"/>
      <c r="N335" s="72"/>
      <c r="O335" s="87"/>
      <c r="P335" s="137">
        <f>IF($T$13="Correct",IF(AND(P334+1&lt;='Student Work'!$T$13,P334&lt;&gt;0),P334+1,IF('Student Work'!P335&gt;0,"ERROR",0)),0)</f>
        <v>0</v>
      </c>
      <c r="Q335" s="138">
        <f>IF(P335=0,0,IF(ISBLANK('Student Work'!Q335),"ERROR",IF(ABS('Student Work'!Q335-'Student Work'!T334)&lt;0.01,IF(P335&lt;&gt;"ERROR","Correct","ERROR"),"ERROR")))</f>
        <v>0</v>
      </c>
      <c r="R335" s="139">
        <f>IF(P335=0,0,IF(ISBLANK('Student Work'!R335),"ERROR",IF(ABS('Student Work'!R335-'Student Work'!Q335*'Student Work'!$T$12/12)&lt;0.01,IF(P335&lt;&gt;"ERROR","Correct","ERROR"),"ERROR")))</f>
        <v>0</v>
      </c>
      <c r="S335" s="139">
        <f>IF(P335=0,0,IF(ISBLANK('Student Work'!S335),"ERROR",IF(ABS('Student Work'!S335-('Student Work'!$T$14-'Student Work'!R335))&lt;0.01,IF(P335&lt;&gt;"ERROR","Correct","ERROR"),"ERROR")))</f>
        <v>0</v>
      </c>
      <c r="T335" s="139">
        <f>IF(P335=0,0,IF(ISBLANK('Student Work'!T335),"ERROR",IF(ABS('Student Work'!T335-('Student Work'!Q335-'Student Work'!S335))&lt;0.01,IF(P335&lt;&gt;"ERROR","Correct","ERROR"),"ERROR")))</f>
        <v>0</v>
      </c>
      <c r="U335" s="143"/>
      <c r="V335" s="143"/>
      <c r="W335" s="87"/>
      <c r="X335" s="87"/>
      <c r="Y335" s="87"/>
      <c r="Z335" s="87"/>
      <c r="AA335" s="87"/>
      <c r="AB335" s="87"/>
      <c r="AC335" s="87"/>
      <c r="AD335" s="137">
        <f>IF($AE$13="Correct",IF(AND(AD334+1&lt;='Student Work'!$AE$13,AD334&lt;&gt;0),AD334+1,IF('Student Work'!AD335&gt;0,"ERROR",0)),0)</f>
        <v>0</v>
      </c>
      <c r="AE335" s="139">
        <f>IF(AD335=0,0,IF(ISBLANK('Student Work'!AE335),"ERROR",IF(ABS('Student Work'!AE335-'Student Work'!AH334)&lt;0.01,IF(AD335&lt;&gt;"ERROR","Correct","ERROR"),"ERROR")))</f>
        <v>0</v>
      </c>
      <c r="AF335" s="139">
        <f>IF(AD335=0,0,IF(ISBLANK('Student Work'!AF335),"ERROR",IF(ABS('Student Work'!AF335-'Student Work'!AE335*'Student Work'!$AE$12/12)&lt;0.01,IF(AD335&lt;&gt;"ERROR","Correct","ERROR"),"ERROR")))</f>
        <v>0</v>
      </c>
      <c r="AG335" s="154">
        <f>IF(AD335=0,0,IF(ISBLANK('Student Work'!AG335),"ERROR",IF(ABS('Student Work'!AG335-('Student Work'!$AE$14-'Student Work'!AF335))&lt;0.01,"Correct","ERROR")))</f>
        <v>0</v>
      </c>
      <c r="AH335" s="155">
        <f>IF(AD335=0,0,IF(ISBLANK('Student Work'!AH335),"ERROR",IF(ABS('Student Work'!AH335-('Student Work'!AE335-'Student Work'!AG335))&lt;0.01,"Correct","ERROR")))</f>
        <v>0</v>
      </c>
      <c r="AI335" s="144"/>
      <c r="AJ335" s="87"/>
      <c r="AK335" s="87"/>
      <c r="AL335" s="70"/>
    </row>
    <row r="336" spans="1:38">
      <c r="A336" s="100"/>
      <c r="B336" s="72"/>
      <c r="C336" s="72"/>
      <c r="D336" s="72"/>
      <c r="E336" s="72"/>
      <c r="F336" s="72"/>
      <c r="G336" s="72"/>
      <c r="H336" s="72"/>
      <c r="I336" s="72"/>
      <c r="J336" s="72"/>
      <c r="K336" s="72"/>
      <c r="L336" s="72"/>
      <c r="M336" s="72"/>
      <c r="N336" s="72"/>
      <c r="O336" s="87"/>
      <c r="P336" s="137">
        <f>IF($T$13="Correct",IF(AND(P335+1&lt;='Student Work'!$T$13,P335&lt;&gt;0),P335+1,IF('Student Work'!P336&gt;0,"ERROR",0)),0)</f>
        <v>0</v>
      </c>
      <c r="Q336" s="138">
        <f>IF(P336=0,0,IF(ISBLANK('Student Work'!Q336),"ERROR",IF(ABS('Student Work'!Q336-'Student Work'!T335)&lt;0.01,IF(P336&lt;&gt;"ERROR","Correct","ERROR"),"ERROR")))</f>
        <v>0</v>
      </c>
      <c r="R336" s="139">
        <f>IF(P336=0,0,IF(ISBLANK('Student Work'!R336),"ERROR",IF(ABS('Student Work'!R336-'Student Work'!Q336*'Student Work'!$T$12/12)&lt;0.01,IF(P336&lt;&gt;"ERROR","Correct","ERROR"),"ERROR")))</f>
        <v>0</v>
      </c>
      <c r="S336" s="139">
        <f>IF(P336=0,0,IF(ISBLANK('Student Work'!S336),"ERROR",IF(ABS('Student Work'!S336-('Student Work'!$T$14-'Student Work'!R336))&lt;0.01,IF(P336&lt;&gt;"ERROR","Correct","ERROR"),"ERROR")))</f>
        <v>0</v>
      </c>
      <c r="T336" s="139">
        <f>IF(P336=0,0,IF(ISBLANK('Student Work'!T336),"ERROR",IF(ABS('Student Work'!T336-('Student Work'!Q336-'Student Work'!S336))&lt;0.01,IF(P336&lt;&gt;"ERROR","Correct","ERROR"),"ERROR")))</f>
        <v>0</v>
      </c>
      <c r="U336" s="143"/>
      <c r="V336" s="143"/>
      <c r="W336" s="87"/>
      <c r="X336" s="87"/>
      <c r="Y336" s="87"/>
      <c r="Z336" s="87"/>
      <c r="AA336" s="87"/>
      <c r="AB336" s="87"/>
      <c r="AC336" s="87"/>
      <c r="AD336" s="137">
        <f>IF($AE$13="Correct",IF(AND(AD335+1&lt;='Student Work'!$AE$13,AD335&lt;&gt;0),AD335+1,IF('Student Work'!AD336&gt;0,"ERROR",0)),0)</f>
        <v>0</v>
      </c>
      <c r="AE336" s="139">
        <f>IF(AD336=0,0,IF(ISBLANK('Student Work'!AE336),"ERROR",IF(ABS('Student Work'!AE336-'Student Work'!AH335)&lt;0.01,IF(AD336&lt;&gt;"ERROR","Correct","ERROR"),"ERROR")))</f>
        <v>0</v>
      </c>
      <c r="AF336" s="139">
        <f>IF(AD336=0,0,IF(ISBLANK('Student Work'!AF336),"ERROR",IF(ABS('Student Work'!AF336-'Student Work'!AE336*'Student Work'!$AE$12/12)&lt;0.01,IF(AD336&lt;&gt;"ERROR","Correct","ERROR"),"ERROR")))</f>
        <v>0</v>
      </c>
      <c r="AG336" s="154">
        <f>IF(AD336=0,0,IF(ISBLANK('Student Work'!AG336),"ERROR",IF(ABS('Student Work'!AG336-('Student Work'!$AE$14-'Student Work'!AF336))&lt;0.01,"Correct","ERROR")))</f>
        <v>0</v>
      </c>
      <c r="AH336" s="155">
        <f>IF(AD336=0,0,IF(ISBLANK('Student Work'!AH336),"ERROR",IF(ABS('Student Work'!AH336-('Student Work'!AE336-'Student Work'!AG336))&lt;0.01,"Correct","ERROR")))</f>
        <v>0</v>
      </c>
      <c r="AI336" s="144"/>
      <c r="AJ336" s="87"/>
      <c r="AK336" s="87"/>
      <c r="AL336" s="70"/>
    </row>
    <row r="337" spans="1:38">
      <c r="A337" s="100"/>
      <c r="B337" s="72"/>
      <c r="C337" s="72"/>
      <c r="D337" s="72"/>
      <c r="E337" s="72"/>
      <c r="F337" s="72"/>
      <c r="G337" s="72"/>
      <c r="H337" s="72"/>
      <c r="I337" s="72"/>
      <c r="J337" s="72"/>
      <c r="K337" s="72"/>
      <c r="L337" s="72"/>
      <c r="M337" s="72"/>
      <c r="N337" s="72"/>
      <c r="O337" s="87"/>
      <c r="P337" s="137">
        <f>IF($T$13="Correct",IF(AND(P336+1&lt;='Student Work'!$T$13,P336&lt;&gt;0),P336+1,IF('Student Work'!P337&gt;0,"ERROR",0)),0)</f>
        <v>0</v>
      </c>
      <c r="Q337" s="138">
        <f>IF(P337=0,0,IF(ISBLANK('Student Work'!Q337),"ERROR",IF(ABS('Student Work'!Q337-'Student Work'!T336)&lt;0.01,IF(P337&lt;&gt;"ERROR","Correct","ERROR"),"ERROR")))</f>
        <v>0</v>
      </c>
      <c r="R337" s="139">
        <f>IF(P337=0,0,IF(ISBLANK('Student Work'!R337),"ERROR",IF(ABS('Student Work'!R337-'Student Work'!Q337*'Student Work'!$T$12/12)&lt;0.01,IF(P337&lt;&gt;"ERROR","Correct","ERROR"),"ERROR")))</f>
        <v>0</v>
      </c>
      <c r="S337" s="139">
        <f>IF(P337=0,0,IF(ISBLANK('Student Work'!S337),"ERROR",IF(ABS('Student Work'!S337-('Student Work'!$T$14-'Student Work'!R337))&lt;0.01,IF(P337&lt;&gt;"ERROR","Correct","ERROR"),"ERROR")))</f>
        <v>0</v>
      </c>
      <c r="T337" s="139">
        <f>IF(P337=0,0,IF(ISBLANK('Student Work'!T337),"ERROR",IF(ABS('Student Work'!T337-('Student Work'!Q337-'Student Work'!S337))&lt;0.01,IF(P337&lt;&gt;"ERROR","Correct","ERROR"),"ERROR")))</f>
        <v>0</v>
      </c>
      <c r="U337" s="143"/>
      <c r="V337" s="143"/>
      <c r="W337" s="87"/>
      <c r="X337" s="87"/>
      <c r="Y337" s="87"/>
      <c r="Z337" s="87"/>
      <c r="AA337" s="87"/>
      <c r="AB337" s="87"/>
      <c r="AC337" s="87"/>
      <c r="AD337" s="137">
        <f>IF($AE$13="Correct",IF(AND(AD336+1&lt;='Student Work'!$AE$13,AD336&lt;&gt;0),AD336+1,IF('Student Work'!AD337&gt;0,"ERROR",0)),0)</f>
        <v>0</v>
      </c>
      <c r="AE337" s="139">
        <f>IF(AD337=0,0,IF(ISBLANK('Student Work'!AE337),"ERROR",IF(ABS('Student Work'!AE337-'Student Work'!AH336)&lt;0.01,IF(AD337&lt;&gt;"ERROR","Correct","ERROR"),"ERROR")))</f>
        <v>0</v>
      </c>
      <c r="AF337" s="139">
        <f>IF(AD337=0,0,IF(ISBLANK('Student Work'!AF337),"ERROR",IF(ABS('Student Work'!AF337-'Student Work'!AE337*'Student Work'!$AE$12/12)&lt;0.01,IF(AD337&lt;&gt;"ERROR","Correct","ERROR"),"ERROR")))</f>
        <v>0</v>
      </c>
      <c r="AG337" s="154">
        <f>IF(AD337=0,0,IF(ISBLANK('Student Work'!AG337),"ERROR",IF(ABS('Student Work'!AG337-('Student Work'!$AE$14-'Student Work'!AF337))&lt;0.01,"Correct","ERROR")))</f>
        <v>0</v>
      </c>
      <c r="AH337" s="155">
        <f>IF(AD337=0,0,IF(ISBLANK('Student Work'!AH337),"ERROR",IF(ABS('Student Work'!AH337-('Student Work'!AE337-'Student Work'!AG337))&lt;0.01,"Correct","ERROR")))</f>
        <v>0</v>
      </c>
      <c r="AI337" s="144"/>
      <c r="AJ337" s="87"/>
      <c r="AK337" s="87"/>
      <c r="AL337" s="70"/>
    </row>
    <row r="338" spans="1:38">
      <c r="A338" s="100"/>
      <c r="B338" s="72"/>
      <c r="C338" s="72"/>
      <c r="D338" s="72"/>
      <c r="E338" s="72"/>
      <c r="F338" s="72"/>
      <c r="G338" s="72"/>
      <c r="H338" s="72"/>
      <c r="I338" s="72"/>
      <c r="J338" s="72"/>
      <c r="K338" s="72"/>
      <c r="L338" s="72"/>
      <c r="M338" s="72"/>
      <c r="N338" s="72"/>
      <c r="O338" s="87"/>
      <c r="P338" s="137">
        <f>IF($T$13="Correct",IF(AND(P337+1&lt;='Student Work'!$T$13,P337&lt;&gt;0),P337+1,IF('Student Work'!P338&gt;0,"ERROR",0)),0)</f>
        <v>0</v>
      </c>
      <c r="Q338" s="138">
        <f>IF(P338=0,0,IF(ISBLANK('Student Work'!Q338),"ERROR",IF(ABS('Student Work'!Q338-'Student Work'!T337)&lt;0.01,IF(P338&lt;&gt;"ERROR","Correct","ERROR"),"ERROR")))</f>
        <v>0</v>
      </c>
      <c r="R338" s="139">
        <f>IF(P338=0,0,IF(ISBLANK('Student Work'!R338),"ERROR",IF(ABS('Student Work'!R338-'Student Work'!Q338*'Student Work'!$T$12/12)&lt;0.01,IF(P338&lt;&gt;"ERROR","Correct","ERROR"),"ERROR")))</f>
        <v>0</v>
      </c>
      <c r="S338" s="139">
        <f>IF(P338=0,0,IF(ISBLANK('Student Work'!S338),"ERROR",IF(ABS('Student Work'!S338-('Student Work'!$T$14-'Student Work'!R338))&lt;0.01,IF(P338&lt;&gt;"ERROR","Correct","ERROR"),"ERROR")))</f>
        <v>0</v>
      </c>
      <c r="T338" s="139">
        <f>IF(P338=0,0,IF(ISBLANK('Student Work'!T338),"ERROR",IF(ABS('Student Work'!T338-('Student Work'!Q338-'Student Work'!S338))&lt;0.01,IF(P338&lt;&gt;"ERROR","Correct","ERROR"),"ERROR")))</f>
        <v>0</v>
      </c>
      <c r="U338" s="143"/>
      <c r="V338" s="143"/>
      <c r="W338" s="87"/>
      <c r="X338" s="87"/>
      <c r="Y338" s="87"/>
      <c r="Z338" s="87"/>
      <c r="AA338" s="87"/>
      <c r="AB338" s="87"/>
      <c r="AC338" s="87"/>
      <c r="AD338" s="137">
        <f>IF($AE$13="Correct",IF(AND(AD337+1&lt;='Student Work'!$AE$13,AD337&lt;&gt;0),AD337+1,IF('Student Work'!AD338&gt;0,"ERROR",0)),0)</f>
        <v>0</v>
      </c>
      <c r="AE338" s="139">
        <f>IF(AD338=0,0,IF(ISBLANK('Student Work'!AE338),"ERROR",IF(ABS('Student Work'!AE338-'Student Work'!AH337)&lt;0.01,IF(AD338&lt;&gt;"ERROR","Correct","ERROR"),"ERROR")))</f>
        <v>0</v>
      </c>
      <c r="AF338" s="139">
        <f>IF(AD338=0,0,IF(ISBLANK('Student Work'!AF338),"ERROR",IF(ABS('Student Work'!AF338-'Student Work'!AE338*'Student Work'!$AE$12/12)&lt;0.01,IF(AD338&lt;&gt;"ERROR","Correct","ERROR"),"ERROR")))</f>
        <v>0</v>
      </c>
      <c r="AG338" s="154">
        <f>IF(AD338=0,0,IF(ISBLANK('Student Work'!AG338),"ERROR",IF(ABS('Student Work'!AG338-('Student Work'!$AE$14-'Student Work'!AF338))&lt;0.01,"Correct","ERROR")))</f>
        <v>0</v>
      </c>
      <c r="AH338" s="155">
        <f>IF(AD338=0,0,IF(ISBLANK('Student Work'!AH338),"ERROR",IF(ABS('Student Work'!AH338-('Student Work'!AE338-'Student Work'!AG338))&lt;0.01,"Correct","ERROR")))</f>
        <v>0</v>
      </c>
      <c r="AI338" s="144"/>
      <c r="AJ338" s="87"/>
      <c r="AK338" s="87"/>
      <c r="AL338" s="70"/>
    </row>
    <row r="339" spans="1:38">
      <c r="A339" s="100"/>
      <c r="B339" s="72"/>
      <c r="C339" s="72"/>
      <c r="D339" s="72"/>
      <c r="E339" s="72"/>
      <c r="F339" s="72"/>
      <c r="G339" s="72"/>
      <c r="H339" s="72"/>
      <c r="I339" s="72"/>
      <c r="J339" s="72"/>
      <c r="K339" s="72"/>
      <c r="L339" s="72"/>
      <c r="M339" s="72"/>
      <c r="N339" s="72"/>
      <c r="O339" s="87"/>
      <c r="P339" s="137">
        <f>IF($T$13="Correct",IF(AND(P338+1&lt;='Student Work'!$T$13,P338&lt;&gt;0),P338+1,IF('Student Work'!P339&gt;0,"ERROR",0)),0)</f>
        <v>0</v>
      </c>
      <c r="Q339" s="138">
        <f>IF(P339=0,0,IF(ISBLANK('Student Work'!Q339),"ERROR",IF(ABS('Student Work'!Q339-'Student Work'!T338)&lt;0.01,IF(P339&lt;&gt;"ERROR","Correct","ERROR"),"ERROR")))</f>
        <v>0</v>
      </c>
      <c r="R339" s="139">
        <f>IF(P339=0,0,IF(ISBLANK('Student Work'!R339),"ERROR",IF(ABS('Student Work'!R339-'Student Work'!Q339*'Student Work'!$T$12/12)&lt;0.01,IF(P339&lt;&gt;"ERROR","Correct","ERROR"),"ERROR")))</f>
        <v>0</v>
      </c>
      <c r="S339" s="139">
        <f>IF(P339=0,0,IF(ISBLANK('Student Work'!S339),"ERROR",IF(ABS('Student Work'!S339-('Student Work'!$T$14-'Student Work'!R339))&lt;0.01,IF(P339&lt;&gt;"ERROR","Correct","ERROR"),"ERROR")))</f>
        <v>0</v>
      </c>
      <c r="T339" s="139">
        <f>IF(P339=0,0,IF(ISBLANK('Student Work'!T339),"ERROR",IF(ABS('Student Work'!T339-('Student Work'!Q339-'Student Work'!S339))&lt;0.01,IF(P339&lt;&gt;"ERROR","Correct","ERROR"),"ERROR")))</f>
        <v>0</v>
      </c>
      <c r="U339" s="143"/>
      <c r="V339" s="143"/>
      <c r="W339" s="87"/>
      <c r="X339" s="87"/>
      <c r="Y339" s="87"/>
      <c r="Z339" s="87"/>
      <c r="AA339" s="87"/>
      <c r="AB339" s="87"/>
      <c r="AC339" s="87"/>
      <c r="AD339" s="137">
        <f>IF($AE$13="Correct",IF(AND(AD338+1&lt;='Student Work'!$AE$13,AD338&lt;&gt;0),AD338+1,IF('Student Work'!AD339&gt;0,"ERROR",0)),0)</f>
        <v>0</v>
      </c>
      <c r="AE339" s="139">
        <f>IF(AD339=0,0,IF(ISBLANK('Student Work'!AE339),"ERROR",IF(ABS('Student Work'!AE339-'Student Work'!AH338)&lt;0.01,IF(AD339&lt;&gt;"ERROR","Correct","ERROR"),"ERROR")))</f>
        <v>0</v>
      </c>
      <c r="AF339" s="139">
        <f>IF(AD339=0,0,IF(ISBLANK('Student Work'!AF339),"ERROR",IF(ABS('Student Work'!AF339-'Student Work'!AE339*'Student Work'!$AE$12/12)&lt;0.01,IF(AD339&lt;&gt;"ERROR","Correct","ERROR"),"ERROR")))</f>
        <v>0</v>
      </c>
      <c r="AG339" s="154">
        <f>IF(AD339=0,0,IF(ISBLANK('Student Work'!AG339),"ERROR",IF(ABS('Student Work'!AG339-('Student Work'!$AE$14-'Student Work'!AF339))&lt;0.01,"Correct","ERROR")))</f>
        <v>0</v>
      </c>
      <c r="AH339" s="155">
        <f>IF(AD339=0,0,IF(ISBLANK('Student Work'!AH339),"ERROR",IF(ABS('Student Work'!AH339-('Student Work'!AE339-'Student Work'!AG339))&lt;0.01,"Correct","ERROR")))</f>
        <v>0</v>
      </c>
      <c r="AI339" s="144"/>
      <c r="AJ339" s="87"/>
      <c r="AK339" s="87"/>
      <c r="AL339" s="70"/>
    </row>
    <row r="340" spans="1:38">
      <c r="A340" s="100"/>
      <c r="B340" s="72"/>
      <c r="C340" s="72"/>
      <c r="D340" s="72"/>
      <c r="E340" s="72"/>
      <c r="F340" s="72"/>
      <c r="G340" s="72"/>
      <c r="H340" s="72"/>
      <c r="I340" s="72"/>
      <c r="J340" s="72"/>
      <c r="K340" s="72"/>
      <c r="L340" s="72"/>
      <c r="M340" s="72"/>
      <c r="N340" s="72"/>
      <c r="O340" s="87"/>
      <c r="P340" s="137">
        <f>IF($T$13="Correct",IF(AND(P339+1&lt;='Student Work'!$T$13,P339&lt;&gt;0),P339+1,IF('Student Work'!P340&gt;0,"ERROR",0)),0)</f>
        <v>0</v>
      </c>
      <c r="Q340" s="138">
        <f>IF(P340=0,0,IF(ISBLANK('Student Work'!Q340),"ERROR",IF(ABS('Student Work'!Q340-'Student Work'!T339)&lt;0.01,IF(P340&lt;&gt;"ERROR","Correct","ERROR"),"ERROR")))</f>
        <v>0</v>
      </c>
      <c r="R340" s="139">
        <f>IF(P340=0,0,IF(ISBLANK('Student Work'!R340),"ERROR",IF(ABS('Student Work'!R340-'Student Work'!Q340*'Student Work'!$T$12/12)&lt;0.01,IF(P340&lt;&gt;"ERROR","Correct","ERROR"),"ERROR")))</f>
        <v>0</v>
      </c>
      <c r="S340" s="139">
        <f>IF(P340=0,0,IF(ISBLANK('Student Work'!S340),"ERROR",IF(ABS('Student Work'!S340-('Student Work'!$T$14-'Student Work'!R340))&lt;0.01,IF(P340&lt;&gt;"ERROR","Correct","ERROR"),"ERROR")))</f>
        <v>0</v>
      </c>
      <c r="T340" s="139">
        <f>IF(P340=0,0,IF(ISBLANK('Student Work'!T340),"ERROR",IF(ABS('Student Work'!T340-('Student Work'!Q340-'Student Work'!S340))&lt;0.01,IF(P340&lt;&gt;"ERROR","Correct","ERROR"),"ERROR")))</f>
        <v>0</v>
      </c>
      <c r="U340" s="143"/>
      <c r="V340" s="143"/>
      <c r="W340" s="87"/>
      <c r="X340" s="87"/>
      <c r="Y340" s="87"/>
      <c r="Z340" s="87"/>
      <c r="AA340" s="87"/>
      <c r="AB340" s="87"/>
      <c r="AC340" s="87"/>
      <c r="AD340" s="137">
        <f>IF($AE$13="Correct",IF(AND(AD339+1&lt;='Student Work'!$AE$13,AD339&lt;&gt;0),AD339+1,IF('Student Work'!AD340&gt;0,"ERROR",0)),0)</f>
        <v>0</v>
      </c>
      <c r="AE340" s="139">
        <f>IF(AD340=0,0,IF(ISBLANK('Student Work'!AE340),"ERROR",IF(ABS('Student Work'!AE340-'Student Work'!AH339)&lt;0.01,IF(AD340&lt;&gt;"ERROR","Correct","ERROR"),"ERROR")))</f>
        <v>0</v>
      </c>
      <c r="AF340" s="139">
        <f>IF(AD340=0,0,IF(ISBLANK('Student Work'!AF340),"ERROR",IF(ABS('Student Work'!AF340-'Student Work'!AE340*'Student Work'!$AE$12/12)&lt;0.01,IF(AD340&lt;&gt;"ERROR","Correct","ERROR"),"ERROR")))</f>
        <v>0</v>
      </c>
      <c r="AG340" s="154">
        <f>IF(AD340=0,0,IF(ISBLANK('Student Work'!AG340),"ERROR",IF(ABS('Student Work'!AG340-('Student Work'!$AE$14-'Student Work'!AF340))&lt;0.01,"Correct","ERROR")))</f>
        <v>0</v>
      </c>
      <c r="AH340" s="155">
        <f>IF(AD340=0,0,IF(ISBLANK('Student Work'!AH340),"ERROR",IF(ABS('Student Work'!AH340-('Student Work'!AE340-'Student Work'!AG340))&lt;0.01,"Correct","ERROR")))</f>
        <v>0</v>
      </c>
      <c r="AI340" s="144"/>
      <c r="AJ340" s="87"/>
      <c r="AK340" s="87"/>
      <c r="AL340" s="70"/>
    </row>
    <row r="341" spans="1:38">
      <c r="A341" s="100"/>
      <c r="B341" s="72"/>
      <c r="C341" s="72"/>
      <c r="D341" s="72"/>
      <c r="E341" s="72"/>
      <c r="F341" s="72"/>
      <c r="G341" s="72"/>
      <c r="H341" s="72"/>
      <c r="I341" s="72"/>
      <c r="J341" s="72"/>
      <c r="K341" s="72"/>
      <c r="L341" s="72"/>
      <c r="M341" s="72"/>
      <c r="N341" s="72"/>
      <c r="O341" s="87"/>
      <c r="P341" s="137">
        <f>IF($T$13="Correct",IF(AND(P340+1&lt;='Student Work'!$T$13,P340&lt;&gt;0),P340+1,IF('Student Work'!P341&gt;0,"ERROR",0)),0)</f>
        <v>0</v>
      </c>
      <c r="Q341" s="138">
        <f>IF(P341=0,0,IF(ISBLANK('Student Work'!Q341),"ERROR",IF(ABS('Student Work'!Q341-'Student Work'!T340)&lt;0.01,IF(P341&lt;&gt;"ERROR","Correct","ERROR"),"ERROR")))</f>
        <v>0</v>
      </c>
      <c r="R341" s="139">
        <f>IF(P341=0,0,IF(ISBLANK('Student Work'!R341),"ERROR",IF(ABS('Student Work'!R341-'Student Work'!Q341*'Student Work'!$T$12/12)&lt;0.01,IF(P341&lt;&gt;"ERROR","Correct","ERROR"),"ERROR")))</f>
        <v>0</v>
      </c>
      <c r="S341" s="139">
        <f>IF(P341=0,0,IF(ISBLANK('Student Work'!S341),"ERROR",IF(ABS('Student Work'!S341-('Student Work'!$T$14-'Student Work'!R341))&lt;0.01,IF(P341&lt;&gt;"ERROR","Correct","ERROR"),"ERROR")))</f>
        <v>0</v>
      </c>
      <c r="T341" s="139">
        <f>IF(P341=0,0,IF(ISBLANK('Student Work'!T341),"ERROR",IF(ABS('Student Work'!T341-('Student Work'!Q341-'Student Work'!S341))&lt;0.01,IF(P341&lt;&gt;"ERROR","Correct","ERROR"),"ERROR")))</f>
        <v>0</v>
      </c>
      <c r="U341" s="143"/>
      <c r="V341" s="143"/>
      <c r="W341" s="87"/>
      <c r="X341" s="87"/>
      <c r="Y341" s="87"/>
      <c r="Z341" s="87"/>
      <c r="AA341" s="87"/>
      <c r="AB341" s="87"/>
      <c r="AC341" s="87"/>
      <c r="AD341" s="137">
        <f>IF($AE$13="Correct",IF(AND(AD340+1&lt;='Student Work'!$AE$13,AD340&lt;&gt;0),AD340+1,IF('Student Work'!AD341&gt;0,"ERROR",0)),0)</f>
        <v>0</v>
      </c>
      <c r="AE341" s="139">
        <f>IF(AD341=0,0,IF(ISBLANK('Student Work'!AE341),"ERROR",IF(ABS('Student Work'!AE341-'Student Work'!AH340)&lt;0.01,IF(AD341&lt;&gt;"ERROR","Correct","ERROR"),"ERROR")))</f>
        <v>0</v>
      </c>
      <c r="AF341" s="139">
        <f>IF(AD341=0,0,IF(ISBLANK('Student Work'!AF341),"ERROR",IF(ABS('Student Work'!AF341-'Student Work'!AE341*'Student Work'!$AE$12/12)&lt;0.01,IF(AD341&lt;&gt;"ERROR","Correct","ERROR"),"ERROR")))</f>
        <v>0</v>
      </c>
      <c r="AG341" s="154">
        <f>IF(AD341=0,0,IF(ISBLANK('Student Work'!AG341),"ERROR",IF(ABS('Student Work'!AG341-('Student Work'!$AE$14-'Student Work'!AF341))&lt;0.01,"Correct","ERROR")))</f>
        <v>0</v>
      </c>
      <c r="AH341" s="155">
        <f>IF(AD341=0,0,IF(ISBLANK('Student Work'!AH341),"ERROR",IF(ABS('Student Work'!AH341-('Student Work'!AE341-'Student Work'!AG341))&lt;0.01,"Correct","ERROR")))</f>
        <v>0</v>
      </c>
      <c r="AI341" s="144"/>
      <c r="AJ341" s="87"/>
      <c r="AK341" s="87"/>
      <c r="AL341" s="70"/>
    </row>
    <row r="342" spans="1:38">
      <c r="A342" s="100"/>
      <c r="B342" s="72"/>
      <c r="C342" s="72"/>
      <c r="D342" s="72"/>
      <c r="E342" s="72"/>
      <c r="F342" s="72"/>
      <c r="G342" s="72"/>
      <c r="H342" s="72"/>
      <c r="I342" s="72"/>
      <c r="J342" s="72"/>
      <c r="K342" s="72"/>
      <c r="L342" s="72"/>
      <c r="M342" s="72"/>
      <c r="N342" s="72"/>
      <c r="O342" s="87"/>
      <c r="P342" s="137">
        <f>IF($T$13="Correct",IF(AND(P341+1&lt;='Student Work'!$T$13,P341&lt;&gt;0),P341+1,IF('Student Work'!P342&gt;0,"ERROR",0)),0)</f>
        <v>0</v>
      </c>
      <c r="Q342" s="138">
        <f>IF(P342=0,0,IF(ISBLANK('Student Work'!Q342),"ERROR",IF(ABS('Student Work'!Q342-'Student Work'!T341)&lt;0.01,IF(P342&lt;&gt;"ERROR","Correct","ERROR"),"ERROR")))</f>
        <v>0</v>
      </c>
      <c r="R342" s="139">
        <f>IF(P342=0,0,IF(ISBLANK('Student Work'!R342),"ERROR",IF(ABS('Student Work'!R342-'Student Work'!Q342*'Student Work'!$T$12/12)&lt;0.01,IF(P342&lt;&gt;"ERROR","Correct","ERROR"),"ERROR")))</f>
        <v>0</v>
      </c>
      <c r="S342" s="139">
        <f>IF(P342=0,0,IF(ISBLANK('Student Work'!S342),"ERROR",IF(ABS('Student Work'!S342-('Student Work'!$T$14-'Student Work'!R342))&lt;0.01,IF(P342&lt;&gt;"ERROR","Correct","ERROR"),"ERROR")))</f>
        <v>0</v>
      </c>
      <c r="T342" s="139">
        <f>IF(P342=0,0,IF(ISBLANK('Student Work'!T342),"ERROR",IF(ABS('Student Work'!T342-('Student Work'!Q342-'Student Work'!S342))&lt;0.01,IF(P342&lt;&gt;"ERROR","Correct","ERROR"),"ERROR")))</f>
        <v>0</v>
      </c>
      <c r="U342" s="143"/>
      <c r="V342" s="143"/>
      <c r="W342" s="87"/>
      <c r="X342" s="87"/>
      <c r="Y342" s="87"/>
      <c r="Z342" s="87"/>
      <c r="AA342" s="87"/>
      <c r="AB342" s="87"/>
      <c r="AC342" s="87"/>
      <c r="AD342" s="137">
        <f>IF($AE$13="Correct",IF(AND(AD341+1&lt;='Student Work'!$AE$13,AD341&lt;&gt;0),AD341+1,IF('Student Work'!AD342&gt;0,"ERROR",0)),0)</f>
        <v>0</v>
      </c>
      <c r="AE342" s="139">
        <f>IF(AD342=0,0,IF(ISBLANK('Student Work'!AE342),"ERROR",IF(ABS('Student Work'!AE342-'Student Work'!AH341)&lt;0.01,IF(AD342&lt;&gt;"ERROR","Correct","ERROR"),"ERROR")))</f>
        <v>0</v>
      </c>
      <c r="AF342" s="139">
        <f>IF(AD342=0,0,IF(ISBLANK('Student Work'!AF342),"ERROR",IF(ABS('Student Work'!AF342-'Student Work'!AE342*'Student Work'!$AE$12/12)&lt;0.01,IF(AD342&lt;&gt;"ERROR","Correct","ERROR"),"ERROR")))</f>
        <v>0</v>
      </c>
      <c r="AG342" s="154">
        <f>IF(AD342=0,0,IF(ISBLANK('Student Work'!AG342),"ERROR",IF(ABS('Student Work'!AG342-('Student Work'!$AE$14-'Student Work'!AF342))&lt;0.01,"Correct","ERROR")))</f>
        <v>0</v>
      </c>
      <c r="AH342" s="155">
        <f>IF(AD342=0,0,IF(ISBLANK('Student Work'!AH342),"ERROR",IF(ABS('Student Work'!AH342-('Student Work'!AE342-'Student Work'!AG342))&lt;0.01,"Correct","ERROR")))</f>
        <v>0</v>
      </c>
      <c r="AI342" s="144"/>
      <c r="AJ342" s="87"/>
      <c r="AK342" s="87"/>
      <c r="AL342" s="70"/>
    </row>
    <row r="343" spans="1:38">
      <c r="A343" s="100"/>
      <c r="B343" s="72"/>
      <c r="C343" s="72"/>
      <c r="D343" s="72"/>
      <c r="E343" s="72"/>
      <c r="F343" s="72"/>
      <c r="G343" s="72"/>
      <c r="H343" s="72"/>
      <c r="I343" s="72"/>
      <c r="J343" s="72"/>
      <c r="K343" s="72"/>
      <c r="L343" s="72"/>
      <c r="M343" s="72"/>
      <c r="N343" s="72"/>
      <c r="O343" s="87"/>
      <c r="P343" s="137">
        <f>IF($T$13="Correct",IF(AND(P342+1&lt;='Student Work'!$T$13,P342&lt;&gt;0),P342+1,IF('Student Work'!P343&gt;0,"ERROR",0)),0)</f>
        <v>0</v>
      </c>
      <c r="Q343" s="138">
        <f>IF(P343=0,0,IF(ISBLANK('Student Work'!Q343),"ERROR",IF(ABS('Student Work'!Q343-'Student Work'!T342)&lt;0.01,IF(P343&lt;&gt;"ERROR","Correct","ERROR"),"ERROR")))</f>
        <v>0</v>
      </c>
      <c r="R343" s="139">
        <f>IF(P343=0,0,IF(ISBLANK('Student Work'!R343),"ERROR",IF(ABS('Student Work'!R343-'Student Work'!Q343*'Student Work'!$T$12/12)&lt;0.01,IF(P343&lt;&gt;"ERROR","Correct","ERROR"),"ERROR")))</f>
        <v>0</v>
      </c>
      <c r="S343" s="139">
        <f>IF(P343=0,0,IF(ISBLANK('Student Work'!S343),"ERROR",IF(ABS('Student Work'!S343-('Student Work'!$T$14-'Student Work'!R343))&lt;0.01,IF(P343&lt;&gt;"ERROR","Correct","ERROR"),"ERROR")))</f>
        <v>0</v>
      </c>
      <c r="T343" s="139">
        <f>IF(P343=0,0,IF(ISBLANK('Student Work'!T343),"ERROR",IF(ABS('Student Work'!T343-('Student Work'!Q343-'Student Work'!S343))&lt;0.01,IF(P343&lt;&gt;"ERROR","Correct","ERROR"),"ERROR")))</f>
        <v>0</v>
      </c>
      <c r="U343" s="143"/>
      <c r="V343" s="143"/>
      <c r="W343" s="87"/>
      <c r="X343" s="87"/>
      <c r="Y343" s="87"/>
      <c r="Z343" s="87"/>
      <c r="AA343" s="87"/>
      <c r="AB343" s="87"/>
      <c r="AC343" s="87"/>
      <c r="AD343" s="137">
        <f>IF($AE$13="Correct",IF(AND(AD342+1&lt;='Student Work'!$AE$13,AD342&lt;&gt;0),AD342+1,IF('Student Work'!AD343&gt;0,"ERROR",0)),0)</f>
        <v>0</v>
      </c>
      <c r="AE343" s="139">
        <f>IF(AD343=0,0,IF(ISBLANK('Student Work'!AE343),"ERROR",IF(ABS('Student Work'!AE343-'Student Work'!AH342)&lt;0.01,IF(AD343&lt;&gt;"ERROR","Correct","ERROR"),"ERROR")))</f>
        <v>0</v>
      </c>
      <c r="AF343" s="139">
        <f>IF(AD343=0,0,IF(ISBLANK('Student Work'!AF343),"ERROR",IF(ABS('Student Work'!AF343-'Student Work'!AE343*'Student Work'!$AE$12/12)&lt;0.01,IF(AD343&lt;&gt;"ERROR","Correct","ERROR"),"ERROR")))</f>
        <v>0</v>
      </c>
      <c r="AG343" s="154">
        <f>IF(AD343=0,0,IF(ISBLANK('Student Work'!AG343),"ERROR",IF(ABS('Student Work'!AG343-('Student Work'!$AE$14-'Student Work'!AF343))&lt;0.01,"Correct","ERROR")))</f>
        <v>0</v>
      </c>
      <c r="AH343" s="155">
        <f>IF(AD343=0,0,IF(ISBLANK('Student Work'!AH343),"ERROR",IF(ABS('Student Work'!AH343-('Student Work'!AE343-'Student Work'!AG343))&lt;0.01,"Correct","ERROR")))</f>
        <v>0</v>
      </c>
      <c r="AI343" s="144"/>
      <c r="AJ343" s="87"/>
      <c r="AK343" s="87"/>
      <c r="AL343" s="70"/>
    </row>
    <row r="344" spans="1:38">
      <c r="A344" s="100"/>
      <c r="B344" s="72"/>
      <c r="C344" s="72"/>
      <c r="D344" s="72"/>
      <c r="E344" s="72"/>
      <c r="F344" s="72"/>
      <c r="G344" s="72"/>
      <c r="H344" s="72"/>
      <c r="I344" s="72"/>
      <c r="J344" s="72"/>
      <c r="K344" s="72"/>
      <c r="L344" s="72"/>
      <c r="M344" s="72"/>
      <c r="N344" s="72"/>
      <c r="O344" s="87"/>
      <c r="P344" s="137">
        <f>IF($T$13="Correct",IF(AND(P343+1&lt;='Student Work'!$T$13,P343&lt;&gt;0),P343+1,IF('Student Work'!P344&gt;0,"ERROR",0)),0)</f>
        <v>0</v>
      </c>
      <c r="Q344" s="138">
        <f>IF(P344=0,0,IF(ISBLANK('Student Work'!Q344),"ERROR",IF(ABS('Student Work'!Q344-'Student Work'!T343)&lt;0.01,IF(P344&lt;&gt;"ERROR","Correct","ERROR"),"ERROR")))</f>
        <v>0</v>
      </c>
      <c r="R344" s="139">
        <f>IF(P344=0,0,IF(ISBLANK('Student Work'!R344),"ERROR",IF(ABS('Student Work'!R344-'Student Work'!Q344*'Student Work'!$T$12/12)&lt;0.01,IF(P344&lt;&gt;"ERROR","Correct","ERROR"),"ERROR")))</f>
        <v>0</v>
      </c>
      <c r="S344" s="139">
        <f>IF(P344=0,0,IF(ISBLANK('Student Work'!S344),"ERROR",IF(ABS('Student Work'!S344-('Student Work'!$T$14-'Student Work'!R344))&lt;0.01,IF(P344&lt;&gt;"ERROR","Correct","ERROR"),"ERROR")))</f>
        <v>0</v>
      </c>
      <c r="T344" s="139">
        <f>IF(P344=0,0,IF(ISBLANK('Student Work'!T344),"ERROR",IF(ABS('Student Work'!T344-('Student Work'!Q344-'Student Work'!S344))&lt;0.01,IF(P344&lt;&gt;"ERROR","Correct","ERROR"),"ERROR")))</f>
        <v>0</v>
      </c>
      <c r="U344" s="143"/>
      <c r="V344" s="143"/>
      <c r="W344" s="87"/>
      <c r="X344" s="87"/>
      <c r="Y344" s="87"/>
      <c r="Z344" s="87"/>
      <c r="AA344" s="87"/>
      <c r="AB344" s="87"/>
      <c r="AC344" s="87"/>
      <c r="AD344" s="137">
        <f>IF($AE$13="Correct",IF(AND(AD343+1&lt;='Student Work'!$AE$13,AD343&lt;&gt;0),AD343+1,IF('Student Work'!AD344&gt;0,"ERROR",0)),0)</f>
        <v>0</v>
      </c>
      <c r="AE344" s="139">
        <f>IF(AD344=0,0,IF(ISBLANK('Student Work'!AE344),"ERROR",IF(ABS('Student Work'!AE344-'Student Work'!AH343)&lt;0.01,IF(AD344&lt;&gt;"ERROR","Correct","ERROR"),"ERROR")))</f>
        <v>0</v>
      </c>
      <c r="AF344" s="139">
        <f>IF(AD344=0,0,IF(ISBLANK('Student Work'!AF344),"ERROR",IF(ABS('Student Work'!AF344-'Student Work'!AE344*'Student Work'!$AE$12/12)&lt;0.01,IF(AD344&lt;&gt;"ERROR","Correct","ERROR"),"ERROR")))</f>
        <v>0</v>
      </c>
      <c r="AG344" s="154">
        <f>IF(AD344=0,0,IF(ISBLANK('Student Work'!AG344),"ERROR",IF(ABS('Student Work'!AG344-('Student Work'!$AE$14-'Student Work'!AF344))&lt;0.01,"Correct","ERROR")))</f>
        <v>0</v>
      </c>
      <c r="AH344" s="155">
        <f>IF(AD344=0,0,IF(ISBLANK('Student Work'!AH344),"ERROR",IF(ABS('Student Work'!AH344-('Student Work'!AE344-'Student Work'!AG344))&lt;0.01,"Correct","ERROR")))</f>
        <v>0</v>
      </c>
      <c r="AI344" s="144"/>
      <c r="AJ344" s="87"/>
      <c r="AK344" s="87"/>
      <c r="AL344" s="70"/>
    </row>
    <row r="345" spans="1:38">
      <c r="A345" s="100"/>
      <c r="B345" s="72"/>
      <c r="C345" s="72"/>
      <c r="D345" s="72"/>
      <c r="E345" s="72"/>
      <c r="F345" s="72"/>
      <c r="G345" s="72"/>
      <c r="H345" s="72"/>
      <c r="I345" s="72"/>
      <c r="J345" s="72"/>
      <c r="K345" s="72"/>
      <c r="L345" s="72"/>
      <c r="M345" s="72"/>
      <c r="N345" s="72"/>
      <c r="O345" s="87"/>
      <c r="P345" s="137">
        <f>IF($T$13="Correct",IF(AND(P344+1&lt;='Student Work'!$T$13,P344&lt;&gt;0),P344+1,IF('Student Work'!P345&gt;0,"ERROR",0)),0)</f>
        <v>0</v>
      </c>
      <c r="Q345" s="138">
        <f>IF(P345=0,0,IF(ISBLANK('Student Work'!Q345),"ERROR",IF(ABS('Student Work'!Q345-'Student Work'!T344)&lt;0.01,IF(P345&lt;&gt;"ERROR","Correct","ERROR"),"ERROR")))</f>
        <v>0</v>
      </c>
      <c r="R345" s="139">
        <f>IF(P345=0,0,IF(ISBLANK('Student Work'!R345),"ERROR",IF(ABS('Student Work'!R345-'Student Work'!Q345*'Student Work'!$T$12/12)&lt;0.01,IF(P345&lt;&gt;"ERROR","Correct","ERROR"),"ERROR")))</f>
        <v>0</v>
      </c>
      <c r="S345" s="139">
        <f>IF(P345=0,0,IF(ISBLANK('Student Work'!S345),"ERROR",IF(ABS('Student Work'!S345-('Student Work'!$T$14-'Student Work'!R345))&lt;0.01,IF(P345&lt;&gt;"ERROR","Correct","ERROR"),"ERROR")))</f>
        <v>0</v>
      </c>
      <c r="T345" s="139">
        <f>IF(P345=0,0,IF(ISBLANK('Student Work'!T345),"ERROR",IF(ABS('Student Work'!T345-('Student Work'!Q345-'Student Work'!S345))&lt;0.01,IF(P345&lt;&gt;"ERROR","Correct","ERROR"),"ERROR")))</f>
        <v>0</v>
      </c>
      <c r="U345" s="143"/>
      <c r="V345" s="143"/>
      <c r="W345" s="87"/>
      <c r="X345" s="87"/>
      <c r="Y345" s="87"/>
      <c r="Z345" s="87"/>
      <c r="AA345" s="87"/>
      <c r="AB345" s="87"/>
      <c r="AC345" s="87"/>
      <c r="AD345" s="137">
        <f>IF($AE$13="Correct",IF(AND(AD344+1&lt;='Student Work'!$AE$13,AD344&lt;&gt;0),AD344+1,IF('Student Work'!AD345&gt;0,"ERROR",0)),0)</f>
        <v>0</v>
      </c>
      <c r="AE345" s="139">
        <f>IF(AD345=0,0,IF(ISBLANK('Student Work'!AE345),"ERROR",IF(ABS('Student Work'!AE345-'Student Work'!AH344)&lt;0.01,IF(AD345&lt;&gt;"ERROR","Correct","ERROR"),"ERROR")))</f>
        <v>0</v>
      </c>
      <c r="AF345" s="139">
        <f>IF(AD345=0,0,IF(ISBLANK('Student Work'!AF345),"ERROR",IF(ABS('Student Work'!AF345-'Student Work'!AE345*'Student Work'!$AE$12/12)&lt;0.01,IF(AD345&lt;&gt;"ERROR","Correct","ERROR"),"ERROR")))</f>
        <v>0</v>
      </c>
      <c r="AG345" s="154">
        <f>IF(AD345=0,0,IF(ISBLANK('Student Work'!AG345),"ERROR",IF(ABS('Student Work'!AG345-('Student Work'!$AE$14-'Student Work'!AF345))&lt;0.01,"Correct","ERROR")))</f>
        <v>0</v>
      </c>
      <c r="AH345" s="155">
        <f>IF(AD345=0,0,IF(ISBLANK('Student Work'!AH345),"ERROR",IF(ABS('Student Work'!AH345-('Student Work'!AE345-'Student Work'!AG345))&lt;0.01,"Correct","ERROR")))</f>
        <v>0</v>
      </c>
      <c r="AI345" s="144"/>
      <c r="AJ345" s="87"/>
      <c r="AK345" s="87"/>
      <c r="AL345" s="70"/>
    </row>
    <row r="346" spans="1:38">
      <c r="A346" s="100"/>
      <c r="B346" s="72"/>
      <c r="C346" s="72"/>
      <c r="D346" s="72"/>
      <c r="E346" s="72"/>
      <c r="F346" s="72"/>
      <c r="G346" s="72"/>
      <c r="H346" s="72"/>
      <c r="I346" s="72"/>
      <c r="J346" s="72"/>
      <c r="K346" s="72"/>
      <c r="L346" s="72"/>
      <c r="M346" s="72"/>
      <c r="N346" s="72"/>
      <c r="O346" s="87"/>
      <c r="P346" s="137">
        <f>IF($T$13="Correct",IF(AND(P345+1&lt;='Student Work'!$T$13,P345&lt;&gt;0),P345+1,IF('Student Work'!P346&gt;0,"ERROR",0)),0)</f>
        <v>0</v>
      </c>
      <c r="Q346" s="138">
        <f>IF(P346=0,0,IF(ISBLANK('Student Work'!Q346),"ERROR",IF(ABS('Student Work'!Q346-'Student Work'!T345)&lt;0.01,IF(P346&lt;&gt;"ERROR","Correct","ERROR"),"ERROR")))</f>
        <v>0</v>
      </c>
      <c r="R346" s="139">
        <f>IF(P346=0,0,IF(ISBLANK('Student Work'!R346),"ERROR",IF(ABS('Student Work'!R346-'Student Work'!Q346*'Student Work'!$T$12/12)&lt;0.01,IF(P346&lt;&gt;"ERROR","Correct","ERROR"),"ERROR")))</f>
        <v>0</v>
      </c>
      <c r="S346" s="139">
        <f>IF(P346=0,0,IF(ISBLANK('Student Work'!S346),"ERROR",IF(ABS('Student Work'!S346-('Student Work'!$T$14-'Student Work'!R346))&lt;0.01,IF(P346&lt;&gt;"ERROR","Correct","ERROR"),"ERROR")))</f>
        <v>0</v>
      </c>
      <c r="T346" s="139">
        <f>IF(P346=0,0,IF(ISBLANK('Student Work'!T346),"ERROR",IF(ABS('Student Work'!T346-('Student Work'!Q346-'Student Work'!S346))&lt;0.01,IF(P346&lt;&gt;"ERROR","Correct","ERROR"),"ERROR")))</f>
        <v>0</v>
      </c>
      <c r="U346" s="143"/>
      <c r="V346" s="143"/>
      <c r="W346" s="87"/>
      <c r="X346" s="87"/>
      <c r="Y346" s="87"/>
      <c r="Z346" s="87"/>
      <c r="AA346" s="87"/>
      <c r="AB346" s="87"/>
      <c r="AC346" s="87"/>
      <c r="AD346" s="137">
        <f>IF($AE$13="Correct",IF(AND(AD345+1&lt;='Student Work'!$AE$13,AD345&lt;&gt;0),AD345+1,IF('Student Work'!AD346&gt;0,"ERROR",0)),0)</f>
        <v>0</v>
      </c>
      <c r="AE346" s="139">
        <f>IF(AD346=0,0,IF(ISBLANK('Student Work'!AE346),"ERROR",IF(ABS('Student Work'!AE346-'Student Work'!AH345)&lt;0.01,IF(AD346&lt;&gt;"ERROR","Correct","ERROR"),"ERROR")))</f>
        <v>0</v>
      </c>
      <c r="AF346" s="139">
        <f>IF(AD346=0,0,IF(ISBLANK('Student Work'!AF346),"ERROR",IF(ABS('Student Work'!AF346-'Student Work'!AE346*'Student Work'!$AE$12/12)&lt;0.01,IF(AD346&lt;&gt;"ERROR","Correct","ERROR"),"ERROR")))</f>
        <v>0</v>
      </c>
      <c r="AG346" s="154">
        <f>IF(AD346=0,0,IF(ISBLANK('Student Work'!AG346),"ERROR",IF(ABS('Student Work'!AG346-('Student Work'!$AE$14-'Student Work'!AF346))&lt;0.01,"Correct","ERROR")))</f>
        <v>0</v>
      </c>
      <c r="AH346" s="155">
        <f>IF(AD346=0,0,IF(ISBLANK('Student Work'!AH346),"ERROR",IF(ABS('Student Work'!AH346-('Student Work'!AE346-'Student Work'!AG346))&lt;0.01,"Correct","ERROR")))</f>
        <v>0</v>
      </c>
      <c r="AI346" s="144"/>
      <c r="AJ346" s="87"/>
      <c r="AK346" s="87"/>
      <c r="AL346" s="70"/>
    </row>
    <row r="347" spans="1:38">
      <c r="A347" s="100"/>
      <c r="B347" s="72"/>
      <c r="C347" s="72"/>
      <c r="D347" s="72"/>
      <c r="E347" s="72"/>
      <c r="F347" s="72"/>
      <c r="G347" s="72"/>
      <c r="H347" s="72"/>
      <c r="I347" s="72"/>
      <c r="J347" s="72"/>
      <c r="K347" s="72"/>
      <c r="L347" s="72"/>
      <c r="M347" s="72"/>
      <c r="N347" s="72"/>
      <c r="O347" s="87"/>
      <c r="P347" s="137">
        <f>IF($T$13="Correct",IF(AND(P346+1&lt;='Student Work'!$T$13,P346&lt;&gt;0),P346+1,IF('Student Work'!P347&gt;0,"ERROR",0)),0)</f>
        <v>0</v>
      </c>
      <c r="Q347" s="138">
        <f>IF(P347=0,0,IF(ISBLANK('Student Work'!Q347),"ERROR",IF(ABS('Student Work'!Q347-'Student Work'!T346)&lt;0.01,IF(P347&lt;&gt;"ERROR","Correct","ERROR"),"ERROR")))</f>
        <v>0</v>
      </c>
      <c r="R347" s="139">
        <f>IF(P347=0,0,IF(ISBLANK('Student Work'!R347),"ERROR",IF(ABS('Student Work'!R347-'Student Work'!Q347*'Student Work'!$T$12/12)&lt;0.01,IF(P347&lt;&gt;"ERROR","Correct","ERROR"),"ERROR")))</f>
        <v>0</v>
      </c>
      <c r="S347" s="139">
        <f>IF(P347=0,0,IF(ISBLANK('Student Work'!S347),"ERROR",IF(ABS('Student Work'!S347-('Student Work'!$T$14-'Student Work'!R347))&lt;0.01,IF(P347&lt;&gt;"ERROR","Correct","ERROR"),"ERROR")))</f>
        <v>0</v>
      </c>
      <c r="T347" s="139">
        <f>IF(P347=0,0,IF(ISBLANK('Student Work'!T347),"ERROR",IF(ABS('Student Work'!T347-('Student Work'!Q347-'Student Work'!S347))&lt;0.01,IF(P347&lt;&gt;"ERROR","Correct","ERROR"),"ERROR")))</f>
        <v>0</v>
      </c>
      <c r="U347" s="143"/>
      <c r="V347" s="143"/>
      <c r="W347" s="87"/>
      <c r="X347" s="87"/>
      <c r="Y347" s="87"/>
      <c r="Z347" s="87"/>
      <c r="AA347" s="87"/>
      <c r="AB347" s="87"/>
      <c r="AC347" s="87"/>
      <c r="AD347" s="137">
        <f>IF($AE$13="Correct",IF(AND(AD346+1&lt;='Student Work'!$AE$13,AD346&lt;&gt;0),AD346+1,IF('Student Work'!AD347&gt;0,"ERROR",0)),0)</f>
        <v>0</v>
      </c>
      <c r="AE347" s="139">
        <f>IF(AD347=0,0,IF(ISBLANK('Student Work'!AE347),"ERROR",IF(ABS('Student Work'!AE347-'Student Work'!AH346)&lt;0.01,IF(AD347&lt;&gt;"ERROR","Correct","ERROR"),"ERROR")))</f>
        <v>0</v>
      </c>
      <c r="AF347" s="139">
        <f>IF(AD347=0,0,IF(ISBLANK('Student Work'!AF347),"ERROR",IF(ABS('Student Work'!AF347-'Student Work'!AE347*'Student Work'!$AE$12/12)&lt;0.01,IF(AD347&lt;&gt;"ERROR","Correct","ERROR"),"ERROR")))</f>
        <v>0</v>
      </c>
      <c r="AG347" s="154">
        <f>IF(AD347=0,0,IF(ISBLANK('Student Work'!AG347),"ERROR",IF(ABS('Student Work'!AG347-('Student Work'!$AE$14-'Student Work'!AF347))&lt;0.01,"Correct","ERROR")))</f>
        <v>0</v>
      </c>
      <c r="AH347" s="155">
        <f>IF(AD347=0,0,IF(ISBLANK('Student Work'!AH347),"ERROR",IF(ABS('Student Work'!AH347-('Student Work'!AE347-'Student Work'!AG347))&lt;0.01,"Correct","ERROR")))</f>
        <v>0</v>
      </c>
      <c r="AI347" s="144"/>
      <c r="AJ347" s="87"/>
      <c r="AK347" s="87"/>
      <c r="AL347" s="70"/>
    </row>
    <row r="348" spans="1:38">
      <c r="A348" s="100"/>
      <c r="B348" s="72"/>
      <c r="C348" s="72"/>
      <c r="D348" s="72"/>
      <c r="E348" s="72"/>
      <c r="F348" s="72"/>
      <c r="G348" s="72"/>
      <c r="H348" s="72"/>
      <c r="I348" s="72"/>
      <c r="J348" s="72"/>
      <c r="K348" s="72"/>
      <c r="L348" s="72"/>
      <c r="M348" s="72"/>
      <c r="N348" s="72"/>
      <c r="O348" s="87"/>
      <c r="P348" s="137">
        <f>IF($T$13="Correct",IF(AND(P347+1&lt;='Student Work'!$T$13,P347&lt;&gt;0),P347+1,IF('Student Work'!P348&gt;0,"ERROR",0)),0)</f>
        <v>0</v>
      </c>
      <c r="Q348" s="138">
        <f>IF(P348=0,0,IF(ISBLANK('Student Work'!Q348),"ERROR",IF(ABS('Student Work'!Q348-'Student Work'!T347)&lt;0.01,IF(P348&lt;&gt;"ERROR","Correct","ERROR"),"ERROR")))</f>
        <v>0</v>
      </c>
      <c r="R348" s="139">
        <f>IF(P348=0,0,IF(ISBLANK('Student Work'!R348),"ERROR",IF(ABS('Student Work'!R348-'Student Work'!Q348*'Student Work'!$T$12/12)&lt;0.01,IF(P348&lt;&gt;"ERROR","Correct","ERROR"),"ERROR")))</f>
        <v>0</v>
      </c>
      <c r="S348" s="139">
        <f>IF(P348=0,0,IF(ISBLANK('Student Work'!S348),"ERROR",IF(ABS('Student Work'!S348-('Student Work'!$T$14-'Student Work'!R348))&lt;0.01,IF(P348&lt;&gt;"ERROR","Correct","ERROR"),"ERROR")))</f>
        <v>0</v>
      </c>
      <c r="T348" s="139">
        <f>IF(P348=0,0,IF(ISBLANK('Student Work'!T348),"ERROR",IF(ABS('Student Work'!T348-('Student Work'!Q348-'Student Work'!S348))&lt;0.01,IF(P348&lt;&gt;"ERROR","Correct","ERROR"),"ERROR")))</f>
        <v>0</v>
      </c>
      <c r="U348" s="143"/>
      <c r="V348" s="143"/>
      <c r="W348" s="87"/>
      <c r="X348" s="87"/>
      <c r="Y348" s="87"/>
      <c r="Z348" s="87"/>
      <c r="AA348" s="87"/>
      <c r="AB348" s="87"/>
      <c r="AC348" s="87"/>
      <c r="AD348" s="137">
        <f>IF($AE$13="Correct",IF(AND(AD347+1&lt;='Student Work'!$AE$13,AD347&lt;&gt;0),AD347+1,IF('Student Work'!AD348&gt;0,"ERROR",0)),0)</f>
        <v>0</v>
      </c>
      <c r="AE348" s="139">
        <f>IF(AD348=0,0,IF(ISBLANK('Student Work'!AE348),"ERROR",IF(ABS('Student Work'!AE348-'Student Work'!AH347)&lt;0.01,IF(AD348&lt;&gt;"ERROR","Correct","ERROR"),"ERROR")))</f>
        <v>0</v>
      </c>
      <c r="AF348" s="139">
        <f>IF(AD348=0,0,IF(ISBLANK('Student Work'!AF348),"ERROR",IF(ABS('Student Work'!AF348-'Student Work'!AE348*'Student Work'!$AE$12/12)&lt;0.01,IF(AD348&lt;&gt;"ERROR","Correct","ERROR"),"ERROR")))</f>
        <v>0</v>
      </c>
      <c r="AG348" s="154">
        <f>IF(AD348=0,0,IF(ISBLANK('Student Work'!AG348),"ERROR",IF(ABS('Student Work'!AG348-('Student Work'!$AE$14-'Student Work'!AF348))&lt;0.01,"Correct","ERROR")))</f>
        <v>0</v>
      </c>
      <c r="AH348" s="155">
        <f>IF(AD348=0,0,IF(ISBLANK('Student Work'!AH348),"ERROR",IF(ABS('Student Work'!AH348-('Student Work'!AE348-'Student Work'!AG348))&lt;0.01,"Correct","ERROR")))</f>
        <v>0</v>
      </c>
      <c r="AI348" s="144"/>
      <c r="AJ348" s="87"/>
      <c r="AK348" s="87"/>
      <c r="AL348" s="70"/>
    </row>
    <row r="349" spans="1:38">
      <c r="A349" s="100"/>
      <c r="B349" s="72"/>
      <c r="C349" s="72"/>
      <c r="D349" s="72"/>
      <c r="E349" s="72"/>
      <c r="F349" s="72"/>
      <c r="G349" s="72"/>
      <c r="H349" s="72"/>
      <c r="I349" s="72"/>
      <c r="J349" s="72"/>
      <c r="K349" s="72"/>
      <c r="L349" s="72"/>
      <c r="M349" s="72"/>
      <c r="N349" s="72"/>
      <c r="O349" s="87"/>
      <c r="P349" s="137">
        <f>IF($T$13="Correct",IF(AND(P348+1&lt;='Student Work'!$T$13,P348&lt;&gt;0),P348+1,IF('Student Work'!P349&gt;0,"ERROR",0)),0)</f>
        <v>0</v>
      </c>
      <c r="Q349" s="138">
        <f>IF(P349=0,0,IF(ISBLANK('Student Work'!Q349),"ERROR",IF(ABS('Student Work'!Q349-'Student Work'!T348)&lt;0.01,IF(P349&lt;&gt;"ERROR","Correct","ERROR"),"ERROR")))</f>
        <v>0</v>
      </c>
      <c r="R349" s="139">
        <f>IF(P349=0,0,IF(ISBLANK('Student Work'!R349),"ERROR",IF(ABS('Student Work'!R349-'Student Work'!Q349*'Student Work'!$T$12/12)&lt;0.01,IF(P349&lt;&gt;"ERROR","Correct","ERROR"),"ERROR")))</f>
        <v>0</v>
      </c>
      <c r="S349" s="139">
        <f>IF(P349=0,0,IF(ISBLANK('Student Work'!S349),"ERROR",IF(ABS('Student Work'!S349-('Student Work'!$T$14-'Student Work'!R349))&lt;0.01,IF(P349&lt;&gt;"ERROR","Correct","ERROR"),"ERROR")))</f>
        <v>0</v>
      </c>
      <c r="T349" s="139">
        <f>IF(P349=0,0,IF(ISBLANK('Student Work'!T349),"ERROR",IF(ABS('Student Work'!T349-('Student Work'!Q349-'Student Work'!S349))&lt;0.01,IF(P349&lt;&gt;"ERROR","Correct","ERROR"),"ERROR")))</f>
        <v>0</v>
      </c>
      <c r="U349" s="143"/>
      <c r="V349" s="143"/>
      <c r="W349" s="87"/>
      <c r="X349" s="87"/>
      <c r="Y349" s="87"/>
      <c r="Z349" s="87"/>
      <c r="AA349" s="87"/>
      <c r="AB349" s="87"/>
      <c r="AC349" s="87"/>
      <c r="AD349" s="137">
        <f>IF($AE$13="Correct",IF(AND(AD348+1&lt;='Student Work'!$AE$13,AD348&lt;&gt;0),AD348+1,IF('Student Work'!AD349&gt;0,"ERROR",0)),0)</f>
        <v>0</v>
      </c>
      <c r="AE349" s="139">
        <f>IF(AD349=0,0,IF(ISBLANK('Student Work'!AE349),"ERROR",IF(ABS('Student Work'!AE349-'Student Work'!AH348)&lt;0.01,IF(AD349&lt;&gt;"ERROR","Correct","ERROR"),"ERROR")))</f>
        <v>0</v>
      </c>
      <c r="AF349" s="139">
        <f>IF(AD349=0,0,IF(ISBLANK('Student Work'!AF349),"ERROR",IF(ABS('Student Work'!AF349-'Student Work'!AE349*'Student Work'!$AE$12/12)&lt;0.01,IF(AD349&lt;&gt;"ERROR","Correct","ERROR"),"ERROR")))</f>
        <v>0</v>
      </c>
      <c r="AG349" s="154">
        <f>IF(AD349=0,0,IF(ISBLANK('Student Work'!AG349),"ERROR",IF(ABS('Student Work'!AG349-('Student Work'!$AE$14-'Student Work'!AF349))&lt;0.01,"Correct","ERROR")))</f>
        <v>0</v>
      </c>
      <c r="AH349" s="155">
        <f>IF(AD349=0,0,IF(ISBLANK('Student Work'!AH349),"ERROR",IF(ABS('Student Work'!AH349-('Student Work'!AE349-'Student Work'!AG349))&lt;0.01,"Correct","ERROR")))</f>
        <v>0</v>
      </c>
      <c r="AI349" s="144"/>
      <c r="AJ349" s="87"/>
      <c r="AK349" s="87"/>
      <c r="AL349" s="70"/>
    </row>
    <row r="350" spans="1:38">
      <c r="A350" s="100"/>
      <c r="B350" s="72"/>
      <c r="C350" s="72"/>
      <c r="D350" s="72"/>
      <c r="E350" s="72"/>
      <c r="F350" s="72"/>
      <c r="G350" s="72"/>
      <c r="H350" s="72"/>
      <c r="I350" s="72"/>
      <c r="J350" s="72"/>
      <c r="K350" s="72"/>
      <c r="L350" s="72"/>
      <c r="M350" s="72"/>
      <c r="N350" s="72"/>
      <c r="O350" s="87"/>
      <c r="P350" s="137">
        <f>IF($T$13="Correct",IF(AND(P349+1&lt;='Student Work'!$T$13,P349&lt;&gt;0),P349+1,IF('Student Work'!P350&gt;0,"ERROR",0)),0)</f>
        <v>0</v>
      </c>
      <c r="Q350" s="138">
        <f>IF(P350=0,0,IF(ISBLANK('Student Work'!Q350),"ERROR",IF(ABS('Student Work'!Q350-'Student Work'!T349)&lt;0.01,IF(P350&lt;&gt;"ERROR","Correct","ERROR"),"ERROR")))</f>
        <v>0</v>
      </c>
      <c r="R350" s="139">
        <f>IF(P350=0,0,IF(ISBLANK('Student Work'!R350),"ERROR",IF(ABS('Student Work'!R350-'Student Work'!Q350*'Student Work'!$T$12/12)&lt;0.01,IF(P350&lt;&gt;"ERROR","Correct","ERROR"),"ERROR")))</f>
        <v>0</v>
      </c>
      <c r="S350" s="139">
        <f>IF(P350=0,0,IF(ISBLANK('Student Work'!S350),"ERROR",IF(ABS('Student Work'!S350-('Student Work'!$T$14-'Student Work'!R350))&lt;0.01,IF(P350&lt;&gt;"ERROR","Correct","ERROR"),"ERROR")))</f>
        <v>0</v>
      </c>
      <c r="T350" s="139">
        <f>IF(P350=0,0,IF(ISBLANK('Student Work'!T350),"ERROR",IF(ABS('Student Work'!T350-('Student Work'!Q350-'Student Work'!S350))&lt;0.01,IF(P350&lt;&gt;"ERROR","Correct","ERROR"),"ERROR")))</f>
        <v>0</v>
      </c>
      <c r="U350" s="143"/>
      <c r="V350" s="143"/>
      <c r="W350" s="87"/>
      <c r="X350" s="87"/>
      <c r="Y350" s="87"/>
      <c r="Z350" s="87"/>
      <c r="AA350" s="87"/>
      <c r="AB350" s="87"/>
      <c r="AC350" s="87"/>
      <c r="AD350" s="137">
        <f>IF($AE$13="Correct",IF(AND(AD349+1&lt;='Student Work'!$AE$13,AD349&lt;&gt;0),AD349+1,IF('Student Work'!AD350&gt;0,"ERROR",0)),0)</f>
        <v>0</v>
      </c>
      <c r="AE350" s="139">
        <f>IF(AD350=0,0,IF(ISBLANK('Student Work'!AE350),"ERROR",IF(ABS('Student Work'!AE350-'Student Work'!AH349)&lt;0.01,IF(AD350&lt;&gt;"ERROR","Correct","ERROR"),"ERROR")))</f>
        <v>0</v>
      </c>
      <c r="AF350" s="139">
        <f>IF(AD350=0,0,IF(ISBLANK('Student Work'!AF350),"ERROR",IF(ABS('Student Work'!AF350-'Student Work'!AE350*'Student Work'!$AE$12/12)&lt;0.01,IF(AD350&lt;&gt;"ERROR","Correct","ERROR"),"ERROR")))</f>
        <v>0</v>
      </c>
      <c r="AG350" s="154">
        <f>IF(AD350=0,0,IF(ISBLANK('Student Work'!AG350),"ERROR",IF(ABS('Student Work'!AG350-('Student Work'!$AE$14-'Student Work'!AF350))&lt;0.01,"Correct","ERROR")))</f>
        <v>0</v>
      </c>
      <c r="AH350" s="155">
        <f>IF(AD350=0,0,IF(ISBLANK('Student Work'!AH350),"ERROR",IF(ABS('Student Work'!AH350-('Student Work'!AE350-'Student Work'!AG350))&lt;0.01,"Correct","ERROR")))</f>
        <v>0</v>
      </c>
      <c r="AI350" s="144"/>
      <c r="AJ350" s="87"/>
      <c r="AK350" s="87"/>
      <c r="AL350" s="70"/>
    </row>
    <row r="351" spans="1:38">
      <c r="A351" s="100"/>
      <c r="B351" s="72"/>
      <c r="C351" s="72"/>
      <c r="D351" s="72"/>
      <c r="E351" s="72"/>
      <c r="F351" s="72"/>
      <c r="G351" s="72"/>
      <c r="H351" s="72"/>
      <c r="I351" s="72"/>
      <c r="J351" s="72"/>
      <c r="K351" s="72"/>
      <c r="L351" s="72"/>
      <c r="M351" s="72"/>
      <c r="N351" s="72"/>
      <c r="O351" s="87"/>
      <c r="P351" s="137">
        <f>IF($T$13="Correct",IF(AND(P350+1&lt;='Student Work'!$T$13,P350&lt;&gt;0),P350+1,IF('Student Work'!P351&gt;0,"ERROR",0)),0)</f>
        <v>0</v>
      </c>
      <c r="Q351" s="138">
        <f>IF(P351=0,0,IF(ISBLANK('Student Work'!Q351),"ERROR",IF(ABS('Student Work'!Q351-'Student Work'!T350)&lt;0.01,IF(P351&lt;&gt;"ERROR","Correct","ERROR"),"ERROR")))</f>
        <v>0</v>
      </c>
      <c r="R351" s="139">
        <f>IF(P351=0,0,IF(ISBLANK('Student Work'!R351),"ERROR",IF(ABS('Student Work'!R351-'Student Work'!Q351*'Student Work'!$T$12/12)&lt;0.01,IF(P351&lt;&gt;"ERROR","Correct","ERROR"),"ERROR")))</f>
        <v>0</v>
      </c>
      <c r="S351" s="139">
        <f>IF(P351=0,0,IF(ISBLANK('Student Work'!S351),"ERROR",IF(ABS('Student Work'!S351-('Student Work'!$T$14-'Student Work'!R351))&lt;0.01,IF(P351&lt;&gt;"ERROR","Correct","ERROR"),"ERROR")))</f>
        <v>0</v>
      </c>
      <c r="T351" s="139">
        <f>IF(P351=0,0,IF(ISBLANK('Student Work'!T351),"ERROR",IF(ABS('Student Work'!T351-('Student Work'!Q351-'Student Work'!S351))&lt;0.01,IF(P351&lt;&gt;"ERROR","Correct","ERROR"),"ERROR")))</f>
        <v>0</v>
      </c>
      <c r="U351" s="143"/>
      <c r="V351" s="143"/>
      <c r="W351" s="87"/>
      <c r="X351" s="87"/>
      <c r="Y351" s="87"/>
      <c r="Z351" s="87"/>
      <c r="AA351" s="87"/>
      <c r="AB351" s="87"/>
      <c r="AC351" s="87"/>
      <c r="AD351" s="137">
        <f>IF($AE$13="Correct",IF(AND(AD350+1&lt;='Student Work'!$AE$13,AD350&lt;&gt;0),AD350+1,IF('Student Work'!AD351&gt;0,"ERROR",0)),0)</f>
        <v>0</v>
      </c>
      <c r="AE351" s="139">
        <f>IF(AD351=0,0,IF(ISBLANK('Student Work'!AE351),"ERROR",IF(ABS('Student Work'!AE351-'Student Work'!AH350)&lt;0.01,IF(AD351&lt;&gt;"ERROR","Correct","ERROR"),"ERROR")))</f>
        <v>0</v>
      </c>
      <c r="AF351" s="139">
        <f>IF(AD351=0,0,IF(ISBLANK('Student Work'!AF351),"ERROR",IF(ABS('Student Work'!AF351-'Student Work'!AE351*'Student Work'!$AE$12/12)&lt;0.01,IF(AD351&lt;&gt;"ERROR","Correct","ERROR"),"ERROR")))</f>
        <v>0</v>
      </c>
      <c r="AG351" s="154">
        <f>IF(AD351=0,0,IF(ISBLANK('Student Work'!AG351),"ERROR",IF(ABS('Student Work'!AG351-('Student Work'!$AE$14-'Student Work'!AF351))&lt;0.01,"Correct","ERROR")))</f>
        <v>0</v>
      </c>
      <c r="AH351" s="155">
        <f>IF(AD351=0,0,IF(ISBLANK('Student Work'!AH351),"ERROR",IF(ABS('Student Work'!AH351-('Student Work'!AE351-'Student Work'!AG351))&lt;0.01,"Correct","ERROR")))</f>
        <v>0</v>
      </c>
      <c r="AI351" s="144"/>
      <c r="AJ351" s="87"/>
      <c r="AK351" s="87"/>
      <c r="AL351" s="70"/>
    </row>
    <row r="352" spans="1:38">
      <c r="A352" s="100"/>
      <c r="B352" s="72"/>
      <c r="C352" s="72"/>
      <c r="D352" s="72"/>
      <c r="E352" s="72"/>
      <c r="F352" s="72"/>
      <c r="G352" s="72"/>
      <c r="H352" s="72"/>
      <c r="I352" s="72"/>
      <c r="J352" s="72"/>
      <c r="K352" s="72"/>
      <c r="L352" s="72"/>
      <c r="M352" s="72"/>
      <c r="N352" s="72"/>
      <c r="O352" s="87"/>
      <c r="P352" s="137">
        <f>IF($T$13="Correct",IF(AND(P351+1&lt;='Student Work'!$T$13,P351&lt;&gt;0),P351+1,IF('Student Work'!P352&gt;0,"ERROR",0)),0)</f>
        <v>0</v>
      </c>
      <c r="Q352" s="138">
        <f>IF(P352=0,0,IF(ISBLANK('Student Work'!Q352),"ERROR",IF(ABS('Student Work'!Q352-'Student Work'!T351)&lt;0.01,IF(P352&lt;&gt;"ERROR","Correct","ERROR"),"ERROR")))</f>
        <v>0</v>
      </c>
      <c r="R352" s="139">
        <f>IF(P352=0,0,IF(ISBLANK('Student Work'!R352),"ERROR",IF(ABS('Student Work'!R352-'Student Work'!Q352*'Student Work'!$T$12/12)&lt;0.01,IF(P352&lt;&gt;"ERROR","Correct","ERROR"),"ERROR")))</f>
        <v>0</v>
      </c>
      <c r="S352" s="139">
        <f>IF(P352=0,0,IF(ISBLANK('Student Work'!S352),"ERROR",IF(ABS('Student Work'!S352-('Student Work'!$T$14-'Student Work'!R352))&lt;0.01,IF(P352&lt;&gt;"ERROR","Correct","ERROR"),"ERROR")))</f>
        <v>0</v>
      </c>
      <c r="T352" s="139">
        <f>IF(P352=0,0,IF(ISBLANK('Student Work'!T352),"ERROR",IF(ABS('Student Work'!T352-('Student Work'!Q352-'Student Work'!S352))&lt;0.01,IF(P352&lt;&gt;"ERROR","Correct","ERROR"),"ERROR")))</f>
        <v>0</v>
      </c>
      <c r="U352" s="143"/>
      <c r="V352" s="143"/>
      <c r="W352" s="87"/>
      <c r="X352" s="87"/>
      <c r="Y352" s="87"/>
      <c r="Z352" s="87"/>
      <c r="AA352" s="87"/>
      <c r="AB352" s="87"/>
      <c r="AC352" s="87"/>
      <c r="AD352" s="137">
        <f>IF($AE$13="Correct",IF(AND(AD351+1&lt;='Student Work'!$AE$13,AD351&lt;&gt;0),AD351+1,IF('Student Work'!AD352&gt;0,"ERROR",0)),0)</f>
        <v>0</v>
      </c>
      <c r="AE352" s="139">
        <f>IF(AD352=0,0,IF(ISBLANK('Student Work'!AE352),"ERROR",IF(ABS('Student Work'!AE352-'Student Work'!AH351)&lt;0.01,IF(AD352&lt;&gt;"ERROR","Correct","ERROR"),"ERROR")))</f>
        <v>0</v>
      </c>
      <c r="AF352" s="139">
        <f>IF(AD352=0,0,IF(ISBLANK('Student Work'!AF352),"ERROR",IF(ABS('Student Work'!AF352-'Student Work'!AE352*'Student Work'!$AE$12/12)&lt;0.01,IF(AD352&lt;&gt;"ERROR","Correct","ERROR"),"ERROR")))</f>
        <v>0</v>
      </c>
      <c r="AG352" s="154">
        <f>IF(AD352=0,0,IF(ISBLANK('Student Work'!AG352),"ERROR",IF(ABS('Student Work'!AG352-('Student Work'!$AE$14-'Student Work'!AF352))&lt;0.01,"Correct","ERROR")))</f>
        <v>0</v>
      </c>
      <c r="AH352" s="155">
        <f>IF(AD352=0,0,IF(ISBLANK('Student Work'!AH352),"ERROR",IF(ABS('Student Work'!AH352-('Student Work'!AE352-'Student Work'!AG352))&lt;0.01,"Correct","ERROR")))</f>
        <v>0</v>
      </c>
      <c r="AI352" s="144"/>
      <c r="AJ352" s="87"/>
      <c r="AK352" s="87"/>
      <c r="AL352" s="70"/>
    </row>
    <row r="353" spans="1:38">
      <c r="A353" s="100"/>
      <c r="B353" s="72"/>
      <c r="C353" s="72"/>
      <c r="D353" s="72"/>
      <c r="E353" s="72"/>
      <c r="F353" s="72"/>
      <c r="G353" s="72"/>
      <c r="H353" s="72"/>
      <c r="I353" s="72"/>
      <c r="J353" s="72"/>
      <c r="K353" s="72"/>
      <c r="L353" s="72"/>
      <c r="M353" s="72"/>
      <c r="N353" s="72"/>
      <c r="O353" s="87"/>
      <c r="P353" s="137">
        <f>IF($T$13="Correct",IF(AND(P352+1&lt;='Student Work'!$T$13,P352&lt;&gt;0),P352+1,IF('Student Work'!P353&gt;0,"ERROR",0)),0)</f>
        <v>0</v>
      </c>
      <c r="Q353" s="138">
        <f>IF(P353=0,0,IF(ISBLANK('Student Work'!Q353),"ERROR",IF(ABS('Student Work'!Q353-'Student Work'!T352)&lt;0.01,IF(P353&lt;&gt;"ERROR","Correct","ERROR"),"ERROR")))</f>
        <v>0</v>
      </c>
      <c r="R353" s="139">
        <f>IF(P353=0,0,IF(ISBLANK('Student Work'!R353),"ERROR",IF(ABS('Student Work'!R353-'Student Work'!Q353*'Student Work'!$T$12/12)&lt;0.01,IF(P353&lt;&gt;"ERROR","Correct","ERROR"),"ERROR")))</f>
        <v>0</v>
      </c>
      <c r="S353" s="139">
        <f>IF(P353=0,0,IF(ISBLANK('Student Work'!S353),"ERROR",IF(ABS('Student Work'!S353-('Student Work'!$T$14-'Student Work'!R353))&lt;0.01,IF(P353&lt;&gt;"ERROR","Correct","ERROR"),"ERROR")))</f>
        <v>0</v>
      </c>
      <c r="T353" s="139">
        <f>IF(P353=0,0,IF(ISBLANK('Student Work'!T353),"ERROR",IF(ABS('Student Work'!T353-('Student Work'!Q353-'Student Work'!S353))&lt;0.01,IF(P353&lt;&gt;"ERROR","Correct","ERROR"),"ERROR")))</f>
        <v>0</v>
      </c>
      <c r="U353" s="143"/>
      <c r="V353" s="143"/>
      <c r="W353" s="87"/>
      <c r="X353" s="87"/>
      <c r="Y353" s="87"/>
      <c r="Z353" s="87"/>
      <c r="AA353" s="87"/>
      <c r="AB353" s="87"/>
      <c r="AC353" s="87"/>
      <c r="AD353" s="137">
        <f>IF($AE$13="Correct",IF(AND(AD352+1&lt;='Student Work'!$AE$13,AD352&lt;&gt;0),AD352+1,IF('Student Work'!AD353&gt;0,"ERROR",0)),0)</f>
        <v>0</v>
      </c>
      <c r="AE353" s="139">
        <f>IF(AD353=0,0,IF(ISBLANK('Student Work'!AE353),"ERROR",IF(ABS('Student Work'!AE353-'Student Work'!AH352)&lt;0.01,IF(AD353&lt;&gt;"ERROR","Correct","ERROR"),"ERROR")))</f>
        <v>0</v>
      </c>
      <c r="AF353" s="139">
        <f>IF(AD353=0,0,IF(ISBLANK('Student Work'!AF353),"ERROR",IF(ABS('Student Work'!AF353-'Student Work'!AE353*'Student Work'!$AE$12/12)&lt;0.01,IF(AD353&lt;&gt;"ERROR","Correct","ERROR"),"ERROR")))</f>
        <v>0</v>
      </c>
      <c r="AG353" s="154">
        <f>IF(AD353=0,0,IF(ISBLANK('Student Work'!AG353),"ERROR",IF(ABS('Student Work'!AG353-('Student Work'!$AE$14-'Student Work'!AF353))&lt;0.01,"Correct","ERROR")))</f>
        <v>0</v>
      </c>
      <c r="AH353" s="155">
        <f>IF(AD353=0,0,IF(ISBLANK('Student Work'!AH353),"ERROR",IF(ABS('Student Work'!AH353-('Student Work'!AE353-'Student Work'!AG353))&lt;0.01,"Correct","ERROR")))</f>
        <v>0</v>
      </c>
      <c r="AI353" s="144"/>
      <c r="AJ353" s="87"/>
      <c r="AK353" s="87"/>
      <c r="AL353" s="70"/>
    </row>
    <row r="354" spans="1:38">
      <c r="A354" s="100"/>
      <c r="B354" s="72"/>
      <c r="C354" s="72"/>
      <c r="D354" s="72"/>
      <c r="E354" s="72"/>
      <c r="F354" s="72"/>
      <c r="G354" s="72"/>
      <c r="H354" s="72"/>
      <c r="I354" s="72"/>
      <c r="J354" s="72"/>
      <c r="K354" s="72"/>
      <c r="L354" s="72"/>
      <c r="M354" s="72"/>
      <c r="N354" s="72"/>
      <c r="O354" s="87"/>
      <c r="P354" s="137">
        <f>IF($T$13="Correct",IF(AND(P353+1&lt;='Student Work'!$T$13,P353&lt;&gt;0),P353+1,IF('Student Work'!P354&gt;0,"ERROR",0)),0)</f>
        <v>0</v>
      </c>
      <c r="Q354" s="138">
        <f>IF(P354=0,0,IF(ISBLANK('Student Work'!Q354),"ERROR",IF(ABS('Student Work'!Q354-'Student Work'!T353)&lt;0.01,IF(P354&lt;&gt;"ERROR","Correct","ERROR"),"ERROR")))</f>
        <v>0</v>
      </c>
      <c r="R354" s="139">
        <f>IF(P354=0,0,IF(ISBLANK('Student Work'!R354),"ERROR",IF(ABS('Student Work'!R354-'Student Work'!Q354*'Student Work'!$T$12/12)&lt;0.01,IF(P354&lt;&gt;"ERROR","Correct","ERROR"),"ERROR")))</f>
        <v>0</v>
      </c>
      <c r="S354" s="139">
        <f>IF(P354=0,0,IF(ISBLANK('Student Work'!S354),"ERROR",IF(ABS('Student Work'!S354-('Student Work'!$T$14-'Student Work'!R354))&lt;0.01,IF(P354&lt;&gt;"ERROR","Correct","ERROR"),"ERROR")))</f>
        <v>0</v>
      </c>
      <c r="T354" s="139">
        <f>IF(P354=0,0,IF(ISBLANK('Student Work'!T354),"ERROR",IF(ABS('Student Work'!T354-('Student Work'!Q354-'Student Work'!S354))&lt;0.01,IF(P354&lt;&gt;"ERROR","Correct","ERROR"),"ERROR")))</f>
        <v>0</v>
      </c>
      <c r="U354" s="143"/>
      <c r="V354" s="143"/>
      <c r="W354" s="87"/>
      <c r="X354" s="87"/>
      <c r="Y354" s="87"/>
      <c r="Z354" s="87"/>
      <c r="AA354" s="87"/>
      <c r="AB354" s="87"/>
      <c r="AC354" s="87"/>
      <c r="AD354" s="137">
        <f>IF($AE$13="Correct",IF(AND(AD353+1&lt;='Student Work'!$AE$13,AD353&lt;&gt;0),AD353+1,IF('Student Work'!AD354&gt;0,"ERROR",0)),0)</f>
        <v>0</v>
      </c>
      <c r="AE354" s="139">
        <f>IF(AD354=0,0,IF(ISBLANK('Student Work'!AE354),"ERROR",IF(ABS('Student Work'!AE354-'Student Work'!AH353)&lt;0.01,IF(AD354&lt;&gt;"ERROR","Correct","ERROR"),"ERROR")))</f>
        <v>0</v>
      </c>
      <c r="AF354" s="139">
        <f>IF(AD354=0,0,IF(ISBLANK('Student Work'!AF354),"ERROR",IF(ABS('Student Work'!AF354-'Student Work'!AE354*'Student Work'!$AE$12/12)&lt;0.01,IF(AD354&lt;&gt;"ERROR","Correct","ERROR"),"ERROR")))</f>
        <v>0</v>
      </c>
      <c r="AG354" s="154">
        <f>IF(AD354=0,0,IF(ISBLANK('Student Work'!AG354),"ERROR",IF(ABS('Student Work'!AG354-('Student Work'!$AE$14-'Student Work'!AF354))&lt;0.01,"Correct","ERROR")))</f>
        <v>0</v>
      </c>
      <c r="AH354" s="155">
        <f>IF(AD354=0,0,IF(ISBLANK('Student Work'!AH354),"ERROR",IF(ABS('Student Work'!AH354-('Student Work'!AE354-'Student Work'!AG354))&lt;0.01,"Correct","ERROR")))</f>
        <v>0</v>
      </c>
      <c r="AI354" s="144"/>
      <c r="AJ354" s="87"/>
      <c r="AK354" s="87"/>
      <c r="AL354" s="70"/>
    </row>
    <row r="355" spans="1:38">
      <c r="A355" s="100"/>
      <c r="B355" s="72"/>
      <c r="C355" s="72"/>
      <c r="D355" s="72"/>
      <c r="E355" s="72"/>
      <c r="F355" s="72"/>
      <c r="G355" s="72"/>
      <c r="H355" s="72"/>
      <c r="I355" s="72"/>
      <c r="J355" s="72"/>
      <c r="K355" s="72"/>
      <c r="L355" s="72"/>
      <c r="M355" s="72"/>
      <c r="N355" s="72"/>
      <c r="O355" s="87"/>
      <c r="P355" s="137">
        <f>IF($T$13="Correct",IF(AND(P354+1&lt;='Student Work'!$T$13,P354&lt;&gt;0),P354+1,IF('Student Work'!P355&gt;0,"ERROR",0)),0)</f>
        <v>0</v>
      </c>
      <c r="Q355" s="138">
        <f>IF(P355=0,0,IF(ISBLANK('Student Work'!Q355),"ERROR",IF(ABS('Student Work'!Q355-'Student Work'!T354)&lt;0.01,IF(P355&lt;&gt;"ERROR","Correct","ERROR"),"ERROR")))</f>
        <v>0</v>
      </c>
      <c r="R355" s="139">
        <f>IF(P355=0,0,IF(ISBLANK('Student Work'!R355),"ERROR",IF(ABS('Student Work'!R355-'Student Work'!Q355*'Student Work'!$T$12/12)&lt;0.01,IF(P355&lt;&gt;"ERROR","Correct","ERROR"),"ERROR")))</f>
        <v>0</v>
      </c>
      <c r="S355" s="139">
        <f>IF(P355=0,0,IF(ISBLANK('Student Work'!S355),"ERROR",IF(ABS('Student Work'!S355-('Student Work'!$T$14-'Student Work'!R355))&lt;0.01,IF(P355&lt;&gt;"ERROR","Correct","ERROR"),"ERROR")))</f>
        <v>0</v>
      </c>
      <c r="T355" s="139">
        <f>IF(P355=0,0,IF(ISBLANK('Student Work'!T355),"ERROR",IF(ABS('Student Work'!T355-('Student Work'!Q355-'Student Work'!S355))&lt;0.01,IF(P355&lt;&gt;"ERROR","Correct","ERROR"),"ERROR")))</f>
        <v>0</v>
      </c>
      <c r="U355" s="143"/>
      <c r="V355" s="143"/>
      <c r="W355" s="87"/>
      <c r="X355" s="87"/>
      <c r="Y355" s="87"/>
      <c r="Z355" s="87"/>
      <c r="AA355" s="87"/>
      <c r="AB355" s="87"/>
      <c r="AC355" s="87"/>
      <c r="AD355" s="137">
        <f>IF($AE$13="Correct",IF(AND(AD354+1&lt;='Student Work'!$AE$13,AD354&lt;&gt;0),AD354+1,IF('Student Work'!AD355&gt;0,"ERROR",0)),0)</f>
        <v>0</v>
      </c>
      <c r="AE355" s="139">
        <f>IF(AD355=0,0,IF(ISBLANK('Student Work'!AE355),"ERROR",IF(ABS('Student Work'!AE355-'Student Work'!AH354)&lt;0.01,IF(AD355&lt;&gt;"ERROR","Correct","ERROR"),"ERROR")))</f>
        <v>0</v>
      </c>
      <c r="AF355" s="139">
        <f>IF(AD355=0,0,IF(ISBLANK('Student Work'!AF355),"ERROR",IF(ABS('Student Work'!AF355-'Student Work'!AE355*'Student Work'!$AE$12/12)&lt;0.01,IF(AD355&lt;&gt;"ERROR","Correct","ERROR"),"ERROR")))</f>
        <v>0</v>
      </c>
      <c r="AG355" s="154">
        <f>IF(AD355=0,0,IF(ISBLANK('Student Work'!AG355),"ERROR",IF(ABS('Student Work'!AG355-('Student Work'!$AE$14-'Student Work'!AF355))&lt;0.01,"Correct","ERROR")))</f>
        <v>0</v>
      </c>
      <c r="AH355" s="155">
        <f>IF(AD355=0,0,IF(ISBLANK('Student Work'!AH355),"ERROR",IF(ABS('Student Work'!AH355-('Student Work'!AE355-'Student Work'!AG355))&lt;0.01,"Correct","ERROR")))</f>
        <v>0</v>
      </c>
      <c r="AI355" s="144"/>
      <c r="AJ355" s="87"/>
      <c r="AK355" s="87"/>
      <c r="AL355" s="70"/>
    </row>
    <row r="356" spans="1:38">
      <c r="A356" s="100"/>
      <c r="B356" s="72"/>
      <c r="C356" s="72"/>
      <c r="D356" s="72"/>
      <c r="E356" s="72"/>
      <c r="F356" s="72"/>
      <c r="G356" s="72"/>
      <c r="H356" s="72"/>
      <c r="I356" s="72"/>
      <c r="J356" s="72"/>
      <c r="K356" s="72"/>
      <c r="L356" s="72"/>
      <c r="M356" s="72"/>
      <c r="N356" s="72"/>
      <c r="O356" s="87"/>
      <c r="P356" s="137">
        <f>IF($T$13="Correct",IF(AND(P355+1&lt;='Student Work'!$T$13,P355&lt;&gt;0),P355+1,IF('Student Work'!P356&gt;0,"ERROR",0)),0)</f>
        <v>0</v>
      </c>
      <c r="Q356" s="138">
        <f>IF(P356=0,0,IF(ISBLANK('Student Work'!Q356),"ERROR",IF(ABS('Student Work'!Q356-'Student Work'!T355)&lt;0.01,IF(P356&lt;&gt;"ERROR","Correct","ERROR"),"ERROR")))</f>
        <v>0</v>
      </c>
      <c r="R356" s="139">
        <f>IF(P356=0,0,IF(ISBLANK('Student Work'!R356),"ERROR",IF(ABS('Student Work'!R356-'Student Work'!Q356*'Student Work'!$T$12/12)&lt;0.01,IF(P356&lt;&gt;"ERROR","Correct","ERROR"),"ERROR")))</f>
        <v>0</v>
      </c>
      <c r="S356" s="139">
        <f>IF(P356=0,0,IF(ISBLANK('Student Work'!S356),"ERROR",IF(ABS('Student Work'!S356-('Student Work'!$T$14-'Student Work'!R356))&lt;0.01,IF(P356&lt;&gt;"ERROR","Correct","ERROR"),"ERROR")))</f>
        <v>0</v>
      </c>
      <c r="T356" s="139">
        <f>IF(P356=0,0,IF(ISBLANK('Student Work'!T356),"ERROR",IF(ABS('Student Work'!T356-('Student Work'!Q356-'Student Work'!S356))&lt;0.01,IF(P356&lt;&gt;"ERROR","Correct","ERROR"),"ERROR")))</f>
        <v>0</v>
      </c>
      <c r="U356" s="143"/>
      <c r="V356" s="143"/>
      <c r="W356" s="87"/>
      <c r="X356" s="87"/>
      <c r="Y356" s="87"/>
      <c r="Z356" s="87"/>
      <c r="AA356" s="87"/>
      <c r="AB356" s="87"/>
      <c r="AC356" s="87"/>
      <c r="AD356" s="137">
        <f>IF($AE$13="Correct",IF(AND(AD355+1&lt;='Student Work'!$AE$13,AD355&lt;&gt;0),AD355+1,IF('Student Work'!AD356&gt;0,"ERROR",0)),0)</f>
        <v>0</v>
      </c>
      <c r="AE356" s="139">
        <f>IF(AD356=0,0,IF(ISBLANK('Student Work'!AE356),"ERROR",IF(ABS('Student Work'!AE356-'Student Work'!AH355)&lt;0.01,IF(AD356&lt;&gt;"ERROR","Correct","ERROR"),"ERROR")))</f>
        <v>0</v>
      </c>
      <c r="AF356" s="139">
        <f>IF(AD356=0,0,IF(ISBLANK('Student Work'!AF356),"ERROR",IF(ABS('Student Work'!AF356-'Student Work'!AE356*'Student Work'!$AE$12/12)&lt;0.01,IF(AD356&lt;&gt;"ERROR","Correct","ERROR"),"ERROR")))</f>
        <v>0</v>
      </c>
      <c r="AG356" s="154">
        <f>IF(AD356=0,0,IF(ISBLANK('Student Work'!AG356),"ERROR",IF(ABS('Student Work'!AG356-('Student Work'!$AE$14-'Student Work'!AF356))&lt;0.01,"Correct","ERROR")))</f>
        <v>0</v>
      </c>
      <c r="AH356" s="155">
        <f>IF(AD356=0,0,IF(ISBLANK('Student Work'!AH356),"ERROR",IF(ABS('Student Work'!AH356-('Student Work'!AE356-'Student Work'!AG356))&lt;0.01,"Correct","ERROR")))</f>
        <v>0</v>
      </c>
      <c r="AI356" s="144"/>
      <c r="AJ356" s="87"/>
      <c r="AK356" s="87"/>
      <c r="AL356" s="70"/>
    </row>
    <row r="357" spans="1:38">
      <c r="A357" s="100"/>
      <c r="B357" s="72"/>
      <c r="C357" s="72"/>
      <c r="D357" s="72"/>
      <c r="E357" s="72"/>
      <c r="F357" s="72"/>
      <c r="G357" s="72"/>
      <c r="H357" s="72"/>
      <c r="I357" s="72"/>
      <c r="J357" s="72"/>
      <c r="K357" s="72"/>
      <c r="L357" s="72"/>
      <c r="M357" s="72"/>
      <c r="N357" s="72"/>
      <c r="O357" s="87"/>
      <c r="P357" s="137">
        <f>IF($T$13="Correct",IF(AND(P356+1&lt;='Student Work'!$T$13,P356&lt;&gt;0),P356+1,IF('Student Work'!P357&gt;0,"ERROR",0)),0)</f>
        <v>0</v>
      </c>
      <c r="Q357" s="138">
        <f>IF(P357=0,0,IF(ISBLANK('Student Work'!Q357),"ERROR",IF(ABS('Student Work'!Q357-'Student Work'!T356)&lt;0.01,IF(P357&lt;&gt;"ERROR","Correct","ERROR"),"ERROR")))</f>
        <v>0</v>
      </c>
      <c r="R357" s="139">
        <f>IF(P357=0,0,IF(ISBLANK('Student Work'!R357),"ERROR",IF(ABS('Student Work'!R357-'Student Work'!Q357*'Student Work'!$T$12/12)&lt;0.01,IF(P357&lt;&gt;"ERROR","Correct","ERROR"),"ERROR")))</f>
        <v>0</v>
      </c>
      <c r="S357" s="139">
        <f>IF(P357=0,0,IF(ISBLANK('Student Work'!S357),"ERROR",IF(ABS('Student Work'!S357-('Student Work'!$T$14-'Student Work'!R357))&lt;0.01,IF(P357&lt;&gt;"ERROR","Correct","ERROR"),"ERROR")))</f>
        <v>0</v>
      </c>
      <c r="T357" s="139">
        <f>IF(P357=0,0,IF(ISBLANK('Student Work'!T357),"ERROR",IF(ABS('Student Work'!T357-('Student Work'!Q357-'Student Work'!S357))&lt;0.01,IF(P357&lt;&gt;"ERROR","Correct","ERROR"),"ERROR")))</f>
        <v>0</v>
      </c>
      <c r="U357" s="143"/>
      <c r="V357" s="143"/>
      <c r="W357" s="87"/>
      <c r="X357" s="87"/>
      <c r="Y357" s="87"/>
      <c r="Z357" s="87"/>
      <c r="AA357" s="87"/>
      <c r="AB357" s="87"/>
      <c r="AC357" s="87"/>
      <c r="AD357" s="137">
        <f>IF($AE$13="Correct",IF(AND(AD356+1&lt;='Student Work'!$AE$13,AD356&lt;&gt;0),AD356+1,IF('Student Work'!AD357&gt;0,"ERROR",0)),0)</f>
        <v>0</v>
      </c>
      <c r="AE357" s="139">
        <f>IF(AD357=0,0,IF(ISBLANK('Student Work'!AE357),"ERROR",IF(ABS('Student Work'!AE357-'Student Work'!AH356)&lt;0.01,IF(AD357&lt;&gt;"ERROR","Correct","ERROR"),"ERROR")))</f>
        <v>0</v>
      </c>
      <c r="AF357" s="139">
        <f>IF(AD357=0,0,IF(ISBLANK('Student Work'!AF357),"ERROR",IF(ABS('Student Work'!AF357-'Student Work'!AE357*'Student Work'!$AE$12/12)&lt;0.01,IF(AD357&lt;&gt;"ERROR","Correct","ERROR"),"ERROR")))</f>
        <v>0</v>
      </c>
      <c r="AG357" s="154">
        <f>IF(AD357=0,0,IF(ISBLANK('Student Work'!AG357),"ERROR",IF(ABS('Student Work'!AG357-('Student Work'!$AE$14-'Student Work'!AF357))&lt;0.01,"Correct","ERROR")))</f>
        <v>0</v>
      </c>
      <c r="AH357" s="155">
        <f>IF(AD357=0,0,IF(ISBLANK('Student Work'!AH357),"ERROR",IF(ABS('Student Work'!AH357-('Student Work'!AE357-'Student Work'!AG357))&lt;0.01,"Correct","ERROR")))</f>
        <v>0</v>
      </c>
      <c r="AI357" s="144"/>
      <c r="AJ357" s="87"/>
      <c r="AK357" s="87"/>
      <c r="AL357" s="70"/>
    </row>
    <row r="358" spans="1:38">
      <c r="A358" s="100"/>
      <c r="B358" s="72"/>
      <c r="C358" s="72"/>
      <c r="D358" s="72"/>
      <c r="E358" s="72"/>
      <c r="F358" s="72"/>
      <c r="G358" s="72"/>
      <c r="H358" s="72"/>
      <c r="I358" s="72"/>
      <c r="J358" s="72"/>
      <c r="K358" s="72"/>
      <c r="L358" s="72"/>
      <c r="M358" s="72"/>
      <c r="N358" s="72"/>
      <c r="O358" s="87"/>
      <c r="P358" s="137">
        <f>IF($T$13="Correct",IF(AND(P357+1&lt;='Student Work'!$T$13,P357&lt;&gt;0),P357+1,IF('Student Work'!P358&gt;0,"ERROR",0)),0)</f>
        <v>0</v>
      </c>
      <c r="Q358" s="138">
        <f>IF(P358=0,0,IF(ISBLANK('Student Work'!Q358),"ERROR",IF(ABS('Student Work'!Q358-'Student Work'!T357)&lt;0.01,IF(P358&lt;&gt;"ERROR","Correct","ERROR"),"ERROR")))</f>
        <v>0</v>
      </c>
      <c r="R358" s="139">
        <f>IF(P358=0,0,IF(ISBLANK('Student Work'!R358),"ERROR",IF(ABS('Student Work'!R358-'Student Work'!Q358*'Student Work'!$T$12/12)&lt;0.01,IF(P358&lt;&gt;"ERROR","Correct","ERROR"),"ERROR")))</f>
        <v>0</v>
      </c>
      <c r="S358" s="139">
        <f>IF(P358=0,0,IF(ISBLANK('Student Work'!S358),"ERROR",IF(ABS('Student Work'!S358-('Student Work'!$T$14-'Student Work'!R358))&lt;0.01,IF(P358&lt;&gt;"ERROR","Correct","ERROR"),"ERROR")))</f>
        <v>0</v>
      </c>
      <c r="T358" s="139">
        <f>IF(P358=0,0,IF(ISBLANK('Student Work'!T358),"ERROR",IF(ABS('Student Work'!T358-('Student Work'!Q358-'Student Work'!S358))&lt;0.01,IF(P358&lt;&gt;"ERROR","Correct","ERROR"),"ERROR")))</f>
        <v>0</v>
      </c>
      <c r="U358" s="143"/>
      <c r="V358" s="143"/>
      <c r="W358" s="87"/>
      <c r="X358" s="87"/>
      <c r="Y358" s="87"/>
      <c r="Z358" s="87"/>
      <c r="AA358" s="87"/>
      <c r="AB358" s="87"/>
      <c r="AC358" s="87"/>
      <c r="AD358" s="137">
        <f>IF($AE$13="Correct",IF(AND(AD357+1&lt;='Student Work'!$AE$13,AD357&lt;&gt;0),AD357+1,IF('Student Work'!AD358&gt;0,"ERROR",0)),0)</f>
        <v>0</v>
      </c>
      <c r="AE358" s="139">
        <f>IF(AD358=0,0,IF(ISBLANK('Student Work'!AE358),"ERROR",IF(ABS('Student Work'!AE358-'Student Work'!AH357)&lt;0.01,IF(AD358&lt;&gt;"ERROR","Correct","ERROR"),"ERROR")))</f>
        <v>0</v>
      </c>
      <c r="AF358" s="139">
        <f>IF(AD358=0,0,IF(ISBLANK('Student Work'!AF358),"ERROR",IF(ABS('Student Work'!AF358-'Student Work'!AE358*'Student Work'!$AE$12/12)&lt;0.01,IF(AD358&lt;&gt;"ERROR","Correct","ERROR"),"ERROR")))</f>
        <v>0</v>
      </c>
      <c r="AG358" s="154">
        <f>IF(AD358=0,0,IF(ISBLANK('Student Work'!AG358),"ERROR",IF(ABS('Student Work'!AG358-('Student Work'!$AE$14-'Student Work'!AF358))&lt;0.01,"Correct","ERROR")))</f>
        <v>0</v>
      </c>
      <c r="AH358" s="155">
        <f>IF(AD358=0,0,IF(ISBLANK('Student Work'!AH358),"ERROR",IF(ABS('Student Work'!AH358-('Student Work'!AE358-'Student Work'!AG358))&lt;0.01,"Correct","ERROR")))</f>
        <v>0</v>
      </c>
      <c r="AI358" s="144"/>
      <c r="AJ358" s="87"/>
      <c r="AK358" s="87"/>
      <c r="AL358" s="70"/>
    </row>
    <row r="359" spans="1:38">
      <c r="A359" s="100"/>
      <c r="B359" s="72"/>
      <c r="C359" s="72"/>
      <c r="D359" s="72"/>
      <c r="E359" s="72"/>
      <c r="F359" s="72"/>
      <c r="G359" s="72"/>
      <c r="H359" s="72"/>
      <c r="I359" s="72"/>
      <c r="J359" s="72"/>
      <c r="K359" s="72"/>
      <c r="L359" s="72"/>
      <c r="M359" s="72"/>
      <c r="N359" s="72"/>
      <c r="O359" s="87"/>
      <c r="P359" s="137">
        <f>IF($T$13="Correct",IF(AND(P358+1&lt;='Student Work'!$T$13,P358&lt;&gt;0),P358+1,IF('Student Work'!P359&gt;0,"ERROR",0)),0)</f>
        <v>0</v>
      </c>
      <c r="Q359" s="138">
        <f>IF(P359=0,0,IF(ISBLANK('Student Work'!Q359),"ERROR",IF(ABS('Student Work'!Q359-'Student Work'!T358)&lt;0.01,IF(P359&lt;&gt;"ERROR","Correct","ERROR"),"ERROR")))</f>
        <v>0</v>
      </c>
      <c r="R359" s="139">
        <f>IF(P359=0,0,IF(ISBLANK('Student Work'!R359),"ERROR",IF(ABS('Student Work'!R359-'Student Work'!Q359*'Student Work'!$T$12/12)&lt;0.01,IF(P359&lt;&gt;"ERROR","Correct","ERROR"),"ERROR")))</f>
        <v>0</v>
      </c>
      <c r="S359" s="139">
        <f>IF(P359=0,0,IF(ISBLANK('Student Work'!S359),"ERROR",IF(ABS('Student Work'!S359-('Student Work'!$T$14-'Student Work'!R359))&lt;0.01,IF(P359&lt;&gt;"ERROR","Correct","ERROR"),"ERROR")))</f>
        <v>0</v>
      </c>
      <c r="T359" s="139">
        <f>IF(P359=0,0,IF(ISBLANK('Student Work'!T359),"ERROR",IF(ABS('Student Work'!T359-('Student Work'!Q359-'Student Work'!S359))&lt;0.01,IF(P359&lt;&gt;"ERROR","Correct","ERROR"),"ERROR")))</f>
        <v>0</v>
      </c>
      <c r="U359" s="143"/>
      <c r="V359" s="143"/>
      <c r="W359" s="87"/>
      <c r="X359" s="87"/>
      <c r="Y359" s="87"/>
      <c r="Z359" s="87"/>
      <c r="AA359" s="87"/>
      <c r="AB359" s="87"/>
      <c r="AC359" s="87"/>
      <c r="AD359" s="137">
        <f>IF($AE$13="Correct",IF(AND(AD358+1&lt;='Student Work'!$AE$13,AD358&lt;&gt;0),AD358+1,IF('Student Work'!AD359&gt;0,"ERROR",0)),0)</f>
        <v>0</v>
      </c>
      <c r="AE359" s="139">
        <f>IF(AD359=0,0,IF(ISBLANK('Student Work'!AE359),"ERROR",IF(ABS('Student Work'!AE359-'Student Work'!AH358)&lt;0.01,IF(AD359&lt;&gt;"ERROR","Correct","ERROR"),"ERROR")))</f>
        <v>0</v>
      </c>
      <c r="AF359" s="139">
        <f>IF(AD359=0,0,IF(ISBLANK('Student Work'!AF359),"ERROR",IF(ABS('Student Work'!AF359-'Student Work'!AE359*'Student Work'!$AE$12/12)&lt;0.01,IF(AD359&lt;&gt;"ERROR","Correct","ERROR"),"ERROR")))</f>
        <v>0</v>
      </c>
      <c r="AG359" s="154">
        <f>IF(AD359=0,0,IF(ISBLANK('Student Work'!AG359),"ERROR",IF(ABS('Student Work'!AG359-('Student Work'!$AE$14-'Student Work'!AF359))&lt;0.01,"Correct","ERROR")))</f>
        <v>0</v>
      </c>
      <c r="AH359" s="155">
        <f>IF(AD359=0,0,IF(ISBLANK('Student Work'!AH359),"ERROR",IF(ABS('Student Work'!AH359-('Student Work'!AE359-'Student Work'!AG359))&lt;0.01,"Correct","ERROR")))</f>
        <v>0</v>
      </c>
      <c r="AI359" s="144"/>
      <c r="AJ359" s="87"/>
      <c r="AK359" s="87"/>
      <c r="AL359" s="70"/>
    </row>
    <row r="360" spans="1:38">
      <c r="A360" s="100"/>
      <c r="B360" s="72"/>
      <c r="C360" s="72"/>
      <c r="D360" s="72"/>
      <c r="E360" s="72"/>
      <c r="F360" s="72"/>
      <c r="G360" s="72"/>
      <c r="H360" s="72"/>
      <c r="I360" s="72"/>
      <c r="J360" s="72"/>
      <c r="K360" s="72"/>
      <c r="L360" s="72"/>
      <c r="M360" s="72"/>
      <c r="N360" s="72"/>
      <c r="O360" s="87"/>
      <c r="P360" s="137">
        <f>IF($T$13="Correct",IF(AND(P359+1&lt;='Student Work'!$T$13,P359&lt;&gt;0),P359+1,IF('Student Work'!P360&gt;0,"ERROR",0)),0)</f>
        <v>0</v>
      </c>
      <c r="Q360" s="138">
        <f>IF(P360=0,0,IF(ISBLANK('Student Work'!Q360),"ERROR",IF(ABS('Student Work'!Q360-'Student Work'!T359)&lt;0.01,IF(P360&lt;&gt;"ERROR","Correct","ERROR"),"ERROR")))</f>
        <v>0</v>
      </c>
      <c r="R360" s="139">
        <f>IF(P360=0,0,IF(ISBLANK('Student Work'!R360),"ERROR",IF(ABS('Student Work'!R360-'Student Work'!Q360*'Student Work'!$T$12/12)&lt;0.01,IF(P360&lt;&gt;"ERROR","Correct","ERROR"),"ERROR")))</f>
        <v>0</v>
      </c>
      <c r="S360" s="139">
        <f>IF(P360=0,0,IF(ISBLANK('Student Work'!S360),"ERROR",IF(ABS('Student Work'!S360-('Student Work'!$T$14-'Student Work'!R360))&lt;0.01,IF(P360&lt;&gt;"ERROR","Correct","ERROR"),"ERROR")))</f>
        <v>0</v>
      </c>
      <c r="T360" s="139">
        <f>IF(P360=0,0,IF(ISBLANK('Student Work'!T360),"ERROR",IF(ABS('Student Work'!T360-('Student Work'!Q360-'Student Work'!S360))&lt;0.01,IF(P360&lt;&gt;"ERROR","Correct","ERROR"),"ERROR")))</f>
        <v>0</v>
      </c>
      <c r="U360" s="143"/>
      <c r="V360" s="143"/>
      <c r="W360" s="87"/>
      <c r="X360" s="87"/>
      <c r="Y360" s="87"/>
      <c r="Z360" s="87"/>
      <c r="AA360" s="87"/>
      <c r="AB360" s="87"/>
      <c r="AC360" s="87"/>
      <c r="AD360" s="137">
        <f>IF($AE$13="Correct",IF(AND(AD359+1&lt;='Student Work'!$AE$13,AD359&lt;&gt;0),AD359+1,IF('Student Work'!AD360&gt;0,"ERROR",0)),0)</f>
        <v>0</v>
      </c>
      <c r="AE360" s="139">
        <f>IF(AD360=0,0,IF(ISBLANK('Student Work'!AE360),"ERROR",IF(ABS('Student Work'!AE360-'Student Work'!AH359)&lt;0.01,IF(AD360&lt;&gt;"ERROR","Correct","ERROR"),"ERROR")))</f>
        <v>0</v>
      </c>
      <c r="AF360" s="139">
        <f>IF(AD360=0,0,IF(ISBLANK('Student Work'!AF360),"ERROR",IF(ABS('Student Work'!AF360-'Student Work'!AE360*'Student Work'!$AE$12/12)&lt;0.01,IF(AD360&lt;&gt;"ERROR","Correct","ERROR"),"ERROR")))</f>
        <v>0</v>
      </c>
      <c r="AG360" s="154">
        <f>IF(AD360=0,0,IF(ISBLANK('Student Work'!AG360),"ERROR",IF(ABS('Student Work'!AG360-('Student Work'!$AE$14-'Student Work'!AF360))&lt;0.01,"Correct","ERROR")))</f>
        <v>0</v>
      </c>
      <c r="AH360" s="155">
        <f>IF(AD360=0,0,IF(ISBLANK('Student Work'!AH360),"ERROR",IF(ABS('Student Work'!AH360-('Student Work'!AE360-'Student Work'!AG360))&lt;0.01,"Correct","ERROR")))</f>
        <v>0</v>
      </c>
      <c r="AI360" s="144"/>
      <c r="AJ360" s="87"/>
      <c r="AK360" s="87"/>
      <c r="AL360" s="70"/>
    </row>
    <row r="361" spans="1:38">
      <c r="A361" s="100"/>
      <c r="B361" s="72"/>
      <c r="C361" s="72"/>
      <c r="D361" s="72"/>
      <c r="E361" s="72"/>
      <c r="F361" s="72"/>
      <c r="G361" s="72"/>
      <c r="H361" s="72"/>
      <c r="I361" s="72"/>
      <c r="J361" s="72"/>
      <c r="K361" s="72"/>
      <c r="L361" s="72"/>
      <c r="M361" s="72"/>
      <c r="N361" s="72"/>
      <c r="O361" s="87"/>
      <c r="P361" s="137">
        <f>IF($T$13="Correct",IF(AND(P360+1&lt;='Student Work'!$T$13,P360&lt;&gt;0),P360+1,IF('Student Work'!P361&gt;0,"ERROR",0)),0)</f>
        <v>0</v>
      </c>
      <c r="Q361" s="138">
        <f>IF(P361=0,0,IF(ISBLANK('Student Work'!Q361),"ERROR",IF(ABS('Student Work'!Q361-'Student Work'!T360)&lt;0.01,IF(P361&lt;&gt;"ERROR","Correct","ERROR"),"ERROR")))</f>
        <v>0</v>
      </c>
      <c r="R361" s="139">
        <f>IF(P361=0,0,IF(ISBLANK('Student Work'!R361),"ERROR",IF(ABS('Student Work'!R361-'Student Work'!Q361*'Student Work'!$T$12/12)&lt;0.01,IF(P361&lt;&gt;"ERROR","Correct","ERROR"),"ERROR")))</f>
        <v>0</v>
      </c>
      <c r="S361" s="139">
        <f>IF(P361=0,0,IF(ISBLANK('Student Work'!S361),"ERROR",IF(ABS('Student Work'!S361-('Student Work'!$T$14-'Student Work'!R361))&lt;0.01,IF(P361&lt;&gt;"ERROR","Correct","ERROR"),"ERROR")))</f>
        <v>0</v>
      </c>
      <c r="T361" s="139">
        <f>IF(P361=0,0,IF(ISBLANK('Student Work'!T361),"ERROR",IF(ABS('Student Work'!T361-('Student Work'!Q361-'Student Work'!S361))&lt;0.01,IF(P361&lt;&gt;"ERROR","Correct","ERROR"),"ERROR")))</f>
        <v>0</v>
      </c>
      <c r="U361" s="143"/>
      <c r="V361" s="143"/>
      <c r="W361" s="87"/>
      <c r="X361" s="87"/>
      <c r="Y361" s="87"/>
      <c r="Z361" s="87"/>
      <c r="AA361" s="87"/>
      <c r="AB361" s="87"/>
      <c r="AC361" s="87"/>
      <c r="AD361" s="137">
        <f>IF($AE$13="Correct",IF(AND(AD360+1&lt;='Student Work'!$AE$13,AD360&lt;&gt;0),AD360+1,IF('Student Work'!AD361&gt;0,"ERROR",0)),0)</f>
        <v>0</v>
      </c>
      <c r="AE361" s="139">
        <f>IF(AD361=0,0,IF(ISBLANK('Student Work'!AE361),"ERROR",IF(ABS('Student Work'!AE361-'Student Work'!AH360)&lt;0.01,IF(AD361&lt;&gt;"ERROR","Correct","ERROR"),"ERROR")))</f>
        <v>0</v>
      </c>
      <c r="AF361" s="139">
        <f>IF(AD361=0,0,IF(ISBLANK('Student Work'!AF361),"ERROR",IF(ABS('Student Work'!AF361-'Student Work'!AE361*'Student Work'!$AE$12/12)&lt;0.01,IF(AD361&lt;&gt;"ERROR","Correct","ERROR"),"ERROR")))</f>
        <v>0</v>
      </c>
      <c r="AG361" s="154">
        <f>IF(AD361=0,0,IF(ISBLANK('Student Work'!AG361),"ERROR",IF(ABS('Student Work'!AG361-('Student Work'!$AE$14-'Student Work'!AF361))&lt;0.01,"Correct","ERROR")))</f>
        <v>0</v>
      </c>
      <c r="AH361" s="155">
        <f>IF(AD361=0,0,IF(ISBLANK('Student Work'!AH361),"ERROR",IF(ABS('Student Work'!AH361-('Student Work'!AE361-'Student Work'!AG361))&lt;0.01,"Correct","ERROR")))</f>
        <v>0</v>
      </c>
      <c r="AI361" s="144"/>
      <c r="AJ361" s="87"/>
      <c r="AK361" s="87"/>
      <c r="AL361" s="70"/>
    </row>
    <row r="362" spans="1:38">
      <c r="A362" s="100"/>
      <c r="B362" s="72"/>
      <c r="C362" s="72"/>
      <c r="D362" s="72"/>
      <c r="E362" s="72"/>
      <c r="F362" s="72"/>
      <c r="G362" s="72"/>
      <c r="H362" s="72"/>
      <c r="I362" s="72"/>
      <c r="J362" s="72"/>
      <c r="K362" s="72"/>
      <c r="L362" s="72"/>
      <c r="M362" s="72"/>
      <c r="N362" s="72"/>
      <c r="O362" s="87"/>
      <c r="P362" s="137">
        <f>IF($T$13="Correct",IF(AND(P361+1&lt;='Student Work'!$T$13,P361&lt;&gt;0),P361+1,IF('Student Work'!P362&gt;0,"ERROR",0)),0)</f>
        <v>0</v>
      </c>
      <c r="Q362" s="138">
        <f>IF(P362=0,0,IF(ISBLANK('Student Work'!Q362),"ERROR",IF(ABS('Student Work'!Q362-'Student Work'!T361)&lt;0.01,IF(P362&lt;&gt;"ERROR","Correct","ERROR"),"ERROR")))</f>
        <v>0</v>
      </c>
      <c r="R362" s="139">
        <f>IF(P362=0,0,IF(ISBLANK('Student Work'!R362),"ERROR",IF(ABS('Student Work'!R362-'Student Work'!Q362*'Student Work'!$T$12/12)&lt;0.01,IF(P362&lt;&gt;"ERROR","Correct","ERROR"),"ERROR")))</f>
        <v>0</v>
      </c>
      <c r="S362" s="139">
        <f>IF(P362=0,0,IF(ISBLANK('Student Work'!S362),"ERROR",IF(ABS('Student Work'!S362-('Student Work'!$T$14-'Student Work'!R362))&lt;0.01,IF(P362&lt;&gt;"ERROR","Correct","ERROR"),"ERROR")))</f>
        <v>0</v>
      </c>
      <c r="T362" s="139">
        <f>IF(P362=0,0,IF(ISBLANK('Student Work'!T362),"ERROR",IF(ABS('Student Work'!T362-('Student Work'!Q362-'Student Work'!S362))&lt;0.01,IF(P362&lt;&gt;"ERROR","Correct","ERROR"),"ERROR")))</f>
        <v>0</v>
      </c>
      <c r="U362" s="143"/>
      <c r="V362" s="143"/>
      <c r="W362" s="87"/>
      <c r="X362" s="87"/>
      <c r="Y362" s="87"/>
      <c r="Z362" s="87"/>
      <c r="AA362" s="87"/>
      <c r="AB362" s="87"/>
      <c r="AC362" s="87"/>
      <c r="AD362" s="137">
        <f>IF($AE$13="Correct",IF(AND(AD361+1&lt;='Student Work'!$AE$13,AD361&lt;&gt;0),AD361+1,IF('Student Work'!AD362&gt;0,"ERROR",0)),0)</f>
        <v>0</v>
      </c>
      <c r="AE362" s="139">
        <f>IF(AD362=0,0,IF(ISBLANK('Student Work'!AE362),"ERROR",IF(ABS('Student Work'!AE362-'Student Work'!AH361)&lt;0.01,IF(AD362&lt;&gt;"ERROR","Correct","ERROR"),"ERROR")))</f>
        <v>0</v>
      </c>
      <c r="AF362" s="139">
        <f>IF(AD362=0,0,IF(ISBLANK('Student Work'!AF362),"ERROR",IF(ABS('Student Work'!AF362-'Student Work'!AE362*'Student Work'!$AE$12/12)&lt;0.01,IF(AD362&lt;&gt;"ERROR","Correct","ERROR"),"ERROR")))</f>
        <v>0</v>
      </c>
      <c r="AG362" s="154">
        <f>IF(AD362=0,0,IF(ISBLANK('Student Work'!AG362),"ERROR",IF(ABS('Student Work'!AG362-('Student Work'!$AE$14-'Student Work'!AF362))&lt;0.01,"Correct","ERROR")))</f>
        <v>0</v>
      </c>
      <c r="AH362" s="155">
        <f>IF(AD362=0,0,IF(ISBLANK('Student Work'!AH362),"ERROR",IF(ABS('Student Work'!AH362-('Student Work'!AE362-'Student Work'!AG362))&lt;0.01,"Correct","ERROR")))</f>
        <v>0</v>
      </c>
      <c r="AI362" s="144"/>
      <c r="AJ362" s="87"/>
      <c r="AK362" s="87"/>
      <c r="AL362" s="70"/>
    </row>
    <row r="363" spans="1:38">
      <c r="A363" s="100"/>
      <c r="B363" s="72"/>
      <c r="C363" s="72"/>
      <c r="D363" s="72"/>
      <c r="E363" s="72"/>
      <c r="F363" s="72"/>
      <c r="G363" s="72"/>
      <c r="H363" s="72"/>
      <c r="I363" s="72"/>
      <c r="J363" s="72"/>
      <c r="K363" s="72"/>
      <c r="L363" s="72"/>
      <c r="M363" s="72"/>
      <c r="N363" s="72"/>
      <c r="O363" s="87"/>
      <c r="P363" s="137">
        <f>IF($T$13="Correct",IF(AND(P362+1&lt;='Student Work'!$T$13,P362&lt;&gt;0),P362+1,IF('Student Work'!P363&gt;0,"ERROR",0)),0)</f>
        <v>0</v>
      </c>
      <c r="Q363" s="138">
        <f>IF(P363=0,0,IF(ISBLANK('Student Work'!Q363),"ERROR",IF(ABS('Student Work'!Q363-'Student Work'!T362)&lt;0.01,IF(P363&lt;&gt;"ERROR","Correct","ERROR"),"ERROR")))</f>
        <v>0</v>
      </c>
      <c r="R363" s="139">
        <f>IF(P363=0,0,IF(ISBLANK('Student Work'!R363),"ERROR",IF(ABS('Student Work'!R363-'Student Work'!Q363*'Student Work'!$T$12/12)&lt;0.01,IF(P363&lt;&gt;"ERROR","Correct","ERROR"),"ERROR")))</f>
        <v>0</v>
      </c>
      <c r="S363" s="139">
        <f>IF(P363=0,0,IF(ISBLANK('Student Work'!S363),"ERROR",IF(ABS('Student Work'!S363-('Student Work'!$T$14-'Student Work'!R363))&lt;0.01,IF(P363&lt;&gt;"ERROR","Correct","ERROR"),"ERROR")))</f>
        <v>0</v>
      </c>
      <c r="T363" s="139">
        <f>IF(P363=0,0,IF(ISBLANK('Student Work'!T363),"ERROR",IF(ABS('Student Work'!T363-('Student Work'!Q363-'Student Work'!S363))&lt;0.01,IF(P363&lt;&gt;"ERROR","Correct","ERROR"),"ERROR")))</f>
        <v>0</v>
      </c>
      <c r="U363" s="143"/>
      <c r="V363" s="143"/>
      <c r="W363" s="87"/>
      <c r="X363" s="87"/>
      <c r="Y363" s="87"/>
      <c r="Z363" s="87"/>
      <c r="AA363" s="87"/>
      <c r="AB363" s="87"/>
      <c r="AC363" s="87"/>
      <c r="AD363" s="137">
        <f>IF($AE$13="Correct",IF(AND(AD362+1&lt;='Student Work'!$AE$13,AD362&lt;&gt;0),AD362+1,IF('Student Work'!AD363&gt;0,"ERROR",0)),0)</f>
        <v>0</v>
      </c>
      <c r="AE363" s="139">
        <f>IF(AD363=0,0,IF(ISBLANK('Student Work'!AE363),"ERROR",IF(ABS('Student Work'!AE363-'Student Work'!AH362)&lt;0.01,IF(AD363&lt;&gt;"ERROR","Correct","ERROR"),"ERROR")))</f>
        <v>0</v>
      </c>
      <c r="AF363" s="139">
        <f>IF(AD363=0,0,IF(ISBLANK('Student Work'!AF363),"ERROR",IF(ABS('Student Work'!AF363-'Student Work'!AE363*'Student Work'!$AE$12/12)&lt;0.01,IF(AD363&lt;&gt;"ERROR","Correct","ERROR"),"ERROR")))</f>
        <v>0</v>
      </c>
      <c r="AG363" s="154">
        <f>IF(AD363=0,0,IF(ISBLANK('Student Work'!AG363),"ERROR",IF(ABS('Student Work'!AG363-('Student Work'!$AE$14-'Student Work'!AF363))&lt;0.01,"Correct","ERROR")))</f>
        <v>0</v>
      </c>
      <c r="AH363" s="155">
        <f>IF(AD363=0,0,IF(ISBLANK('Student Work'!AH363),"ERROR",IF(ABS('Student Work'!AH363-('Student Work'!AE363-'Student Work'!AG363))&lt;0.01,"Correct","ERROR")))</f>
        <v>0</v>
      </c>
      <c r="AI363" s="144"/>
      <c r="AJ363" s="87"/>
      <c r="AK363" s="87"/>
      <c r="AL363" s="70"/>
    </row>
    <row r="364" spans="1:38">
      <c r="A364" s="100"/>
      <c r="B364" s="72"/>
      <c r="C364" s="72"/>
      <c r="D364" s="72"/>
      <c r="E364" s="72"/>
      <c r="F364" s="72"/>
      <c r="G364" s="72"/>
      <c r="H364" s="72"/>
      <c r="I364" s="72"/>
      <c r="J364" s="72"/>
      <c r="K364" s="72"/>
      <c r="L364" s="72"/>
      <c r="M364" s="72"/>
      <c r="N364" s="72"/>
      <c r="O364" s="87"/>
      <c r="P364" s="137">
        <f>IF($T$13="Correct",IF(AND(P363+1&lt;='Student Work'!$T$13,P363&lt;&gt;0),P363+1,IF('Student Work'!P364&gt;0,"ERROR",0)),0)</f>
        <v>0</v>
      </c>
      <c r="Q364" s="138">
        <f>IF(P364=0,0,IF(ISBLANK('Student Work'!Q364),"ERROR",IF(ABS('Student Work'!Q364-'Student Work'!T363)&lt;0.01,IF(P364&lt;&gt;"ERROR","Correct","ERROR"),"ERROR")))</f>
        <v>0</v>
      </c>
      <c r="R364" s="139">
        <f>IF(P364=0,0,IF(ISBLANK('Student Work'!R364),"ERROR",IF(ABS('Student Work'!R364-'Student Work'!Q364*'Student Work'!$T$12/12)&lt;0.01,IF(P364&lt;&gt;"ERROR","Correct","ERROR"),"ERROR")))</f>
        <v>0</v>
      </c>
      <c r="S364" s="139">
        <f>IF(P364=0,0,IF(ISBLANK('Student Work'!S364),"ERROR",IF(ABS('Student Work'!S364-('Student Work'!$T$14-'Student Work'!R364))&lt;0.01,IF(P364&lt;&gt;"ERROR","Correct","ERROR"),"ERROR")))</f>
        <v>0</v>
      </c>
      <c r="T364" s="139">
        <f>IF(P364=0,0,IF(ISBLANK('Student Work'!T364),"ERROR",IF(ABS('Student Work'!T364-('Student Work'!Q364-'Student Work'!S364))&lt;0.01,IF(P364&lt;&gt;"ERROR","Correct","ERROR"),"ERROR")))</f>
        <v>0</v>
      </c>
      <c r="U364" s="143"/>
      <c r="V364" s="143"/>
      <c r="W364" s="87"/>
      <c r="X364" s="87"/>
      <c r="Y364" s="87"/>
      <c r="Z364" s="87"/>
      <c r="AA364" s="87"/>
      <c r="AB364" s="87"/>
      <c r="AC364" s="87"/>
      <c r="AD364" s="137">
        <f>IF($AE$13="Correct",IF(AND(AD363+1&lt;='Student Work'!$AE$13,AD363&lt;&gt;0),AD363+1,IF('Student Work'!AD364&gt;0,"ERROR",0)),0)</f>
        <v>0</v>
      </c>
      <c r="AE364" s="139">
        <f>IF(AD364=0,0,IF(ISBLANK('Student Work'!AE364),"ERROR",IF(ABS('Student Work'!AE364-'Student Work'!AH363)&lt;0.01,IF(AD364&lt;&gt;"ERROR","Correct","ERROR"),"ERROR")))</f>
        <v>0</v>
      </c>
      <c r="AF364" s="139">
        <f>IF(AD364=0,0,IF(ISBLANK('Student Work'!AF364),"ERROR",IF(ABS('Student Work'!AF364-'Student Work'!AE364*'Student Work'!$AE$12/12)&lt;0.01,IF(AD364&lt;&gt;"ERROR","Correct","ERROR"),"ERROR")))</f>
        <v>0</v>
      </c>
      <c r="AG364" s="154">
        <f>IF(AD364=0,0,IF(ISBLANK('Student Work'!AG364),"ERROR",IF(ABS('Student Work'!AG364-('Student Work'!$AE$14-'Student Work'!AF364))&lt;0.01,"Correct","ERROR")))</f>
        <v>0</v>
      </c>
      <c r="AH364" s="155">
        <f>IF(AD364=0,0,IF(ISBLANK('Student Work'!AH364),"ERROR",IF(ABS('Student Work'!AH364-('Student Work'!AE364-'Student Work'!AG364))&lt;0.01,"Correct","ERROR")))</f>
        <v>0</v>
      </c>
      <c r="AI364" s="144"/>
      <c r="AJ364" s="87"/>
      <c r="AK364" s="87"/>
      <c r="AL364" s="70"/>
    </row>
    <row r="365" spans="1:38">
      <c r="A365" s="100"/>
      <c r="B365" s="72"/>
      <c r="C365" s="72"/>
      <c r="D365" s="72"/>
      <c r="E365" s="72"/>
      <c r="F365" s="72"/>
      <c r="G365" s="72"/>
      <c r="H365" s="72"/>
      <c r="I365" s="72"/>
      <c r="J365" s="72"/>
      <c r="K365" s="72"/>
      <c r="L365" s="72"/>
      <c r="M365" s="72"/>
      <c r="N365" s="72"/>
      <c r="O365" s="87"/>
      <c r="P365" s="137">
        <f>IF($T$13="Correct",IF(AND(P364+1&lt;='Student Work'!$T$13,P364&lt;&gt;0),P364+1,IF('Student Work'!P365&gt;0,"ERROR",0)),0)</f>
        <v>0</v>
      </c>
      <c r="Q365" s="138">
        <f>IF(P365=0,0,IF(ISBLANK('Student Work'!Q365),"ERROR",IF(ABS('Student Work'!Q365-'Student Work'!T364)&lt;0.01,IF(P365&lt;&gt;"ERROR","Correct","ERROR"),"ERROR")))</f>
        <v>0</v>
      </c>
      <c r="R365" s="139">
        <f>IF(P365=0,0,IF(ISBLANK('Student Work'!R365),"ERROR",IF(ABS('Student Work'!R365-'Student Work'!Q365*'Student Work'!$T$12/12)&lt;0.01,IF(P365&lt;&gt;"ERROR","Correct","ERROR"),"ERROR")))</f>
        <v>0</v>
      </c>
      <c r="S365" s="139">
        <f>IF(P365=0,0,IF(ISBLANK('Student Work'!S365),"ERROR",IF(ABS('Student Work'!S365-('Student Work'!$T$14-'Student Work'!R365))&lt;0.01,IF(P365&lt;&gt;"ERROR","Correct","ERROR"),"ERROR")))</f>
        <v>0</v>
      </c>
      <c r="T365" s="139">
        <f>IF(P365=0,0,IF(ISBLANK('Student Work'!T365),"ERROR",IF(ABS('Student Work'!T365-('Student Work'!Q365-'Student Work'!S365))&lt;0.01,IF(P365&lt;&gt;"ERROR","Correct","ERROR"),"ERROR")))</f>
        <v>0</v>
      </c>
      <c r="U365" s="143"/>
      <c r="V365" s="143"/>
      <c r="W365" s="87"/>
      <c r="X365" s="87"/>
      <c r="Y365" s="87"/>
      <c r="Z365" s="87"/>
      <c r="AA365" s="87"/>
      <c r="AB365" s="87"/>
      <c r="AC365" s="87"/>
      <c r="AD365" s="137">
        <f>IF($AE$13="Correct",IF(AND(AD364+1&lt;='Student Work'!$AE$13,AD364&lt;&gt;0),AD364+1,IF('Student Work'!AD365&gt;0,"ERROR",0)),0)</f>
        <v>0</v>
      </c>
      <c r="AE365" s="139">
        <f>IF(AD365=0,0,IF(ISBLANK('Student Work'!AE365),"ERROR",IF(ABS('Student Work'!AE365-'Student Work'!AH364)&lt;0.01,IF(AD365&lt;&gt;"ERROR","Correct","ERROR"),"ERROR")))</f>
        <v>0</v>
      </c>
      <c r="AF365" s="139">
        <f>IF(AD365=0,0,IF(ISBLANK('Student Work'!AF365),"ERROR",IF(ABS('Student Work'!AF365-'Student Work'!AE365*'Student Work'!$AE$12/12)&lt;0.01,IF(AD365&lt;&gt;"ERROR","Correct","ERROR"),"ERROR")))</f>
        <v>0</v>
      </c>
      <c r="AG365" s="154">
        <f>IF(AD365=0,0,IF(ISBLANK('Student Work'!AG365),"ERROR",IF(ABS('Student Work'!AG365-('Student Work'!$AE$14-'Student Work'!AF365))&lt;0.01,"Correct","ERROR")))</f>
        <v>0</v>
      </c>
      <c r="AH365" s="155">
        <f>IF(AD365=0,0,IF(ISBLANK('Student Work'!AH365),"ERROR",IF(ABS('Student Work'!AH365-('Student Work'!AE365-'Student Work'!AG365))&lt;0.01,"Correct","ERROR")))</f>
        <v>0</v>
      </c>
      <c r="AI365" s="144"/>
      <c r="AJ365" s="87"/>
      <c r="AK365" s="87"/>
      <c r="AL365" s="70"/>
    </row>
    <row r="366" spans="1:38">
      <c r="A366" s="100"/>
      <c r="B366" s="72"/>
      <c r="C366" s="72"/>
      <c r="D366" s="72"/>
      <c r="E366" s="72"/>
      <c r="F366" s="72"/>
      <c r="G366" s="72"/>
      <c r="H366" s="72"/>
      <c r="I366" s="72"/>
      <c r="J366" s="72"/>
      <c r="K366" s="72"/>
      <c r="L366" s="72"/>
      <c r="M366" s="72"/>
      <c r="N366" s="72"/>
      <c r="O366" s="87"/>
      <c r="P366" s="137">
        <f>IF($T$13="Correct",IF(AND(P365+1&lt;='Student Work'!$T$13,P365&lt;&gt;0),P365+1,IF('Student Work'!P366&gt;0,"ERROR",0)),0)</f>
        <v>0</v>
      </c>
      <c r="Q366" s="138">
        <f>IF(P366=0,0,IF(ISBLANK('Student Work'!Q366),"ERROR",IF(ABS('Student Work'!Q366-'Student Work'!T365)&lt;0.01,IF(P366&lt;&gt;"ERROR","Correct","ERROR"),"ERROR")))</f>
        <v>0</v>
      </c>
      <c r="R366" s="139">
        <f>IF(P366=0,0,IF(ISBLANK('Student Work'!R366),"ERROR",IF(ABS('Student Work'!R366-'Student Work'!Q366*'Student Work'!$T$12/12)&lt;0.01,IF(P366&lt;&gt;"ERROR","Correct","ERROR"),"ERROR")))</f>
        <v>0</v>
      </c>
      <c r="S366" s="139">
        <f>IF(P366=0,0,IF(ISBLANK('Student Work'!S366),"ERROR",IF(ABS('Student Work'!S366-('Student Work'!$T$14-'Student Work'!R366))&lt;0.01,IF(P366&lt;&gt;"ERROR","Correct","ERROR"),"ERROR")))</f>
        <v>0</v>
      </c>
      <c r="T366" s="139">
        <f>IF(P366=0,0,IF(ISBLANK('Student Work'!T366),"ERROR",IF(ABS('Student Work'!T366-('Student Work'!Q366-'Student Work'!S366))&lt;0.01,IF(P366&lt;&gt;"ERROR","Correct","ERROR"),"ERROR")))</f>
        <v>0</v>
      </c>
      <c r="U366" s="143"/>
      <c r="V366" s="143"/>
      <c r="W366" s="87"/>
      <c r="X366" s="87"/>
      <c r="Y366" s="87"/>
      <c r="Z366" s="87"/>
      <c r="AA366" s="87"/>
      <c r="AB366" s="87"/>
      <c r="AC366" s="87"/>
      <c r="AD366" s="137">
        <f>IF($AE$13="Correct",IF(AND(AD365+1&lt;='Student Work'!$AE$13,AD365&lt;&gt;0),AD365+1,IF('Student Work'!AD366&gt;0,"ERROR",0)),0)</f>
        <v>0</v>
      </c>
      <c r="AE366" s="139">
        <f>IF(AD366=0,0,IF(ISBLANK('Student Work'!AE366),"ERROR",IF(ABS('Student Work'!AE366-'Student Work'!AH365)&lt;0.01,IF(AD366&lt;&gt;"ERROR","Correct","ERROR"),"ERROR")))</f>
        <v>0</v>
      </c>
      <c r="AF366" s="139">
        <f>IF(AD366=0,0,IF(ISBLANK('Student Work'!AF366),"ERROR",IF(ABS('Student Work'!AF366-'Student Work'!AE366*'Student Work'!$AE$12/12)&lt;0.01,IF(AD366&lt;&gt;"ERROR","Correct","ERROR"),"ERROR")))</f>
        <v>0</v>
      </c>
      <c r="AG366" s="154">
        <f>IF(AD366=0,0,IF(ISBLANK('Student Work'!AG366),"ERROR",IF(ABS('Student Work'!AG366-('Student Work'!$AE$14-'Student Work'!AF366))&lt;0.01,"Correct","ERROR")))</f>
        <v>0</v>
      </c>
      <c r="AH366" s="155">
        <f>IF(AD366=0,0,IF(ISBLANK('Student Work'!AH366),"ERROR",IF(ABS('Student Work'!AH366-('Student Work'!AE366-'Student Work'!AG366))&lt;0.01,"Correct","ERROR")))</f>
        <v>0</v>
      </c>
      <c r="AI366" s="144"/>
      <c r="AJ366" s="87"/>
      <c r="AK366" s="87"/>
      <c r="AL366" s="70"/>
    </row>
    <row r="367" spans="1:38">
      <c r="A367" s="100"/>
      <c r="B367" s="72"/>
      <c r="C367" s="72"/>
      <c r="D367" s="72"/>
      <c r="E367" s="72"/>
      <c r="F367" s="72"/>
      <c r="G367" s="72"/>
      <c r="H367" s="72"/>
      <c r="I367" s="72"/>
      <c r="J367" s="72"/>
      <c r="K367" s="72"/>
      <c r="L367" s="72"/>
      <c r="M367" s="72"/>
      <c r="N367" s="72"/>
      <c r="O367" s="87"/>
      <c r="P367" s="137">
        <f>IF($T$13="Correct",IF(AND(P366+1&lt;='Student Work'!$T$13,P366&lt;&gt;0),P366+1,IF('Student Work'!P367&gt;0,"ERROR",0)),0)</f>
        <v>0</v>
      </c>
      <c r="Q367" s="138">
        <f>IF(P367=0,0,IF(ISBLANK('Student Work'!Q367),"ERROR",IF(ABS('Student Work'!Q367-'Student Work'!T366)&lt;0.01,IF(P367&lt;&gt;"ERROR","Correct","ERROR"),"ERROR")))</f>
        <v>0</v>
      </c>
      <c r="R367" s="139">
        <f>IF(P367=0,0,IF(ISBLANK('Student Work'!R367),"ERROR",IF(ABS('Student Work'!R367-'Student Work'!Q367*'Student Work'!$T$12/12)&lt;0.01,IF(P367&lt;&gt;"ERROR","Correct","ERROR"),"ERROR")))</f>
        <v>0</v>
      </c>
      <c r="S367" s="139">
        <f>IF(P367=0,0,IF(ISBLANK('Student Work'!S367),"ERROR",IF(ABS('Student Work'!S367-('Student Work'!$T$14-'Student Work'!R367))&lt;0.01,IF(P367&lt;&gt;"ERROR","Correct","ERROR"),"ERROR")))</f>
        <v>0</v>
      </c>
      <c r="T367" s="139">
        <f>IF(P367=0,0,IF(ISBLANK('Student Work'!T367),"ERROR",IF(ABS('Student Work'!T367-('Student Work'!Q367-'Student Work'!S367))&lt;0.01,IF(P367&lt;&gt;"ERROR","Correct","ERROR"),"ERROR")))</f>
        <v>0</v>
      </c>
      <c r="U367" s="143"/>
      <c r="V367" s="143"/>
      <c r="W367" s="87"/>
      <c r="X367" s="87"/>
      <c r="Y367" s="87"/>
      <c r="Z367" s="87"/>
      <c r="AA367" s="87"/>
      <c r="AB367" s="87"/>
      <c r="AC367" s="87"/>
      <c r="AD367" s="137">
        <f>IF($AE$13="Correct",IF(AND(AD366+1&lt;='Student Work'!$AE$13,AD366&lt;&gt;0),AD366+1,IF('Student Work'!AD367&gt;0,"ERROR",0)),0)</f>
        <v>0</v>
      </c>
      <c r="AE367" s="139">
        <f>IF(AD367=0,0,IF(ISBLANK('Student Work'!AE367),"ERROR",IF(ABS('Student Work'!AE367-'Student Work'!AH366)&lt;0.01,IF(AD367&lt;&gt;"ERROR","Correct","ERROR"),"ERROR")))</f>
        <v>0</v>
      </c>
      <c r="AF367" s="139">
        <f>IF(AD367=0,0,IF(ISBLANK('Student Work'!AF367),"ERROR",IF(ABS('Student Work'!AF367-'Student Work'!AE367*'Student Work'!$AE$12/12)&lt;0.01,IF(AD367&lt;&gt;"ERROR","Correct","ERROR"),"ERROR")))</f>
        <v>0</v>
      </c>
      <c r="AG367" s="154">
        <f>IF(AD367=0,0,IF(ISBLANK('Student Work'!AG367),"ERROR",IF(ABS('Student Work'!AG367-('Student Work'!$AE$14-'Student Work'!AF367))&lt;0.01,"Correct","ERROR")))</f>
        <v>0</v>
      </c>
      <c r="AH367" s="155">
        <f>IF(AD367=0,0,IF(ISBLANK('Student Work'!AH367),"ERROR",IF(ABS('Student Work'!AH367-('Student Work'!AE367-'Student Work'!AG367))&lt;0.01,"Correct","ERROR")))</f>
        <v>0</v>
      </c>
      <c r="AI367" s="144"/>
      <c r="AJ367" s="87"/>
      <c r="AK367" s="87"/>
      <c r="AL367" s="70"/>
    </row>
    <row r="368" spans="1:38">
      <c r="A368" s="100"/>
      <c r="B368" s="72"/>
      <c r="C368" s="72"/>
      <c r="D368" s="72"/>
      <c r="E368" s="72"/>
      <c r="F368" s="72"/>
      <c r="G368" s="72"/>
      <c r="H368" s="72"/>
      <c r="I368" s="72"/>
      <c r="J368" s="72"/>
      <c r="K368" s="72"/>
      <c r="L368" s="72"/>
      <c r="M368" s="72"/>
      <c r="N368" s="72"/>
      <c r="O368" s="87"/>
      <c r="P368" s="137">
        <f>IF($T$13="Correct",IF(AND(P367+1&lt;='Student Work'!$T$13,P367&lt;&gt;0),P367+1,IF('Student Work'!P368&gt;0,"ERROR",0)),0)</f>
        <v>0</v>
      </c>
      <c r="Q368" s="138">
        <f>IF(P368=0,0,IF(ISBLANK('Student Work'!Q368),"ERROR",IF(ABS('Student Work'!Q368-'Student Work'!T367)&lt;0.01,IF(P368&lt;&gt;"ERROR","Correct","ERROR"),"ERROR")))</f>
        <v>0</v>
      </c>
      <c r="R368" s="139">
        <f>IF(P368=0,0,IF(ISBLANK('Student Work'!R368),"ERROR",IF(ABS('Student Work'!R368-'Student Work'!Q368*'Student Work'!$T$12/12)&lt;0.01,IF(P368&lt;&gt;"ERROR","Correct","ERROR"),"ERROR")))</f>
        <v>0</v>
      </c>
      <c r="S368" s="139">
        <f>IF(P368=0,0,IF(ISBLANK('Student Work'!S368),"ERROR",IF(ABS('Student Work'!S368-('Student Work'!$T$14-'Student Work'!R368))&lt;0.01,IF(P368&lt;&gt;"ERROR","Correct","ERROR"),"ERROR")))</f>
        <v>0</v>
      </c>
      <c r="T368" s="139">
        <f>IF(P368=0,0,IF(ISBLANK('Student Work'!T368),"ERROR",IF(ABS('Student Work'!T368-('Student Work'!Q368-'Student Work'!S368))&lt;0.01,IF(P368&lt;&gt;"ERROR","Correct","ERROR"),"ERROR")))</f>
        <v>0</v>
      </c>
      <c r="U368" s="143"/>
      <c r="V368" s="143"/>
      <c r="W368" s="87"/>
      <c r="X368" s="87"/>
      <c r="Y368" s="87"/>
      <c r="Z368" s="87"/>
      <c r="AA368" s="87"/>
      <c r="AB368" s="87"/>
      <c r="AC368" s="87"/>
      <c r="AD368" s="137">
        <f>IF($AE$13="Correct",IF(AND(AD367+1&lt;='Student Work'!$AE$13,AD367&lt;&gt;0),AD367+1,IF('Student Work'!AD368&gt;0,"ERROR",0)),0)</f>
        <v>0</v>
      </c>
      <c r="AE368" s="139">
        <f>IF(AD368=0,0,IF(ISBLANK('Student Work'!AE368),"ERROR",IF(ABS('Student Work'!AE368-'Student Work'!AH367)&lt;0.01,IF(AD368&lt;&gt;"ERROR","Correct","ERROR"),"ERROR")))</f>
        <v>0</v>
      </c>
      <c r="AF368" s="139">
        <f>IF(AD368=0,0,IF(ISBLANK('Student Work'!AF368),"ERROR",IF(ABS('Student Work'!AF368-'Student Work'!AE368*'Student Work'!$AE$12/12)&lt;0.01,IF(AD368&lt;&gt;"ERROR","Correct","ERROR"),"ERROR")))</f>
        <v>0</v>
      </c>
      <c r="AG368" s="154">
        <f>IF(AD368=0,0,IF(ISBLANK('Student Work'!AG368),"ERROR",IF(ABS('Student Work'!AG368-('Student Work'!$AE$14-'Student Work'!AF368))&lt;0.01,"Correct","ERROR")))</f>
        <v>0</v>
      </c>
      <c r="AH368" s="155">
        <f>IF(AD368=0,0,IF(ISBLANK('Student Work'!AH368),"ERROR",IF(ABS('Student Work'!AH368-('Student Work'!AE368-'Student Work'!AG368))&lt;0.01,"Correct","ERROR")))</f>
        <v>0</v>
      </c>
      <c r="AI368" s="144"/>
      <c r="AJ368" s="87"/>
      <c r="AK368" s="87"/>
      <c r="AL368" s="70"/>
    </row>
    <row r="369" spans="1:38">
      <c r="A369" s="100"/>
      <c r="B369" s="72"/>
      <c r="C369" s="72"/>
      <c r="D369" s="72"/>
      <c r="E369" s="72"/>
      <c r="F369" s="72"/>
      <c r="G369" s="72"/>
      <c r="H369" s="72"/>
      <c r="I369" s="72"/>
      <c r="J369" s="72"/>
      <c r="K369" s="72"/>
      <c r="L369" s="72"/>
      <c r="M369" s="72"/>
      <c r="N369" s="72"/>
      <c r="O369" s="87"/>
      <c r="P369" s="137">
        <f>IF($T$13="Correct",IF(AND(P368+1&lt;='Student Work'!$T$13,P368&lt;&gt;0),P368+1,IF('Student Work'!P369&gt;0,"ERROR",0)),0)</f>
        <v>0</v>
      </c>
      <c r="Q369" s="138">
        <f>IF(P369=0,0,IF(ISBLANK('Student Work'!Q369),"ERROR",IF(ABS('Student Work'!Q369-'Student Work'!T368)&lt;0.01,IF(P369&lt;&gt;"ERROR","Correct","ERROR"),"ERROR")))</f>
        <v>0</v>
      </c>
      <c r="R369" s="139">
        <f>IF(P369=0,0,IF(ISBLANK('Student Work'!R369),"ERROR",IF(ABS('Student Work'!R369-'Student Work'!Q369*'Student Work'!$T$12/12)&lt;0.01,IF(P369&lt;&gt;"ERROR","Correct","ERROR"),"ERROR")))</f>
        <v>0</v>
      </c>
      <c r="S369" s="139">
        <f>IF(P369=0,0,IF(ISBLANK('Student Work'!S369),"ERROR",IF(ABS('Student Work'!S369-('Student Work'!$T$14-'Student Work'!R369))&lt;0.01,IF(P369&lt;&gt;"ERROR","Correct","ERROR"),"ERROR")))</f>
        <v>0</v>
      </c>
      <c r="T369" s="139">
        <f>IF(P369=0,0,IF(ISBLANK('Student Work'!T369),"ERROR",IF(ABS('Student Work'!T369-('Student Work'!Q369-'Student Work'!S369))&lt;0.01,IF(P369&lt;&gt;"ERROR","Correct","ERROR"),"ERROR")))</f>
        <v>0</v>
      </c>
      <c r="U369" s="143"/>
      <c r="V369" s="143"/>
      <c r="W369" s="87"/>
      <c r="X369" s="87"/>
      <c r="Y369" s="87"/>
      <c r="Z369" s="87"/>
      <c r="AA369" s="87"/>
      <c r="AB369" s="87"/>
      <c r="AC369" s="87"/>
      <c r="AD369" s="137">
        <f>IF($AE$13="Correct",IF(AND(AD368+1&lt;='Student Work'!$AE$13,AD368&lt;&gt;0),AD368+1,IF('Student Work'!AD369&gt;0,"ERROR",0)),0)</f>
        <v>0</v>
      </c>
      <c r="AE369" s="139">
        <f>IF(AD369=0,0,IF(ISBLANK('Student Work'!AE369),"ERROR",IF(ABS('Student Work'!AE369-'Student Work'!AH368)&lt;0.01,IF(AD369&lt;&gt;"ERROR","Correct","ERROR"),"ERROR")))</f>
        <v>0</v>
      </c>
      <c r="AF369" s="139">
        <f>IF(AD369=0,0,IF(ISBLANK('Student Work'!AF369),"ERROR",IF(ABS('Student Work'!AF369-'Student Work'!AE369*'Student Work'!$AE$12/12)&lt;0.01,IF(AD369&lt;&gt;"ERROR","Correct","ERROR"),"ERROR")))</f>
        <v>0</v>
      </c>
      <c r="AG369" s="154">
        <f>IF(AD369=0,0,IF(ISBLANK('Student Work'!AG369),"ERROR",IF(ABS('Student Work'!AG369-('Student Work'!$AE$14-'Student Work'!AF369))&lt;0.01,"Correct","ERROR")))</f>
        <v>0</v>
      </c>
      <c r="AH369" s="155">
        <f>IF(AD369=0,0,IF(ISBLANK('Student Work'!AH369),"ERROR",IF(ABS('Student Work'!AH369-('Student Work'!AE369-'Student Work'!AG369))&lt;0.01,"Correct","ERROR")))</f>
        <v>0</v>
      </c>
      <c r="AI369" s="144"/>
      <c r="AJ369" s="87"/>
      <c r="AK369" s="87"/>
      <c r="AL369" s="70"/>
    </row>
    <row r="370" spans="1:38">
      <c r="A370" s="100"/>
      <c r="B370" s="72"/>
      <c r="C370" s="72"/>
      <c r="D370" s="72"/>
      <c r="E370" s="72"/>
      <c r="F370" s="72"/>
      <c r="G370" s="72"/>
      <c r="H370" s="72"/>
      <c r="I370" s="72"/>
      <c r="J370" s="72"/>
      <c r="K370" s="72"/>
      <c r="L370" s="72"/>
      <c r="M370" s="72"/>
      <c r="N370" s="72"/>
      <c r="O370" s="87"/>
      <c r="P370" s="137">
        <f>IF($T$13="Correct",IF(AND(P369+1&lt;='Student Work'!$T$13,P369&lt;&gt;0),P369+1,IF('Student Work'!P370&gt;0,"ERROR",0)),0)</f>
        <v>0</v>
      </c>
      <c r="Q370" s="138">
        <f>IF(P370=0,0,IF(ISBLANK('Student Work'!Q370),"ERROR",IF(ABS('Student Work'!Q370-'Student Work'!T369)&lt;0.01,IF(P370&lt;&gt;"ERROR","Correct","ERROR"),"ERROR")))</f>
        <v>0</v>
      </c>
      <c r="R370" s="139">
        <f>IF(P370=0,0,IF(ISBLANK('Student Work'!R370),"ERROR",IF(ABS('Student Work'!R370-'Student Work'!Q370*'Student Work'!$T$12/12)&lt;0.01,IF(P370&lt;&gt;"ERROR","Correct","ERROR"),"ERROR")))</f>
        <v>0</v>
      </c>
      <c r="S370" s="139">
        <f>IF(P370=0,0,IF(ISBLANK('Student Work'!S370),"ERROR",IF(ABS('Student Work'!S370-('Student Work'!$T$14-'Student Work'!R370))&lt;0.01,IF(P370&lt;&gt;"ERROR","Correct","ERROR"),"ERROR")))</f>
        <v>0</v>
      </c>
      <c r="T370" s="139">
        <f>IF(P370=0,0,IF(ISBLANK('Student Work'!T370),"ERROR",IF(ABS('Student Work'!T370-('Student Work'!Q370-'Student Work'!S370))&lt;0.01,IF(P370&lt;&gt;"ERROR","Correct","ERROR"),"ERROR")))</f>
        <v>0</v>
      </c>
      <c r="U370" s="143"/>
      <c r="V370" s="143"/>
      <c r="W370" s="87"/>
      <c r="X370" s="87"/>
      <c r="Y370" s="87"/>
      <c r="Z370" s="87"/>
      <c r="AA370" s="87"/>
      <c r="AB370" s="87"/>
      <c r="AC370" s="87"/>
      <c r="AD370" s="137">
        <f>IF($AE$13="Correct",IF(AND(AD369+1&lt;='Student Work'!$AE$13,AD369&lt;&gt;0),AD369+1,IF('Student Work'!AD370&gt;0,"ERROR",0)),0)</f>
        <v>0</v>
      </c>
      <c r="AE370" s="139">
        <f>IF(AD370=0,0,IF(ISBLANK('Student Work'!AE370),"ERROR",IF(ABS('Student Work'!AE370-'Student Work'!AH369)&lt;0.01,IF(AD370&lt;&gt;"ERROR","Correct","ERROR"),"ERROR")))</f>
        <v>0</v>
      </c>
      <c r="AF370" s="139">
        <f>IF(AD370=0,0,IF(ISBLANK('Student Work'!AF370),"ERROR",IF(ABS('Student Work'!AF370-'Student Work'!AE370*'Student Work'!$AE$12/12)&lt;0.01,IF(AD370&lt;&gt;"ERROR","Correct","ERROR"),"ERROR")))</f>
        <v>0</v>
      </c>
      <c r="AG370" s="154">
        <f>IF(AD370=0,0,IF(ISBLANK('Student Work'!AG370),"ERROR",IF(ABS('Student Work'!AG370-('Student Work'!$AE$14-'Student Work'!AF370))&lt;0.01,"Correct","ERROR")))</f>
        <v>0</v>
      </c>
      <c r="AH370" s="155">
        <f>IF(AD370=0,0,IF(ISBLANK('Student Work'!AH370),"ERROR",IF(ABS('Student Work'!AH370-('Student Work'!AE370-'Student Work'!AG370))&lt;0.01,"Correct","ERROR")))</f>
        <v>0</v>
      </c>
      <c r="AI370" s="144"/>
      <c r="AJ370" s="87"/>
      <c r="AK370" s="87"/>
      <c r="AL370" s="70"/>
    </row>
    <row r="371" spans="1:38">
      <c r="A371" s="100"/>
      <c r="B371" s="72"/>
      <c r="C371" s="72"/>
      <c r="D371" s="72"/>
      <c r="E371" s="72"/>
      <c r="F371" s="72"/>
      <c r="G371" s="72"/>
      <c r="H371" s="72"/>
      <c r="I371" s="72"/>
      <c r="J371" s="72"/>
      <c r="K371" s="72"/>
      <c r="L371" s="72"/>
      <c r="M371" s="72"/>
      <c r="N371" s="72"/>
      <c r="O371" s="87"/>
      <c r="P371" s="137">
        <f>IF($T$13="Correct",IF(AND(P370+1&lt;='Student Work'!$T$13,P370&lt;&gt;0),P370+1,IF('Student Work'!P371&gt;0,"ERROR",0)),0)</f>
        <v>0</v>
      </c>
      <c r="Q371" s="138">
        <f>IF(P371=0,0,IF(ISBLANK('Student Work'!Q371),"ERROR",IF(ABS('Student Work'!Q371-'Student Work'!T370)&lt;0.01,IF(P371&lt;&gt;"ERROR","Correct","ERROR"),"ERROR")))</f>
        <v>0</v>
      </c>
      <c r="R371" s="139">
        <f>IF(P371=0,0,IF(ISBLANK('Student Work'!R371),"ERROR",IF(ABS('Student Work'!R371-'Student Work'!Q371*'Student Work'!$T$12/12)&lt;0.01,IF(P371&lt;&gt;"ERROR","Correct","ERROR"),"ERROR")))</f>
        <v>0</v>
      </c>
      <c r="S371" s="139">
        <f>IF(P371=0,0,IF(ISBLANK('Student Work'!S371),"ERROR",IF(ABS('Student Work'!S371-('Student Work'!$T$14-'Student Work'!R371))&lt;0.01,IF(P371&lt;&gt;"ERROR","Correct","ERROR"),"ERROR")))</f>
        <v>0</v>
      </c>
      <c r="T371" s="139">
        <f>IF(P371=0,0,IF(ISBLANK('Student Work'!T371),"ERROR",IF(ABS('Student Work'!T371-('Student Work'!Q371-'Student Work'!S371))&lt;0.01,IF(P371&lt;&gt;"ERROR","Correct","ERROR"),"ERROR")))</f>
        <v>0</v>
      </c>
      <c r="U371" s="143"/>
      <c r="V371" s="143"/>
      <c r="W371" s="87"/>
      <c r="X371" s="87"/>
      <c r="Y371" s="87"/>
      <c r="Z371" s="87"/>
      <c r="AA371" s="87"/>
      <c r="AB371" s="87"/>
      <c r="AC371" s="87"/>
      <c r="AD371" s="137">
        <f>IF($AE$13="Correct",IF(AND(AD370+1&lt;='Student Work'!$AE$13,AD370&lt;&gt;0),AD370+1,IF('Student Work'!AD371&gt;0,"ERROR",0)),0)</f>
        <v>0</v>
      </c>
      <c r="AE371" s="139">
        <f>IF(AD371=0,0,IF(ISBLANK('Student Work'!AE371),"ERROR",IF(ABS('Student Work'!AE371-'Student Work'!AH370)&lt;0.01,IF(AD371&lt;&gt;"ERROR","Correct","ERROR"),"ERROR")))</f>
        <v>0</v>
      </c>
      <c r="AF371" s="139">
        <f>IF(AD371=0,0,IF(ISBLANK('Student Work'!AF371),"ERROR",IF(ABS('Student Work'!AF371-'Student Work'!AE371*'Student Work'!$AE$12/12)&lt;0.01,IF(AD371&lt;&gt;"ERROR","Correct","ERROR"),"ERROR")))</f>
        <v>0</v>
      </c>
      <c r="AG371" s="154">
        <f>IF(AD371=0,0,IF(ISBLANK('Student Work'!AG371),"ERROR",IF(ABS('Student Work'!AG371-('Student Work'!$AE$14-'Student Work'!AF371))&lt;0.01,"Correct","ERROR")))</f>
        <v>0</v>
      </c>
      <c r="AH371" s="155">
        <f>IF(AD371=0,0,IF(ISBLANK('Student Work'!AH371),"ERROR",IF(ABS('Student Work'!AH371-('Student Work'!AE371-'Student Work'!AG371))&lt;0.01,"Correct","ERROR")))</f>
        <v>0</v>
      </c>
      <c r="AI371" s="144"/>
      <c r="AJ371" s="87"/>
      <c r="AK371" s="87"/>
      <c r="AL371" s="70"/>
    </row>
    <row r="372" spans="1:38">
      <c r="A372" s="100"/>
      <c r="B372" s="72"/>
      <c r="C372" s="72"/>
      <c r="D372" s="72"/>
      <c r="E372" s="72"/>
      <c r="F372" s="72"/>
      <c r="G372" s="72"/>
      <c r="H372" s="72"/>
      <c r="I372" s="72"/>
      <c r="J372" s="72"/>
      <c r="K372" s="72"/>
      <c r="L372" s="72"/>
      <c r="M372" s="72"/>
      <c r="N372" s="72"/>
      <c r="O372" s="87"/>
      <c r="P372" s="137">
        <f>IF($T$13="Correct",IF(AND(P371+1&lt;='Student Work'!$T$13,P371&lt;&gt;0),P371+1,IF('Student Work'!P372&gt;0,"ERROR",0)),0)</f>
        <v>0</v>
      </c>
      <c r="Q372" s="138">
        <f>IF(P372=0,0,IF(ISBLANK('Student Work'!Q372),"ERROR",IF(ABS('Student Work'!Q372-'Student Work'!T371)&lt;0.01,IF(P372&lt;&gt;"ERROR","Correct","ERROR"),"ERROR")))</f>
        <v>0</v>
      </c>
      <c r="R372" s="139">
        <f>IF(P372=0,0,IF(ISBLANK('Student Work'!R372),"ERROR",IF(ABS('Student Work'!R372-'Student Work'!Q372*'Student Work'!$T$12/12)&lt;0.01,IF(P372&lt;&gt;"ERROR","Correct","ERROR"),"ERROR")))</f>
        <v>0</v>
      </c>
      <c r="S372" s="139">
        <f>IF(P372=0,0,IF(ISBLANK('Student Work'!S372),"ERROR",IF(ABS('Student Work'!S372-('Student Work'!$T$14-'Student Work'!R372))&lt;0.01,IF(P372&lt;&gt;"ERROR","Correct","ERROR"),"ERROR")))</f>
        <v>0</v>
      </c>
      <c r="T372" s="139">
        <f>IF(P372=0,0,IF(ISBLANK('Student Work'!T372),"ERROR",IF(ABS('Student Work'!T372-('Student Work'!Q372-'Student Work'!S372))&lt;0.01,IF(P372&lt;&gt;"ERROR","Correct","ERROR"),"ERROR")))</f>
        <v>0</v>
      </c>
      <c r="U372" s="143"/>
      <c r="V372" s="143"/>
      <c r="W372" s="87"/>
      <c r="X372" s="87"/>
      <c r="Y372" s="87"/>
      <c r="Z372" s="87"/>
      <c r="AA372" s="87"/>
      <c r="AB372" s="87"/>
      <c r="AC372" s="87"/>
      <c r="AD372" s="137">
        <f>IF($AE$13="Correct",IF(AND(AD371+1&lt;='Student Work'!$AE$13,AD371&lt;&gt;0),AD371+1,IF('Student Work'!AD372&gt;0,"ERROR",0)),0)</f>
        <v>0</v>
      </c>
      <c r="AE372" s="139">
        <f>IF(AD372=0,0,IF(ISBLANK('Student Work'!AE372),"ERROR",IF(ABS('Student Work'!AE372-'Student Work'!AH371)&lt;0.01,IF(AD372&lt;&gt;"ERROR","Correct","ERROR"),"ERROR")))</f>
        <v>0</v>
      </c>
      <c r="AF372" s="139">
        <f>IF(AD372=0,0,IF(ISBLANK('Student Work'!AF372),"ERROR",IF(ABS('Student Work'!AF372-'Student Work'!AE372*'Student Work'!$AE$12/12)&lt;0.01,IF(AD372&lt;&gt;"ERROR","Correct","ERROR"),"ERROR")))</f>
        <v>0</v>
      </c>
      <c r="AG372" s="154">
        <f>IF(AD372=0,0,IF(ISBLANK('Student Work'!AG372),"ERROR",IF(ABS('Student Work'!AG372-('Student Work'!$AE$14-'Student Work'!AF372))&lt;0.01,"Correct","ERROR")))</f>
        <v>0</v>
      </c>
      <c r="AH372" s="155">
        <f>IF(AD372=0,0,IF(ISBLANK('Student Work'!AH372),"ERROR",IF(ABS('Student Work'!AH372-('Student Work'!AE372-'Student Work'!AG372))&lt;0.01,"Correct","ERROR")))</f>
        <v>0</v>
      </c>
      <c r="AI372" s="144"/>
      <c r="AJ372" s="87"/>
      <c r="AK372" s="87"/>
      <c r="AL372" s="70"/>
    </row>
    <row r="373" spans="1:38">
      <c r="A373" s="100"/>
      <c r="B373" s="72"/>
      <c r="C373" s="72"/>
      <c r="D373" s="72"/>
      <c r="E373" s="72"/>
      <c r="F373" s="72"/>
      <c r="G373" s="72"/>
      <c r="H373" s="72"/>
      <c r="I373" s="72"/>
      <c r="J373" s="72"/>
      <c r="K373" s="72"/>
      <c r="L373" s="72"/>
      <c r="M373" s="72"/>
      <c r="N373" s="72"/>
      <c r="O373" s="87"/>
      <c r="P373" s="137">
        <f>IF($T$13="Correct",IF(AND(P372+1&lt;='Student Work'!$T$13,P372&lt;&gt;0),P372+1,IF('Student Work'!P373&gt;0,"ERROR",0)),0)</f>
        <v>0</v>
      </c>
      <c r="Q373" s="138">
        <f>IF(P373=0,0,IF(ISBLANK('Student Work'!Q373),"ERROR",IF(ABS('Student Work'!Q373-'Student Work'!T372)&lt;0.01,IF(P373&lt;&gt;"ERROR","Correct","ERROR"),"ERROR")))</f>
        <v>0</v>
      </c>
      <c r="R373" s="139">
        <f>IF(P373=0,0,IF(ISBLANK('Student Work'!R373),"ERROR",IF(ABS('Student Work'!R373-'Student Work'!Q373*'Student Work'!$T$12/12)&lt;0.01,IF(P373&lt;&gt;"ERROR","Correct","ERROR"),"ERROR")))</f>
        <v>0</v>
      </c>
      <c r="S373" s="139">
        <f>IF(P373=0,0,IF(ISBLANK('Student Work'!S373),"ERROR",IF(ABS('Student Work'!S373-('Student Work'!$T$14-'Student Work'!R373))&lt;0.01,IF(P373&lt;&gt;"ERROR","Correct","ERROR"),"ERROR")))</f>
        <v>0</v>
      </c>
      <c r="T373" s="139">
        <f>IF(P373=0,0,IF(ISBLANK('Student Work'!T373),"ERROR",IF(ABS('Student Work'!T373-('Student Work'!Q373-'Student Work'!S373))&lt;0.01,IF(P373&lt;&gt;"ERROR","Correct","ERROR"),"ERROR")))</f>
        <v>0</v>
      </c>
      <c r="U373" s="143"/>
      <c r="V373" s="143"/>
      <c r="W373" s="87"/>
      <c r="X373" s="87"/>
      <c r="Y373" s="87"/>
      <c r="Z373" s="87"/>
      <c r="AA373" s="87"/>
      <c r="AB373" s="87"/>
      <c r="AC373" s="87"/>
      <c r="AD373" s="137">
        <f>IF($AE$13="Correct",IF(AND(AD372+1&lt;='Student Work'!$AE$13,AD372&lt;&gt;0),AD372+1,IF('Student Work'!AD373&gt;0,"ERROR",0)),0)</f>
        <v>0</v>
      </c>
      <c r="AE373" s="139">
        <f>IF(AD373=0,0,IF(ISBLANK('Student Work'!AE373),"ERROR",IF(ABS('Student Work'!AE373-'Student Work'!AH372)&lt;0.01,IF(AD373&lt;&gt;"ERROR","Correct","ERROR"),"ERROR")))</f>
        <v>0</v>
      </c>
      <c r="AF373" s="139">
        <f>IF(AD373=0,0,IF(ISBLANK('Student Work'!AF373),"ERROR",IF(ABS('Student Work'!AF373-'Student Work'!AE373*'Student Work'!$AE$12/12)&lt;0.01,IF(AD373&lt;&gt;"ERROR","Correct","ERROR"),"ERROR")))</f>
        <v>0</v>
      </c>
      <c r="AG373" s="154">
        <f>IF(AD373=0,0,IF(ISBLANK('Student Work'!AG373),"ERROR",IF(ABS('Student Work'!AG373-('Student Work'!$AE$14-'Student Work'!AF373))&lt;0.01,"Correct","ERROR")))</f>
        <v>0</v>
      </c>
      <c r="AH373" s="155">
        <f>IF(AD373=0,0,IF(ISBLANK('Student Work'!AH373),"ERROR",IF(ABS('Student Work'!AH373-('Student Work'!AE373-'Student Work'!AG373))&lt;0.01,"Correct","ERROR")))</f>
        <v>0</v>
      </c>
      <c r="AI373" s="144"/>
      <c r="AJ373" s="87"/>
      <c r="AK373" s="87"/>
      <c r="AL373" s="70"/>
    </row>
    <row r="374" spans="1:38">
      <c r="A374" s="100"/>
      <c r="B374" s="72"/>
      <c r="C374" s="72"/>
      <c r="D374" s="72"/>
      <c r="E374" s="72"/>
      <c r="F374" s="72"/>
      <c r="G374" s="72"/>
      <c r="H374" s="72"/>
      <c r="I374" s="72"/>
      <c r="J374" s="72"/>
      <c r="K374" s="72"/>
      <c r="L374" s="72"/>
      <c r="M374" s="72"/>
      <c r="N374" s="72"/>
      <c r="O374" s="87"/>
      <c r="P374" s="137">
        <f>IF($T$13="Correct",IF(AND(P373+1&lt;='Student Work'!$T$13,P373&lt;&gt;0),P373+1,IF('Student Work'!P374&gt;0,"ERROR",0)),0)</f>
        <v>0</v>
      </c>
      <c r="Q374" s="138">
        <f>IF(P374=0,0,IF(ISBLANK('Student Work'!Q374),"ERROR",IF(ABS('Student Work'!Q374-'Student Work'!T373)&lt;0.01,IF(P374&lt;&gt;"ERROR","Correct","ERROR"),"ERROR")))</f>
        <v>0</v>
      </c>
      <c r="R374" s="139">
        <f>IF(P374=0,0,IF(ISBLANK('Student Work'!R374),"ERROR",IF(ABS('Student Work'!R374-'Student Work'!Q374*'Student Work'!$T$12/12)&lt;0.01,IF(P374&lt;&gt;"ERROR","Correct","ERROR"),"ERROR")))</f>
        <v>0</v>
      </c>
      <c r="S374" s="139">
        <f>IF(P374=0,0,IF(ISBLANK('Student Work'!S374),"ERROR",IF(ABS('Student Work'!S374-('Student Work'!$T$14-'Student Work'!R374))&lt;0.01,IF(P374&lt;&gt;"ERROR","Correct","ERROR"),"ERROR")))</f>
        <v>0</v>
      </c>
      <c r="T374" s="139">
        <f>IF(P374=0,0,IF(ISBLANK('Student Work'!T374),"ERROR",IF(ABS('Student Work'!T374-('Student Work'!Q374-'Student Work'!S374))&lt;0.01,IF(P374&lt;&gt;"ERROR","Correct","ERROR"),"ERROR")))</f>
        <v>0</v>
      </c>
      <c r="U374" s="143"/>
      <c r="V374" s="143"/>
      <c r="W374" s="87"/>
      <c r="X374" s="87"/>
      <c r="Y374" s="87"/>
      <c r="Z374" s="87"/>
      <c r="AA374" s="87"/>
      <c r="AB374" s="87"/>
      <c r="AC374" s="87"/>
      <c r="AD374" s="137">
        <f>IF($AE$13="Correct",IF(AND(AD373+1&lt;='Student Work'!$AE$13,AD373&lt;&gt;0),AD373+1,IF('Student Work'!AD374&gt;0,"ERROR",0)),0)</f>
        <v>0</v>
      </c>
      <c r="AE374" s="139">
        <f>IF(AD374=0,0,IF(ISBLANK('Student Work'!AE374),"ERROR",IF(ABS('Student Work'!AE374-'Student Work'!AH373)&lt;0.01,IF(AD374&lt;&gt;"ERROR","Correct","ERROR"),"ERROR")))</f>
        <v>0</v>
      </c>
      <c r="AF374" s="139">
        <f>IF(AD374=0,0,IF(ISBLANK('Student Work'!AF374),"ERROR",IF(ABS('Student Work'!AF374-'Student Work'!AE374*'Student Work'!$AE$12/12)&lt;0.01,IF(AD374&lt;&gt;"ERROR","Correct","ERROR"),"ERROR")))</f>
        <v>0</v>
      </c>
      <c r="AG374" s="154">
        <f>IF(AD374=0,0,IF(ISBLANK('Student Work'!AG374),"ERROR",IF(ABS('Student Work'!AG374-('Student Work'!$AE$14-'Student Work'!AF374))&lt;0.01,"Correct","ERROR")))</f>
        <v>0</v>
      </c>
      <c r="AH374" s="155">
        <f>IF(AD374=0,0,IF(ISBLANK('Student Work'!AH374),"ERROR",IF(ABS('Student Work'!AH374-('Student Work'!AE374-'Student Work'!AG374))&lt;0.01,"Correct","ERROR")))</f>
        <v>0</v>
      </c>
      <c r="AI374" s="144"/>
      <c r="AJ374" s="87"/>
      <c r="AK374" s="87"/>
      <c r="AL374" s="70"/>
    </row>
    <row r="375" spans="1:38">
      <c r="A375" s="100"/>
      <c r="B375" s="72"/>
      <c r="C375" s="72"/>
      <c r="D375" s="72"/>
      <c r="E375" s="72"/>
      <c r="F375" s="72"/>
      <c r="G375" s="72"/>
      <c r="H375" s="72"/>
      <c r="I375" s="72"/>
      <c r="J375" s="72"/>
      <c r="K375" s="72"/>
      <c r="L375" s="72"/>
      <c r="M375" s="72"/>
      <c r="N375" s="72"/>
      <c r="O375" s="87"/>
      <c r="P375" s="137">
        <f>IF($T$13="Correct",IF(AND(P374+1&lt;='Student Work'!$T$13,P374&lt;&gt;0),P374+1,IF('Student Work'!P375&gt;0,"ERROR",0)),0)</f>
        <v>0</v>
      </c>
      <c r="Q375" s="138">
        <f>IF(P375=0,0,IF(ISBLANK('Student Work'!Q375),"ERROR",IF(ABS('Student Work'!Q375-'Student Work'!T374)&lt;0.01,IF(P375&lt;&gt;"ERROR","Correct","ERROR"),"ERROR")))</f>
        <v>0</v>
      </c>
      <c r="R375" s="139">
        <f>IF(P375=0,0,IF(ISBLANK('Student Work'!R375),"ERROR",IF(ABS('Student Work'!R375-'Student Work'!Q375*'Student Work'!$T$12/12)&lt;0.01,IF(P375&lt;&gt;"ERROR","Correct","ERROR"),"ERROR")))</f>
        <v>0</v>
      </c>
      <c r="S375" s="139">
        <f>IF(P375=0,0,IF(ISBLANK('Student Work'!S375),"ERROR",IF(ABS('Student Work'!S375-('Student Work'!$T$14-'Student Work'!R375))&lt;0.01,IF(P375&lt;&gt;"ERROR","Correct","ERROR"),"ERROR")))</f>
        <v>0</v>
      </c>
      <c r="T375" s="139">
        <f>IF(P375=0,0,IF(ISBLANK('Student Work'!T375),"ERROR",IF(ABS('Student Work'!T375-('Student Work'!Q375-'Student Work'!S375))&lt;0.01,IF(P375&lt;&gt;"ERROR","Correct","ERROR"),"ERROR")))</f>
        <v>0</v>
      </c>
      <c r="U375" s="143"/>
      <c r="V375" s="143"/>
      <c r="W375" s="87"/>
      <c r="X375" s="87"/>
      <c r="Y375" s="87"/>
      <c r="Z375" s="87"/>
      <c r="AA375" s="87"/>
      <c r="AB375" s="87"/>
      <c r="AC375" s="87"/>
      <c r="AD375" s="137">
        <f>IF($AE$13="Correct",IF(AND(AD374+1&lt;='Student Work'!$AE$13,AD374&lt;&gt;0),AD374+1,IF('Student Work'!AD375&gt;0,"ERROR",0)),0)</f>
        <v>0</v>
      </c>
      <c r="AE375" s="139">
        <f>IF(AD375=0,0,IF(ISBLANK('Student Work'!AE375),"ERROR",IF(ABS('Student Work'!AE375-'Student Work'!AH374)&lt;0.01,IF(AD375&lt;&gt;"ERROR","Correct","ERROR"),"ERROR")))</f>
        <v>0</v>
      </c>
      <c r="AF375" s="139">
        <f>IF(AD375=0,0,IF(ISBLANK('Student Work'!AF375),"ERROR",IF(ABS('Student Work'!AF375-'Student Work'!AE375*'Student Work'!$AE$12/12)&lt;0.01,IF(AD375&lt;&gt;"ERROR","Correct","ERROR"),"ERROR")))</f>
        <v>0</v>
      </c>
      <c r="AG375" s="154">
        <f>IF(AD375=0,0,IF(ISBLANK('Student Work'!AG375),"ERROR",IF(ABS('Student Work'!AG375-('Student Work'!$AE$14-'Student Work'!AF375))&lt;0.01,"Correct","ERROR")))</f>
        <v>0</v>
      </c>
      <c r="AH375" s="155">
        <f>IF(AD375=0,0,IF(ISBLANK('Student Work'!AH375),"ERROR",IF(ABS('Student Work'!AH375-('Student Work'!AE375-'Student Work'!AG375))&lt;0.01,"Correct","ERROR")))</f>
        <v>0</v>
      </c>
      <c r="AI375" s="144"/>
      <c r="AJ375" s="87"/>
      <c r="AK375" s="87"/>
      <c r="AL375" s="70"/>
    </row>
    <row r="376" spans="1:38">
      <c r="A376" s="100"/>
      <c r="B376" s="72"/>
      <c r="C376" s="72"/>
      <c r="D376" s="72"/>
      <c r="E376" s="72"/>
      <c r="F376" s="72"/>
      <c r="G376" s="72"/>
      <c r="H376" s="72"/>
      <c r="I376" s="72"/>
      <c r="J376" s="72"/>
      <c r="K376" s="72"/>
      <c r="L376" s="72"/>
      <c r="M376" s="72"/>
      <c r="N376" s="72"/>
      <c r="O376" s="87"/>
      <c r="P376" s="137">
        <f>IF($T$13="Correct",IF(AND(P375+1&lt;='Student Work'!$T$13,P375&lt;&gt;0),P375+1,IF('Student Work'!P376&gt;0,"ERROR",0)),0)</f>
        <v>0</v>
      </c>
      <c r="Q376" s="138">
        <f>IF(P376=0,0,IF(ISBLANK('Student Work'!Q376),"ERROR",IF(ABS('Student Work'!Q376-'Student Work'!T375)&lt;0.01,IF(P376&lt;&gt;"ERROR","Correct","ERROR"),"ERROR")))</f>
        <v>0</v>
      </c>
      <c r="R376" s="139">
        <f>IF(P376=0,0,IF(ISBLANK('Student Work'!R376),"ERROR",IF(ABS('Student Work'!R376-'Student Work'!Q376*'Student Work'!$T$12/12)&lt;0.01,IF(P376&lt;&gt;"ERROR","Correct","ERROR"),"ERROR")))</f>
        <v>0</v>
      </c>
      <c r="S376" s="139">
        <f>IF(P376=0,0,IF(ISBLANK('Student Work'!S376),"ERROR",IF(ABS('Student Work'!S376-('Student Work'!$T$14-'Student Work'!R376))&lt;0.01,IF(P376&lt;&gt;"ERROR","Correct","ERROR"),"ERROR")))</f>
        <v>0</v>
      </c>
      <c r="T376" s="139">
        <f>IF(P376=0,0,IF(ISBLANK('Student Work'!T376),"ERROR",IF(ABS('Student Work'!T376-('Student Work'!Q376-'Student Work'!S376))&lt;0.01,IF(P376&lt;&gt;"ERROR","Correct","ERROR"),"ERROR")))</f>
        <v>0</v>
      </c>
      <c r="U376" s="143"/>
      <c r="V376" s="143"/>
      <c r="W376" s="87"/>
      <c r="X376" s="87"/>
      <c r="Y376" s="87"/>
      <c r="Z376" s="87"/>
      <c r="AA376" s="87"/>
      <c r="AB376" s="87"/>
      <c r="AC376" s="87"/>
      <c r="AD376" s="137">
        <f>IF($AE$13="Correct",IF(AND(AD375+1&lt;='Student Work'!$AE$13,AD375&lt;&gt;0),AD375+1,IF('Student Work'!AD376&gt;0,"ERROR",0)),0)</f>
        <v>0</v>
      </c>
      <c r="AE376" s="139">
        <f>IF(AD376=0,0,IF(ISBLANK('Student Work'!AE376),"ERROR",IF(ABS('Student Work'!AE376-'Student Work'!AH375)&lt;0.01,IF(AD376&lt;&gt;"ERROR","Correct","ERROR"),"ERROR")))</f>
        <v>0</v>
      </c>
      <c r="AF376" s="139">
        <f>IF(AD376=0,0,IF(ISBLANK('Student Work'!AF376),"ERROR",IF(ABS('Student Work'!AF376-'Student Work'!AE376*'Student Work'!$AE$12/12)&lt;0.01,IF(AD376&lt;&gt;"ERROR","Correct","ERROR"),"ERROR")))</f>
        <v>0</v>
      </c>
      <c r="AG376" s="154">
        <f>IF(AD376=0,0,IF(ISBLANK('Student Work'!AG376),"ERROR",IF(ABS('Student Work'!AG376-('Student Work'!$AE$14-'Student Work'!AF376))&lt;0.01,"Correct","ERROR")))</f>
        <v>0</v>
      </c>
      <c r="AH376" s="155">
        <f>IF(AD376=0,0,IF(ISBLANK('Student Work'!AH376),"ERROR",IF(ABS('Student Work'!AH376-('Student Work'!AE376-'Student Work'!AG376))&lt;0.01,"Correct","ERROR")))</f>
        <v>0</v>
      </c>
      <c r="AI376" s="144"/>
      <c r="AJ376" s="87"/>
      <c r="AK376" s="87"/>
      <c r="AL376" s="70"/>
    </row>
    <row r="377" spans="1:38">
      <c r="A377" s="100"/>
      <c r="B377" s="72"/>
      <c r="C377" s="72"/>
      <c r="D377" s="72"/>
      <c r="E377" s="72"/>
      <c r="F377" s="72"/>
      <c r="G377" s="72"/>
      <c r="H377" s="72"/>
      <c r="I377" s="72"/>
      <c r="J377" s="72"/>
      <c r="K377" s="72"/>
      <c r="L377" s="72"/>
      <c r="M377" s="72"/>
      <c r="N377" s="72"/>
      <c r="O377" s="87"/>
      <c r="P377" s="137">
        <f>IF($T$13="Correct",IF(AND(P376+1&lt;='Student Work'!$T$13,P376&lt;&gt;0),P376+1,IF('Student Work'!P377&gt;0,"ERROR",0)),0)</f>
        <v>0</v>
      </c>
      <c r="Q377" s="138">
        <f>IF(P377=0,0,IF(ISBLANK('Student Work'!Q377),"ERROR",IF(ABS('Student Work'!Q377-'Student Work'!T376)&lt;0.01,IF(P377&lt;&gt;"ERROR","Correct","ERROR"),"ERROR")))</f>
        <v>0</v>
      </c>
      <c r="R377" s="139">
        <f>IF(P377=0,0,IF(ISBLANK('Student Work'!R377),"ERROR",IF(ABS('Student Work'!R377-'Student Work'!Q377*'Student Work'!$T$12/12)&lt;0.01,IF(P377&lt;&gt;"ERROR","Correct","ERROR"),"ERROR")))</f>
        <v>0</v>
      </c>
      <c r="S377" s="139">
        <f>IF(P377=0,0,IF(ISBLANK('Student Work'!S377),"ERROR",IF(ABS('Student Work'!S377-('Student Work'!$T$14-'Student Work'!R377))&lt;0.01,IF(P377&lt;&gt;"ERROR","Correct","ERROR"),"ERROR")))</f>
        <v>0</v>
      </c>
      <c r="T377" s="139">
        <f>IF(P377=0,0,IF(ISBLANK('Student Work'!T377),"ERROR",IF(ABS('Student Work'!T377-('Student Work'!Q377-'Student Work'!S377))&lt;0.01,IF(P377&lt;&gt;"ERROR","Correct","ERROR"),"ERROR")))</f>
        <v>0</v>
      </c>
      <c r="U377" s="143"/>
      <c r="V377" s="143"/>
      <c r="W377" s="87"/>
      <c r="X377" s="87"/>
      <c r="Y377" s="87"/>
      <c r="Z377" s="87"/>
      <c r="AA377" s="87"/>
      <c r="AB377" s="87"/>
      <c r="AC377" s="87"/>
      <c r="AD377" s="137">
        <f>IF($AE$13="Correct",IF(AND(AD376+1&lt;='Student Work'!$AE$13,AD376&lt;&gt;0),AD376+1,IF('Student Work'!AD377&gt;0,"ERROR",0)),0)</f>
        <v>0</v>
      </c>
      <c r="AE377" s="139">
        <f>IF(AD377=0,0,IF(ISBLANK('Student Work'!AE377),"ERROR",IF(ABS('Student Work'!AE377-'Student Work'!AH376)&lt;0.01,IF(AD377&lt;&gt;"ERROR","Correct","ERROR"),"ERROR")))</f>
        <v>0</v>
      </c>
      <c r="AF377" s="139">
        <f>IF(AD377=0,0,IF(ISBLANK('Student Work'!AF377),"ERROR",IF(ABS('Student Work'!AF377-'Student Work'!AE377*'Student Work'!$AE$12/12)&lt;0.01,IF(AD377&lt;&gt;"ERROR","Correct","ERROR"),"ERROR")))</f>
        <v>0</v>
      </c>
      <c r="AG377" s="154">
        <f>IF(AD377=0,0,IF(ISBLANK('Student Work'!AG377),"ERROR",IF(ABS('Student Work'!AG377-('Student Work'!$AE$14-'Student Work'!AF377))&lt;0.01,"Correct","ERROR")))</f>
        <v>0</v>
      </c>
      <c r="AH377" s="155">
        <f>IF(AD377=0,0,IF(ISBLANK('Student Work'!AH377),"ERROR",IF(ABS('Student Work'!AH377-('Student Work'!AE377-'Student Work'!AG377))&lt;0.01,"Correct","ERROR")))</f>
        <v>0</v>
      </c>
      <c r="AI377" s="144"/>
      <c r="AJ377" s="87"/>
      <c r="AK377" s="87"/>
      <c r="AL377" s="70"/>
    </row>
    <row r="378" spans="1:38">
      <c r="A378" s="100"/>
      <c r="B378" s="72"/>
      <c r="C378" s="72"/>
      <c r="D378" s="72"/>
      <c r="E378" s="72"/>
      <c r="F378" s="72"/>
      <c r="G378" s="72"/>
      <c r="H378" s="72"/>
      <c r="I378" s="72"/>
      <c r="J378" s="72"/>
      <c r="K378" s="72"/>
      <c r="L378" s="72"/>
      <c r="M378" s="72"/>
      <c r="N378" s="72"/>
      <c r="O378" s="87"/>
      <c r="P378" s="137">
        <f>IF($T$13="Correct",IF(AND(P377+1&lt;='Student Work'!$T$13,P377&lt;&gt;0),P377+1,IF('Student Work'!P378&gt;0,"ERROR",0)),0)</f>
        <v>0</v>
      </c>
      <c r="Q378" s="138">
        <f>IF(P378=0,0,IF(ISBLANK('Student Work'!Q378),"ERROR",IF(ABS('Student Work'!Q378-'Student Work'!T377)&lt;0.01,IF(P378&lt;&gt;"ERROR","Correct","ERROR"),"ERROR")))</f>
        <v>0</v>
      </c>
      <c r="R378" s="139">
        <f>IF(P378=0,0,IF(ISBLANK('Student Work'!R378),"ERROR",IF(ABS('Student Work'!R378-'Student Work'!Q378*'Student Work'!$T$12/12)&lt;0.01,IF(P378&lt;&gt;"ERROR","Correct","ERROR"),"ERROR")))</f>
        <v>0</v>
      </c>
      <c r="S378" s="139">
        <f>IF(P378=0,0,IF(ISBLANK('Student Work'!S378),"ERROR",IF(ABS('Student Work'!S378-('Student Work'!$T$14-'Student Work'!R378))&lt;0.01,IF(P378&lt;&gt;"ERROR","Correct","ERROR"),"ERROR")))</f>
        <v>0</v>
      </c>
      <c r="T378" s="139">
        <f>IF(P378=0,0,IF(ISBLANK('Student Work'!T378),"ERROR",IF(ABS('Student Work'!T378-('Student Work'!Q378-'Student Work'!S378))&lt;0.01,IF(P378&lt;&gt;"ERROR","Correct","ERROR"),"ERROR")))</f>
        <v>0</v>
      </c>
      <c r="U378" s="143"/>
      <c r="V378" s="143"/>
      <c r="W378" s="87"/>
      <c r="X378" s="87"/>
      <c r="Y378" s="87"/>
      <c r="Z378" s="87"/>
      <c r="AA378" s="87"/>
      <c r="AB378" s="87"/>
      <c r="AC378" s="87"/>
      <c r="AD378" s="137">
        <f>IF($AE$13="Correct",IF(AND(AD377+1&lt;='Student Work'!$AE$13,AD377&lt;&gt;0),AD377+1,IF('Student Work'!AD378&gt;0,"ERROR",0)),0)</f>
        <v>0</v>
      </c>
      <c r="AE378" s="139">
        <f>IF(AD378=0,0,IF(ISBLANK('Student Work'!AE378),"ERROR",IF(ABS('Student Work'!AE378-'Student Work'!AH377)&lt;0.01,IF(AD378&lt;&gt;"ERROR","Correct","ERROR"),"ERROR")))</f>
        <v>0</v>
      </c>
      <c r="AF378" s="139">
        <f>IF(AD378=0,0,IF(ISBLANK('Student Work'!AF378),"ERROR",IF(ABS('Student Work'!AF378-'Student Work'!AE378*'Student Work'!$AE$12/12)&lt;0.01,IF(AD378&lt;&gt;"ERROR","Correct","ERROR"),"ERROR")))</f>
        <v>0</v>
      </c>
      <c r="AG378" s="154">
        <f>IF(AD378=0,0,IF(ISBLANK('Student Work'!AG378),"ERROR",IF(ABS('Student Work'!AG378-('Student Work'!$AE$14-'Student Work'!AF378))&lt;0.01,"Correct","ERROR")))</f>
        <v>0</v>
      </c>
      <c r="AH378" s="155">
        <f>IF(AD378=0,0,IF(ISBLANK('Student Work'!AH378),"ERROR",IF(ABS('Student Work'!AH378-('Student Work'!AE378-'Student Work'!AG378))&lt;0.01,"Correct","ERROR")))</f>
        <v>0</v>
      </c>
      <c r="AI378" s="144"/>
      <c r="AJ378" s="87"/>
      <c r="AK378" s="87"/>
      <c r="AL378" s="70"/>
    </row>
    <row r="379" spans="1:38">
      <c r="A379" s="100"/>
      <c r="B379" s="72"/>
      <c r="C379" s="72"/>
      <c r="D379" s="72"/>
      <c r="E379" s="72"/>
      <c r="F379" s="72"/>
      <c r="G379" s="72"/>
      <c r="H379" s="72"/>
      <c r="I379" s="72"/>
      <c r="J379" s="72"/>
      <c r="K379" s="72"/>
      <c r="L379" s="72"/>
      <c r="M379" s="72"/>
      <c r="N379" s="72"/>
      <c r="O379" s="87"/>
      <c r="P379" s="137">
        <f>IF($T$13="Correct",IF(AND(P378+1&lt;='Student Work'!$T$13,P378&lt;&gt;0),P378+1,IF('Student Work'!P379&gt;0,"ERROR",0)),0)</f>
        <v>0</v>
      </c>
      <c r="Q379" s="138">
        <f>IF(P379=0,0,IF(ISBLANK('Student Work'!Q379),"ERROR",IF(ABS('Student Work'!Q379-'Student Work'!T378)&lt;0.01,IF(P379&lt;&gt;"ERROR","Correct","ERROR"),"ERROR")))</f>
        <v>0</v>
      </c>
      <c r="R379" s="139">
        <f>IF(P379=0,0,IF(ISBLANK('Student Work'!R379),"ERROR",IF(ABS('Student Work'!R379-'Student Work'!Q379*'Student Work'!$T$12/12)&lt;0.01,IF(P379&lt;&gt;"ERROR","Correct","ERROR"),"ERROR")))</f>
        <v>0</v>
      </c>
      <c r="S379" s="139">
        <f>IF(P379=0,0,IF(ISBLANK('Student Work'!S379),"ERROR",IF(ABS('Student Work'!S379-('Student Work'!$T$14-'Student Work'!R379))&lt;0.01,IF(P379&lt;&gt;"ERROR","Correct","ERROR"),"ERROR")))</f>
        <v>0</v>
      </c>
      <c r="T379" s="139">
        <f>IF(P379=0,0,IF(ISBLANK('Student Work'!T379),"ERROR",IF(ABS('Student Work'!T379-('Student Work'!Q379-'Student Work'!S379))&lt;0.01,IF(P379&lt;&gt;"ERROR","Correct","ERROR"),"ERROR")))</f>
        <v>0</v>
      </c>
      <c r="U379" s="143"/>
      <c r="V379" s="143"/>
      <c r="W379" s="87"/>
      <c r="X379" s="87"/>
      <c r="Y379" s="87"/>
      <c r="Z379" s="87"/>
      <c r="AA379" s="87"/>
      <c r="AB379" s="87"/>
      <c r="AC379" s="87"/>
      <c r="AD379" s="137">
        <f>IF($AE$13="Correct",IF(AND(AD378+1&lt;='Student Work'!$AE$13,AD378&lt;&gt;0),AD378+1,IF('Student Work'!AD379&gt;0,"ERROR",0)),0)</f>
        <v>0</v>
      </c>
      <c r="AE379" s="139">
        <f>IF(AD379=0,0,IF(ISBLANK('Student Work'!AE379),"ERROR",IF(ABS('Student Work'!AE379-'Student Work'!AH378)&lt;0.01,IF(AD379&lt;&gt;"ERROR","Correct","ERROR"),"ERROR")))</f>
        <v>0</v>
      </c>
      <c r="AF379" s="139">
        <f>IF(AD379=0,0,IF(ISBLANK('Student Work'!AF379),"ERROR",IF(ABS('Student Work'!AF379-'Student Work'!AE379*'Student Work'!$AE$12/12)&lt;0.01,IF(AD379&lt;&gt;"ERROR","Correct","ERROR"),"ERROR")))</f>
        <v>0</v>
      </c>
      <c r="AG379" s="154">
        <f>IF(AD379=0,0,IF(ISBLANK('Student Work'!AG379),"ERROR",IF(ABS('Student Work'!AG379-('Student Work'!$AE$14-'Student Work'!AF379))&lt;0.01,"Correct","ERROR")))</f>
        <v>0</v>
      </c>
      <c r="AH379" s="155">
        <f>IF(AD379=0,0,IF(ISBLANK('Student Work'!AH379),"ERROR",IF(ABS('Student Work'!AH379-('Student Work'!AE379-'Student Work'!AG379))&lt;0.01,"Correct","ERROR")))</f>
        <v>0</v>
      </c>
      <c r="AI379" s="144"/>
      <c r="AJ379" s="87"/>
      <c r="AK379" s="87"/>
      <c r="AL379" s="70"/>
    </row>
    <row r="380" spans="1:38">
      <c r="A380" s="100"/>
      <c r="B380" s="72"/>
      <c r="C380" s="72"/>
      <c r="D380" s="72"/>
      <c r="E380" s="72"/>
      <c r="F380" s="72"/>
      <c r="G380" s="72"/>
      <c r="H380" s="72"/>
      <c r="I380" s="72"/>
      <c r="J380" s="72"/>
      <c r="K380" s="72"/>
      <c r="L380" s="72"/>
      <c r="M380" s="72"/>
      <c r="N380" s="72"/>
      <c r="O380" s="87"/>
      <c r="P380" s="137">
        <f>IF($T$13="Correct",IF(AND(P379+1&lt;='Student Work'!$T$13,P379&lt;&gt;0),P379+1,IF('Student Work'!P380&gt;0,"ERROR",0)),0)</f>
        <v>0</v>
      </c>
      <c r="Q380" s="138">
        <f>IF(P380=0,0,IF(ISBLANK('Student Work'!Q380),"ERROR",IF(ABS('Student Work'!Q380-'Student Work'!T379)&lt;0.01,IF(P380&lt;&gt;"ERROR","Correct","ERROR"),"ERROR")))</f>
        <v>0</v>
      </c>
      <c r="R380" s="139">
        <f>IF(P380=0,0,IF(ISBLANK('Student Work'!R380),"ERROR",IF(ABS('Student Work'!R380-'Student Work'!Q380*'Student Work'!$T$12/12)&lt;0.01,IF(P380&lt;&gt;"ERROR","Correct","ERROR"),"ERROR")))</f>
        <v>0</v>
      </c>
      <c r="S380" s="139">
        <f>IF(P380=0,0,IF(ISBLANK('Student Work'!S380),"ERROR",IF(ABS('Student Work'!S380-('Student Work'!$T$14-'Student Work'!R380))&lt;0.01,IF(P380&lt;&gt;"ERROR","Correct","ERROR"),"ERROR")))</f>
        <v>0</v>
      </c>
      <c r="T380" s="139">
        <f>IF(P380=0,0,IF(ISBLANK('Student Work'!T380),"ERROR",IF(ABS('Student Work'!T380-('Student Work'!Q380-'Student Work'!S380))&lt;0.01,IF(P380&lt;&gt;"ERROR","Correct","ERROR"),"ERROR")))</f>
        <v>0</v>
      </c>
      <c r="U380" s="143"/>
      <c r="V380" s="143"/>
      <c r="W380" s="87"/>
      <c r="X380" s="87"/>
      <c r="Y380" s="87"/>
      <c r="Z380" s="87"/>
      <c r="AA380" s="87"/>
      <c r="AB380" s="87"/>
      <c r="AC380" s="87"/>
      <c r="AD380" s="137">
        <f>IF($AE$13="Correct",IF(AND(AD379+1&lt;='Student Work'!$AE$13,AD379&lt;&gt;0),AD379+1,IF('Student Work'!AD380&gt;0,"ERROR",0)),0)</f>
        <v>0</v>
      </c>
      <c r="AE380" s="139">
        <f>IF(AD380=0,0,IF(ISBLANK('Student Work'!AE380),"ERROR",IF(ABS('Student Work'!AE380-'Student Work'!AH379)&lt;0.01,IF(AD380&lt;&gt;"ERROR","Correct","ERROR"),"ERROR")))</f>
        <v>0</v>
      </c>
      <c r="AF380" s="139">
        <f>IF(AD380=0,0,IF(ISBLANK('Student Work'!AF380),"ERROR",IF(ABS('Student Work'!AF380-'Student Work'!AE380*'Student Work'!$AE$12/12)&lt;0.01,IF(AD380&lt;&gt;"ERROR","Correct","ERROR"),"ERROR")))</f>
        <v>0</v>
      </c>
      <c r="AG380" s="154">
        <f>IF(AD380=0,0,IF(ISBLANK('Student Work'!AG380),"ERROR",IF(ABS('Student Work'!AG380-('Student Work'!$AE$14-'Student Work'!AF380))&lt;0.01,"Correct","ERROR")))</f>
        <v>0</v>
      </c>
      <c r="AH380" s="155">
        <f>IF(AD380=0,0,IF(ISBLANK('Student Work'!AH380),"ERROR",IF(ABS('Student Work'!AH380-('Student Work'!AE380-'Student Work'!AG380))&lt;0.01,"Correct","ERROR")))</f>
        <v>0</v>
      </c>
      <c r="AI380" s="144"/>
      <c r="AJ380" s="87"/>
      <c r="AK380" s="87"/>
      <c r="AL380" s="70"/>
    </row>
    <row r="381" spans="1:38">
      <c r="A381" s="100"/>
      <c r="B381" s="72"/>
      <c r="C381" s="72"/>
      <c r="D381" s="72"/>
      <c r="E381" s="72"/>
      <c r="F381" s="72"/>
      <c r="G381" s="72"/>
      <c r="H381" s="72"/>
      <c r="I381" s="72"/>
      <c r="J381" s="72"/>
      <c r="K381" s="72"/>
      <c r="L381" s="72"/>
      <c r="M381" s="72"/>
      <c r="N381" s="87"/>
      <c r="O381" s="87"/>
      <c r="P381" s="137">
        <f>IF($T$13="Correct",IF(AND(P380+1&lt;='Student Work'!$T$13,P380&lt;&gt;0),P380+1,IF('Student Work'!P381&gt;0,"ERROR",0)),0)</f>
        <v>0</v>
      </c>
      <c r="Q381" s="138">
        <f>IF(P381=0,0,IF(ISBLANK('Student Work'!Q381),"ERROR",IF(ABS('Student Work'!Q381-'Student Work'!T380)&lt;0.01,IF(P381&lt;&gt;"ERROR","Correct","ERROR"),"ERROR")))</f>
        <v>0</v>
      </c>
      <c r="R381" s="139">
        <f>IF(P381=0,0,IF(ISBLANK('Student Work'!R381),"ERROR",IF(ABS('Student Work'!R381-'Student Work'!Q381*'Student Work'!$T$12/12)&lt;0.01,IF(P381&lt;&gt;"ERROR","Correct","ERROR"),"ERROR")))</f>
        <v>0</v>
      </c>
      <c r="S381" s="139">
        <f>IF(P381=0,0,IF(ISBLANK('Student Work'!S381),"ERROR",IF(ABS('Student Work'!S381-('Student Work'!$T$14-'Student Work'!R381))&lt;0.01,IF(P381&lt;&gt;"ERROR","Correct","ERROR"),"ERROR")))</f>
        <v>0</v>
      </c>
      <c r="T381" s="139">
        <f>IF(P381=0,0,IF(ISBLANK('Student Work'!T381),"ERROR",IF(ABS('Student Work'!T381-('Student Work'!Q381-'Student Work'!S381))&lt;0.01,IF(P381&lt;&gt;"ERROR","Correct","ERROR"),"ERROR")))</f>
        <v>0</v>
      </c>
      <c r="U381" s="143"/>
      <c r="V381" s="143"/>
      <c r="W381" s="87"/>
      <c r="X381" s="87"/>
      <c r="Y381" s="87"/>
      <c r="Z381" s="87"/>
      <c r="AA381" s="87"/>
      <c r="AB381" s="87"/>
      <c r="AC381" s="87"/>
      <c r="AD381" s="137">
        <f>IF($AE$13="Correct",IF(AND(AD380+1&lt;='Student Work'!$AE$13,AD380&lt;&gt;0),AD380+1,IF('Student Work'!AD381&gt;0,"ERROR",0)),0)</f>
        <v>0</v>
      </c>
      <c r="AE381" s="139">
        <f>IF(AD381=0,0,IF(ISBLANK('Student Work'!AE381),"ERROR",IF(ABS('Student Work'!AE381-'Student Work'!AH380)&lt;0.01,IF(AD381&lt;&gt;"ERROR","Correct","ERROR"),"ERROR")))</f>
        <v>0</v>
      </c>
      <c r="AF381" s="139">
        <f>IF(AD381=0,0,IF(ISBLANK('Student Work'!AF381),"ERROR",IF(ABS('Student Work'!AF381-'Student Work'!AE381*'Student Work'!$AE$12/12)&lt;0.01,IF(AD381&lt;&gt;"ERROR","Correct","ERROR"),"ERROR")))</f>
        <v>0</v>
      </c>
      <c r="AG381" s="154">
        <f>IF(AD381=0,0,IF(ISBLANK('Student Work'!AG381),"ERROR",IF(ABS('Student Work'!AG381-('Student Work'!$AE$14-'Student Work'!AF381))&lt;0.01,"Correct","ERROR")))</f>
        <v>0</v>
      </c>
      <c r="AH381" s="155">
        <f>IF(AD381=0,0,IF(ISBLANK('Student Work'!AH381),"ERROR",IF(ABS('Student Work'!AH381-('Student Work'!AE381-'Student Work'!AG381))&lt;0.01,"Correct","ERROR")))</f>
        <v>0</v>
      </c>
      <c r="AI381" s="144"/>
      <c r="AJ381" s="87"/>
      <c r="AK381" s="87"/>
      <c r="AL381" s="70"/>
    </row>
    <row r="382" spans="1:38">
      <c r="A382" s="100"/>
      <c r="B382" s="72"/>
      <c r="C382" s="72"/>
      <c r="D382" s="72"/>
      <c r="E382" s="72"/>
      <c r="F382" s="72"/>
      <c r="G382" s="72"/>
      <c r="H382" s="72"/>
      <c r="I382" s="72"/>
      <c r="J382" s="72"/>
      <c r="K382" s="72"/>
      <c r="L382" s="72"/>
      <c r="M382" s="72"/>
      <c r="N382" s="87"/>
      <c r="O382" s="87"/>
      <c r="P382" s="137">
        <f>IF($T$13="Correct",IF(AND(P381+1&lt;='Student Work'!$T$13,P381&lt;&gt;0),P381+1,IF('Student Work'!P382&gt;0,"ERROR",0)),0)</f>
        <v>0</v>
      </c>
      <c r="Q382" s="138">
        <f>IF(P382=0,0,IF(ISBLANK('Student Work'!Q382),"ERROR",IF(ABS('Student Work'!Q382-'Student Work'!T381)&lt;0.01,IF(P382&lt;&gt;"ERROR","Correct","ERROR"),"ERROR")))</f>
        <v>0</v>
      </c>
      <c r="R382" s="139">
        <f>IF(P382=0,0,IF(ISBLANK('Student Work'!R382),"ERROR",IF(ABS('Student Work'!R382-'Student Work'!Q382*'Student Work'!$T$12/12)&lt;0.01,IF(P382&lt;&gt;"ERROR","Correct","ERROR"),"ERROR")))</f>
        <v>0</v>
      </c>
      <c r="S382" s="139">
        <f>IF(P382=0,0,IF(ISBLANK('Student Work'!S382),"ERROR",IF(ABS('Student Work'!S382-('Student Work'!$T$14-'Student Work'!R382))&lt;0.01,IF(P382&lt;&gt;"ERROR","Correct","ERROR"),"ERROR")))</f>
        <v>0</v>
      </c>
      <c r="T382" s="139">
        <f>IF(P382=0,0,IF(ISBLANK('Student Work'!T382),"ERROR",IF(ABS('Student Work'!T382-('Student Work'!Q382-'Student Work'!S382))&lt;0.01,IF(P382&lt;&gt;"ERROR","Correct","ERROR"),"ERROR")))</f>
        <v>0</v>
      </c>
      <c r="U382" s="143"/>
      <c r="V382" s="143"/>
      <c r="W382" s="87"/>
      <c r="X382" s="87"/>
      <c r="Y382" s="87"/>
      <c r="Z382" s="87"/>
      <c r="AA382" s="87"/>
      <c r="AB382" s="87"/>
      <c r="AC382" s="87"/>
      <c r="AD382" s="137">
        <f>IF($AE$13="Correct",IF(AND(AD381+1&lt;='Student Work'!$AE$13,AD381&lt;&gt;0),AD381+1,IF('Student Work'!AD382&gt;0,"ERROR",0)),0)</f>
        <v>0</v>
      </c>
      <c r="AE382" s="139">
        <f>IF(AD382=0,0,IF(ISBLANK('Student Work'!AE382),"ERROR",IF(ABS('Student Work'!AE382-'Student Work'!AH381)&lt;0.01,IF(AD382&lt;&gt;"ERROR","Correct","ERROR"),"ERROR")))</f>
        <v>0</v>
      </c>
      <c r="AF382" s="139">
        <f>IF(AD382=0,0,IF(ISBLANK('Student Work'!AF382),"ERROR",IF(ABS('Student Work'!AF382-'Student Work'!AE382*'Student Work'!$AE$12/12)&lt;0.01,IF(AD382&lt;&gt;"ERROR","Correct","ERROR"),"ERROR")))</f>
        <v>0</v>
      </c>
      <c r="AG382" s="154">
        <f>IF(AD382=0,0,IF(ISBLANK('Student Work'!AG382),"ERROR",IF(ABS('Student Work'!AG382-('Student Work'!$AE$14-'Student Work'!AF382))&lt;0.01,"Correct","ERROR")))</f>
        <v>0</v>
      </c>
      <c r="AH382" s="155">
        <f>IF(AD382=0,0,IF(ISBLANK('Student Work'!AH382),"ERROR",IF(ABS('Student Work'!AH382-('Student Work'!AE382-'Student Work'!AG382))&lt;0.01,"Correct","ERROR")))</f>
        <v>0</v>
      </c>
      <c r="AI382" s="144"/>
      <c r="AJ382" s="87"/>
      <c r="AK382" s="87"/>
      <c r="AL382" s="70"/>
    </row>
    <row r="383" spans="1:38">
      <c r="A383" s="100"/>
      <c r="B383" s="72"/>
      <c r="C383" s="72"/>
      <c r="D383" s="72"/>
      <c r="E383" s="72"/>
      <c r="F383" s="72"/>
      <c r="G383" s="72"/>
      <c r="H383" s="72"/>
      <c r="I383" s="72"/>
      <c r="J383" s="72"/>
      <c r="K383" s="72"/>
      <c r="L383" s="72"/>
      <c r="M383" s="72"/>
      <c r="N383" s="87"/>
      <c r="O383" s="87"/>
      <c r="P383" s="137">
        <f>IF($T$13="Correct",IF(AND(P382+1&lt;='Student Work'!$T$13,P382&lt;&gt;0),P382+1,IF('Student Work'!P383&gt;0,"ERROR",0)),0)</f>
        <v>0</v>
      </c>
      <c r="Q383" s="138">
        <f>IF(P383=0,0,IF(ISBLANK('Student Work'!Q383),"ERROR",IF(ABS('Student Work'!Q383-'Student Work'!T382)&lt;0.01,IF(P383&lt;&gt;"ERROR","Correct","ERROR"),"ERROR")))</f>
        <v>0</v>
      </c>
      <c r="R383" s="139">
        <f>IF(P383=0,0,IF(ISBLANK('Student Work'!R383),"ERROR",IF(ABS('Student Work'!R383-'Student Work'!Q383*'Student Work'!$T$12/12)&lt;0.01,IF(P383&lt;&gt;"ERROR","Correct","ERROR"),"ERROR")))</f>
        <v>0</v>
      </c>
      <c r="S383" s="139">
        <f>IF(P383=0,0,IF(ISBLANK('Student Work'!S383),"ERROR",IF(ABS('Student Work'!S383-('Student Work'!$T$14-'Student Work'!R383))&lt;0.01,IF(P383&lt;&gt;"ERROR","Correct","ERROR"),"ERROR")))</f>
        <v>0</v>
      </c>
      <c r="T383" s="139">
        <f>IF(P383=0,0,IF(ISBLANK('Student Work'!T383),"ERROR",IF(ABS('Student Work'!T383-('Student Work'!Q383-'Student Work'!S383))&lt;0.01,IF(P383&lt;&gt;"ERROR","Correct","ERROR"),"ERROR")))</f>
        <v>0</v>
      </c>
      <c r="U383" s="143"/>
      <c r="V383" s="143"/>
      <c r="W383" s="87"/>
      <c r="X383" s="87"/>
      <c r="Y383" s="87"/>
      <c r="Z383" s="87"/>
      <c r="AA383" s="87"/>
      <c r="AB383" s="87"/>
      <c r="AC383" s="87"/>
      <c r="AD383" s="137">
        <f>IF($AE$13="Correct",IF(AND(AD382+1&lt;='Student Work'!$AE$13,AD382&lt;&gt;0),AD382+1,IF('Student Work'!AD383&gt;0,"ERROR",0)),0)</f>
        <v>0</v>
      </c>
      <c r="AE383" s="139">
        <f>IF(AD383=0,0,IF(ISBLANK('Student Work'!AE383),"ERROR",IF(ABS('Student Work'!AE383-'Student Work'!AH382)&lt;0.01,IF(AD383&lt;&gt;"ERROR","Correct","ERROR"),"ERROR")))</f>
        <v>0</v>
      </c>
      <c r="AF383" s="139">
        <f>IF(AD383=0,0,IF(ISBLANK('Student Work'!AF383),"ERROR",IF(ABS('Student Work'!AF383-'Student Work'!AE383*'Student Work'!$AE$12/12)&lt;0.01,IF(AD383&lt;&gt;"ERROR","Correct","ERROR"),"ERROR")))</f>
        <v>0</v>
      </c>
      <c r="AG383" s="154">
        <f>IF(AD383=0,0,IF(ISBLANK('Student Work'!AG383),"ERROR",IF(ABS('Student Work'!AG383-('Student Work'!$AE$14-'Student Work'!AF383))&lt;0.01,"Correct","ERROR")))</f>
        <v>0</v>
      </c>
      <c r="AH383" s="155">
        <f>IF(AD383=0,0,IF(ISBLANK('Student Work'!AH383),"ERROR",IF(ABS('Student Work'!AH383-('Student Work'!AE383-'Student Work'!AG383))&lt;0.01,"Correct","ERROR")))</f>
        <v>0</v>
      </c>
      <c r="AI383" s="144"/>
      <c r="AJ383" s="87"/>
      <c r="AK383" s="87"/>
      <c r="AL383" s="70"/>
    </row>
    <row r="384" spans="1:38">
      <c r="A384" s="100"/>
      <c r="B384" s="72"/>
      <c r="C384" s="87"/>
      <c r="D384" s="87"/>
      <c r="E384" s="87"/>
      <c r="F384" s="87"/>
      <c r="G384" s="87"/>
      <c r="H384" s="87"/>
      <c r="I384" s="87"/>
      <c r="J384" s="87"/>
      <c r="K384" s="87"/>
      <c r="L384" s="87"/>
      <c r="M384" s="87"/>
      <c r="N384" s="87"/>
      <c r="O384" s="87"/>
      <c r="P384" s="137">
        <f>IF($T$13="Correct",IF(AND(P383+1&lt;='Student Work'!$T$13,P383&lt;&gt;0),P383+1,IF('Student Work'!P384&gt;0,"ERROR",0)),0)</f>
        <v>0</v>
      </c>
      <c r="Q384" s="138">
        <f>IF(P384=0,0,IF(ISBLANK('Student Work'!Q384),"ERROR",IF(ABS('Student Work'!Q384-'Student Work'!T383)&lt;0.01,IF(P384&lt;&gt;"ERROR","Correct","ERROR"),"ERROR")))</f>
        <v>0</v>
      </c>
      <c r="R384" s="139">
        <f>IF(P384=0,0,IF(ISBLANK('Student Work'!R384),"ERROR",IF(ABS('Student Work'!R384-'Student Work'!Q384*'Student Work'!$T$12/12)&lt;0.01,IF(P384&lt;&gt;"ERROR","Correct","ERROR"),"ERROR")))</f>
        <v>0</v>
      </c>
      <c r="S384" s="139">
        <f>IF(P384=0,0,IF(ISBLANK('Student Work'!S384),"ERROR",IF(ABS('Student Work'!S384-('Student Work'!$T$14-'Student Work'!R384))&lt;0.01,IF(P384&lt;&gt;"ERROR","Correct","ERROR"),"ERROR")))</f>
        <v>0</v>
      </c>
      <c r="T384" s="139">
        <f>IF(P384=0,0,IF(ISBLANK('Student Work'!T384),"ERROR",IF(ABS('Student Work'!T384-('Student Work'!Q384-'Student Work'!S384))&lt;0.01,IF(P384&lt;&gt;"ERROR","Correct","ERROR"),"ERROR")))</f>
        <v>0</v>
      </c>
      <c r="U384" s="143"/>
      <c r="V384" s="143"/>
      <c r="W384" s="87"/>
      <c r="X384" s="87"/>
      <c r="Y384" s="87"/>
      <c r="Z384" s="87"/>
      <c r="AA384" s="87"/>
      <c r="AB384" s="87"/>
      <c r="AC384" s="87"/>
      <c r="AD384" s="137">
        <f>IF($AE$13="Correct",IF(AND(AD383+1&lt;='Student Work'!$AE$13,AD383&lt;&gt;0),AD383+1,IF('Student Work'!AD384&gt;0,"ERROR",0)),0)</f>
        <v>0</v>
      </c>
      <c r="AE384" s="139">
        <f>IF(AD384=0,0,IF(ISBLANK('Student Work'!AE384),"ERROR",IF(ABS('Student Work'!AE384-'Student Work'!AH383)&lt;0.01,IF(AD384&lt;&gt;"ERROR","Correct","ERROR"),"ERROR")))</f>
        <v>0</v>
      </c>
      <c r="AF384" s="139">
        <f>IF(AD384=0,0,IF(ISBLANK('Student Work'!AF384),"ERROR",IF(ABS('Student Work'!AF384-'Student Work'!AE384*'Student Work'!$AE$12/12)&lt;0.01,IF(AD384&lt;&gt;"ERROR","Correct","ERROR"),"ERROR")))</f>
        <v>0</v>
      </c>
      <c r="AG384" s="154">
        <f>IF(AD384=0,0,IF(ISBLANK('Student Work'!AG384),"ERROR",IF(ABS('Student Work'!AG384-('Student Work'!$AE$14-'Student Work'!AF384))&lt;0.01,"Correct","ERROR")))</f>
        <v>0</v>
      </c>
      <c r="AH384" s="155">
        <f>IF(AD384=0,0,IF(ISBLANK('Student Work'!AH384),"ERROR",IF(ABS('Student Work'!AH384-('Student Work'!AE384-'Student Work'!AG384))&lt;0.01,"Correct","ERROR")))</f>
        <v>0</v>
      </c>
      <c r="AI384" s="144"/>
      <c r="AJ384" s="87"/>
      <c r="AK384" s="87"/>
      <c r="AL384" s="70"/>
    </row>
    <row r="385" spans="1:38">
      <c r="A385" s="100"/>
      <c r="B385" s="72"/>
      <c r="C385" s="87"/>
      <c r="D385" s="87"/>
      <c r="E385" s="87"/>
      <c r="F385" s="87"/>
      <c r="G385" s="87"/>
      <c r="H385" s="87"/>
      <c r="I385" s="87"/>
      <c r="J385" s="87"/>
      <c r="K385" s="87"/>
      <c r="L385" s="87"/>
      <c r="M385" s="87"/>
      <c r="N385" s="87"/>
      <c r="O385" s="87"/>
      <c r="P385" s="137">
        <f>IF($T$13="Correct",IF(AND(P384+1&lt;='Student Work'!$T$13,P384&lt;&gt;0),P384+1,IF('Student Work'!P385&gt;0,"ERROR",0)),0)</f>
        <v>0</v>
      </c>
      <c r="Q385" s="138">
        <f>IF(P385=0,0,IF(ISBLANK('Student Work'!Q385),"ERROR",IF(ABS('Student Work'!Q385-'Student Work'!T384)&lt;0.01,IF(P385&lt;&gt;"ERROR","Correct","ERROR"),"ERROR")))</f>
        <v>0</v>
      </c>
      <c r="R385" s="139">
        <f>IF(P385=0,0,IF(ISBLANK('Student Work'!R385),"ERROR",IF(ABS('Student Work'!R385-'Student Work'!Q385*'Student Work'!$T$12/12)&lt;0.01,IF(P385&lt;&gt;"ERROR","Correct","ERROR"),"ERROR")))</f>
        <v>0</v>
      </c>
      <c r="S385" s="139">
        <f>IF(P385=0,0,IF(ISBLANK('Student Work'!S385),"ERROR",IF(ABS('Student Work'!S385-('Student Work'!$T$14-'Student Work'!R385))&lt;0.01,IF(P385&lt;&gt;"ERROR","Correct","ERROR"),"ERROR")))</f>
        <v>0</v>
      </c>
      <c r="T385" s="139">
        <f>IF(P385=0,0,IF(ISBLANK('Student Work'!T385),"ERROR",IF(ABS('Student Work'!T385-('Student Work'!Q385-'Student Work'!S385))&lt;0.01,IF(P385&lt;&gt;"ERROR","Correct","ERROR"),"ERROR")))</f>
        <v>0</v>
      </c>
      <c r="U385" s="143"/>
      <c r="V385" s="143"/>
      <c r="W385" s="87"/>
      <c r="X385" s="87"/>
      <c r="Y385" s="87"/>
      <c r="Z385" s="87"/>
      <c r="AA385" s="87"/>
      <c r="AB385" s="87"/>
      <c r="AC385" s="87"/>
      <c r="AD385" s="137">
        <f>IF($AE$13="Correct",IF(AND(AD384+1&lt;='Student Work'!$AE$13,AD384&lt;&gt;0),AD384+1,IF('Student Work'!AD385&gt;0,"ERROR",0)),0)</f>
        <v>0</v>
      </c>
      <c r="AE385" s="139">
        <f>IF(AD385=0,0,IF(ISBLANK('Student Work'!AE385),"ERROR",IF(ABS('Student Work'!AE385-'Student Work'!AH384)&lt;0.01,IF(AD385&lt;&gt;"ERROR","Correct","ERROR"),"ERROR")))</f>
        <v>0</v>
      </c>
      <c r="AF385" s="139">
        <f>IF(AD385=0,0,IF(ISBLANK('Student Work'!AF385),"ERROR",IF(ABS('Student Work'!AF385-'Student Work'!AE385*'Student Work'!$AE$12/12)&lt;0.01,IF(AD385&lt;&gt;"ERROR","Correct","ERROR"),"ERROR")))</f>
        <v>0</v>
      </c>
      <c r="AG385" s="154">
        <f>IF(AD385=0,0,IF(ISBLANK('Student Work'!AG385),"ERROR",IF(ABS('Student Work'!AG385-('Student Work'!$AE$14-'Student Work'!AF385))&lt;0.01,"Correct","ERROR")))</f>
        <v>0</v>
      </c>
      <c r="AH385" s="155">
        <f>IF(AD385=0,0,IF(ISBLANK('Student Work'!AH385),"ERROR",IF(ABS('Student Work'!AH385-('Student Work'!AE385-'Student Work'!AG385))&lt;0.01,"Correct","ERROR")))</f>
        <v>0</v>
      </c>
      <c r="AI385" s="144"/>
      <c r="AJ385" s="87"/>
      <c r="AK385" s="87"/>
      <c r="AL385" s="70"/>
    </row>
    <row r="386" spans="1:38">
      <c r="A386" s="100"/>
      <c r="B386" s="72"/>
      <c r="C386" s="87"/>
      <c r="D386" s="87"/>
      <c r="E386" s="87"/>
      <c r="F386" s="87"/>
      <c r="G386" s="87"/>
      <c r="H386" s="87"/>
      <c r="I386" s="87"/>
      <c r="J386" s="87"/>
      <c r="K386" s="87"/>
      <c r="L386" s="87"/>
      <c r="M386" s="87"/>
      <c r="N386" s="87"/>
      <c r="O386" s="87"/>
      <c r="P386" s="137">
        <f>IF($T$13="Correct",IF(AND(P385+1&lt;='Student Work'!$T$13,P385&lt;&gt;0),P385+1,IF('Student Work'!P386&gt;0,"ERROR",0)),0)</f>
        <v>0</v>
      </c>
      <c r="Q386" s="138">
        <f>IF(P386=0,0,IF(ISBLANK('Student Work'!Q386),"ERROR",IF(ABS('Student Work'!Q386-'Student Work'!T385)&lt;0.01,IF(P386&lt;&gt;"ERROR","Correct","ERROR"),"ERROR")))</f>
        <v>0</v>
      </c>
      <c r="R386" s="139">
        <f>IF(P386=0,0,IF(ISBLANK('Student Work'!R386),"ERROR",IF(ABS('Student Work'!R386-'Student Work'!Q386*'Student Work'!$T$12/12)&lt;0.01,IF(P386&lt;&gt;"ERROR","Correct","ERROR"),"ERROR")))</f>
        <v>0</v>
      </c>
      <c r="S386" s="139">
        <f>IF(P386=0,0,IF(ISBLANK('Student Work'!S386),"ERROR",IF(ABS('Student Work'!S386-('Student Work'!$T$14-'Student Work'!R386))&lt;0.01,IF(P386&lt;&gt;"ERROR","Correct","ERROR"),"ERROR")))</f>
        <v>0</v>
      </c>
      <c r="T386" s="139">
        <f>IF(P386=0,0,IF(ISBLANK('Student Work'!T386),"ERROR",IF(ABS('Student Work'!T386-('Student Work'!Q386-'Student Work'!S386))&lt;0.01,IF(P386&lt;&gt;"ERROR","Correct","ERROR"),"ERROR")))</f>
        <v>0</v>
      </c>
      <c r="U386" s="143"/>
      <c r="V386" s="143"/>
      <c r="W386" s="87"/>
      <c r="X386" s="87"/>
      <c r="Y386" s="87"/>
      <c r="Z386" s="87"/>
      <c r="AA386" s="87"/>
      <c r="AB386" s="87"/>
      <c r="AC386" s="87"/>
      <c r="AD386" s="137">
        <f>IF($AE$13="Correct",IF(AND(AD385+1&lt;='Student Work'!$AE$13,AD385&lt;&gt;0),AD385+1,IF('Student Work'!AD386&gt;0,"ERROR",0)),0)</f>
        <v>0</v>
      </c>
      <c r="AE386" s="139">
        <f>IF(AD386=0,0,IF(ISBLANK('Student Work'!AE386),"ERROR",IF(ABS('Student Work'!AE386-'Student Work'!AH385)&lt;0.01,IF(AD386&lt;&gt;"ERROR","Correct","ERROR"),"ERROR")))</f>
        <v>0</v>
      </c>
      <c r="AF386" s="139">
        <f>IF(AD386=0,0,IF(ISBLANK('Student Work'!AF386),"ERROR",IF(ABS('Student Work'!AF386-'Student Work'!AE386*'Student Work'!$AE$12/12)&lt;0.01,IF(AD386&lt;&gt;"ERROR","Correct","ERROR"),"ERROR")))</f>
        <v>0</v>
      </c>
      <c r="AG386" s="154">
        <f>IF(AD386=0,0,IF(ISBLANK('Student Work'!AG386),"ERROR",IF(ABS('Student Work'!AG386-('Student Work'!$AE$14-'Student Work'!AF386))&lt;0.01,"Correct","ERROR")))</f>
        <v>0</v>
      </c>
      <c r="AH386" s="155">
        <f>IF(AD386=0,0,IF(ISBLANK('Student Work'!AH386),"ERROR",IF(ABS('Student Work'!AH386-('Student Work'!AE386-'Student Work'!AG386))&lt;0.01,"Correct","ERROR")))</f>
        <v>0</v>
      </c>
      <c r="AI386" s="144"/>
      <c r="AJ386" s="87"/>
      <c r="AK386" s="87"/>
      <c r="AL386" s="70"/>
    </row>
    <row r="387" spans="1:38">
      <c r="A387" s="100"/>
      <c r="B387" s="72"/>
      <c r="C387" s="87"/>
      <c r="D387" s="87"/>
      <c r="E387" s="87"/>
      <c r="F387" s="87"/>
      <c r="G387" s="87"/>
      <c r="H387" s="87"/>
      <c r="I387" s="87"/>
      <c r="J387" s="87"/>
      <c r="K387" s="87"/>
      <c r="L387" s="87"/>
      <c r="M387" s="87"/>
      <c r="N387" s="87"/>
      <c r="O387" s="87"/>
      <c r="P387" s="137">
        <f>IF($T$13="Correct",IF(AND(P386+1&lt;='Student Work'!$T$13,P386&lt;&gt;0),P386+1,IF('Student Work'!P387&gt;0,"ERROR",0)),0)</f>
        <v>0</v>
      </c>
      <c r="Q387" s="138">
        <f>IF(P387=0,0,IF(ISBLANK('Student Work'!Q387),"ERROR",IF(ABS('Student Work'!Q387-'Student Work'!T386)&lt;0.01,IF(P387&lt;&gt;"ERROR","Correct","ERROR"),"ERROR")))</f>
        <v>0</v>
      </c>
      <c r="R387" s="139">
        <f>IF(P387=0,0,IF(ISBLANK('Student Work'!R387),"ERROR",IF(ABS('Student Work'!R387-'Student Work'!Q387*'Student Work'!$T$12/12)&lt;0.01,IF(P387&lt;&gt;"ERROR","Correct","ERROR"),"ERROR")))</f>
        <v>0</v>
      </c>
      <c r="S387" s="139">
        <f>IF(P387=0,0,IF(ISBLANK('Student Work'!S387),"ERROR",IF(ABS('Student Work'!S387-('Student Work'!$T$14-'Student Work'!R387))&lt;0.01,IF(P387&lt;&gt;"ERROR","Correct","ERROR"),"ERROR")))</f>
        <v>0</v>
      </c>
      <c r="T387" s="139">
        <f>IF(P387=0,0,IF(ISBLANK('Student Work'!T387),"ERROR",IF(ABS('Student Work'!T387-('Student Work'!Q387-'Student Work'!S387))&lt;0.01,IF(P387&lt;&gt;"ERROR","Correct","ERROR"),"ERROR")))</f>
        <v>0</v>
      </c>
      <c r="U387" s="143"/>
      <c r="V387" s="143"/>
      <c r="W387" s="87"/>
      <c r="X387" s="87"/>
      <c r="Y387" s="87"/>
      <c r="Z387" s="87"/>
      <c r="AA387" s="87"/>
      <c r="AB387" s="87"/>
      <c r="AC387" s="87"/>
      <c r="AD387" s="137">
        <f>IF($AE$13="Correct",IF(AND(AD386+1&lt;='Student Work'!$AE$13,AD386&lt;&gt;0),AD386+1,IF('Student Work'!AD387&gt;0,"ERROR",0)),0)</f>
        <v>0</v>
      </c>
      <c r="AE387" s="139">
        <f>IF(AD387=0,0,IF(ISBLANK('Student Work'!AE387),"ERROR",IF(ABS('Student Work'!AE387-'Student Work'!AH386)&lt;0.01,IF(AD387&lt;&gt;"ERROR","Correct","ERROR"),"ERROR")))</f>
        <v>0</v>
      </c>
      <c r="AF387" s="139">
        <f>IF(AD387=0,0,IF(ISBLANK('Student Work'!AF387),"ERROR",IF(ABS('Student Work'!AF387-'Student Work'!AE387*'Student Work'!$AE$12/12)&lt;0.01,IF(AD387&lt;&gt;"ERROR","Correct","ERROR"),"ERROR")))</f>
        <v>0</v>
      </c>
      <c r="AG387" s="154">
        <f>IF(AD387=0,0,IF(ISBLANK('Student Work'!AG387),"ERROR",IF(ABS('Student Work'!AG387-('Student Work'!$AE$14-'Student Work'!AF387))&lt;0.01,"Correct","ERROR")))</f>
        <v>0</v>
      </c>
      <c r="AH387" s="155">
        <f>IF(AD387=0,0,IF(ISBLANK('Student Work'!AH387),"ERROR",IF(ABS('Student Work'!AH387-('Student Work'!AE387-'Student Work'!AG387))&lt;0.01,"Correct","ERROR")))</f>
        <v>0</v>
      </c>
      <c r="AI387" s="144"/>
      <c r="AJ387" s="87"/>
      <c r="AK387" s="87"/>
      <c r="AL387" s="70"/>
    </row>
    <row r="388" spans="1:38">
      <c r="A388" s="100"/>
      <c r="B388" s="72"/>
      <c r="C388" s="87"/>
      <c r="D388" s="87"/>
      <c r="E388" s="87"/>
      <c r="F388" s="87"/>
      <c r="G388" s="87"/>
      <c r="H388" s="87"/>
      <c r="I388" s="87"/>
      <c r="J388" s="87"/>
      <c r="K388" s="87"/>
      <c r="L388" s="87"/>
      <c r="M388" s="87"/>
      <c r="N388" s="87"/>
      <c r="O388" s="87"/>
      <c r="P388" s="137">
        <f>IF($T$13="Correct",IF(AND(P387+1&lt;='Student Work'!$T$13,P387&lt;&gt;0),P387+1,IF('Student Work'!P388&gt;0,"ERROR",0)),0)</f>
        <v>0</v>
      </c>
      <c r="Q388" s="138">
        <f>IF(P388=0,0,IF(ISBLANK('Student Work'!Q388),"ERROR",IF(ABS('Student Work'!Q388-'Student Work'!T387)&lt;0.01,IF(P388&lt;&gt;"ERROR","Correct","ERROR"),"ERROR")))</f>
        <v>0</v>
      </c>
      <c r="R388" s="139">
        <f>IF(P388=0,0,IF(ISBLANK('Student Work'!R388),"ERROR",IF(ABS('Student Work'!R388-'Student Work'!Q388*'Student Work'!$T$12/12)&lt;0.01,IF(P388&lt;&gt;"ERROR","Correct","ERROR"),"ERROR")))</f>
        <v>0</v>
      </c>
      <c r="S388" s="139">
        <f>IF(P388=0,0,IF(ISBLANK('Student Work'!S388),"ERROR",IF(ABS('Student Work'!S388-('Student Work'!$T$14-'Student Work'!R388))&lt;0.01,IF(P388&lt;&gt;"ERROR","Correct","ERROR"),"ERROR")))</f>
        <v>0</v>
      </c>
      <c r="T388" s="139">
        <f>IF(P388=0,0,IF(ISBLANK('Student Work'!T388),"ERROR",IF(ABS('Student Work'!T388-('Student Work'!Q388-'Student Work'!S388))&lt;0.01,IF(P388&lt;&gt;"ERROR","Correct","ERROR"),"ERROR")))</f>
        <v>0</v>
      </c>
      <c r="U388" s="143"/>
      <c r="V388" s="143"/>
      <c r="W388" s="87"/>
      <c r="X388" s="87"/>
      <c r="Y388" s="87"/>
      <c r="Z388" s="87"/>
      <c r="AA388" s="87"/>
      <c r="AB388" s="87"/>
      <c r="AC388" s="87"/>
      <c r="AD388" s="137">
        <f>IF($AE$13="Correct",IF(AND(AD387+1&lt;='Student Work'!$AE$13,AD387&lt;&gt;0),AD387+1,IF('Student Work'!AD388&gt;0,"ERROR",0)),0)</f>
        <v>0</v>
      </c>
      <c r="AE388" s="139">
        <f>IF(AD388=0,0,IF(ISBLANK('Student Work'!AE388),"ERROR",IF(ABS('Student Work'!AE388-'Student Work'!AH387)&lt;0.01,IF(AD388&lt;&gt;"ERROR","Correct","ERROR"),"ERROR")))</f>
        <v>0</v>
      </c>
      <c r="AF388" s="139">
        <f>IF(AD388=0,0,IF(ISBLANK('Student Work'!AF388),"ERROR",IF(ABS('Student Work'!AF388-'Student Work'!AE388*'Student Work'!$AE$12/12)&lt;0.01,IF(AD388&lt;&gt;"ERROR","Correct","ERROR"),"ERROR")))</f>
        <v>0</v>
      </c>
      <c r="AG388" s="154">
        <f>IF(AD388=0,0,IF(ISBLANK('Student Work'!AG388),"ERROR",IF(ABS('Student Work'!AG388-('Student Work'!$AE$14-'Student Work'!AF388))&lt;0.01,"Correct","ERROR")))</f>
        <v>0</v>
      </c>
      <c r="AH388" s="155">
        <f>IF(AD388=0,0,IF(ISBLANK('Student Work'!AH388),"ERROR",IF(ABS('Student Work'!AH388-('Student Work'!AE388-'Student Work'!AG388))&lt;0.01,"Correct","ERROR")))</f>
        <v>0</v>
      </c>
      <c r="AI388" s="144"/>
      <c r="AJ388" s="87"/>
      <c r="AK388" s="87"/>
      <c r="AL388" s="70"/>
    </row>
    <row r="389" spans="1:38">
      <c r="A389" s="100"/>
      <c r="B389" s="72"/>
      <c r="C389" s="87"/>
      <c r="D389" s="87"/>
      <c r="E389" s="87"/>
      <c r="F389" s="87"/>
      <c r="G389" s="87"/>
      <c r="H389" s="87"/>
      <c r="I389" s="87"/>
      <c r="J389" s="87"/>
      <c r="K389" s="87"/>
      <c r="L389" s="87"/>
      <c r="M389" s="87"/>
      <c r="N389" s="87"/>
      <c r="O389" s="87"/>
      <c r="P389" s="137">
        <f>IF($T$13="Correct",IF(AND(P388+1&lt;='Student Work'!$T$13,P388&lt;&gt;0),P388+1,IF('Student Work'!P389&gt;0,"ERROR",0)),0)</f>
        <v>0</v>
      </c>
      <c r="Q389" s="138">
        <f>IF(P389=0,0,IF(ISBLANK('Student Work'!Q389),"ERROR",IF(ABS('Student Work'!Q389-'Student Work'!T388)&lt;0.01,IF(P389&lt;&gt;"ERROR","Correct","ERROR"),"ERROR")))</f>
        <v>0</v>
      </c>
      <c r="R389" s="139">
        <f>IF(P389=0,0,IF(ISBLANK('Student Work'!R389),"ERROR",IF(ABS('Student Work'!R389-'Student Work'!Q389*'Student Work'!$T$12/12)&lt;0.01,IF(P389&lt;&gt;"ERROR","Correct","ERROR"),"ERROR")))</f>
        <v>0</v>
      </c>
      <c r="S389" s="139">
        <f>IF(P389=0,0,IF(ISBLANK('Student Work'!S389),"ERROR",IF(ABS('Student Work'!S389-('Student Work'!$T$14-'Student Work'!R389))&lt;0.01,IF(P389&lt;&gt;"ERROR","Correct","ERROR"),"ERROR")))</f>
        <v>0</v>
      </c>
      <c r="T389" s="139">
        <f>IF(P389=0,0,IF(ISBLANK('Student Work'!T389),"ERROR",IF(ABS('Student Work'!T389-('Student Work'!Q389-'Student Work'!S389))&lt;0.01,IF(P389&lt;&gt;"ERROR","Correct","ERROR"),"ERROR")))</f>
        <v>0</v>
      </c>
      <c r="U389" s="143"/>
      <c r="V389" s="143"/>
      <c r="W389" s="87"/>
      <c r="X389" s="87"/>
      <c r="Y389" s="87"/>
      <c r="Z389" s="87"/>
      <c r="AA389" s="87"/>
      <c r="AB389" s="87"/>
      <c r="AC389" s="87"/>
      <c r="AD389" s="137">
        <f>IF($AE$13="Correct",IF(AND(AD388+1&lt;='Student Work'!$AE$13,AD388&lt;&gt;0),AD388+1,IF('Student Work'!AD389&gt;0,"ERROR",0)),0)</f>
        <v>0</v>
      </c>
      <c r="AE389" s="139">
        <f>IF(AD389=0,0,IF(ISBLANK('Student Work'!AE389),"ERROR",IF(ABS('Student Work'!AE389-'Student Work'!AH388)&lt;0.01,IF(AD389&lt;&gt;"ERROR","Correct","ERROR"),"ERROR")))</f>
        <v>0</v>
      </c>
      <c r="AF389" s="139">
        <f>IF(AD389=0,0,IF(ISBLANK('Student Work'!AF389),"ERROR",IF(ABS('Student Work'!AF389-'Student Work'!AE389*'Student Work'!$AE$12/12)&lt;0.01,IF(AD389&lt;&gt;"ERROR","Correct","ERROR"),"ERROR")))</f>
        <v>0</v>
      </c>
      <c r="AG389" s="154">
        <f>IF(AD389=0,0,IF(ISBLANK('Student Work'!AG389),"ERROR",IF(ABS('Student Work'!AG389-('Student Work'!$AE$14-'Student Work'!AF389))&lt;0.01,"Correct","ERROR")))</f>
        <v>0</v>
      </c>
      <c r="AH389" s="155">
        <f>IF(AD389=0,0,IF(ISBLANK('Student Work'!AH389),"ERROR",IF(ABS('Student Work'!AH389-('Student Work'!AE389-'Student Work'!AG389))&lt;0.01,"Correct","ERROR")))</f>
        <v>0</v>
      </c>
      <c r="AI389" s="144"/>
      <c r="AJ389" s="87"/>
      <c r="AK389" s="87"/>
      <c r="AL389" s="70"/>
    </row>
    <row r="390" spans="1:38">
      <c r="A390" s="100"/>
      <c r="B390" s="72"/>
      <c r="C390" s="87"/>
      <c r="D390" s="87"/>
      <c r="E390" s="87"/>
      <c r="F390" s="87"/>
      <c r="G390" s="87"/>
      <c r="H390" s="87"/>
      <c r="I390" s="87"/>
      <c r="J390" s="87"/>
      <c r="K390" s="87"/>
      <c r="L390" s="87"/>
      <c r="M390" s="87"/>
      <c r="N390" s="87"/>
      <c r="O390" s="87"/>
      <c r="P390" s="137">
        <f>IF($T$13="Correct",IF(AND(P389+1&lt;='Student Work'!$T$13,P389&lt;&gt;0),P389+1,IF('Student Work'!P390&gt;0,"ERROR",0)),0)</f>
        <v>0</v>
      </c>
      <c r="Q390" s="138">
        <f>IF(P390=0,0,IF(ISBLANK('Student Work'!Q390),"ERROR",IF(ABS('Student Work'!Q390-'Student Work'!T389)&lt;0.01,IF(P390&lt;&gt;"ERROR","Correct","ERROR"),"ERROR")))</f>
        <v>0</v>
      </c>
      <c r="R390" s="139">
        <f>IF(P390=0,0,IF(ISBLANK('Student Work'!R390),"ERROR",IF(ABS('Student Work'!R390-'Student Work'!Q390*'Student Work'!$T$12/12)&lt;0.01,IF(P390&lt;&gt;"ERROR","Correct","ERROR"),"ERROR")))</f>
        <v>0</v>
      </c>
      <c r="S390" s="139">
        <f>IF(P390=0,0,IF(ISBLANK('Student Work'!S390),"ERROR",IF(ABS('Student Work'!S390-('Student Work'!$T$14-'Student Work'!R390))&lt;0.01,IF(P390&lt;&gt;"ERROR","Correct","ERROR"),"ERROR")))</f>
        <v>0</v>
      </c>
      <c r="T390" s="139">
        <f>IF(P390=0,0,IF(ISBLANK('Student Work'!T390),"ERROR",IF(ABS('Student Work'!T390-('Student Work'!Q390-'Student Work'!S390))&lt;0.01,IF(P390&lt;&gt;"ERROR","Correct","ERROR"),"ERROR")))</f>
        <v>0</v>
      </c>
      <c r="U390" s="143"/>
      <c r="V390" s="143"/>
      <c r="W390" s="87"/>
      <c r="X390" s="87"/>
      <c r="Y390" s="87"/>
      <c r="Z390" s="87"/>
      <c r="AA390" s="87"/>
      <c r="AB390" s="87"/>
      <c r="AC390" s="87"/>
      <c r="AD390" s="137">
        <f>IF($AE$13="Correct",IF(AND(AD389+1&lt;='Student Work'!$AE$13,AD389&lt;&gt;0),AD389+1,IF('Student Work'!AD390&gt;0,"ERROR",0)),0)</f>
        <v>0</v>
      </c>
      <c r="AE390" s="139">
        <f>IF(AD390=0,0,IF(ISBLANK('Student Work'!AE390),"ERROR",IF(ABS('Student Work'!AE390-'Student Work'!AH389)&lt;0.01,IF(AD390&lt;&gt;"ERROR","Correct","ERROR"),"ERROR")))</f>
        <v>0</v>
      </c>
      <c r="AF390" s="139">
        <f>IF(AD390=0,0,IF(ISBLANK('Student Work'!AF390),"ERROR",IF(ABS('Student Work'!AF390-'Student Work'!AE390*'Student Work'!$AE$12/12)&lt;0.01,IF(AD390&lt;&gt;"ERROR","Correct","ERROR"),"ERROR")))</f>
        <v>0</v>
      </c>
      <c r="AG390" s="154">
        <f>IF(AD390=0,0,IF(ISBLANK('Student Work'!AG390),"ERROR",IF(ABS('Student Work'!AG390-('Student Work'!$AE$14-'Student Work'!AF390))&lt;0.01,"Correct","ERROR")))</f>
        <v>0</v>
      </c>
      <c r="AH390" s="155">
        <f>IF(AD390=0,0,IF(ISBLANK('Student Work'!AH390),"ERROR",IF(ABS('Student Work'!AH390-('Student Work'!AE390-'Student Work'!AG390))&lt;0.01,"Correct","ERROR")))</f>
        <v>0</v>
      </c>
      <c r="AI390" s="144"/>
      <c r="AJ390" s="87"/>
      <c r="AK390" s="87"/>
      <c r="AL390" s="70"/>
    </row>
    <row r="391" spans="1:38">
      <c r="A391" s="100"/>
      <c r="B391" s="72"/>
      <c r="C391" s="87"/>
      <c r="D391" s="87"/>
      <c r="E391" s="87"/>
      <c r="F391" s="87"/>
      <c r="G391" s="87"/>
      <c r="H391" s="87"/>
      <c r="I391" s="87"/>
      <c r="J391" s="87"/>
      <c r="K391" s="87"/>
      <c r="L391" s="87"/>
      <c r="M391" s="87"/>
      <c r="N391" s="87"/>
      <c r="O391" s="87"/>
      <c r="P391" s="137">
        <f>IF($T$13="Correct",IF(AND(P390+1&lt;='Student Work'!$T$13,P390&lt;&gt;0),P390+1,IF('Student Work'!P391&gt;0,"ERROR",0)),0)</f>
        <v>0</v>
      </c>
      <c r="Q391" s="138">
        <f>IF(P391=0,0,IF(ISBLANK('Student Work'!Q391),"ERROR",IF(ABS('Student Work'!Q391-'Student Work'!T390)&lt;0.01,IF(P391&lt;&gt;"ERROR","Correct","ERROR"),"ERROR")))</f>
        <v>0</v>
      </c>
      <c r="R391" s="139">
        <f>IF(P391=0,0,IF(ISBLANK('Student Work'!R391),"ERROR",IF(ABS('Student Work'!R391-'Student Work'!Q391*'Student Work'!$T$12/12)&lt;0.01,IF(P391&lt;&gt;"ERROR","Correct","ERROR"),"ERROR")))</f>
        <v>0</v>
      </c>
      <c r="S391" s="139">
        <f>IF(P391=0,0,IF(ISBLANK('Student Work'!S391),"ERROR",IF(ABS('Student Work'!S391-('Student Work'!$T$14-'Student Work'!R391))&lt;0.01,IF(P391&lt;&gt;"ERROR","Correct","ERROR"),"ERROR")))</f>
        <v>0</v>
      </c>
      <c r="T391" s="139">
        <f>IF(P391=0,0,IF(ISBLANK('Student Work'!T391),"ERROR",IF(ABS('Student Work'!T391-('Student Work'!Q391-'Student Work'!S391))&lt;0.01,IF(P391&lt;&gt;"ERROR","Correct","ERROR"),"ERROR")))</f>
        <v>0</v>
      </c>
      <c r="U391" s="143"/>
      <c r="V391" s="143"/>
      <c r="W391" s="87"/>
      <c r="X391" s="87"/>
      <c r="Y391" s="87"/>
      <c r="Z391" s="87"/>
      <c r="AA391" s="87"/>
      <c r="AB391" s="87"/>
      <c r="AC391" s="87"/>
      <c r="AD391" s="137">
        <f>IF($AE$13="Correct",IF(AND(AD390+1&lt;='Student Work'!$AE$13,AD390&lt;&gt;0),AD390+1,IF('Student Work'!AD391&gt;0,"ERROR",0)),0)</f>
        <v>0</v>
      </c>
      <c r="AE391" s="139">
        <f>IF(AD391=0,0,IF(ISBLANK('Student Work'!AE391),"ERROR",IF(ABS('Student Work'!AE391-'Student Work'!AH390)&lt;0.01,IF(AD391&lt;&gt;"ERROR","Correct","ERROR"),"ERROR")))</f>
        <v>0</v>
      </c>
      <c r="AF391" s="139">
        <f>IF(AD391=0,0,IF(ISBLANK('Student Work'!AF391),"ERROR",IF(ABS('Student Work'!AF391-'Student Work'!AE391*'Student Work'!$AE$12/12)&lt;0.01,IF(AD391&lt;&gt;"ERROR","Correct","ERROR"),"ERROR")))</f>
        <v>0</v>
      </c>
      <c r="AG391" s="154">
        <f>IF(AD391=0,0,IF(ISBLANK('Student Work'!AG391),"ERROR",IF(ABS('Student Work'!AG391-('Student Work'!$AE$14-'Student Work'!AF391))&lt;0.01,"Correct","ERROR")))</f>
        <v>0</v>
      </c>
      <c r="AH391" s="155">
        <f>IF(AD391=0,0,IF(ISBLANK('Student Work'!AH391),"ERROR",IF(ABS('Student Work'!AH391-('Student Work'!AE391-'Student Work'!AG391))&lt;0.01,"Correct","ERROR")))</f>
        <v>0</v>
      </c>
      <c r="AI391" s="144"/>
      <c r="AJ391" s="87"/>
      <c r="AK391" s="87"/>
      <c r="AL391" s="70"/>
    </row>
    <row r="392" spans="1:38">
      <c r="A392" s="100"/>
      <c r="B392" s="72"/>
      <c r="C392" s="87"/>
      <c r="D392" s="87"/>
      <c r="E392" s="87"/>
      <c r="F392" s="87"/>
      <c r="G392" s="87"/>
      <c r="H392" s="87"/>
      <c r="I392" s="87"/>
      <c r="J392" s="87"/>
      <c r="K392" s="87"/>
      <c r="L392" s="87"/>
      <c r="M392" s="87"/>
      <c r="N392" s="87"/>
      <c r="O392" s="87"/>
      <c r="P392" s="137">
        <f>IF($T$13="Correct",IF(AND(P391+1&lt;='Student Work'!$T$13,P391&lt;&gt;0),P391+1,IF('Student Work'!P392&gt;0,"ERROR",0)),0)</f>
        <v>0</v>
      </c>
      <c r="Q392" s="138">
        <f>IF(P392=0,0,IF(ISBLANK('Student Work'!Q392),"ERROR",IF(ABS('Student Work'!Q392-'Student Work'!T391)&lt;0.01,IF(P392&lt;&gt;"ERROR","Correct","ERROR"),"ERROR")))</f>
        <v>0</v>
      </c>
      <c r="R392" s="139">
        <f>IF(P392=0,0,IF(ISBLANK('Student Work'!R392),"ERROR",IF(ABS('Student Work'!R392-'Student Work'!Q392*'Student Work'!$T$12/12)&lt;0.01,IF(P392&lt;&gt;"ERROR","Correct","ERROR"),"ERROR")))</f>
        <v>0</v>
      </c>
      <c r="S392" s="139">
        <f>IF(P392=0,0,IF(ISBLANK('Student Work'!S392),"ERROR",IF(ABS('Student Work'!S392-('Student Work'!$T$14-'Student Work'!R392))&lt;0.01,IF(P392&lt;&gt;"ERROR","Correct","ERROR"),"ERROR")))</f>
        <v>0</v>
      </c>
      <c r="T392" s="139">
        <f>IF(P392=0,0,IF(ISBLANK('Student Work'!T392),"ERROR",IF(ABS('Student Work'!T392-('Student Work'!Q392-'Student Work'!S392))&lt;0.01,IF(P392&lt;&gt;"ERROR","Correct","ERROR"),"ERROR")))</f>
        <v>0</v>
      </c>
      <c r="U392" s="143"/>
      <c r="V392" s="143"/>
      <c r="W392" s="87"/>
      <c r="X392" s="87"/>
      <c r="Y392" s="87"/>
      <c r="Z392" s="87"/>
      <c r="AA392" s="87"/>
      <c r="AB392" s="87"/>
      <c r="AC392" s="87"/>
      <c r="AD392" s="137">
        <f>IF($AE$13="Correct",IF(AND(AD391+1&lt;='Student Work'!$AE$13,AD391&lt;&gt;0),AD391+1,IF('Student Work'!AD392&gt;0,"ERROR",0)),0)</f>
        <v>0</v>
      </c>
      <c r="AE392" s="139">
        <f>IF(AD392=0,0,IF(ISBLANK('Student Work'!AE392),"ERROR",IF(ABS('Student Work'!AE392-'Student Work'!AH391)&lt;0.01,IF(AD392&lt;&gt;"ERROR","Correct","ERROR"),"ERROR")))</f>
        <v>0</v>
      </c>
      <c r="AF392" s="139">
        <f>IF(AD392=0,0,IF(ISBLANK('Student Work'!AF392),"ERROR",IF(ABS('Student Work'!AF392-'Student Work'!AE392*'Student Work'!$AE$12/12)&lt;0.01,IF(AD392&lt;&gt;"ERROR","Correct","ERROR"),"ERROR")))</f>
        <v>0</v>
      </c>
      <c r="AG392" s="154">
        <f>IF(AD392=0,0,IF(ISBLANK('Student Work'!AG392),"ERROR",IF(ABS('Student Work'!AG392-('Student Work'!$AE$14-'Student Work'!AF392))&lt;0.01,"Correct","ERROR")))</f>
        <v>0</v>
      </c>
      <c r="AH392" s="155">
        <f>IF(AD392=0,0,IF(ISBLANK('Student Work'!AH392),"ERROR",IF(ABS('Student Work'!AH392-('Student Work'!AE392-'Student Work'!AG392))&lt;0.01,"Correct","ERROR")))</f>
        <v>0</v>
      </c>
      <c r="AI392" s="144"/>
      <c r="AJ392" s="87"/>
      <c r="AK392" s="87"/>
      <c r="AL392" s="70"/>
    </row>
    <row r="393" spans="1:38">
      <c r="A393" s="100"/>
      <c r="B393" s="72"/>
      <c r="C393" s="87"/>
      <c r="D393" s="87"/>
      <c r="E393" s="87"/>
      <c r="F393" s="87"/>
      <c r="G393" s="87"/>
      <c r="H393" s="87"/>
      <c r="I393" s="87"/>
      <c r="J393" s="87"/>
      <c r="K393" s="87"/>
      <c r="L393" s="87"/>
      <c r="M393" s="87"/>
      <c r="N393" s="87"/>
      <c r="O393" s="87"/>
      <c r="P393" s="137">
        <f>IF($T$13="Correct",IF(AND(P392+1&lt;='Student Work'!$T$13,P392&lt;&gt;0),P392+1,IF('Student Work'!P393&gt;0,"ERROR",0)),0)</f>
        <v>0</v>
      </c>
      <c r="Q393" s="138">
        <f>IF(P393=0,0,IF(ISBLANK('Student Work'!Q393),"ERROR",IF(ABS('Student Work'!Q393-'Student Work'!T392)&lt;0.01,IF(P393&lt;&gt;"ERROR","Correct","ERROR"),"ERROR")))</f>
        <v>0</v>
      </c>
      <c r="R393" s="139">
        <f>IF(P393=0,0,IF(ISBLANK('Student Work'!R393),"ERROR",IF(ABS('Student Work'!R393-'Student Work'!Q393*'Student Work'!$T$12/12)&lt;0.01,IF(P393&lt;&gt;"ERROR","Correct","ERROR"),"ERROR")))</f>
        <v>0</v>
      </c>
      <c r="S393" s="139">
        <f>IF(P393=0,0,IF(ISBLANK('Student Work'!S393),"ERROR",IF(ABS('Student Work'!S393-('Student Work'!$T$14-'Student Work'!R393))&lt;0.01,IF(P393&lt;&gt;"ERROR","Correct","ERROR"),"ERROR")))</f>
        <v>0</v>
      </c>
      <c r="T393" s="139">
        <f>IF(P393=0,0,IF(ISBLANK('Student Work'!T393),"ERROR",IF(ABS('Student Work'!T393-('Student Work'!Q393-'Student Work'!S393))&lt;0.01,IF(P393&lt;&gt;"ERROR","Correct","ERROR"),"ERROR")))</f>
        <v>0</v>
      </c>
      <c r="U393" s="143"/>
      <c r="V393" s="143"/>
      <c r="W393" s="87"/>
      <c r="X393" s="87"/>
      <c r="Y393" s="87"/>
      <c r="Z393" s="87"/>
      <c r="AA393" s="87"/>
      <c r="AB393" s="87"/>
      <c r="AC393" s="87"/>
      <c r="AD393" s="137">
        <f>IF($AE$13="Correct",IF(AND(AD392+1&lt;='Student Work'!$AE$13,AD392&lt;&gt;0),AD392+1,IF('Student Work'!AD393&gt;0,"ERROR",0)),0)</f>
        <v>0</v>
      </c>
      <c r="AE393" s="139">
        <f>IF(AD393=0,0,IF(ISBLANK('Student Work'!AE393),"ERROR",IF(ABS('Student Work'!AE393-'Student Work'!AH392)&lt;0.01,IF(AD393&lt;&gt;"ERROR","Correct","ERROR"),"ERROR")))</f>
        <v>0</v>
      </c>
      <c r="AF393" s="139">
        <f>IF(AD393=0,0,IF(ISBLANK('Student Work'!AF393),"ERROR",IF(ABS('Student Work'!AF393-'Student Work'!AE393*'Student Work'!$AE$12/12)&lt;0.01,IF(AD393&lt;&gt;"ERROR","Correct","ERROR"),"ERROR")))</f>
        <v>0</v>
      </c>
      <c r="AG393" s="154">
        <f>IF(AD393=0,0,IF(ISBLANK('Student Work'!AG393),"ERROR",IF(ABS('Student Work'!AG393-('Student Work'!$AE$14-'Student Work'!AF393))&lt;0.01,"Correct","ERROR")))</f>
        <v>0</v>
      </c>
      <c r="AH393" s="155">
        <f>IF(AD393=0,0,IF(ISBLANK('Student Work'!AH393),"ERROR",IF(ABS('Student Work'!AH393-('Student Work'!AE393-'Student Work'!AG393))&lt;0.01,"Correct","ERROR")))</f>
        <v>0</v>
      </c>
      <c r="AI393" s="144"/>
      <c r="AJ393" s="87"/>
      <c r="AK393" s="87"/>
      <c r="AL393" s="70"/>
    </row>
    <row r="394" spans="1:38">
      <c r="A394" s="100"/>
      <c r="B394" s="72"/>
      <c r="C394" s="87"/>
      <c r="D394" s="87"/>
      <c r="E394" s="87"/>
      <c r="F394" s="87"/>
      <c r="G394" s="87"/>
      <c r="H394" s="87"/>
      <c r="I394" s="87"/>
      <c r="J394" s="87"/>
      <c r="K394" s="87"/>
      <c r="L394" s="87"/>
      <c r="M394" s="87"/>
      <c r="N394" s="87"/>
      <c r="O394" s="87"/>
      <c r="P394" s="137">
        <f>IF($T$13="Correct",IF(AND(P393+1&lt;='Student Work'!$T$13,P393&lt;&gt;0),P393+1,IF('Student Work'!P394&gt;0,"ERROR",0)),0)</f>
        <v>0</v>
      </c>
      <c r="Q394" s="138">
        <f>IF(P394=0,0,IF(ISBLANK('Student Work'!Q394),"ERROR",IF(ABS('Student Work'!Q394-'Student Work'!T393)&lt;0.01,IF(P394&lt;&gt;"ERROR","Correct","ERROR"),"ERROR")))</f>
        <v>0</v>
      </c>
      <c r="R394" s="139">
        <f>IF(P394=0,0,IF(ISBLANK('Student Work'!R394),"ERROR",IF(ABS('Student Work'!R394-'Student Work'!Q394*'Student Work'!$T$12/12)&lt;0.01,IF(P394&lt;&gt;"ERROR","Correct","ERROR"),"ERROR")))</f>
        <v>0</v>
      </c>
      <c r="S394" s="139">
        <f>IF(P394=0,0,IF(ISBLANK('Student Work'!S394),"ERROR",IF(ABS('Student Work'!S394-('Student Work'!$T$14-'Student Work'!R394))&lt;0.01,IF(P394&lt;&gt;"ERROR","Correct","ERROR"),"ERROR")))</f>
        <v>0</v>
      </c>
      <c r="T394" s="139">
        <f>IF(P394=0,0,IF(ISBLANK('Student Work'!T394),"ERROR",IF(ABS('Student Work'!T394-('Student Work'!Q394-'Student Work'!S394))&lt;0.01,IF(P394&lt;&gt;"ERROR","Correct","ERROR"),"ERROR")))</f>
        <v>0</v>
      </c>
      <c r="U394" s="143"/>
      <c r="V394" s="143"/>
      <c r="W394" s="87"/>
      <c r="X394" s="87"/>
      <c r="Y394" s="87"/>
      <c r="Z394" s="87"/>
      <c r="AA394" s="87"/>
      <c r="AB394" s="87"/>
      <c r="AC394" s="87"/>
      <c r="AD394" s="137">
        <f>IF($AE$13="Correct",IF(AND(AD393+1&lt;='Student Work'!$AE$13,AD393&lt;&gt;0),AD393+1,IF('Student Work'!AD394&gt;0,"ERROR",0)),0)</f>
        <v>0</v>
      </c>
      <c r="AE394" s="139">
        <f>IF(AD394=0,0,IF(ISBLANK('Student Work'!AE394),"ERROR",IF(ABS('Student Work'!AE394-'Student Work'!AH393)&lt;0.01,IF(AD394&lt;&gt;"ERROR","Correct","ERROR"),"ERROR")))</f>
        <v>0</v>
      </c>
      <c r="AF394" s="139">
        <f>IF(AD394=0,0,IF(ISBLANK('Student Work'!AF394),"ERROR",IF(ABS('Student Work'!AF394-'Student Work'!AE394*'Student Work'!$AE$12/12)&lt;0.01,IF(AD394&lt;&gt;"ERROR","Correct","ERROR"),"ERROR")))</f>
        <v>0</v>
      </c>
      <c r="AG394" s="154">
        <f>IF(AD394=0,0,IF(ISBLANK('Student Work'!AG394),"ERROR",IF(ABS('Student Work'!AG394-('Student Work'!$AE$14-'Student Work'!AF394))&lt;0.01,"Correct","ERROR")))</f>
        <v>0</v>
      </c>
      <c r="AH394" s="155">
        <f>IF(AD394=0,0,IF(ISBLANK('Student Work'!AH394),"ERROR",IF(ABS('Student Work'!AH394-('Student Work'!AE394-'Student Work'!AG394))&lt;0.01,"Correct","ERROR")))</f>
        <v>0</v>
      </c>
      <c r="AI394" s="144"/>
      <c r="AJ394" s="87"/>
      <c r="AK394" s="87"/>
      <c r="AL394" s="70"/>
    </row>
    <row r="395" spans="1:38">
      <c r="A395" s="100"/>
      <c r="B395" s="72"/>
      <c r="C395" s="87"/>
      <c r="D395" s="87"/>
      <c r="E395" s="87"/>
      <c r="F395" s="87"/>
      <c r="G395" s="87"/>
      <c r="H395" s="87"/>
      <c r="I395" s="87"/>
      <c r="J395" s="87"/>
      <c r="K395" s="87"/>
      <c r="L395" s="87"/>
      <c r="M395" s="87"/>
      <c r="N395" s="87"/>
      <c r="O395" s="87"/>
      <c r="P395" s="137">
        <f>IF($T$13="Correct",IF(AND(P394+1&lt;='Student Work'!$T$13,P394&lt;&gt;0),P394+1,IF('Student Work'!P395&gt;0,"ERROR",0)),0)</f>
        <v>0</v>
      </c>
      <c r="Q395" s="138">
        <f>IF(P395=0,0,IF(ISBLANK('Student Work'!Q395),"ERROR",IF(ABS('Student Work'!Q395-'Student Work'!T394)&lt;0.01,IF(P395&lt;&gt;"ERROR","Correct","ERROR"),"ERROR")))</f>
        <v>0</v>
      </c>
      <c r="R395" s="139">
        <f>IF(P395=0,0,IF(ISBLANK('Student Work'!R395),"ERROR",IF(ABS('Student Work'!R395-'Student Work'!Q395*'Student Work'!$T$12/12)&lt;0.01,IF(P395&lt;&gt;"ERROR","Correct","ERROR"),"ERROR")))</f>
        <v>0</v>
      </c>
      <c r="S395" s="139">
        <f>IF(P395=0,0,IF(ISBLANK('Student Work'!S395),"ERROR",IF(ABS('Student Work'!S395-('Student Work'!$T$14-'Student Work'!R395))&lt;0.01,IF(P395&lt;&gt;"ERROR","Correct","ERROR"),"ERROR")))</f>
        <v>0</v>
      </c>
      <c r="T395" s="139">
        <f>IF(P395=0,0,IF(ISBLANK('Student Work'!T395),"ERROR",IF(ABS('Student Work'!T395-('Student Work'!Q395-'Student Work'!S395))&lt;0.01,IF(P395&lt;&gt;"ERROR","Correct","ERROR"),"ERROR")))</f>
        <v>0</v>
      </c>
      <c r="U395" s="143"/>
      <c r="V395" s="143"/>
      <c r="W395" s="87"/>
      <c r="X395" s="87"/>
      <c r="Y395" s="87"/>
      <c r="Z395" s="87"/>
      <c r="AA395" s="87"/>
      <c r="AB395" s="87"/>
      <c r="AC395" s="87"/>
      <c r="AD395" s="137">
        <f>IF($AE$13="Correct",IF(AND(AD394+1&lt;='Student Work'!$AE$13,AD394&lt;&gt;0),AD394+1,IF('Student Work'!AD395&gt;0,"ERROR",0)),0)</f>
        <v>0</v>
      </c>
      <c r="AE395" s="139">
        <f>IF(AD395=0,0,IF(ISBLANK('Student Work'!AE395),"ERROR",IF(ABS('Student Work'!AE395-'Student Work'!AH394)&lt;0.01,IF(AD395&lt;&gt;"ERROR","Correct","ERROR"),"ERROR")))</f>
        <v>0</v>
      </c>
      <c r="AF395" s="139">
        <f>IF(AD395=0,0,IF(ISBLANK('Student Work'!AF395),"ERROR",IF(ABS('Student Work'!AF395-'Student Work'!AE395*'Student Work'!$AE$12/12)&lt;0.01,IF(AD395&lt;&gt;"ERROR","Correct","ERROR"),"ERROR")))</f>
        <v>0</v>
      </c>
      <c r="AG395" s="154">
        <f>IF(AD395=0,0,IF(ISBLANK('Student Work'!AG395),"ERROR",IF(ABS('Student Work'!AG395-('Student Work'!$AE$14-'Student Work'!AF395))&lt;0.01,"Correct","ERROR")))</f>
        <v>0</v>
      </c>
      <c r="AH395" s="155">
        <f>IF(AD395=0,0,IF(ISBLANK('Student Work'!AH395),"ERROR",IF(ABS('Student Work'!AH395-('Student Work'!AE395-'Student Work'!AG395))&lt;0.01,"Correct","ERROR")))</f>
        <v>0</v>
      </c>
      <c r="AI395" s="144"/>
      <c r="AJ395" s="87"/>
      <c r="AK395" s="87"/>
      <c r="AL395" s="70"/>
    </row>
    <row r="396" spans="1:38">
      <c r="A396" s="100"/>
      <c r="B396" s="72"/>
      <c r="C396" s="87"/>
      <c r="D396" s="87"/>
      <c r="E396" s="87"/>
      <c r="F396" s="87"/>
      <c r="G396" s="87"/>
      <c r="H396" s="87"/>
      <c r="I396" s="87"/>
      <c r="J396" s="87"/>
      <c r="K396" s="87"/>
      <c r="L396" s="87"/>
      <c r="M396" s="87"/>
      <c r="N396" s="87"/>
      <c r="O396" s="87"/>
      <c r="P396" s="137">
        <f>IF($T$13="Correct",IF(AND(P395+1&lt;='Student Work'!$T$13,P395&lt;&gt;0),P395+1,IF('Student Work'!P396&gt;0,"ERROR",0)),0)</f>
        <v>0</v>
      </c>
      <c r="Q396" s="138">
        <f>IF(P396=0,0,IF(ISBLANK('Student Work'!Q396),"ERROR",IF(ABS('Student Work'!Q396-'Student Work'!T395)&lt;0.01,IF(P396&lt;&gt;"ERROR","Correct","ERROR"),"ERROR")))</f>
        <v>0</v>
      </c>
      <c r="R396" s="139">
        <f>IF(P396=0,0,IF(ISBLANK('Student Work'!R396),"ERROR",IF(ABS('Student Work'!R396-'Student Work'!Q396*'Student Work'!$T$12/12)&lt;0.01,IF(P396&lt;&gt;"ERROR","Correct","ERROR"),"ERROR")))</f>
        <v>0</v>
      </c>
      <c r="S396" s="139">
        <f>IF(P396=0,0,IF(ISBLANK('Student Work'!S396),"ERROR",IF(ABS('Student Work'!S396-('Student Work'!$T$14-'Student Work'!R396))&lt;0.01,IF(P396&lt;&gt;"ERROR","Correct","ERROR"),"ERROR")))</f>
        <v>0</v>
      </c>
      <c r="T396" s="139">
        <f>IF(P396=0,0,IF(ISBLANK('Student Work'!T396),"ERROR",IF(ABS('Student Work'!T396-('Student Work'!Q396-'Student Work'!S396))&lt;0.01,IF(P396&lt;&gt;"ERROR","Correct","ERROR"),"ERROR")))</f>
        <v>0</v>
      </c>
      <c r="U396" s="143"/>
      <c r="V396" s="143"/>
      <c r="W396" s="87"/>
      <c r="X396" s="87"/>
      <c r="Y396" s="87"/>
      <c r="Z396" s="87"/>
      <c r="AA396" s="87"/>
      <c r="AB396" s="87"/>
      <c r="AC396" s="87"/>
      <c r="AD396" s="137">
        <f>IF($AE$13="Correct",IF(AND(AD395+1&lt;='Student Work'!$AE$13,AD395&lt;&gt;0),AD395+1,IF('Student Work'!AD396&gt;0,"ERROR",0)),0)</f>
        <v>0</v>
      </c>
      <c r="AE396" s="139">
        <f>IF(AD396=0,0,IF(ISBLANK('Student Work'!AE396),"ERROR",IF(ABS('Student Work'!AE396-'Student Work'!AH395)&lt;0.01,IF(AD396&lt;&gt;"ERROR","Correct","ERROR"),"ERROR")))</f>
        <v>0</v>
      </c>
      <c r="AF396" s="139">
        <f>IF(AD396=0,0,IF(ISBLANK('Student Work'!AF396),"ERROR",IF(ABS('Student Work'!AF396-'Student Work'!AE396*'Student Work'!$AE$12/12)&lt;0.01,IF(AD396&lt;&gt;"ERROR","Correct","ERROR"),"ERROR")))</f>
        <v>0</v>
      </c>
      <c r="AG396" s="154">
        <f>IF(AD396=0,0,IF(ISBLANK('Student Work'!AG396),"ERROR",IF(ABS('Student Work'!AG396-('Student Work'!$AE$14-'Student Work'!AF396))&lt;0.01,"Correct","ERROR")))</f>
        <v>0</v>
      </c>
      <c r="AH396" s="155">
        <f>IF(AD396=0,0,IF(ISBLANK('Student Work'!AH396),"ERROR",IF(ABS('Student Work'!AH396-('Student Work'!AE396-'Student Work'!AG396))&lt;0.01,"Correct","ERROR")))</f>
        <v>0</v>
      </c>
      <c r="AI396" s="144"/>
      <c r="AJ396" s="87"/>
      <c r="AK396" s="87"/>
      <c r="AL396" s="70"/>
    </row>
    <row r="397" spans="1:38">
      <c r="A397" s="100"/>
      <c r="B397" s="72"/>
      <c r="C397" s="87"/>
      <c r="D397" s="87"/>
      <c r="E397" s="87"/>
      <c r="F397" s="87"/>
      <c r="G397" s="87"/>
      <c r="H397" s="87"/>
      <c r="I397" s="87"/>
      <c r="J397" s="87"/>
      <c r="K397" s="87"/>
      <c r="L397" s="87"/>
      <c r="M397" s="87"/>
      <c r="N397" s="87"/>
      <c r="O397" s="87"/>
      <c r="P397" s="137">
        <f>IF($T$13="Correct",IF(AND(P396+1&lt;='Student Work'!$T$13,P396&lt;&gt;0),P396+1,IF('Student Work'!P397&gt;0,"ERROR",0)),0)</f>
        <v>0</v>
      </c>
      <c r="Q397" s="138">
        <f>IF(P397=0,0,IF(ISBLANK('Student Work'!Q397),"ERROR",IF(ABS('Student Work'!Q397-'Student Work'!T396)&lt;0.01,IF(P397&lt;&gt;"ERROR","Correct","ERROR"),"ERROR")))</f>
        <v>0</v>
      </c>
      <c r="R397" s="139">
        <f>IF(P397=0,0,IF(ISBLANK('Student Work'!R397),"ERROR",IF(ABS('Student Work'!R397-'Student Work'!Q397*'Student Work'!$T$12/12)&lt;0.01,IF(P397&lt;&gt;"ERROR","Correct","ERROR"),"ERROR")))</f>
        <v>0</v>
      </c>
      <c r="S397" s="139">
        <f>IF(P397=0,0,IF(ISBLANK('Student Work'!S397),"ERROR",IF(ABS('Student Work'!S397-('Student Work'!$T$14-'Student Work'!R397))&lt;0.01,IF(P397&lt;&gt;"ERROR","Correct","ERROR"),"ERROR")))</f>
        <v>0</v>
      </c>
      <c r="T397" s="139">
        <f>IF(P397=0,0,IF(ISBLANK('Student Work'!T397),"ERROR",IF(ABS('Student Work'!T397-('Student Work'!Q397-'Student Work'!S397))&lt;0.01,IF(P397&lt;&gt;"ERROR","Correct","ERROR"),"ERROR")))</f>
        <v>0</v>
      </c>
      <c r="U397" s="143"/>
      <c r="V397" s="143"/>
      <c r="W397" s="87"/>
      <c r="X397" s="87"/>
      <c r="Y397" s="87"/>
      <c r="Z397" s="87"/>
      <c r="AA397" s="87"/>
      <c r="AB397" s="87"/>
      <c r="AC397" s="87"/>
      <c r="AD397" s="137">
        <f>IF($AE$13="Correct",IF(AND(AD396+1&lt;='Student Work'!$AE$13,AD396&lt;&gt;0),AD396+1,IF('Student Work'!AD397&gt;0,"ERROR",0)),0)</f>
        <v>0</v>
      </c>
      <c r="AE397" s="139">
        <f>IF(AD397=0,0,IF(ISBLANK('Student Work'!AE397),"ERROR",IF(ABS('Student Work'!AE397-'Student Work'!AH396)&lt;0.01,IF(AD397&lt;&gt;"ERROR","Correct","ERROR"),"ERROR")))</f>
        <v>0</v>
      </c>
      <c r="AF397" s="139">
        <f>IF(AD397=0,0,IF(ISBLANK('Student Work'!AF397),"ERROR",IF(ABS('Student Work'!AF397-'Student Work'!AE397*'Student Work'!$AE$12/12)&lt;0.01,IF(AD397&lt;&gt;"ERROR","Correct","ERROR"),"ERROR")))</f>
        <v>0</v>
      </c>
      <c r="AG397" s="154">
        <f>IF(AD397=0,0,IF(ISBLANK('Student Work'!AG397),"ERROR",IF(ABS('Student Work'!AG397-('Student Work'!$AE$14-'Student Work'!AF397))&lt;0.01,"Correct","ERROR")))</f>
        <v>0</v>
      </c>
      <c r="AH397" s="155">
        <f>IF(AD397=0,0,IF(ISBLANK('Student Work'!AH397),"ERROR",IF(ABS('Student Work'!AH397-('Student Work'!AE397-'Student Work'!AG397))&lt;0.01,"Correct","ERROR")))</f>
        <v>0</v>
      </c>
      <c r="AI397" s="144"/>
      <c r="AJ397" s="87"/>
      <c r="AK397" s="87"/>
      <c r="AL397" s="70"/>
    </row>
    <row r="398" spans="1:38">
      <c r="A398" s="100"/>
      <c r="B398" s="72"/>
      <c r="C398" s="87"/>
      <c r="D398" s="87"/>
      <c r="E398" s="87"/>
      <c r="F398" s="87"/>
      <c r="G398" s="87"/>
      <c r="H398" s="87"/>
      <c r="I398" s="87"/>
      <c r="J398" s="87"/>
      <c r="K398" s="87"/>
      <c r="L398" s="87"/>
      <c r="M398" s="87"/>
      <c r="N398" s="87"/>
      <c r="O398" s="87"/>
      <c r="P398" s="137">
        <f>IF($T$13="Correct",IF(AND(P397+1&lt;='Student Work'!$T$13,P397&lt;&gt;0),P397+1,IF('Student Work'!P398&gt;0,"ERROR",0)),0)</f>
        <v>0</v>
      </c>
      <c r="Q398" s="138">
        <f>IF(P398=0,0,IF(ISBLANK('Student Work'!Q398),"ERROR",IF(ABS('Student Work'!Q398-'Student Work'!T397)&lt;0.01,IF(P398&lt;&gt;"ERROR","Correct","ERROR"),"ERROR")))</f>
        <v>0</v>
      </c>
      <c r="R398" s="139">
        <f>IF(P398=0,0,IF(ISBLANK('Student Work'!R398),"ERROR",IF(ABS('Student Work'!R398-'Student Work'!Q398*'Student Work'!$T$12/12)&lt;0.01,IF(P398&lt;&gt;"ERROR","Correct","ERROR"),"ERROR")))</f>
        <v>0</v>
      </c>
      <c r="S398" s="139">
        <f>IF(P398=0,0,IF(ISBLANK('Student Work'!S398),"ERROR",IF(ABS('Student Work'!S398-('Student Work'!$T$14-'Student Work'!R398))&lt;0.01,IF(P398&lt;&gt;"ERROR","Correct","ERROR"),"ERROR")))</f>
        <v>0</v>
      </c>
      <c r="T398" s="139">
        <f>IF(P398=0,0,IF(ISBLANK('Student Work'!T398),"ERROR",IF(ABS('Student Work'!T398-('Student Work'!Q398-'Student Work'!S398))&lt;0.01,IF(P398&lt;&gt;"ERROR","Correct","ERROR"),"ERROR")))</f>
        <v>0</v>
      </c>
      <c r="U398" s="143"/>
      <c r="V398" s="143"/>
      <c r="W398" s="87"/>
      <c r="X398" s="87"/>
      <c r="Y398" s="87"/>
      <c r="Z398" s="87"/>
      <c r="AA398" s="87"/>
      <c r="AB398" s="87"/>
      <c r="AC398" s="87"/>
      <c r="AD398" s="137">
        <f>IF($AE$13="Correct",IF(AND(AD397+1&lt;='Student Work'!$AE$13,AD397&lt;&gt;0),AD397+1,IF('Student Work'!AD398&gt;0,"ERROR",0)),0)</f>
        <v>0</v>
      </c>
      <c r="AE398" s="139">
        <f>IF(AD398=0,0,IF(ISBLANK('Student Work'!AE398),"ERROR",IF(ABS('Student Work'!AE398-'Student Work'!AH397)&lt;0.01,IF(AD398&lt;&gt;"ERROR","Correct","ERROR"),"ERROR")))</f>
        <v>0</v>
      </c>
      <c r="AF398" s="139">
        <f>IF(AD398=0,0,IF(ISBLANK('Student Work'!AF398),"ERROR",IF(ABS('Student Work'!AF398-'Student Work'!AE398*'Student Work'!$AE$12/12)&lt;0.01,IF(AD398&lt;&gt;"ERROR","Correct","ERROR"),"ERROR")))</f>
        <v>0</v>
      </c>
      <c r="AG398" s="154">
        <f>IF(AD398=0,0,IF(ISBLANK('Student Work'!AG398),"ERROR",IF(ABS('Student Work'!AG398-('Student Work'!$AE$14-'Student Work'!AF398))&lt;0.01,"Correct","ERROR")))</f>
        <v>0</v>
      </c>
      <c r="AH398" s="155">
        <f>IF(AD398=0,0,IF(ISBLANK('Student Work'!AH398),"ERROR",IF(ABS('Student Work'!AH398-('Student Work'!AE398-'Student Work'!AG398))&lt;0.01,"Correct","ERROR")))</f>
        <v>0</v>
      </c>
      <c r="AI398" s="144"/>
      <c r="AJ398" s="87"/>
      <c r="AK398" s="87"/>
      <c r="AL398" s="70"/>
    </row>
    <row r="399" spans="1:38">
      <c r="A399" s="100"/>
      <c r="B399" s="72"/>
      <c r="C399" s="87"/>
      <c r="D399" s="87"/>
      <c r="E399" s="87"/>
      <c r="F399" s="87"/>
      <c r="G399" s="87"/>
      <c r="H399" s="87"/>
      <c r="I399" s="87"/>
      <c r="J399" s="87"/>
      <c r="K399" s="87"/>
      <c r="L399" s="87"/>
      <c r="M399" s="87"/>
      <c r="N399" s="87"/>
      <c r="O399" s="87"/>
      <c r="P399" s="137">
        <f>IF($T$13="Correct",IF(AND(P398+1&lt;='Student Work'!$T$13,P398&lt;&gt;0),P398+1,IF('Student Work'!P399&gt;0,"ERROR",0)),0)</f>
        <v>0</v>
      </c>
      <c r="Q399" s="138">
        <f>IF(P399=0,0,IF(ISBLANK('Student Work'!Q399),"ERROR",IF(ABS('Student Work'!Q399-'Student Work'!T398)&lt;0.01,IF(P399&lt;&gt;"ERROR","Correct","ERROR"),"ERROR")))</f>
        <v>0</v>
      </c>
      <c r="R399" s="139">
        <f>IF(P399=0,0,IF(ISBLANK('Student Work'!R399),"ERROR",IF(ABS('Student Work'!R399-'Student Work'!Q399*'Student Work'!$T$12/12)&lt;0.01,IF(P399&lt;&gt;"ERROR","Correct","ERROR"),"ERROR")))</f>
        <v>0</v>
      </c>
      <c r="S399" s="139">
        <f>IF(P399=0,0,IF(ISBLANK('Student Work'!S399),"ERROR",IF(ABS('Student Work'!S399-('Student Work'!$T$14-'Student Work'!R399))&lt;0.01,IF(P399&lt;&gt;"ERROR","Correct","ERROR"),"ERROR")))</f>
        <v>0</v>
      </c>
      <c r="T399" s="139">
        <f>IF(P399=0,0,IF(ISBLANK('Student Work'!T399),"ERROR",IF(ABS('Student Work'!T399-('Student Work'!Q399-'Student Work'!S399))&lt;0.01,IF(P399&lt;&gt;"ERROR","Correct","ERROR"),"ERROR")))</f>
        <v>0</v>
      </c>
      <c r="U399" s="143"/>
      <c r="V399" s="143"/>
      <c r="W399" s="87"/>
      <c r="X399" s="87"/>
      <c r="Y399" s="87"/>
      <c r="Z399" s="87"/>
      <c r="AA399" s="87"/>
      <c r="AB399" s="87"/>
      <c r="AC399" s="87"/>
      <c r="AD399" s="137">
        <f>IF($AE$13="Correct",IF(AND(AD398+1&lt;='Student Work'!$AE$13,AD398&lt;&gt;0),AD398+1,IF('Student Work'!AD399&gt;0,"ERROR",0)),0)</f>
        <v>0</v>
      </c>
      <c r="AE399" s="139">
        <f>IF(AD399=0,0,IF(ISBLANK('Student Work'!AE399),"ERROR",IF(ABS('Student Work'!AE399-'Student Work'!AH398)&lt;0.01,IF(AD399&lt;&gt;"ERROR","Correct","ERROR"),"ERROR")))</f>
        <v>0</v>
      </c>
      <c r="AF399" s="139">
        <f>IF(AD399=0,0,IF(ISBLANK('Student Work'!AF399),"ERROR",IF(ABS('Student Work'!AF399-'Student Work'!AE399*'Student Work'!$AE$12/12)&lt;0.01,IF(AD399&lt;&gt;"ERROR","Correct","ERROR"),"ERROR")))</f>
        <v>0</v>
      </c>
      <c r="AG399" s="154">
        <f>IF(AD399=0,0,IF(ISBLANK('Student Work'!AG399),"ERROR",IF(ABS('Student Work'!AG399-('Student Work'!$AE$14-'Student Work'!AF399))&lt;0.01,"Correct","ERROR")))</f>
        <v>0</v>
      </c>
      <c r="AH399" s="155">
        <f>IF(AD399=0,0,IF(ISBLANK('Student Work'!AH399),"ERROR",IF(ABS('Student Work'!AH399-('Student Work'!AE399-'Student Work'!AG399))&lt;0.01,"Correct","ERROR")))</f>
        <v>0</v>
      </c>
      <c r="AI399" s="144"/>
      <c r="AJ399" s="87"/>
      <c r="AK399" s="87"/>
      <c r="AL399" s="70"/>
    </row>
    <row r="400" spans="1:38">
      <c r="A400" s="100"/>
      <c r="B400" s="72"/>
      <c r="C400" s="87"/>
      <c r="D400" s="87"/>
      <c r="E400" s="87"/>
      <c r="F400" s="87"/>
      <c r="G400" s="87"/>
      <c r="H400" s="87"/>
      <c r="I400" s="87"/>
      <c r="J400" s="87"/>
      <c r="K400" s="87"/>
      <c r="L400" s="87"/>
      <c r="M400" s="87"/>
      <c r="N400" s="87"/>
      <c r="O400" s="87"/>
      <c r="P400" s="137">
        <f>IF($T$13="Correct",IF(AND(P399+1&lt;='Student Work'!$T$13,P399&lt;&gt;0),P399+1,IF('Student Work'!P400&gt;0,"ERROR",0)),0)</f>
        <v>0</v>
      </c>
      <c r="Q400" s="138">
        <f>IF(P400=0,0,IF(ISBLANK('Student Work'!Q400),"ERROR",IF(ABS('Student Work'!Q400-'Student Work'!T399)&lt;0.01,IF(P400&lt;&gt;"ERROR","Correct","ERROR"),"ERROR")))</f>
        <v>0</v>
      </c>
      <c r="R400" s="139">
        <f>IF(P400=0,0,IF(ISBLANK('Student Work'!R400),"ERROR",IF(ABS('Student Work'!R400-'Student Work'!Q400*'Student Work'!$T$12/12)&lt;0.01,IF(P400&lt;&gt;"ERROR","Correct","ERROR"),"ERROR")))</f>
        <v>0</v>
      </c>
      <c r="S400" s="139">
        <f>IF(P400=0,0,IF(ISBLANK('Student Work'!S400),"ERROR",IF(ABS('Student Work'!S400-('Student Work'!$T$14-'Student Work'!R400))&lt;0.01,IF(P400&lt;&gt;"ERROR","Correct","ERROR"),"ERROR")))</f>
        <v>0</v>
      </c>
      <c r="T400" s="139">
        <f>IF(P400=0,0,IF(ISBLANK('Student Work'!T400),"ERROR",IF(ABS('Student Work'!T400-('Student Work'!Q400-'Student Work'!S400))&lt;0.01,IF(P400&lt;&gt;"ERROR","Correct","ERROR"),"ERROR")))</f>
        <v>0</v>
      </c>
      <c r="U400" s="143"/>
      <c r="V400" s="143"/>
      <c r="W400" s="100"/>
      <c r="X400" s="100"/>
      <c r="Y400" s="100"/>
      <c r="Z400" s="100"/>
      <c r="AA400" s="100"/>
      <c r="AB400" s="100"/>
      <c r="AC400" s="87"/>
      <c r="AD400" s="137">
        <f>IF($AE$13="Correct",IF(AND(AD399+1&lt;='Student Work'!$AE$13,AD399&lt;&gt;0),AD399+1,IF('Student Work'!AD400&gt;0,"ERROR",0)),0)</f>
        <v>0</v>
      </c>
      <c r="AE400" s="139">
        <f>IF(AD400=0,0,IF(ISBLANK('Student Work'!AE400),"ERROR",IF(ABS('Student Work'!AE400-'Student Work'!AH399)&lt;0.01,IF(AD400&lt;&gt;"ERROR","Correct","ERROR"),"ERROR")))</f>
        <v>0</v>
      </c>
      <c r="AF400" s="139">
        <f>IF(AD400=0,0,IF(ISBLANK('Student Work'!AF400),"ERROR",IF(ABS('Student Work'!AF400-'Student Work'!AE400*'Student Work'!$AE$12/12)&lt;0.01,IF(AD400&lt;&gt;"ERROR","Correct","ERROR"),"ERROR")))</f>
        <v>0</v>
      </c>
      <c r="AG400" s="154">
        <f>IF(AD400=0,0,IF(ISBLANK('Student Work'!AG400),"ERROR",IF(ABS('Student Work'!AG400-('Student Work'!$AE$14-'Student Work'!AF400))&lt;0.01,"Correct","ERROR")))</f>
        <v>0</v>
      </c>
      <c r="AH400" s="155">
        <f>IF(AD400=0,0,IF(ISBLANK('Student Work'!AH400),"ERROR",IF(ABS('Student Work'!AH400-('Student Work'!AE400-'Student Work'!AG400))&lt;0.01,"Correct","ERROR")))</f>
        <v>0</v>
      </c>
      <c r="AI400" s="144"/>
      <c r="AJ400" s="87"/>
      <c r="AK400" s="87"/>
      <c r="AL400" s="70"/>
    </row>
    <row r="401" spans="1:38">
      <c r="A401" s="100"/>
      <c r="B401" s="72"/>
      <c r="C401" s="87"/>
      <c r="D401" s="87"/>
      <c r="E401" s="87"/>
      <c r="F401" s="87"/>
      <c r="G401" s="87"/>
      <c r="H401" s="87"/>
      <c r="I401" s="87"/>
      <c r="J401" s="87"/>
      <c r="K401" s="87"/>
      <c r="L401" s="87"/>
      <c r="M401" s="87"/>
      <c r="N401" s="87"/>
      <c r="O401" s="87"/>
      <c r="P401" s="87"/>
      <c r="Q401" s="87"/>
      <c r="R401" s="90"/>
      <c r="S401" s="143"/>
      <c r="T401" s="143"/>
      <c r="U401" s="143"/>
      <c r="V401" s="143"/>
      <c r="W401" s="100"/>
      <c r="X401" s="100"/>
      <c r="Y401" s="100"/>
      <c r="Z401" s="100"/>
      <c r="AA401" s="100"/>
      <c r="AB401" s="100"/>
      <c r="AC401" s="87"/>
      <c r="AD401" s="87"/>
      <c r="AE401" s="87"/>
      <c r="AF401" s="87"/>
      <c r="AG401" s="87"/>
      <c r="AH401" s="87"/>
      <c r="AI401" s="87"/>
      <c r="AJ401" s="87"/>
      <c r="AK401" s="87"/>
      <c r="AL401" s="70"/>
    </row>
    <row r="402" spans="1:38">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c r="AL402" s="100"/>
    </row>
    <row r="403" spans="1:38">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c r="AL403" s="100"/>
    </row>
    <row r="404" spans="1:38">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c r="AL404" s="100"/>
    </row>
    <row r="405" spans="1:38">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c r="AL405" s="100"/>
    </row>
    <row r="406" spans="1:38">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c r="AL406" s="100"/>
    </row>
    <row r="407" spans="1:38">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c r="AL407" s="100"/>
    </row>
    <row r="408" spans="1:3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c r="AL408" s="100"/>
    </row>
    <row r="409" spans="1:38">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c r="AL409" s="100"/>
    </row>
    <row r="410" spans="1:38">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c r="AL410" s="100"/>
    </row>
    <row r="411" spans="1:38">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c r="AL411" s="100"/>
    </row>
    <row r="412" spans="1:38">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c r="AL412" s="100"/>
    </row>
    <row r="413" spans="1:38">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c r="AL413" s="100"/>
    </row>
    <row r="414" spans="1:38">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c r="AL414" s="100"/>
    </row>
    <row r="415" spans="1:38">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c r="AL415" s="100"/>
    </row>
    <row r="416" spans="1:38">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c r="AL416" s="100"/>
    </row>
    <row r="417" spans="1:38">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c r="AL417" s="100"/>
    </row>
    <row r="418" spans="1:3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c r="AL418" s="100"/>
    </row>
    <row r="419" spans="1:38">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c r="AL419" s="100"/>
    </row>
    <row r="420" spans="1:38">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c r="AL420" s="100"/>
    </row>
    <row r="421" spans="1:38">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c r="AL421" s="100"/>
    </row>
    <row r="422" spans="1:38">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c r="AL422" s="100"/>
    </row>
    <row r="423" spans="1:38">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c r="AL423" s="100"/>
    </row>
    <row r="424" spans="1:38">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c r="AL424" s="100"/>
    </row>
    <row r="425" spans="1:38">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c r="AL425" s="100"/>
    </row>
    <row r="426" spans="1:38">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c r="AL426" s="100"/>
    </row>
    <row r="427" spans="1:38">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c r="AL427" s="100"/>
    </row>
    <row r="428" spans="1:3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c r="AL428" s="100"/>
    </row>
    <row r="429" spans="1:38">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c r="AL429" s="100"/>
    </row>
    <row r="430" spans="1:38">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c r="AL430" s="100"/>
    </row>
    <row r="431" spans="1:38">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c r="AL431" s="100"/>
    </row>
    <row r="432" spans="1:38">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c r="AL432" s="100"/>
    </row>
    <row r="433" spans="1:38">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row>
    <row r="434" spans="1:38">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row>
    <row r="435" spans="1:38">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c r="AL435" s="100"/>
    </row>
    <row r="436" spans="1:38">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c r="AL436" s="100"/>
    </row>
    <row r="437" spans="1:38">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c r="AL437" s="100"/>
    </row>
    <row r="438" spans="1: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c r="AL438" s="100"/>
    </row>
    <row r="439" spans="1:38">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AC439" s="100"/>
      <c r="AD439" s="100"/>
      <c r="AE439" s="100"/>
      <c r="AF439" s="100"/>
      <c r="AG439" s="100"/>
      <c r="AH439" s="100"/>
      <c r="AI439" s="100"/>
      <c r="AJ439" s="100"/>
      <c r="AK439" s="100"/>
      <c r="AL439" s="100"/>
    </row>
    <row r="440" spans="1:38">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AC440" s="100"/>
      <c r="AD440" s="100"/>
      <c r="AE440" s="100"/>
      <c r="AF440" s="100"/>
      <c r="AG440" s="100"/>
      <c r="AH440" s="100"/>
      <c r="AI440" s="100"/>
      <c r="AJ440" s="100"/>
      <c r="AK440" s="100"/>
      <c r="AL440" s="100"/>
    </row>
  </sheetData>
  <sheetProtection algorithmName="SHA-512" hashValue="NshzEDbmFRdkiIv8gTFJk56G9ZqpZnBuwdCBmaneYZjpopbeC7u16To+u/JvWltSi32dgGbYBHqQUo46R8TAkw==" saltValue="z0P3DOiGOI9Tzj2UoYWQIg==" spinCount="100000" sheet="1" objects="1" scenarios="1" selectLockedCells="1" selectUnlockedCells="1"/>
  <mergeCells count="61">
    <mergeCell ref="C2:O2"/>
    <mergeCell ref="D3:I3"/>
    <mergeCell ref="D4:I5"/>
    <mergeCell ref="W4:W5"/>
    <mergeCell ref="W6:AC6"/>
    <mergeCell ref="L3:M3"/>
    <mergeCell ref="L4:M5"/>
    <mergeCell ref="N4:N5"/>
    <mergeCell ref="D7:I9"/>
    <mergeCell ref="Q7:R9"/>
    <mergeCell ref="X7:Y7"/>
    <mergeCell ref="AA7:AB7"/>
    <mergeCell ref="AG7:AH9"/>
    <mergeCell ref="O8:O9"/>
    <mergeCell ref="X8:Y8"/>
    <mergeCell ref="AA8:AB8"/>
    <mergeCell ref="AJ8:AJ9"/>
    <mergeCell ref="X9:Y9"/>
    <mergeCell ref="AA9:AB9"/>
    <mergeCell ref="Q10:R12"/>
    <mergeCell ref="W10:AC16"/>
    <mergeCell ref="AG10:AH12"/>
    <mergeCell ref="D11:I12"/>
    <mergeCell ref="D14:I15"/>
    <mergeCell ref="D17:I18"/>
    <mergeCell ref="K17:K18"/>
    <mergeCell ref="P18:Q18"/>
    <mergeCell ref="D20:I25"/>
    <mergeCell ref="W20:W21"/>
    <mergeCell ref="K21:L21"/>
    <mergeCell ref="K22:L22"/>
    <mergeCell ref="W22:AB23"/>
    <mergeCell ref="K23:L23"/>
    <mergeCell ref="K24:L24"/>
    <mergeCell ref="W24:Z24"/>
    <mergeCell ref="AA24:AB24"/>
    <mergeCell ref="AP25:AQ25"/>
    <mergeCell ref="K26:M29"/>
    <mergeCell ref="W26:Z26"/>
    <mergeCell ref="AA26:AB26"/>
    <mergeCell ref="W27:AB27"/>
    <mergeCell ref="K25:L25"/>
    <mergeCell ref="W25:Z25"/>
    <mergeCell ref="K34:L34"/>
    <mergeCell ref="K30:L30"/>
    <mergeCell ref="W29:AB30"/>
    <mergeCell ref="K31:L31"/>
    <mergeCell ref="K32:L32"/>
    <mergeCell ref="W31:Z31"/>
    <mergeCell ref="AA31:AB31"/>
    <mergeCell ref="K33:L33"/>
    <mergeCell ref="W32:Z32"/>
    <mergeCell ref="W34:AB34"/>
    <mergeCell ref="AA32:AB32"/>
    <mergeCell ref="AD18:AE18"/>
    <mergeCell ref="K19:M19"/>
    <mergeCell ref="R17:T17"/>
    <mergeCell ref="AG17:AI17"/>
    <mergeCell ref="W33:Z33"/>
    <mergeCell ref="AA33:AB33"/>
    <mergeCell ref="AA25:AB25"/>
  </mergeCells>
  <conditionalFormatting sqref="L3:M3">
    <cfRule type="containsText" dxfId="23" priority="5" operator="containsText" text="Error">
      <formula>NOT(ISERROR(SEARCH("Error",L3)))</formula>
    </cfRule>
  </conditionalFormatting>
  <conditionalFormatting sqref="L4:M5">
    <cfRule type="containsText" dxfId="22" priority="6" operator="containsText" text="Correct">
      <formula>NOT(ISERROR(SEARCH("Correct",L4)))</formula>
    </cfRule>
  </conditionalFormatting>
  <conditionalFormatting sqref="M21:M24 M30:M33">
    <cfRule type="containsText" dxfId="21" priority="1" operator="containsText" text="Correct">
      <formula>NOT(ISERROR(SEARCH("Correct",M21)))</formula>
    </cfRule>
    <cfRule type="containsText" dxfId="20" priority="2" operator="containsText" text="ERROR">
      <formula>NOT(ISERROR(SEARCH("ERROR",M21)))</formula>
    </cfRule>
  </conditionalFormatting>
  <conditionalFormatting sqref="N3">
    <cfRule type="cellIs" dxfId="19" priority="4" operator="greaterThanOrEqual">
      <formula>0</formula>
    </cfRule>
    <cfRule type="cellIs" dxfId="18" priority="61" operator="equal">
      <formula>0</formula>
    </cfRule>
  </conditionalFormatting>
  <conditionalFormatting sqref="N4:N5">
    <cfRule type="cellIs" dxfId="17" priority="3" operator="greaterThan">
      <formula>0</formula>
    </cfRule>
  </conditionalFormatting>
  <conditionalFormatting sqref="P25:P400 AD25:AD400">
    <cfRule type="containsText" dxfId="16" priority="62" operator="containsText" text="ERROR">
      <formula>NOT(ISERROR(SEARCH("ERROR",P25)))</formula>
    </cfRule>
    <cfRule type="cellIs" dxfId="15" priority="66" operator="greaterThan">
      <formula>5</formula>
    </cfRule>
  </conditionalFormatting>
  <conditionalFormatting sqref="P7:V16 AD7:AI16 P17:AI17 P18:Y19 X20:Y21 P20:V26 AD21:AF24 AI21:AI24 AG21:AH400 AD25:AD400 AI26:AI400 P27:T400">
    <cfRule type="containsText" dxfId="14" priority="68" operator="containsText" text="Correct">
      <formula>NOT(ISERROR(SEARCH("Correct",P7)))</formula>
    </cfRule>
    <cfRule type="containsText" dxfId="13" priority="69" operator="containsText" text="ERROR">
      <formula>NOT(ISERROR(SEARCH("ERROR",P7)))</formula>
    </cfRule>
  </conditionalFormatting>
  <conditionalFormatting sqref="P20:V26 AD25:AD400 P27:T400 P7:V16 AD7:AI16 P17:AI17 P18:Y19 X20:Y21 AD21:AF24 AI21:AI24 AG21:AH400 AI26:AI400">
    <cfRule type="containsText" dxfId="12" priority="67" operator="containsText" text="Caution">
      <formula>NOT(ISERROR(SEARCH("Caution",P7)))</formula>
    </cfRule>
  </conditionalFormatting>
  <conditionalFormatting sqref="W10:AC16">
    <cfRule type="containsText" dxfId="11" priority="57" operator="containsText" text="Caution:">
      <formula>NOT(ISERROR(SEARCH("Caution:",W10)))</formula>
    </cfRule>
  </conditionalFormatting>
  <conditionalFormatting sqref="X7:Y9 AA7:AB9 AA24:AB26 AA31:AB33">
    <cfRule type="containsText" dxfId="10" priority="55" operator="containsText" text="Correct">
      <formula>NOT(ISERROR(SEARCH("Correct",X7)))</formula>
    </cfRule>
    <cfRule type="containsText" dxfId="9" priority="56" operator="containsText" text="ERROR">
      <formula>NOT(ISERROR(SEARCH("ERROR",X7)))</formula>
    </cfRule>
  </conditionalFormatting>
  <conditionalFormatting sqref="Z18:AB21 AC18:AC400 U27:V400 W28:AB28 W35:Y398 AA35:AB398 Z35:Z399">
    <cfRule type="containsText" dxfId="8" priority="7" operator="containsText" text="Caution">
      <formula>NOT(ISERROR(SEARCH("Caution",U18)))</formula>
    </cfRule>
    <cfRule type="containsText" dxfId="7" priority="8" operator="containsText" text="Correct">
      <formula>NOT(ISERROR(SEARCH("Correct",U18)))</formula>
    </cfRule>
    <cfRule type="containsText" dxfId="6" priority="9" operator="containsText" text="ERROR">
      <formula>NOT(ISERROR(SEARCH("ERROR",U18)))</formula>
    </cfRule>
  </conditionalFormatting>
  <conditionalFormatting sqref="AD18:AI20">
    <cfRule type="containsText" dxfId="5" priority="58" operator="containsText" text="Caution">
      <formula>NOT(ISERROR(SEARCH("Caution",AD18)))</formula>
    </cfRule>
    <cfRule type="containsText" dxfId="4" priority="59" operator="containsText" text="Correct">
      <formula>NOT(ISERROR(SEARCH("Correct",AD18)))</formula>
    </cfRule>
    <cfRule type="containsText" dxfId="3" priority="60" operator="containsText" text="ERROR">
      <formula>NOT(ISERROR(SEARCH("ERROR",AD18)))</formula>
    </cfRule>
  </conditionalFormatting>
  <conditionalFormatting sqref="AE25:AF400">
    <cfRule type="containsText" dxfId="2" priority="63" operator="containsText" text="Caution">
      <formula>NOT(ISERROR(SEARCH("Caution",AE25)))</formula>
    </cfRule>
    <cfRule type="containsText" dxfId="1" priority="64" operator="containsText" text="Correct">
      <formula>NOT(ISERROR(SEARCH("Correct",AE25)))</formula>
    </cfRule>
    <cfRule type="containsText" dxfId="0" priority="65" operator="containsText" text="ERROR">
      <formula>NOT(ISERROR(SEARCH("ERROR",AE25)))</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DF197C-C302-4DFA-87A4-CA7E205F71FB}">
  <ds:schemaRefs>
    <ds:schemaRef ds:uri="http://schemas.microsoft.com/sharepoint/v3/contenttype/forms"/>
  </ds:schemaRefs>
</ds:datastoreItem>
</file>

<file path=customXml/itemProps2.xml><?xml version="1.0" encoding="utf-8"?>
<ds:datastoreItem xmlns:ds="http://schemas.openxmlformats.org/officeDocument/2006/customXml" ds:itemID="{5A6BF3D1-55F2-4441-808A-8989E5F02D69}">
  <ds:schemaRefs>
    <ds:schemaRef ds:uri="http://schemas.microsoft.com/office/infopath/2007/PartnerControls"/>
    <ds:schemaRef ds:uri="http://schemas.microsoft.com/office/2006/documentManagement/types"/>
    <ds:schemaRef ds:uri="0acb5147-8577-475e-9c5c-8643af49afee"/>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0D06F5C1-0789-48F7-9B86-2A615A6DE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Nelson, Curtis</cp:lastModifiedBy>
  <dcterms:created xsi:type="dcterms:W3CDTF">2017-06-06T00:29:02Z</dcterms:created>
  <dcterms:modified xsi:type="dcterms:W3CDTF">2023-09-06T19:29:25Z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