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.shortcut-targets-by-id\0B60XMMElv9MLanBhTFdMcjdfdWM\Combining with CHF\CHF 2023\event guide\web_map_schedule\schedule\"/>
    </mc:Choice>
  </mc:AlternateContent>
  <xr:revisionPtr revIDLastSave="0" documentId="13_ncr:1_{D105D2AC-301B-4684-8B1D-7E0C8BE538BF}" xr6:coauthVersionLast="47" xr6:coauthVersionMax="47" xr10:uidLastSave="{00000000-0000-0000-0000-000000000000}"/>
  <bookViews>
    <workbookView xWindow="37470" yWindow="-9720" windowWidth="29790" windowHeight="23925" activeTab="3" xr2:uid="{053DD8B9-FD50-4F52-A3B2-48C465F72B9E}"/>
  </bookViews>
  <sheets>
    <sheet name="Sheet1" sheetId="1" r:id="rId1"/>
    <sheet name="Sheet6" sheetId="6" r:id="rId2"/>
    <sheet name="Sheet7" sheetId="7" r:id="rId3"/>
    <sheet name="Sheet8" sheetId="8" r:id="rId4"/>
    <sheet name="Sheet2" sheetId="2" r:id="rId5"/>
    <sheet name="202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1" i="8"/>
  <c r="D55" i="4"/>
  <c r="D49" i="4"/>
  <c r="D3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8" i="4"/>
  <c r="K54" i="4"/>
  <c r="K2" i="4"/>
  <c r="F39" i="4"/>
  <c r="D40" i="4" s="1"/>
  <c r="F38" i="4"/>
  <c r="F23" i="4"/>
  <c r="D24" i="4" s="1"/>
  <c r="D4" i="4"/>
  <c r="D3" i="4"/>
  <c r="F3" i="4"/>
  <c r="F4" i="4"/>
  <c r="D5" i="4" s="1"/>
  <c r="F5" i="4" s="1"/>
  <c r="D6" i="4" s="1"/>
  <c r="F6" i="4" s="1"/>
  <c r="D7" i="4" s="1"/>
  <c r="F2" i="4"/>
  <c r="F7" i="4" l="1"/>
  <c r="D8" i="4" s="1"/>
  <c r="F8" i="4" s="1"/>
  <c r="D9" i="4" s="1"/>
  <c r="F9" i="4" s="1"/>
  <c r="D10" i="4" s="1"/>
  <c r="F10" i="4" s="1"/>
  <c r="D11" i="4" s="1"/>
  <c r="F11" i="4" s="1"/>
  <c r="D12" i="4" s="1"/>
  <c r="F12" i="4" s="1"/>
  <c r="D13" i="4" s="1"/>
  <c r="F13" i="4" s="1"/>
  <c r="D14" i="4" s="1"/>
  <c r="F14" i="4" s="1"/>
  <c r="D15" i="4" s="1"/>
  <c r="F15" i="4" s="1"/>
  <c r="D16" i="4" s="1"/>
  <c r="F16" i="4" s="1"/>
  <c r="D17" i="4" s="1"/>
  <c r="F17" i="4" s="1"/>
  <c r="D18" i="4" s="1"/>
  <c r="F18" i="4" s="1"/>
  <c r="D19" i="4" s="1"/>
  <c r="F19" i="4" s="1"/>
  <c r="D20" i="4" s="1"/>
  <c r="F20" i="4" s="1"/>
  <c r="D21" i="4" s="1"/>
  <c r="F21" i="4" s="1"/>
  <c r="D22" i="4" s="1"/>
  <c r="F22" i="4" s="1"/>
  <c r="F54" i="4"/>
  <c r="F49" i="4"/>
  <c r="F48" i="4"/>
  <c r="F40" i="4"/>
  <c r="F24" i="4"/>
  <c r="D25" i="4" s="1"/>
  <c r="F25" i="4" s="1"/>
  <c r="D26" i="4" s="1"/>
  <c r="F26" i="4" s="1"/>
  <c r="D27" i="4" s="1"/>
  <c r="F27" i="4" s="1"/>
  <c r="D28" i="4" s="1"/>
  <c r="F28" i="4" s="1"/>
  <c r="D29" i="4" s="1"/>
  <c r="F29" i="4" s="1"/>
  <c r="D30" i="4" s="1"/>
  <c r="F30" i="4" s="1"/>
  <c r="D31" i="4" s="1"/>
  <c r="F31" i="4" s="1"/>
  <c r="D32" i="4" s="1"/>
  <c r="F32" i="4" s="1"/>
  <c r="D33" i="4" s="1"/>
  <c r="F33" i="4" s="1"/>
  <c r="D34" i="4" s="1"/>
  <c r="F34" i="4" s="1"/>
  <c r="D35" i="4" s="1"/>
  <c r="F35" i="4" s="1"/>
  <c r="D36" i="4" s="1"/>
  <c r="F36" i="4" s="1"/>
  <c r="D37" i="4" s="1"/>
  <c r="F37" i="4" s="1"/>
  <c r="F55" i="4"/>
  <c r="K55" i="4" l="1"/>
  <c r="D56" i="4"/>
  <c r="D50" i="4"/>
  <c r="K49" i="4"/>
  <c r="D41" i="4"/>
  <c r="K40" i="4"/>
  <c r="F2" i="2"/>
  <c r="D3" i="2" s="1"/>
  <c r="F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50" i="2" s="1"/>
  <c r="E51" i="2" s="1"/>
  <c r="E52" i="2" s="1"/>
  <c r="E53" i="2" s="1"/>
  <c r="E54" i="2" s="1"/>
  <c r="E55" i="2" s="1"/>
  <c r="E57" i="2" s="1"/>
  <c r="E58" i="2" s="1"/>
  <c r="E59" i="2" s="1"/>
  <c r="E60" i="2" s="1"/>
  <c r="C3" i="2"/>
  <c r="C4" i="2" s="1"/>
  <c r="B20" i="1"/>
  <c r="D20" i="1" s="1"/>
  <c r="B21" i="1" s="1"/>
  <c r="D21" i="1" s="1"/>
  <c r="B22" i="1" s="1"/>
  <c r="D22" i="1" s="1"/>
  <c r="D18" i="1"/>
  <c r="B19" i="1" s="1"/>
  <c r="D19" i="1" s="1"/>
  <c r="B17" i="1"/>
  <c r="B4" i="1"/>
  <c r="D4" i="1" s="1"/>
  <c r="F56" i="4" l="1"/>
  <c r="K50" i="4"/>
  <c r="F50" i="4"/>
  <c r="F41" i="4"/>
  <c r="K3" i="2"/>
  <c r="K2" i="2"/>
  <c r="D4" i="2"/>
  <c r="C5" i="2"/>
  <c r="B5" i="1"/>
  <c r="E4" i="1"/>
  <c r="D5" i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D57" i="4" l="1"/>
  <c r="K56" i="4"/>
  <c r="D51" i="4"/>
  <c r="D42" i="4"/>
  <c r="K41" i="4"/>
  <c r="F4" i="2"/>
  <c r="K4" i="2" s="1"/>
  <c r="C6" i="2"/>
  <c r="F57" i="4" l="1"/>
  <c r="F51" i="4"/>
  <c r="F42" i="4"/>
  <c r="D5" i="2"/>
  <c r="C7" i="2"/>
  <c r="D58" i="4" l="1"/>
  <c r="K57" i="4"/>
  <c r="D52" i="4"/>
  <c r="K51" i="4"/>
  <c r="D43" i="4"/>
  <c r="K42" i="4"/>
  <c r="F5" i="2"/>
  <c r="D6" i="2" s="1"/>
  <c r="C8" i="2"/>
  <c r="F58" i="4" l="1"/>
  <c r="K58" i="4" s="1"/>
  <c r="F52" i="4"/>
  <c r="F43" i="4"/>
  <c r="K5" i="2"/>
  <c r="F6" i="2"/>
  <c r="D7" i="2" s="1"/>
  <c r="C9" i="2"/>
  <c r="D53" i="4" l="1"/>
  <c r="K52" i="4"/>
  <c r="D44" i="4"/>
  <c r="K43" i="4"/>
  <c r="K6" i="2"/>
  <c r="F7" i="2"/>
  <c r="D8" i="2" s="1"/>
  <c r="C10" i="2"/>
  <c r="K53" i="4" l="1"/>
  <c r="F53" i="4"/>
  <c r="F44" i="4"/>
  <c r="K7" i="2"/>
  <c r="F8" i="2"/>
  <c r="D9" i="2" s="1"/>
  <c r="C11" i="2"/>
  <c r="D45" i="4" l="1"/>
  <c r="K44" i="4"/>
  <c r="K8" i="2"/>
  <c r="F9" i="2"/>
  <c r="D10" i="2" s="1"/>
  <c r="C12" i="2"/>
  <c r="F45" i="4" l="1"/>
  <c r="K9" i="2"/>
  <c r="F10" i="2"/>
  <c r="D11" i="2" s="1"/>
  <c r="C13" i="2"/>
  <c r="D46" i="4" l="1"/>
  <c r="K45" i="4"/>
  <c r="K10" i="2"/>
  <c r="F11" i="2"/>
  <c r="D12" i="2" s="1"/>
  <c r="C14" i="2"/>
  <c r="F46" i="4" l="1"/>
  <c r="K11" i="2"/>
  <c r="F12" i="2"/>
  <c r="D13" i="2" s="1"/>
  <c r="C15" i="2"/>
  <c r="D47" i="4" l="1"/>
  <c r="K46" i="4"/>
  <c r="K12" i="2"/>
  <c r="F13" i="2"/>
  <c r="D14" i="2" s="1"/>
  <c r="C16" i="2"/>
  <c r="F47" i="4" l="1"/>
  <c r="K47" i="4" s="1"/>
  <c r="K13" i="2"/>
  <c r="F14" i="2"/>
  <c r="D15" i="2" s="1"/>
  <c r="C17" i="2"/>
  <c r="K14" i="2" l="1"/>
  <c r="F15" i="2"/>
  <c r="D16" i="2" s="1"/>
  <c r="C18" i="2"/>
  <c r="K15" i="2" l="1"/>
  <c r="F16" i="2"/>
  <c r="D17" i="2" s="1"/>
  <c r="C19" i="2"/>
  <c r="K16" i="2" l="1"/>
  <c r="F17" i="2"/>
  <c r="D18" i="2" s="1"/>
  <c r="C20" i="2"/>
  <c r="K17" i="2" l="1"/>
  <c r="F18" i="2"/>
  <c r="D19" i="2" s="1"/>
  <c r="C21" i="2"/>
  <c r="K18" i="2" l="1"/>
  <c r="F19" i="2"/>
  <c r="D20" i="2" s="1"/>
  <c r="K19" i="2" l="1"/>
  <c r="F20" i="2"/>
  <c r="D21" i="2" s="1"/>
  <c r="C23" i="2"/>
  <c r="K20" i="2" l="1"/>
  <c r="F21" i="2"/>
  <c r="K21" i="2" s="1"/>
  <c r="C24" i="2"/>
  <c r="F22" i="2" l="1"/>
  <c r="C25" i="2"/>
  <c r="D23" i="2" l="1"/>
  <c r="K22" i="2"/>
  <c r="F23" i="2"/>
  <c r="D24" i="2" s="1"/>
  <c r="C26" i="2"/>
  <c r="K23" i="2" l="1"/>
  <c r="F24" i="2"/>
  <c r="D25" i="2" s="1"/>
  <c r="C27" i="2"/>
  <c r="K24" i="2" l="1"/>
  <c r="F25" i="2"/>
  <c r="D26" i="2" s="1"/>
  <c r="C28" i="2"/>
  <c r="K25" i="2" l="1"/>
  <c r="F26" i="2"/>
  <c r="D27" i="2" s="1"/>
  <c r="C29" i="2"/>
  <c r="K26" i="2" l="1"/>
  <c r="F27" i="2"/>
  <c r="D28" i="2" s="1"/>
  <c r="C30" i="2"/>
  <c r="K27" i="2" l="1"/>
  <c r="F28" i="2"/>
  <c r="D29" i="2" s="1"/>
  <c r="C31" i="2"/>
  <c r="K28" i="2" l="1"/>
  <c r="F29" i="2"/>
  <c r="D30" i="2" s="1"/>
  <c r="C32" i="2"/>
  <c r="K29" i="2" l="1"/>
  <c r="F30" i="2"/>
  <c r="D31" i="2" s="1"/>
  <c r="C33" i="2"/>
  <c r="K30" i="2" l="1"/>
  <c r="F31" i="2"/>
  <c r="D32" i="2" s="1"/>
  <c r="C34" i="2"/>
  <c r="K31" i="2" l="1"/>
  <c r="F32" i="2"/>
  <c r="D33" i="2" s="1"/>
  <c r="C35" i="2"/>
  <c r="K32" i="2" l="1"/>
  <c r="F33" i="2"/>
  <c r="D34" i="2" s="1"/>
  <c r="K33" i="2" l="1"/>
  <c r="F34" i="2"/>
  <c r="D35" i="2" s="1"/>
  <c r="C37" i="2"/>
  <c r="K34" i="2" l="1"/>
  <c r="F35" i="2"/>
  <c r="K35" i="2" s="1"/>
  <c r="C38" i="2"/>
  <c r="F36" i="2" l="1"/>
  <c r="C39" i="2"/>
  <c r="D37" i="2" l="1"/>
  <c r="K36" i="2"/>
  <c r="F37" i="2"/>
  <c r="D38" i="2" s="1"/>
  <c r="C40" i="2"/>
  <c r="K37" i="2" l="1"/>
  <c r="F38" i="2"/>
  <c r="D39" i="2" s="1"/>
  <c r="C41" i="2"/>
  <c r="K38" i="2" l="1"/>
  <c r="F39" i="2"/>
  <c r="D40" i="2" s="1"/>
  <c r="C42" i="2"/>
  <c r="K39" i="2" l="1"/>
  <c r="F40" i="2"/>
  <c r="D41" i="2" s="1"/>
  <c r="C43" i="2"/>
  <c r="K40" i="2" l="1"/>
  <c r="F41" i="2"/>
  <c r="D42" i="2" s="1"/>
  <c r="C44" i="2"/>
  <c r="K41" i="2" l="1"/>
  <c r="F42" i="2"/>
  <c r="D43" i="2" s="1"/>
  <c r="C45" i="2"/>
  <c r="K42" i="2" l="1"/>
  <c r="F43" i="2"/>
  <c r="D44" i="2" s="1"/>
  <c r="C46" i="2"/>
  <c r="F44" i="2" l="1"/>
  <c r="D45" i="2" s="1"/>
  <c r="K44" i="2"/>
  <c r="K43" i="2"/>
  <c r="C47" i="2"/>
  <c r="F45" i="2" l="1"/>
  <c r="D46" i="2" s="1"/>
  <c r="K45" i="2"/>
  <c r="C48" i="2"/>
  <c r="F46" i="2" l="1"/>
  <c r="D47" i="2" s="1"/>
  <c r="K46" i="2"/>
  <c r="F49" i="2"/>
  <c r="K49" i="2" s="1"/>
  <c r="F47" i="2" l="1"/>
  <c r="D48" i="2" s="1"/>
  <c r="K47" i="2"/>
  <c r="D50" i="2"/>
  <c r="F50" i="2" s="1"/>
  <c r="C50" i="2"/>
  <c r="K50" i="2" s="1"/>
  <c r="F48" i="2" l="1"/>
  <c r="K48" i="2"/>
  <c r="D51" i="2"/>
  <c r="F51" i="2" s="1"/>
  <c r="C51" i="2"/>
  <c r="K51" i="2" s="1"/>
  <c r="D52" i="2" l="1"/>
  <c r="F52" i="2" s="1"/>
  <c r="C52" i="2"/>
  <c r="K52" i="2" s="1"/>
  <c r="D53" i="2" l="1"/>
  <c r="F53" i="2" s="1"/>
  <c r="C53" i="2"/>
  <c r="K53" i="2" s="1"/>
  <c r="D54" i="2" l="1"/>
  <c r="F54" i="2" s="1"/>
  <c r="C54" i="2"/>
  <c r="K54" i="2" s="1"/>
  <c r="D55" i="2" l="1"/>
  <c r="F55" i="2" s="1"/>
  <c r="C55" i="2"/>
  <c r="K55" i="2" s="1"/>
  <c r="F56" i="2" l="1"/>
  <c r="K56" i="2" s="1"/>
  <c r="D57" i="2" l="1"/>
  <c r="F57" i="2" s="1"/>
  <c r="C57" i="2"/>
  <c r="K57" i="2" s="1"/>
  <c r="D58" i="2" l="1"/>
  <c r="F58" i="2" s="1"/>
  <c r="C58" i="2"/>
  <c r="K58" i="2" s="1"/>
  <c r="D59" i="2" l="1"/>
  <c r="F59" i="2" s="1"/>
  <c r="C59" i="2"/>
  <c r="K59" i="2" s="1"/>
  <c r="D60" i="2" l="1"/>
  <c r="F60" i="2" s="1"/>
  <c r="C60" i="2"/>
  <c r="K60" i="2" s="1"/>
</calcChain>
</file>

<file path=xl/sharedStrings.xml><?xml version="1.0" encoding="utf-8"?>
<sst xmlns="http://schemas.openxmlformats.org/spreadsheetml/2006/main" count="551" uniqueCount="291">
  <si>
    <t>Right</t>
  </si>
  <si>
    <t>left</t>
  </si>
  <si>
    <t>bottom</t>
  </si>
  <si>
    <t>top</t>
  </si>
  <si>
    <t>x1</t>
  </si>
  <si>
    <t>y1</t>
  </si>
  <si>
    <t>x2</t>
  </si>
  <si>
    <t>y2</t>
  </si>
  <si>
    <t>Gift Shop &amp; Festival Information</t>
  </si>
  <si>
    <t>Brooker’s Ice Cream</t>
  </si>
  <si>
    <t>South Meeting House</t>
  </si>
  <si>
    <t>Josiah Harmar Camp</t>
  </si>
  <si>
    <t>Louisiana Governor</t>
  </si>
  <si>
    <t>Militiaman</t>
  </si>
  <si>
    <t>Founders’ Corner</t>
  </si>
  <si>
    <t>The Georges</t>
  </si>
  <si>
    <t>Cup and Quill</t>
  </si>
  <si>
    <t>Colonial Cooking</t>
  </si>
  <si>
    <t>American Mess</t>
  </si>
  <si>
    <t>American Camp</t>
  </si>
  <si>
    <t>Military Surgeon</t>
  </si>
  <si>
    <t>Fighting Quaker Forge</t>
  </si>
  <si>
    <t>Naval Recruitment</t>
  </si>
  <si>
    <t>Continental Field</t>
  </si>
  <si>
    <t>Dancing at 1:00, 1:30, 3:30</t>
  </si>
  <si>
    <t>Lucet Class at 12:30, 4:30</t>
  </si>
  <si>
    <t>Historic Conversations</t>
  </si>
  <si>
    <t>Colonial School</t>
  </si>
  <si>
    <t>Mayflower</t>
  </si>
  <si>
    <t>Culper Spy Ring HQ</t>
  </si>
  <si>
    <t>British Encampment</t>
  </si>
  <si>
    <t>Laundress</t>
  </si>
  <si>
    <t>Painted Hog Tavern</t>
  </si>
  <si>
    <t>Colonial Living</t>
  </si>
  <si>
    <t>Interpreter Camp</t>
  </si>
  <si>
    <t>Smallpox Inoculation</t>
  </si>
  <si>
    <t>Book Binder</t>
  </si>
  <si>
    <t>Historic Documents</t>
  </si>
  <si>
    <t>Calligrapher</t>
  </si>
  <si>
    <t>Print Shop</t>
  </si>
  <si>
    <t>Paper Making</t>
  </si>
  <si>
    <t>Luthier (fiddle maker)</t>
  </si>
  <si>
    <t>Steward’s Woodwork</t>
  </si>
  <si>
    <t>Coffin Maker</t>
  </si>
  <si>
    <t>Potter</t>
  </si>
  <si>
    <t>Chandlery</t>
  </si>
  <si>
    <t>Wildwood Mercantile</t>
  </si>
  <si>
    <t>Broom Maker</t>
  </si>
  <si>
    <t>Cooper</t>
  </si>
  <si>
    <t>Apothecary</t>
  </si>
  <si>
    <t>Basket Maker</t>
  </si>
  <si>
    <t>Pillory</t>
  </si>
  <si>
    <t>Fiber Arts</t>
  </si>
  <si>
    <t>Bakery</t>
  </si>
  <si>
    <t>Spoon Maker</t>
  </si>
  <si>
    <t>Jolley Art</t>
  </si>
  <si>
    <t>Food Truck Round-up</t>
  </si>
  <si>
    <t>Dining Area</t>
  </si>
  <si>
    <t>Military History Motor Pool</t>
  </si>
  <si>
    <t>label</t>
  </si>
  <si>
    <t>Y3</t>
  </si>
  <si>
    <t>X3</t>
  </si>
  <si>
    <t>line height</t>
  </si>
  <si>
    <t>Period Men’s fashion (military and civilian)</t>
  </si>
  <si>
    <t>Children’s Games</t>
  </si>
  <si>
    <t>Children’s Chores</t>
  </si>
  <si>
    <t>King’s Field</t>
  </si>
  <si>
    <t>Gray’s Rope Walk</t>
  </si>
  <si>
    <t>Carol’s Station, a Frontier Village</t>
  </si>
  <si>
    <t>Maria’s Lemonade</t>
  </si>
  <si>
    <t>Factor</t>
  </si>
  <si>
    <t>#</t>
  </si>
  <si>
    <t>Hatter</t>
  </si>
  <si>
    <t>supplement</t>
  </si>
  <si>
    <t>4067,2493,4067,2539,4174,2605,4220,2595,4159,2508,4108,2477</t>
  </si>
  <si>
    <t>2274,1815,2340,1927</t>
  </si>
  <si>
    <t>1229,1856,1082,1692</t>
  </si>
  <si>
    <t>587,1524,332,1443</t>
  </si>
  <si>
    <t>1092,1514,954,1387</t>
  </si>
  <si>
    <t>557,989,760,979,837,1020,1046,867,1224,856,1239,999,1117,999,1112,1050,806,1065,577,1040</t>
  </si>
  <si>
    <t>781,816,924,969</t>
  </si>
  <si>
    <t>893,545,995,703</t>
  </si>
  <si>
    <t>1046,367,1194,484</t>
  </si>
  <si>
    <t>1285,265,1433,377</t>
  </si>
  <si>
    <t>1504,923,2457,1274</t>
  </si>
  <si>
    <t>3273,1993,3420,2100</t>
  </si>
  <si>
    <t>2911,2075,3002,2136</t>
  </si>
  <si>
    <t>2615,2314,3064,2590</t>
  </si>
  <si>
    <t>2926,2829,3084,3064</t>
  </si>
  <si>
    <t>3237,2931,3359,3084</t>
  </si>
  <si>
    <t>2763,3054,2845,3186</t>
  </si>
  <si>
    <t>3823,3074,3950,3206</t>
  </si>
  <si>
    <t>3364,2814,3395,2743,3446,2707,3359,2661,3288,2707</t>
  </si>
  <si>
    <t>3522,2885,3420,2824</t>
  </si>
  <si>
    <t>3502,2880,3655,2778,3675,2839,3527,2926</t>
  </si>
  <si>
    <t>3828,2972,3711,2819</t>
  </si>
  <si>
    <t>3981,2768,3853,2636</t>
  </si>
  <si>
    <t>4332,2472,4229,2401</t>
  </si>
  <si>
    <t>4169,2386,4042,2228</t>
  </si>
  <si>
    <t>3945,2406,3837,2248</t>
  </si>
  <si>
    <t>3757,2391,3823,2365,3731,2202,3675,2223</t>
  </si>
  <si>
    <t>3670,2406,3578,2268</t>
  </si>
  <si>
    <t>3522,2381,3413,2268</t>
  </si>
  <si>
    <t>4007,2181,3894,2049</t>
  </si>
  <si>
    <t>4495,2411,4374,2254</t>
  </si>
  <si>
    <t>4587,2110,4459,1999</t>
  </si>
  <si>
    <t>4475,1866,4344,1734</t>
  </si>
  <si>
    <t>5076,1132,4602,739</t>
  </si>
  <si>
    <t>Gift Shop &amp; Information</t>
  </si>
  <si>
    <t>Find Your Colonial Relatives</t>
  </si>
  <si>
    <t>Master Horner</t>
  </si>
  <si>
    <t>Women’s Dress Maker</t>
  </si>
  <si>
    <t>Camp Kitchen &amp; Mess</t>
  </si>
  <si>
    <t>Period Men's fashion</t>
  </si>
  <si>
    <t>John Paul Jones</t>
  </si>
  <si>
    <t>Dance Lessons 11:30, 3:30</t>
  </si>
  <si>
    <t>Sword Demos 10:30, 2:00</t>
  </si>
  <si>
    <t>Colonial Games</t>
  </si>
  <si>
    <t>Colonial Chores</t>
  </si>
  <si>
    <t>Colonial School/Hall</t>
  </si>
  <si>
    <t>King's Field</t>
  </si>
  <si>
    <t>Leatherwork</t>
  </si>
  <si>
    <t>Silversmith</t>
  </si>
  <si>
    <t>Publick Hall</t>
  </si>
  <si>
    <t>Gray's Rope Walk</t>
  </si>
  <si>
    <t>Carol's Station, a Frontier Village</t>
  </si>
  <si>
    <t>Soldiers, Scurvy &amp; Sauerkraut</t>
  </si>
  <si>
    <t>Bookbinder</t>
  </si>
  <si>
    <t>Woodworker</t>
  </si>
  <si>
    <t>Gunsmith</t>
  </si>
  <si>
    <t>Bakehouse</t>
  </si>
  <si>
    <t>625,522,733,588</t>
  </si>
  <si>
    <t xml:space="preserve">Noon~Children’s Militia~arrive early to participate~Young patriots join the militia to muster as they march through the Colonial Village and fire some rounds~Continental Field: #18 </t>
  </si>
  <si>
    <t>Noon~Patrick Henry~A conversation with one of the revolution’s top orators.~Historic Conversations: #21</t>
  </si>
  <si>
    <t xml:space="preserve">12:30 pm~British Muster &amp; Drill~The King’s forces maneuver and drill, preparing to suppress the rebellion~Kings Field: #27 </t>
  </si>
  <si>
    <t xml:space="preserve">1:00 pm~Continental Artillery~Continental forces load and fire the cannon typical of the era~Continental Field: #18 </t>
  </si>
  <si>
    <t>1:00 pm~Lucet Class~Learn to work this ancient tool to make cord for laces, draw-strings, etc.~Cup &amp; Quill #11 ~ limited seating</t>
  </si>
  <si>
    <t>1:00 pm~Colonial School~Children attend school for academic, etiquette, and moral lessons of the day~School/Hall: #24</t>
  </si>
  <si>
    <t>1:30 pm~Swordplay with Col. Birch~Watch as the Colonel demonstrates offensive and defensive technique~Swordplay: #20</t>
  </si>
  <si>
    <t xml:space="preserve">1:30 pm~Declaration of Independence~Hear the Declaration of Independence as read by Founding Fathers and others affected by its ideas.~South Meetinghouse: #3 </t>
  </si>
  <si>
    <t>2:00 pm~Swordplay with Col. Birch~Watch as the Colonel demonstrates offensive and defensive technique~Swordplay: #20</t>
  </si>
  <si>
    <t xml:space="preserve">2:00 pm~Never Caught~Hear the adventures of Ona Judge, escaped from servitude at Mt. Vernon~School/Hall: #24 </t>
  </si>
  <si>
    <t xml:space="preserve">2:30 pm~Dance Demonstration~See popular dances of the colonial era performed by villagers~South Meeting House: #3 </t>
  </si>
  <si>
    <t xml:space="preserve">2:30 pm~Madison vs. Henry~A spirited discussion over ratifying the US Constitution~South Meetinghouse: #3 </t>
  </si>
  <si>
    <t>2:30 pm~Shut-the-Box~Enter a tournament playing a popular game of chance and skill for a prize~Publick Hall: #35~ limited seating</t>
  </si>
  <si>
    <t>2:30 pm~Colonial School~Children attend school for academic, etiquette, and moral lessons of the day~School/Hall: #24</t>
  </si>
  <si>
    <t xml:space="preserve">3:00 pm~Continental Artillery~Continental forces load and fire the cannon typical of the era~Continental Field: #18 </t>
  </si>
  <si>
    <t>3:30 pm~Liber-tea~Enjoy colonial herbal teas, biscuits and tarts while you sit and visit with the founders about the ideas of the revolution~Cup and Quill: #10~ limited seating donations urged ages 16 &amp; older</t>
  </si>
  <si>
    <t>3:30 pm~Dance Instruction~Join this favorite pastime and learn some favorite colonial dances~Dancing: #19</t>
  </si>
  <si>
    <t>3:30 pm~Hog-theft Trial arrive early to participate~One colonist is accused of stealing a hog. Watch the wheels of British justice turn and help decide the fate of the accused~South Meetinghouse: #3</t>
  </si>
  <si>
    <t>3:30 pm~Calligraphy II~Quill and ink instruction appropriate for adults and mature youth (small fee)~Publick Hall: #35 ~ limited seating</t>
  </si>
  <si>
    <t xml:space="preserve">3:30 pm~British Muster &amp; Drill~The King’s forces maneuver and drill, preparing to suppress the rebellion~Kings Field: #27 </t>
  </si>
  <si>
    <t xml:space="preserve">4:00 pm~Children’s Militia~arrive early to participate~Young patriots join the militia to muster as they march through the Colonial Village and fire some rounds~Continental Field: #18 </t>
  </si>
  <si>
    <t>4:00 pm~Colonial School~Children attend school for academic, etiquette, and moral lessons of the day~School/Hall: #24</t>
  </si>
  <si>
    <t xml:space="preserve">5:00 pm~Closing Cannon~Close the day with the Continental troops (and a big boom!)~Continental Field: #18 </t>
  </si>
  <si>
    <t xml:space="preserve">7:00 pm~Colonial Dance monday only~Join a country colonial dance hosted by Ron and Brooke Shaw. Recommended for adults and children old enough to follow instruction and participate in dancing~Continental. Field: #18 </t>
  </si>
  <si>
    <t>Continental Artillery</t>
  </si>
  <si>
    <t>Begin the day as Continental forces load and fire the cannon typical of the Revolutionary War</t>
  </si>
  <si>
    <t xml:space="preserve">Continental Field: #18 </t>
  </si>
  <si>
    <t>Continental Muster &amp; Drill</t>
  </si>
  <si>
    <t>Watch the am</t>
  </si>
  <si>
    <t>erican forces muster, maneuver, and fire volleys</t>
  </si>
  <si>
    <t>Patriots in Petticoats</t>
  </si>
  <si>
    <t>Contributions of lesser-known women to am</t>
  </si>
  <si>
    <t>erican Independence.</t>
  </si>
  <si>
    <t>Historic Conversations: #21</t>
  </si>
  <si>
    <t>Children attend school for academic, etiquette, and moral lessons of the day</t>
  </si>
  <si>
    <t>School/Hall: #24</t>
  </si>
  <si>
    <t>Dance Demonstration</t>
  </si>
  <si>
    <t>See popular dances of the colonial era performed by villagers</t>
  </si>
  <si>
    <t xml:space="preserve">South Meetinghouse: #3 </t>
  </si>
  <si>
    <t>James Madison</t>
  </si>
  <si>
    <t>A conversation with the Father of the US Constitution</t>
  </si>
  <si>
    <t xml:space="preserve">Historic Conversations: #21 </t>
  </si>
  <si>
    <t>Swordplay with Col. Birch</t>
  </si>
  <si>
    <t>Watch as the Colonel demonstrates offensive and defensive technique</t>
  </si>
  <si>
    <t>Swordplay: #20</t>
  </si>
  <si>
    <t>Lucet Class</t>
  </si>
  <si>
    <t>Learn to work this ancient tool to make cord for laces, draw-strings, etc.</t>
  </si>
  <si>
    <t xml:space="preserve">Cup &amp; Quill #11 </t>
  </si>
  <si>
    <t xml:space="preserve"> limited seating</t>
  </si>
  <si>
    <t>Shut-the-Box</t>
  </si>
  <si>
    <t>Enter a tournament playing a popular game of chance and skill for a prize</t>
  </si>
  <si>
    <t>Publick Hall: #35</t>
  </si>
  <si>
    <t>Continental forces load and fire the cannon typical of the era</t>
  </si>
  <si>
    <t>Never Caught</t>
  </si>
  <si>
    <t>Hear the adventures of Ona Judge, escaped from servitude at Mt. Vernon</t>
  </si>
  <si>
    <t xml:space="preserve">School/Hall: #24 </t>
  </si>
  <si>
    <t>Chocolate</t>
  </si>
  <si>
    <t>Watch 18th century chocolate preparation techniques and taste the result</t>
  </si>
  <si>
    <t xml:space="preserve"> limited seating donations urged</t>
  </si>
  <si>
    <t>Dance Instruction</t>
  </si>
  <si>
    <t>Join this favorite pastime and learn some favorite colonial dances</t>
  </si>
  <si>
    <t>Dancing: #19</t>
  </si>
  <si>
    <t>Tea Tax Debate arrive early to participate</t>
  </si>
  <si>
    <t>Decide if you will march on the ships in the harbor that carry the King’s tea</t>
  </si>
  <si>
    <t xml:space="preserve">Meetinghouse: #3 </t>
  </si>
  <si>
    <t>Calligraphy I</t>
  </si>
  <si>
    <t>Beginners use pencil to learn the basic strokes that form 18th century script</t>
  </si>
  <si>
    <t xml:space="preserve">Publick Hall: #35 </t>
  </si>
  <si>
    <t>Noon</t>
  </si>
  <si>
    <t>John Adams</t>
  </si>
  <si>
    <t>A conversation with the titan of am</t>
  </si>
  <si>
    <t>erican Independence</t>
  </si>
  <si>
    <t>Unfurling History</t>
  </si>
  <si>
    <t>Learn the history of the flags of the am</t>
  </si>
  <si>
    <t>erican Revolution</t>
  </si>
  <si>
    <t>(Saturday only)</t>
  </si>
  <si>
    <t>Children’s Militia</t>
  </si>
  <si>
    <t>arrive early to participate</t>
  </si>
  <si>
    <t>Young patriots join the militia to muster as they march through the Colonial Village and fire some rounds</t>
  </si>
  <si>
    <t>Patrick Henry</t>
  </si>
  <si>
    <t>A conversation with one of the revolution’s top orators.</t>
  </si>
  <si>
    <t>Revolution: from a “Billy” point of view</t>
  </si>
  <si>
    <t>South Meetinghouse: #3</t>
  </si>
  <si>
    <t>Colonel Hasbrouck</t>
  </si>
  <si>
    <t>British Muster &amp; Drill</t>
  </si>
  <si>
    <t>The King’s forces maneuver and drill, preparing to suppress the rebellion</t>
  </si>
  <si>
    <t xml:space="preserve">Kings Field: #27 </t>
  </si>
  <si>
    <t>Declaration of Independence</t>
  </si>
  <si>
    <t>Hear the Declaration of Independence as read by Founding Fathers and others affected by its ideas.</t>
  </si>
  <si>
    <t xml:space="preserve">South Meeting House: #3 </t>
  </si>
  <si>
    <t>Madison vs. Henry</t>
  </si>
  <si>
    <t>A spirited discussion over ratifying the US Constitution</t>
  </si>
  <si>
    <t>Liber-tea</t>
  </si>
  <si>
    <t>Enjoy colonial herbal teas, biscuits and tarts while you sit and visit with the founders about the ideas of the revolution</t>
  </si>
  <si>
    <t>Cup and Quill: #10</t>
  </si>
  <si>
    <t xml:space="preserve"> limited seating donations urged ages 16 &amp; older</t>
  </si>
  <si>
    <t>Hog-theft Trial arrive early to participate</t>
  </si>
  <si>
    <t>One colonist is accused of stealing a hog. Watch the wheels of British justice turn and help decide the fate of the accused</t>
  </si>
  <si>
    <t>Calligraphy II</t>
  </si>
  <si>
    <t>Quill and ink instruction appropriate for adults and mature youth (small fee)</t>
  </si>
  <si>
    <t>Benjamin Franklin</t>
  </si>
  <si>
    <t>Hear the Sage of am</t>
  </si>
  <si>
    <t>erica, the Prophet of Tolerance,</t>
  </si>
  <si>
    <t>the Newton of Electricity, Poor Richard himself—Dr. Franklin</t>
  </si>
  <si>
    <t>Meetinghouse: #3</t>
  </si>
  <si>
    <t>Closing Cannon</t>
  </si>
  <si>
    <t>Close the day with the Continental troops (and a big boom!)</t>
  </si>
  <si>
    <t>Colonial Dance monday only</t>
  </si>
  <si>
    <t>Join a country colonial dance hosted by Ron and Brooke Shaw. Recommended for adults and children old enough to follow instruction and participate in dancing</t>
  </si>
  <si>
    <t xml:space="preserve">Continental. Field: #18 </t>
  </si>
  <si>
    <t>Perspectives on the american Revolution by two African americans: Billy Lee (enslaved) and Billy Flora (free)</t>
  </si>
  <si>
    <t>Find out why the american militia was so critical to the revolution</t>
  </si>
  <si>
    <t xml:space="preserve">9:00 amContinental Artillery~Begin the day as Continental forces load and fire the cannon typical of the Revolutionary War~Continental Field: #18 </t>
  </si>
  <si>
    <t xml:space="preserve">10:00 amContinental Muster &amp; Drill~Watch the american forces muster, maneuver, and fire volleys~Continental Field: #18 </t>
  </si>
  <si>
    <t>10:00 amPatriots in Petticoats~Contributions of lesser-known women to american Independence.~Historic Conversations: #21</t>
  </si>
  <si>
    <t>10:00 amColonial School~Children attend school for academic, etiquette, and moral lessons of the day~School/Hall: #24</t>
  </si>
  <si>
    <t xml:space="preserve">10:30 amDance Demonstration~See popular dances of the colonial era performed by villagers~South Meetinghouse: #3 </t>
  </si>
  <si>
    <t xml:space="preserve">10:30 amJames Madison~A conversation with the Father of the US Constitution~Historic Conversations: #21 </t>
  </si>
  <si>
    <t>10:30 amSwordplay with Col. Birch~Watch as the Colonel demonstrates offensive and defensive technique~Swordplay: #20</t>
  </si>
  <si>
    <t>10:30 amLucet Class~Learn to work this ancient tool to make cord for laces, draw-strings, etc.~Cup &amp; Quill #11 ~ limited seating</t>
  </si>
  <si>
    <t>10:30 amShut-the-Box~Enter a tournament playing a popular game of chance and skill for a prize~Publick Hall: #35~ limited seating</t>
  </si>
  <si>
    <t xml:space="preserve">11:00 amContinental Artillery~Continental forces load and fire the cannon typical of the era~Continental Field: #18 </t>
  </si>
  <si>
    <t xml:space="preserve">11:00 amNever Caught~Hear the adventures of Ona Judge, escaped from servitude at Mt. Vernon~School/Hall: #24 </t>
  </si>
  <si>
    <t>11:30 amChocolate~Watch 18th century chocolate preparation techniques and taste the result~Cup &amp; Quill #11 ~ limited seating donations urged</t>
  </si>
  <si>
    <t>11:30 amDance Instruction~Join this favorite pastime and learn some favorite colonial dances~Dancing: #19</t>
  </si>
  <si>
    <t xml:space="preserve">11:30 amTea Tax Debate arrive early to participate~Decide if you will march on the ships in the harbor that carry the King’s tea~Meetinghouse: #3 </t>
  </si>
  <si>
    <t>11:30 amCalligraphy I~Beginners use pencil to learn the basic strokes that form 18th century script~Publick Hall: #35 ~ limited seating</t>
  </si>
  <si>
    <t>11:30 amColonial School~Children attend school for academic, etiquette, and moral lessons of the day~School/Hall: #24</t>
  </si>
  <si>
    <t xml:space="preserve">Noon~John Adams~A conversation with the titan of american Independence~South Meetinghouse: #3 </t>
  </si>
  <si>
    <t>Noon~Unfurling History~Learn the history of the flags of the american Revolution~(Saturday only)~School/Hall: #24</t>
  </si>
  <si>
    <t>12:30 pm~Revolution: from a “Billy” point of view~Perspectives on the american Revolution by two African americans:~Billy Lee (enslaved) and Billy Flora (free)~South Meetinghouse: #3</t>
  </si>
  <si>
    <t xml:space="preserve">12:30 pm~Colonel Hasbrouck~Find out why the american militia was so critical to the revolution~Historic Conversations: #21 </t>
  </si>
  <si>
    <t>1:30 pm~Patriots in Petticoats~Contributions of lesser-known women to american Independence~Historic Conversations: #21</t>
  </si>
  <si>
    <t>3:00 pm~Unfurling History~Learn the history of the flags of the american Revolution~(Saturday only)~School/Hall: #24</t>
  </si>
  <si>
    <t>4:30 pm~Benjamin Franklin~Hear the Sage of america, the Prophet of Tolerance,~the Newton of Electricity, Poor Richard himself—Dr. Franklin~Meetinghouse: #3</t>
  </si>
  <si>
    <t>Hear the Sage of america, the Prophet of Tolerance, the Newton of Electricity, Poor Richard himself—Dr. Franklin</t>
  </si>
  <si>
    <t>Saturday only</t>
  </si>
  <si>
    <t>limited seating, donations urged. ages 16 &amp; older</t>
  </si>
  <si>
    <t xml:space="preserve"> limited seating, donations urged</t>
  </si>
  <si>
    <t xml:space="preserve">Continental Field: </t>
  </si>
  <si>
    <t xml:space="preserve">Historic Conversations: </t>
  </si>
  <si>
    <t xml:space="preserve">School/Hall: </t>
  </si>
  <si>
    <t xml:space="preserve">South Meetinghouse: </t>
  </si>
  <si>
    <t xml:space="preserve">Swordplay: </t>
  </si>
  <si>
    <t xml:space="preserve">Cup &amp; Quill </t>
  </si>
  <si>
    <t xml:space="preserve">Publick Hall: </t>
  </si>
  <si>
    <t xml:space="preserve">Dancing: </t>
  </si>
  <si>
    <t xml:space="preserve">Meetinghouse: </t>
  </si>
  <si>
    <t xml:space="preserve">Kings Field: </t>
  </si>
  <si>
    <t xml:space="preserve">South Meeting House: </t>
  </si>
  <si>
    <t xml:space="preserve">Cup and Quill: </t>
  </si>
  <si>
    <t xml:space="preserve">Continental. Field: </t>
  </si>
  <si>
    <t>Watch the American forces muster, maneuver, and fire volleys</t>
  </si>
  <si>
    <t>Contributions of lesser-known women to American Independence.</t>
  </si>
  <si>
    <t>A conversation with the titan of American Independence</t>
  </si>
  <si>
    <t>Learn the history of the flags of the American Revolution</t>
  </si>
  <si>
    <t>Perspectives on the American Revolution by two African Americans: Billy Lee (enslaved) and Billy Flora (free)</t>
  </si>
  <si>
    <t>Find out why the American militia was so critical to the revolution</t>
  </si>
  <si>
    <t>Contributions of lesser-known women to American Independence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</si>
</sst>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  <font>
      <sz val="10"/>
      <color rgb="FF000000"/>
      <name val="Arial Unicode MS"/>
    </font>
    <font>
      <sz val="8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/>
    <xf numFmtId="0" fontId="4" fillId="0" borderId="0" xfId="0" applyFont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9995-E5BE-46DF-8508-2372D003BE06}">
  <sheetPr codeName="Sheet1"/>
  <dimension ref="A1:L24"/>
  <sheetViews>
    <sheetView zoomScale="145" zoomScaleNormal="145" workbookViewId="0">
      <selection activeCell="Q5" sqref="Q5"/>
    </sheetView>
  </sheetViews>
  <sheetFormatPr defaultRowHeight="14.4"/>
  <sheetData>
    <row r="1" spans="1:12">
      <c r="A1" t="s">
        <v>4</v>
      </c>
      <c r="B1" t="s">
        <v>5</v>
      </c>
      <c r="C1" t="s">
        <v>6</v>
      </c>
      <c r="D1" t="s">
        <v>7</v>
      </c>
    </row>
    <row r="2" spans="1:12">
      <c r="A2" t="s">
        <v>1</v>
      </c>
      <c r="B2" t="s">
        <v>3</v>
      </c>
      <c r="C2" t="s">
        <v>0</v>
      </c>
      <c r="D2" t="s">
        <v>2</v>
      </c>
    </row>
    <row r="3" spans="1:12">
      <c r="A3">
        <v>210</v>
      </c>
      <c r="B3">
        <v>2173</v>
      </c>
      <c r="C3">
        <v>815</v>
      </c>
      <c r="D3">
        <v>2310</v>
      </c>
      <c r="I3">
        <v>210</v>
      </c>
      <c r="J3">
        <v>2173</v>
      </c>
      <c r="K3">
        <v>815</v>
      </c>
      <c r="L3">
        <v>2310</v>
      </c>
    </row>
    <row r="4" spans="1:12">
      <c r="A4">
        <v>210</v>
      </c>
      <c r="B4">
        <f>D3</f>
        <v>2310</v>
      </c>
      <c r="C4">
        <v>815</v>
      </c>
      <c r="D4" s="1">
        <f>B4+$F$4</f>
        <v>2380</v>
      </c>
      <c r="E4" s="1">
        <f>D4-B4</f>
        <v>70</v>
      </c>
      <c r="F4">
        <v>70</v>
      </c>
      <c r="I4">
        <v>210</v>
      </c>
      <c r="J4">
        <v>2310</v>
      </c>
      <c r="K4">
        <v>815</v>
      </c>
      <c r="L4">
        <v>2380</v>
      </c>
    </row>
    <row r="5" spans="1:12">
      <c r="A5">
        <v>210</v>
      </c>
      <c r="B5" s="1">
        <f>D4</f>
        <v>2380</v>
      </c>
      <c r="C5" s="1">
        <v>815</v>
      </c>
      <c r="D5" s="1">
        <f t="shared" ref="D5" si="0">B5+$F$4</f>
        <v>2450</v>
      </c>
      <c r="I5">
        <v>210</v>
      </c>
      <c r="J5">
        <v>2380</v>
      </c>
      <c r="K5">
        <v>815</v>
      </c>
      <c r="L5">
        <v>2450</v>
      </c>
    </row>
    <row r="6" spans="1:12">
      <c r="A6">
        <v>210</v>
      </c>
      <c r="B6" s="1">
        <f t="shared" ref="B6:B16" si="1">D5</f>
        <v>2450</v>
      </c>
      <c r="C6" s="1">
        <v>815</v>
      </c>
      <c r="D6" s="1">
        <f t="shared" ref="D6:D16" si="2">B6+$F$4</f>
        <v>2520</v>
      </c>
      <c r="I6">
        <v>210</v>
      </c>
      <c r="J6">
        <v>2450</v>
      </c>
      <c r="K6">
        <v>815</v>
      </c>
      <c r="L6">
        <v>2520</v>
      </c>
    </row>
    <row r="7" spans="1:12">
      <c r="A7">
        <v>210</v>
      </c>
      <c r="B7" s="1">
        <f t="shared" si="1"/>
        <v>2520</v>
      </c>
      <c r="C7" s="1">
        <v>815</v>
      </c>
      <c r="D7" s="1">
        <f t="shared" si="2"/>
        <v>2590</v>
      </c>
      <c r="I7">
        <v>210</v>
      </c>
      <c r="J7">
        <v>2520</v>
      </c>
      <c r="K7">
        <v>815</v>
      </c>
      <c r="L7">
        <v>2590</v>
      </c>
    </row>
    <row r="8" spans="1:12">
      <c r="A8">
        <v>210</v>
      </c>
      <c r="B8" s="1">
        <f t="shared" si="1"/>
        <v>2590</v>
      </c>
      <c r="C8" s="1">
        <v>815</v>
      </c>
      <c r="D8" s="1">
        <f t="shared" si="2"/>
        <v>2660</v>
      </c>
      <c r="I8">
        <v>210</v>
      </c>
      <c r="J8">
        <v>2590</v>
      </c>
      <c r="K8">
        <v>815</v>
      </c>
      <c r="L8">
        <v>2660</v>
      </c>
    </row>
    <row r="9" spans="1:12">
      <c r="A9">
        <v>210</v>
      </c>
      <c r="B9" s="1">
        <f t="shared" si="1"/>
        <v>2660</v>
      </c>
      <c r="C9" s="1">
        <v>815</v>
      </c>
      <c r="D9" s="1">
        <f t="shared" si="2"/>
        <v>2730</v>
      </c>
      <c r="I9">
        <v>210</v>
      </c>
      <c r="J9">
        <v>2660</v>
      </c>
      <c r="K9">
        <v>815</v>
      </c>
      <c r="L9">
        <v>2730</v>
      </c>
    </row>
    <row r="10" spans="1:12">
      <c r="A10">
        <v>210</v>
      </c>
      <c r="B10" s="1">
        <f t="shared" si="1"/>
        <v>2730</v>
      </c>
      <c r="C10" s="1">
        <v>815</v>
      </c>
      <c r="D10" s="1">
        <f t="shared" si="2"/>
        <v>2800</v>
      </c>
      <c r="I10">
        <v>210</v>
      </c>
      <c r="J10">
        <v>2730</v>
      </c>
      <c r="K10">
        <v>815</v>
      </c>
      <c r="L10">
        <v>2800</v>
      </c>
    </row>
    <row r="11" spans="1:12">
      <c r="A11">
        <v>210</v>
      </c>
      <c r="B11" s="1">
        <f t="shared" si="1"/>
        <v>2800</v>
      </c>
      <c r="C11" s="1">
        <v>815</v>
      </c>
      <c r="D11" s="1">
        <f t="shared" si="2"/>
        <v>2870</v>
      </c>
      <c r="I11">
        <v>210</v>
      </c>
      <c r="J11">
        <v>2800</v>
      </c>
      <c r="K11">
        <v>815</v>
      </c>
      <c r="L11">
        <v>2870</v>
      </c>
    </row>
    <row r="12" spans="1:12">
      <c r="A12">
        <v>210</v>
      </c>
      <c r="B12" s="1">
        <f t="shared" si="1"/>
        <v>2870</v>
      </c>
      <c r="C12" s="1">
        <v>815</v>
      </c>
      <c r="D12" s="1">
        <f t="shared" si="2"/>
        <v>2940</v>
      </c>
      <c r="I12">
        <v>210</v>
      </c>
      <c r="J12">
        <v>2870</v>
      </c>
      <c r="K12">
        <v>815</v>
      </c>
      <c r="L12">
        <v>2940</v>
      </c>
    </row>
    <row r="13" spans="1:12">
      <c r="A13">
        <v>210</v>
      </c>
      <c r="B13" s="1">
        <f t="shared" si="1"/>
        <v>2940</v>
      </c>
      <c r="C13" s="1">
        <v>815</v>
      </c>
      <c r="D13" s="1">
        <f t="shared" si="2"/>
        <v>3010</v>
      </c>
      <c r="I13">
        <v>210</v>
      </c>
      <c r="J13">
        <v>2940</v>
      </c>
      <c r="K13">
        <v>815</v>
      </c>
      <c r="L13">
        <v>3010</v>
      </c>
    </row>
    <row r="14" spans="1:12">
      <c r="A14">
        <v>210</v>
      </c>
      <c r="B14" s="1">
        <f t="shared" si="1"/>
        <v>3010</v>
      </c>
      <c r="C14" s="1">
        <v>815</v>
      </c>
      <c r="D14" s="1">
        <f t="shared" si="2"/>
        <v>3080</v>
      </c>
      <c r="I14">
        <v>210</v>
      </c>
      <c r="J14">
        <v>3010</v>
      </c>
      <c r="K14">
        <v>815</v>
      </c>
      <c r="L14">
        <v>3080</v>
      </c>
    </row>
    <row r="15" spans="1:12">
      <c r="A15">
        <v>210</v>
      </c>
      <c r="B15" s="1">
        <f t="shared" si="1"/>
        <v>3080</v>
      </c>
      <c r="C15" s="1">
        <v>815</v>
      </c>
      <c r="D15" s="1">
        <f t="shared" si="2"/>
        <v>3150</v>
      </c>
      <c r="I15">
        <v>210</v>
      </c>
      <c r="J15">
        <v>3080</v>
      </c>
      <c r="K15">
        <v>815</v>
      </c>
      <c r="L15">
        <v>3150</v>
      </c>
    </row>
    <row r="16" spans="1:12">
      <c r="A16">
        <v>210</v>
      </c>
      <c r="B16" s="1">
        <f t="shared" si="1"/>
        <v>3150</v>
      </c>
      <c r="C16" s="1">
        <v>815</v>
      </c>
      <c r="D16" s="1">
        <f t="shared" si="2"/>
        <v>3220</v>
      </c>
      <c r="I16">
        <v>210</v>
      </c>
      <c r="J16">
        <v>3150</v>
      </c>
      <c r="K16">
        <v>815</v>
      </c>
      <c r="L16">
        <v>3220</v>
      </c>
    </row>
    <row r="17" spans="1:12">
      <c r="A17">
        <v>210</v>
      </c>
      <c r="B17" s="1">
        <f>D16</f>
        <v>3220</v>
      </c>
      <c r="C17" s="1">
        <v>815</v>
      </c>
      <c r="D17" s="1">
        <v>3341</v>
      </c>
      <c r="I17">
        <v>210</v>
      </c>
      <c r="J17">
        <v>3220</v>
      </c>
      <c r="K17">
        <v>815</v>
      </c>
      <c r="L17">
        <v>3341</v>
      </c>
    </row>
    <row r="18" spans="1:12">
      <c r="A18">
        <v>210</v>
      </c>
      <c r="B18" s="1">
        <v>3336</v>
      </c>
      <c r="C18" s="1">
        <v>815</v>
      </c>
      <c r="D18" s="1">
        <f t="shared" ref="D18:D19" si="3">B18+$F$4</f>
        <v>3406</v>
      </c>
      <c r="I18">
        <v>210</v>
      </c>
      <c r="J18">
        <v>3336</v>
      </c>
      <c r="K18">
        <v>815</v>
      </c>
      <c r="L18">
        <v>3406</v>
      </c>
    </row>
    <row r="19" spans="1:12">
      <c r="A19">
        <v>210</v>
      </c>
      <c r="B19" s="1">
        <f t="shared" ref="B19" si="4">D18</f>
        <v>3406</v>
      </c>
      <c r="C19" s="1">
        <v>815</v>
      </c>
      <c r="D19" s="1">
        <f t="shared" si="3"/>
        <v>3476</v>
      </c>
      <c r="I19">
        <v>210</v>
      </c>
      <c r="J19">
        <v>3406</v>
      </c>
      <c r="K19">
        <v>815</v>
      </c>
      <c r="L19">
        <v>3476</v>
      </c>
    </row>
    <row r="20" spans="1:12">
      <c r="A20">
        <v>210</v>
      </c>
      <c r="B20" s="1">
        <f t="shared" ref="B20:B22" si="5">D19</f>
        <v>3476</v>
      </c>
      <c r="C20" s="1">
        <v>815</v>
      </c>
      <c r="D20" s="1">
        <f t="shared" ref="D20:D22" si="6">B20+$F$4</f>
        <v>3546</v>
      </c>
      <c r="I20">
        <v>210</v>
      </c>
      <c r="J20">
        <v>3476</v>
      </c>
      <c r="K20">
        <v>815</v>
      </c>
      <c r="L20">
        <v>3546</v>
      </c>
    </row>
    <row r="21" spans="1:12">
      <c r="A21">
        <v>210</v>
      </c>
      <c r="B21" s="1">
        <f t="shared" si="5"/>
        <v>3546</v>
      </c>
      <c r="C21" s="1">
        <v>815</v>
      </c>
      <c r="D21" s="1">
        <f t="shared" si="6"/>
        <v>3616</v>
      </c>
      <c r="I21">
        <v>210</v>
      </c>
      <c r="J21">
        <v>3546</v>
      </c>
      <c r="K21">
        <v>815</v>
      </c>
      <c r="L21">
        <v>3616</v>
      </c>
    </row>
    <row r="22" spans="1:12">
      <c r="A22">
        <v>210</v>
      </c>
      <c r="B22" s="1">
        <f t="shared" si="5"/>
        <v>3616</v>
      </c>
      <c r="C22" s="1">
        <v>815</v>
      </c>
      <c r="D22" s="1">
        <f t="shared" si="6"/>
        <v>3686</v>
      </c>
      <c r="I22">
        <v>210</v>
      </c>
      <c r="J22">
        <v>3616</v>
      </c>
      <c r="K22">
        <v>815</v>
      </c>
      <c r="L22">
        <v>3686</v>
      </c>
    </row>
    <row r="23" spans="1:12">
      <c r="B23" s="1"/>
      <c r="C23" s="1"/>
      <c r="D23" s="1"/>
    </row>
    <row r="24" spans="1:12"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67BB-2766-4E9C-B936-C6B5FEA9676F}">
  <sheetPr codeName="Sheet6"/>
  <dimension ref="A1:F47"/>
  <sheetViews>
    <sheetView topLeftCell="C1" workbookViewId="0">
      <selection activeCell="D22" sqref="D22"/>
    </sheetView>
  </sheetViews>
  <sheetFormatPr defaultRowHeight="14.4"/>
  <cols>
    <col min="1" max="1" width="8.77734375" bestFit="1" customWidth="1"/>
    <col min="2" max="2" width="37.109375" bestFit="1" customWidth="1"/>
    <col min="3" max="3" width="142.21875" bestFit="1" customWidth="1"/>
    <col min="4" max="4" width="93.33203125" bestFit="1" customWidth="1"/>
    <col min="5" max="5" width="54.44140625" bestFit="1" customWidth="1"/>
  </cols>
  <sheetData>
    <row r="1" spans="1:5">
      <c r="A1" s="13">
        <v>0.375</v>
      </c>
      <c r="B1" t="s">
        <v>156</v>
      </c>
      <c r="C1" t="s">
        <v>157</v>
      </c>
      <c r="D1" t="s">
        <v>158</v>
      </c>
    </row>
    <row r="2" spans="1:5">
      <c r="A2" s="13">
        <v>0.41666666666666669</v>
      </c>
      <c r="B2" t="s">
        <v>159</v>
      </c>
      <c r="C2" t="s">
        <v>160</v>
      </c>
      <c r="D2" t="s">
        <v>161</v>
      </c>
      <c r="E2" t="s">
        <v>158</v>
      </c>
    </row>
    <row r="3" spans="1:5">
      <c r="A3" s="13">
        <v>0.41666666666666669</v>
      </c>
      <c r="B3" t="s">
        <v>162</v>
      </c>
      <c r="C3" t="s">
        <v>163</v>
      </c>
      <c r="D3" t="s">
        <v>164</v>
      </c>
      <c r="E3" t="s">
        <v>165</v>
      </c>
    </row>
    <row r="4" spans="1:5">
      <c r="A4" s="13">
        <v>0.41666666666666669</v>
      </c>
      <c r="B4" t="s">
        <v>27</v>
      </c>
      <c r="C4" t="s">
        <v>166</v>
      </c>
      <c r="D4" t="s">
        <v>167</v>
      </c>
    </row>
    <row r="5" spans="1:5">
      <c r="A5" s="13">
        <v>0.4375</v>
      </c>
      <c r="B5" t="s">
        <v>168</v>
      </c>
      <c r="C5" t="s">
        <v>169</v>
      </c>
      <c r="D5" t="s">
        <v>170</v>
      </c>
    </row>
    <row r="6" spans="1:5">
      <c r="A6" s="13">
        <v>0.4375</v>
      </c>
      <c r="B6" t="s">
        <v>171</v>
      </c>
      <c r="C6" t="s">
        <v>172</v>
      </c>
      <c r="D6" t="s">
        <v>173</v>
      </c>
    </row>
    <row r="7" spans="1:5">
      <c r="A7" s="13">
        <v>0.4375</v>
      </c>
      <c r="B7" t="s">
        <v>174</v>
      </c>
      <c r="C7" t="s">
        <v>175</v>
      </c>
      <c r="D7" t="s">
        <v>176</v>
      </c>
    </row>
    <row r="8" spans="1:5">
      <c r="A8" s="13">
        <v>0.4375</v>
      </c>
      <c r="B8" t="s">
        <v>177</v>
      </c>
      <c r="C8" t="s">
        <v>178</v>
      </c>
      <c r="D8" t="s">
        <v>179</v>
      </c>
      <c r="E8" t="s">
        <v>180</v>
      </c>
    </row>
    <row r="9" spans="1:5">
      <c r="A9" s="13">
        <v>0.4375</v>
      </c>
      <c r="B9" t="s">
        <v>181</v>
      </c>
      <c r="C9" t="s">
        <v>182</v>
      </c>
      <c r="D9" t="s">
        <v>183</v>
      </c>
      <c r="E9" t="s">
        <v>180</v>
      </c>
    </row>
    <row r="10" spans="1:5">
      <c r="A10" s="13">
        <v>0.45833333333333331</v>
      </c>
      <c r="B10" t="s">
        <v>156</v>
      </c>
      <c r="C10" t="s">
        <v>184</v>
      </c>
      <c r="D10" t="s">
        <v>158</v>
      </c>
    </row>
    <row r="11" spans="1:5">
      <c r="A11" s="13">
        <v>0.45833333333333331</v>
      </c>
      <c r="B11" t="s">
        <v>185</v>
      </c>
      <c r="C11" t="s">
        <v>186</v>
      </c>
      <c r="D11" t="s">
        <v>187</v>
      </c>
    </row>
    <row r="12" spans="1:5">
      <c r="A12" s="13">
        <v>0.47916666666666669</v>
      </c>
      <c r="B12" t="s">
        <v>188</v>
      </c>
      <c r="C12" t="s">
        <v>189</v>
      </c>
      <c r="D12" t="s">
        <v>179</v>
      </c>
      <c r="E12" t="s">
        <v>190</v>
      </c>
    </row>
    <row r="13" spans="1:5">
      <c r="A13" s="13">
        <v>0.47916666666666669</v>
      </c>
      <c r="B13" t="s">
        <v>191</v>
      </c>
      <c r="C13" t="s">
        <v>192</v>
      </c>
      <c r="D13" t="s">
        <v>193</v>
      </c>
    </row>
    <row r="14" spans="1:5">
      <c r="A14" s="13">
        <v>0.47916666666666669</v>
      </c>
      <c r="B14" t="s">
        <v>194</v>
      </c>
      <c r="C14" t="s">
        <v>195</v>
      </c>
      <c r="D14" t="s">
        <v>196</v>
      </c>
    </row>
    <row r="15" spans="1:5">
      <c r="A15" s="13">
        <v>0.47916666666666669</v>
      </c>
      <c r="B15" t="s">
        <v>197</v>
      </c>
      <c r="C15" t="s">
        <v>198</v>
      </c>
      <c r="D15" t="s">
        <v>199</v>
      </c>
      <c r="E15" t="s">
        <v>180</v>
      </c>
    </row>
    <row r="16" spans="1:5">
      <c r="A16" s="13">
        <v>0.47916666666666669</v>
      </c>
      <c r="B16" t="s">
        <v>27</v>
      </c>
      <c r="C16" t="s">
        <v>166</v>
      </c>
      <c r="D16" t="s">
        <v>167</v>
      </c>
    </row>
    <row r="17" spans="1:6">
      <c r="A17" t="s">
        <v>200</v>
      </c>
      <c r="B17" t="s">
        <v>201</v>
      </c>
      <c r="C17" t="s">
        <v>202</v>
      </c>
      <c r="D17" t="s">
        <v>203</v>
      </c>
      <c r="E17" t="s">
        <v>170</v>
      </c>
    </row>
    <row r="18" spans="1:6">
      <c r="A18" t="s">
        <v>200</v>
      </c>
      <c r="B18" t="s">
        <v>204</v>
      </c>
      <c r="C18" t="s">
        <v>205</v>
      </c>
      <c r="D18" t="s">
        <v>206</v>
      </c>
      <c r="E18" t="s">
        <v>207</v>
      </c>
      <c r="F18" t="s">
        <v>167</v>
      </c>
    </row>
    <row r="19" spans="1:6">
      <c r="A19" t="s">
        <v>200</v>
      </c>
      <c r="B19" t="s">
        <v>208</v>
      </c>
      <c r="C19" t="s">
        <v>209</v>
      </c>
      <c r="D19" t="s">
        <v>210</v>
      </c>
      <c r="E19" t="s">
        <v>158</v>
      </c>
    </row>
    <row r="20" spans="1:6">
      <c r="A20" t="s">
        <v>200</v>
      </c>
      <c r="B20" t="s">
        <v>211</v>
      </c>
      <c r="C20" t="s">
        <v>212</v>
      </c>
      <c r="D20" t="s">
        <v>165</v>
      </c>
    </row>
    <row r="21" spans="1:6">
      <c r="A21" s="13">
        <v>0.52083333333333337</v>
      </c>
      <c r="B21" t="s">
        <v>213</v>
      </c>
      <c r="C21" t="s">
        <v>242</v>
      </c>
      <c r="D21" t="s">
        <v>214</v>
      </c>
    </row>
    <row r="22" spans="1:6">
      <c r="A22" s="13">
        <v>0.52083333333333337</v>
      </c>
      <c r="B22" t="s">
        <v>215</v>
      </c>
      <c r="C22" t="s">
        <v>243</v>
      </c>
      <c r="D22" t="s">
        <v>173</v>
      </c>
    </row>
    <row r="23" spans="1:6">
      <c r="A23" s="13">
        <v>0.52083333333333337</v>
      </c>
      <c r="B23" t="s">
        <v>216</v>
      </c>
      <c r="C23" t="s">
        <v>217</v>
      </c>
      <c r="D23" t="s">
        <v>218</v>
      </c>
    </row>
    <row r="24" spans="1:6">
      <c r="A24" s="13">
        <v>0.54166666666666663</v>
      </c>
      <c r="B24" t="s">
        <v>156</v>
      </c>
      <c r="C24" t="s">
        <v>184</v>
      </c>
      <c r="D24" t="s">
        <v>158</v>
      </c>
    </row>
    <row r="25" spans="1:6">
      <c r="A25" s="13">
        <v>0.54166666666666663</v>
      </c>
      <c r="B25" t="s">
        <v>177</v>
      </c>
      <c r="C25" t="s">
        <v>178</v>
      </c>
      <c r="D25" t="s">
        <v>179</v>
      </c>
      <c r="E25" t="s">
        <v>180</v>
      </c>
    </row>
    <row r="26" spans="1:6">
      <c r="A26" s="13">
        <v>0.54166666666666663</v>
      </c>
      <c r="B26" t="s">
        <v>27</v>
      </c>
      <c r="C26" t="s">
        <v>166</v>
      </c>
      <c r="D26" t="s">
        <v>167</v>
      </c>
    </row>
    <row r="27" spans="1:6">
      <c r="A27" s="13">
        <v>0.5625</v>
      </c>
      <c r="B27" t="s">
        <v>174</v>
      </c>
      <c r="C27" t="s">
        <v>175</v>
      </c>
      <c r="D27" t="s">
        <v>176</v>
      </c>
    </row>
    <row r="28" spans="1:6">
      <c r="A28" s="13">
        <v>0.5625</v>
      </c>
      <c r="B28" t="s">
        <v>162</v>
      </c>
      <c r="C28" t="s">
        <v>163</v>
      </c>
      <c r="D28" t="s">
        <v>203</v>
      </c>
      <c r="E28" t="s">
        <v>165</v>
      </c>
    </row>
    <row r="29" spans="1:6">
      <c r="A29" s="13">
        <v>0.5625</v>
      </c>
      <c r="B29" t="s">
        <v>219</v>
      </c>
      <c r="C29" t="s">
        <v>220</v>
      </c>
      <c r="D29" t="s">
        <v>170</v>
      </c>
    </row>
    <row r="30" spans="1:6">
      <c r="A30" s="13">
        <v>0.58333333333333337</v>
      </c>
      <c r="B30" t="s">
        <v>174</v>
      </c>
      <c r="C30" t="s">
        <v>175</v>
      </c>
      <c r="D30" t="s">
        <v>176</v>
      </c>
    </row>
    <row r="31" spans="1:6">
      <c r="A31" s="13">
        <v>0.58333333333333337</v>
      </c>
      <c r="B31" t="s">
        <v>185</v>
      </c>
      <c r="C31" t="s">
        <v>186</v>
      </c>
      <c r="D31" t="s">
        <v>187</v>
      </c>
    </row>
    <row r="32" spans="1:6">
      <c r="A32" s="13">
        <v>0.60416666666666663</v>
      </c>
      <c r="B32" t="s">
        <v>168</v>
      </c>
      <c r="C32" t="s">
        <v>169</v>
      </c>
      <c r="D32" t="s">
        <v>221</v>
      </c>
    </row>
    <row r="33" spans="1:6">
      <c r="A33" s="13">
        <v>0.60416666666666663</v>
      </c>
      <c r="B33" t="s">
        <v>222</v>
      </c>
      <c r="C33" t="s">
        <v>223</v>
      </c>
      <c r="D33" t="s">
        <v>170</v>
      </c>
    </row>
    <row r="34" spans="1:6">
      <c r="A34" s="13">
        <v>0.60416666666666663</v>
      </c>
      <c r="B34" t="s">
        <v>181</v>
      </c>
      <c r="C34" t="s">
        <v>182</v>
      </c>
      <c r="D34" t="s">
        <v>183</v>
      </c>
      <c r="E34" t="s">
        <v>180</v>
      </c>
    </row>
    <row r="35" spans="1:6">
      <c r="A35" s="13">
        <v>0.60416666666666663</v>
      </c>
      <c r="B35" t="s">
        <v>27</v>
      </c>
      <c r="C35" t="s">
        <v>166</v>
      </c>
      <c r="D35" t="s">
        <v>167</v>
      </c>
    </row>
    <row r="36" spans="1:6">
      <c r="A36" s="13">
        <v>0.625</v>
      </c>
      <c r="B36" t="s">
        <v>156</v>
      </c>
      <c r="C36" t="s">
        <v>184</v>
      </c>
      <c r="D36" t="s">
        <v>158</v>
      </c>
    </row>
    <row r="37" spans="1:6">
      <c r="A37" s="13">
        <v>0.625</v>
      </c>
      <c r="B37" t="s">
        <v>204</v>
      </c>
      <c r="C37" t="s">
        <v>205</v>
      </c>
      <c r="D37" t="s">
        <v>206</v>
      </c>
      <c r="E37" t="s">
        <v>207</v>
      </c>
      <c r="F37" t="s">
        <v>167</v>
      </c>
    </row>
    <row r="38" spans="1:6">
      <c r="A38" s="13">
        <v>0.64583333333333337</v>
      </c>
      <c r="B38" t="s">
        <v>224</v>
      </c>
      <c r="C38" t="s">
        <v>225</v>
      </c>
      <c r="D38" t="s">
        <v>226</v>
      </c>
      <c r="E38" t="s">
        <v>227</v>
      </c>
    </row>
    <row r="39" spans="1:6">
      <c r="A39" s="13">
        <v>0.64583333333333337</v>
      </c>
      <c r="B39" t="s">
        <v>191</v>
      </c>
      <c r="C39" t="s">
        <v>192</v>
      </c>
      <c r="D39" t="s">
        <v>193</v>
      </c>
    </row>
    <row r="40" spans="1:6">
      <c r="A40" s="13">
        <v>0.64583333333333337</v>
      </c>
      <c r="B40" t="s">
        <v>228</v>
      </c>
      <c r="C40" t="s">
        <v>229</v>
      </c>
      <c r="D40" t="s">
        <v>214</v>
      </c>
    </row>
    <row r="41" spans="1:6">
      <c r="A41" s="13">
        <v>0.64583333333333337</v>
      </c>
      <c r="B41" t="s">
        <v>230</v>
      </c>
      <c r="C41" t="s">
        <v>231</v>
      </c>
      <c r="D41" t="s">
        <v>199</v>
      </c>
      <c r="E41" t="s">
        <v>180</v>
      </c>
    </row>
    <row r="42" spans="1:6">
      <c r="A42" s="13">
        <v>0.64583333333333337</v>
      </c>
      <c r="B42" t="s">
        <v>216</v>
      </c>
      <c r="C42" t="s">
        <v>217</v>
      </c>
      <c r="D42" t="s">
        <v>218</v>
      </c>
    </row>
    <row r="43" spans="1:6">
      <c r="A43" s="13">
        <v>0.66666666666666663</v>
      </c>
      <c r="B43" t="s">
        <v>208</v>
      </c>
      <c r="C43" t="s">
        <v>209</v>
      </c>
      <c r="D43" t="s">
        <v>210</v>
      </c>
      <c r="E43" t="s">
        <v>158</v>
      </c>
    </row>
    <row r="44" spans="1:6">
      <c r="A44" s="13">
        <v>0.66666666666666663</v>
      </c>
      <c r="B44" t="s">
        <v>27</v>
      </c>
      <c r="C44" t="s">
        <v>166</v>
      </c>
      <c r="D44" t="s">
        <v>167</v>
      </c>
    </row>
    <row r="45" spans="1:6">
      <c r="A45" s="13">
        <v>0.6875</v>
      </c>
      <c r="B45" t="s">
        <v>232</v>
      </c>
      <c r="C45" t="s">
        <v>233</v>
      </c>
      <c r="D45" t="s">
        <v>234</v>
      </c>
      <c r="E45" t="s">
        <v>235</v>
      </c>
      <c r="F45" t="s">
        <v>236</v>
      </c>
    </row>
    <row r="46" spans="1:6">
      <c r="A46" s="13">
        <v>0.70833333333333337</v>
      </c>
      <c r="B46" t="s">
        <v>237</v>
      </c>
      <c r="C46" t="s">
        <v>238</v>
      </c>
      <c r="D46" t="s">
        <v>158</v>
      </c>
    </row>
    <row r="47" spans="1:6">
      <c r="A47" s="13">
        <v>0.79166666666666663</v>
      </c>
      <c r="B47" t="s">
        <v>239</v>
      </c>
      <c r="C47" t="s">
        <v>240</v>
      </c>
      <c r="D47" t="s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A159-5774-4EB8-8E67-F90C944F520E}">
  <sheetPr codeName="Sheet7"/>
  <dimension ref="A1:A47"/>
  <sheetViews>
    <sheetView workbookViewId="0">
      <selection sqref="A1:A47"/>
    </sheetView>
  </sheetViews>
  <sheetFormatPr defaultRowHeight="14.4"/>
  <sheetData>
    <row r="1" spans="1:1">
      <c r="A1" s="12" t="s">
        <v>244</v>
      </c>
    </row>
    <row r="2" spans="1:1">
      <c r="A2" s="12" t="s">
        <v>245</v>
      </c>
    </row>
    <row r="3" spans="1:1">
      <c r="A3" s="12" t="s">
        <v>246</v>
      </c>
    </row>
    <row r="4" spans="1:1">
      <c r="A4" s="12" t="s">
        <v>247</v>
      </c>
    </row>
    <row r="5" spans="1:1">
      <c r="A5" s="12" t="s">
        <v>248</v>
      </c>
    </row>
    <row r="6" spans="1:1">
      <c r="A6" s="12" t="s">
        <v>249</v>
      </c>
    </row>
    <row r="7" spans="1:1">
      <c r="A7" s="12" t="s">
        <v>250</v>
      </c>
    </row>
    <row r="8" spans="1:1">
      <c r="A8" s="12" t="s">
        <v>251</v>
      </c>
    </row>
    <row r="9" spans="1:1">
      <c r="A9" s="12" t="s">
        <v>252</v>
      </c>
    </row>
    <row r="10" spans="1:1">
      <c r="A10" s="12" t="s">
        <v>253</v>
      </c>
    </row>
    <row r="11" spans="1:1">
      <c r="A11" s="12" t="s">
        <v>254</v>
      </c>
    </row>
    <row r="12" spans="1:1">
      <c r="A12" s="12" t="s">
        <v>255</v>
      </c>
    </row>
    <row r="13" spans="1:1">
      <c r="A13" s="12" t="s">
        <v>256</v>
      </c>
    </row>
    <row r="14" spans="1:1">
      <c r="A14" s="12" t="s">
        <v>257</v>
      </c>
    </row>
    <row r="15" spans="1:1">
      <c r="A15" s="12" t="s">
        <v>258</v>
      </c>
    </row>
    <row r="16" spans="1:1">
      <c r="A16" s="12" t="s">
        <v>259</v>
      </c>
    </row>
    <row r="17" spans="1:1">
      <c r="A17" s="12" t="s">
        <v>260</v>
      </c>
    </row>
    <row r="18" spans="1:1">
      <c r="A18" s="12" t="s">
        <v>261</v>
      </c>
    </row>
    <row r="19" spans="1:1">
      <c r="A19" s="12" t="s">
        <v>132</v>
      </c>
    </row>
    <row r="20" spans="1:1">
      <c r="A20" s="12" t="s">
        <v>133</v>
      </c>
    </row>
    <row r="21" spans="1:1">
      <c r="A21" s="12" t="s">
        <v>262</v>
      </c>
    </row>
    <row r="22" spans="1:1">
      <c r="A22" s="12" t="s">
        <v>263</v>
      </c>
    </row>
    <row r="23" spans="1:1">
      <c r="A23" s="12" t="s">
        <v>134</v>
      </c>
    </row>
    <row r="24" spans="1:1">
      <c r="A24" s="12" t="s">
        <v>135</v>
      </c>
    </row>
    <row r="25" spans="1:1">
      <c r="A25" s="12" t="s">
        <v>136</v>
      </c>
    </row>
    <row r="26" spans="1:1">
      <c r="A26" s="12" t="s">
        <v>137</v>
      </c>
    </row>
    <row r="27" spans="1:1">
      <c r="A27" s="12" t="s">
        <v>138</v>
      </c>
    </row>
    <row r="28" spans="1:1">
      <c r="A28" s="12" t="s">
        <v>264</v>
      </c>
    </row>
    <row r="29" spans="1:1">
      <c r="A29" s="12" t="s">
        <v>139</v>
      </c>
    </row>
    <row r="30" spans="1:1">
      <c r="A30" s="12" t="s">
        <v>140</v>
      </c>
    </row>
    <row r="31" spans="1:1">
      <c r="A31" s="12" t="s">
        <v>141</v>
      </c>
    </row>
    <row r="32" spans="1:1">
      <c r="A32" s="12" t="s">
        <v>142</v>
      </c>
    </row>
    <row r="33" spans="1:1">
      <c r="A33" s="12" t="s">
        <v>143</v>
      </c>
    </row>
    <row r="34" spans="1:1">
      <c r="A34" s="12" t="s">
        <v>144</v>
      </c>
    </row>
    <row r="35" spans="1:1">
      <c r="A35" s="12" t="s">
        <v>145</v>
      </c>
    </row>
    <row r="36" spans="1:1">
      <c r="A36" s="12" t="s">
        <v>146</v>
      </c>
    </row>
    <row r="37" spans="1:1">
      <c r="A37" s="12" t="s">
        <v>265</v>
      </c>
    </row>
    <row r="38" spans="1:1">
      <c r="A38" s="12" t="s">
        <v>147</v>
      </c>
    </row>
    <row r="39" spans="1:1">
      <c r="A39" s="12" t="s">
        <v>148</v>
      </c>
    </row>
    <row r="40" spans="1:1">
      <c r="A40" s="12" t="s">
        <v>149</v>
      </c>
    </row>
    <row r="41" spans="1:1">
      <c r="A41" s="12" t="s">
        <v>150</v>
      </c>
    </row>
    <row r="42" spans="1:1">
      <c r="A42" s="12" t="s">
        <v>151</v>
      </c>
    </row>
    <row r="43" spans="1:1">
      <c r="A43" s="12" t="s">
        <v>152</v>
      </c>
    </row>
    <row r="44" spans="1:1">
      <c r="A44" s="12" t="s">
        <v>153</v>
      </c>
    </row>
    <row r="45" spans="1:1">
      <c r="A45" s="12" t="s">
        <v>266</v>
      </c>
    </row>
    <row r="46" spans="1:1">
      <c r="A46" s="12" t="s">
        <v>154</v>
      </c>
    </row>
    <row r="47" spans="1:1">
      <c r="A47" s="12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FEC1-0A48-4FA4-AA82-C772D33EAD8F}">
  <sheetPr codeName="Sheet8"/>
  <dimension ref="A1:H64"/>
  <sheetViews>
    <sheetView tabSelected="1" workbookViewId="0">
      <selection activeCell="H1" sqref="H1:H64"/>
    </sheetView>
  </sheetViews>
  <sheetFormatPr defaultRowHeight="14.4"/>
  <cols>
    <col min="1" max="1" width="8.77734375" bestFit="1" customWidth="1"/>
    <col min="2" max="2" width="37.109375" bestFit="1" customWidth="1"/>
    <col min="3" max="3" width="36.33203125" customWidth="1"/>
    <col min="4" max="4" width="43.33203125" bestFit="1" customWidth="1"/>
    <col min="5" max="5" width="23.88671875" customWidth="1"/>
  </cols>
  <sheetData>
    <row r="1" spans="1:8">
      <c r="A1" s="13">
        <v>0.375</v>
      </c>
      <c r="H1" t="str">
        <f>IF(B1="","&lt;tr&gt;&lt;/tr&gt;&lt;tr&gt;&lt;th colspan=""2""&gt;"&amp;TEXT(A1,"hh:mm AM/PM")&amp;"&lt;/th&gt;&lt;/tr&gt;","&lt;tr&gt;&lt;td&gt;"&amp;B1&amp;"&lt;/td&gt;&lt;td&gt;"&amp;C1&amp;"&lt;div class=""location""&gt;&lt;span data-number="""&amp;F1&amp;""" onclick=""place_pin(this)"" class=""map""&gt;&lt;/span&gt;&lt;/div&gt;"&amp;IF(D1="","","&lt;div class=""note""&gt;"&amp;D1&amp;"&lt;/div&gt;")&amp;"&lt;/td&gt;&lt;/tr&gt;")</f>
        <v>&lt;tr&gt;&lt;/tr&gt;&lt;tr&gt;&lt;th colspan="2"&gt;09:00 AM&lt;/th&gt;&lt;/tr&gt;</v>
      </c>
    </row>
    <row r="2" spans="1:8">
      <c r="A2" s="13">
        <v>0.375</v>
      </c>
      <c r="B2" t="s">
        <v>156</v>
      </c>
      <c r="C2" t="s">
        <v>157</v>
      </c>
      <c r="E2" t="s">
        <v>271</v>
      </c>
      <c r="F2">
        <v>18</v>
      </c>
      <c r="H2" t="str">
        <f t="shared" ref="H2:H64" si="0">IF(B2="","&lt;tr&gt;&lt;/tr&gt;&lt;tr&gt;&lt;th colspan=""2""&gt;"&amp;TEXT(A2,"hh:mm AM/PM")&amp;"&lt;/th&gt;&lt;/tr&gt;","&lt;tr&gt;&lt;td&gt;"&amp;B2&amp;"&lt;/td&gt;&lt;td&gt;"&amp;C2&amp;"&lt;div class=""location""&gt;&lt;span data-number="""&amp;F2&amp;""" onclick=""place_pin(this)"" class=""map""&gt;&lt;/span&gt;&lt;/div&gt;"&amp;IF(D2="","","&lt;div class=""note""&gt;"&amp;D2&amp;"&lt;/div&gt;")&amp;"&lt;/td&gt;&lt;/tr&gt;")</f>
        <v>&lt;tr&gt;&lt;td&gt;Continental Artillery&lt;/td&gt;&lt;td&gt;Begin the day as Continental forces load and fire the cannon typical of the Revolutionary War&lt;div class="location"&gt;&lt;span data-number="18" onclick="place_pin(this)" class="map"&gt;&lt;/span&gt;&lt;/div&gt;&lt;/td&gt;&lt;/tr&gt;</v>
      </c>
    </row>
    <row r="3" spans="1:8">
      <c r="A3" s="13">
        <v>0.41666666666666669</v>
      </c>
      <c r="H3" t="str">
        <f t="shared" si="0"/>
        <v>&lt;tr&gt;&lt;/tr&gt;&lt;tr&gt;&lt;th colspan="2"&gt;10:00 AM&lt;/th&gt;&lt;/tr&gt;</v>
      </c>
    </row>
    <row r="4" spans="1:8">
      <c r="A4" s="13">
        <v>0.41666666666666669</v>
      </c>
      <c r="B4" t="s">
        <v>159</v>
      </c>
      <c r="C4" t="s">
        <v>284</v>
      </c>
      <c r="E4" t="s">
        <v>271</v>
      </c>
      <c r="F4">
        <v>18</v>
      </c>
      <c r="H4" t="str">
        <f t="shared" si="0"/>
        <v>&lt;tr&gt;&lt;td&gt;Continental Muster &amp; Drill&lt;/td&gt;&lt;td&gt;Watch the American forces muster, maneuver, and fire volleys&lt;div class="location"&gt;&lt;span data-number="18" onclick="place_pin(this)" class="map"&gt;&lt;/span&gt;&lt;/div&gt;&lt;/td&gt;&lt;/tr&gt;</v>
      </c>
    </row>
    <row r="5" spans="1:8">
      <c r="A5" s="13">
        <v>0.41666666666666669</v>
      </c>
      <c r="B5" t="s">
        <v>162</v>
      </c>
      <c r="C5" t="s">
        <v>285</v>
      </c>
      <c r="E5" t="s">
        <v>272</v>
      </c>
      <c r="F5">
        <v>21</v>
      </c>
      <c r="H5" t="str">
        <f t="shared" si="0"/>
        <v>&lt;tr&gt;&lt;td&gt;Patriots in Petticoats&lt;/td&gt;&lt;td&gt;Contributions of lesser-known women to American Independence.&lt;div class="location"&gt;&lt;span data-number="21" onclick="place_pin(this)" class="map"&gt;&lt;/span&gt;&lt;/div&gt;&lt;/td&gt;&lt;/tr&gt;</v>
      </c>
    </row>
    <row r="6" spans="1:8">
      <c r="A6" s="13">
        <v>0.41666666666666669</v>
      </c>
      <c r="B6" t="s">
        <v>27</v>
      </c>
      <c r="C6" t="s">
        <v>166</v>
      </c>
      <c r="E6" t="s">
        <v>273</v>
      </c>
      <c r="F6">
        <v>24</v>
      </c>
      <c r="H6" t="str">
        <f t="shared" si="0"/>
        <v>&lt;tr&gt;&lt;td&gt;Colonial School&lt;/td&gt;&lt;td&gt;Children attend school for academic, etiquette, and moral lessons of the day&lt;div class="location"&gt;&lt;span data-number="24" onclick="place_pin(this)" class="map"&gt;&lt;/span&gt;&lt;/div&gt;&lt;/td&gt;&lt;/tr&gt;</v>
      </c>
    </row>
    <row r="7" spans="1:8">
      <c r="A7" s="13">
        <v>0.4375</v>
      </c>
      <c r="H7" t="str">
        <f t="shared" si="0"/>
        <v>&lt;tr&gt;&lt;/tr&gt;&lt;tr&gt;&lt;th colspan="2"&gt;10:30 AM&lt;/th&gt;&lt;/tr&gt;</v>
      </c>
    </row>
    <row r="8" spans="1:8">
      <c r="A8" s="13">
        <v>0.4375</v>
      </c>
      <c r="B8" t="s">
        <v>168</v>
      </c>
      <c r="C8" t="s">
        <v>169</v>
      </c>
      <c r="E8" t="s">
        <v>274</v>
      </c>
      <c r="F8">
        <v>3</v>
      </c>
      <c r="H8" t="str">
        <f t="shared" si="0"/>
        <v>&lt;tr&gt;&lt;td&gt;Dance Demonstration&lt;/td&gt;&lt;td&gt;See popular dances of the colonial era performed by villagers&lt;div class="location"&gt;&lt;span data-number="3" onclick="place_pin(this)" class="map"&gt;&lt;/span&gt;&lt;/div&gt;&lt;/td&gt;&lt;/tr&gt;</v>
      </c>
    </row>
    <row r="9" spans="1:8">
      <c r="A9" s="13">
        <v>0.4375</v>
      </c>
      <c r="B9" t="s">
        <v>171</v>
      </c>
      <c r="C9" t="s">
        <v>172</v>
      </c>
      <c r="E9" t="s">
        <v>272</v>
      </c>
      <c r="F9">
        <v>21</v>
      </c>
      <c r="H9" t="str">
        <f t="shared" si="0"/>
        <v>&lt;tr&gt;&lt;td&gt;James Madison&lt;/td&gt;&lt;td&gt;A conversation with the Father of the US Constitution&lt;div class="location"&gt;&lt;span data-number="21" onclick="place_pin(this)" class="map"&gt;&lt;/span&gt;&lt;/div&gt;&lt;/td&gt;&lt;/tr&gt;</v>
      </c>
    </row>
    <row r="10" spans="1:8">
      <c r="A10" s="13">
        <v>0.4375</v>
      </c>
      <c r="B10" t="s">
        <v>174</v>
      </c>
      <c r="C10" t="s">
        <v>175</v>
      </c>
      <c r="E10" t="s">
        <v>275</v>
      </c>
      <c r="F10">
        <v>20</v>
      </c>
      <c r="H10" t="str">
        <f t="shared" si="0"/>
        <v>&lt;tr&gt;&lt;td&gt;Swordplay with Col. Birch&lt;/td&gt;&lt;td&gt;Watch as the Colonel demonstrates offensive and defensive technique&lt;div class="location"&gt;&lt;span data-number="20" onclick="place_pin(this)" class="map"&gt;&lt;/span&gt;&lt;/div&gt;&lt;/td&gt;&lt;/tr&gt;</v>
      </c>
    </row>
    <row r="11" spans="1:8">
      <c r="A11" s="13">
        <v>0.4375</v>
      </c>
      <c r="B11" t="s">
        <v>177</v>
      </c>
      <c r="C11" t="s">
        <v>178</v>
      </c>
      <c r="D11" t="s">
        <v>180</v>
      </c>
      <c r="E11" t="s">
        <v>276</v>
      </c>
      <c r="F11">
        <v>11</v>
      </c>
      <c r="H11" t="str">
        <f t="shared" si="0"/>
        <v>&lt;tr&gt;&lt;td&gt;Lucet Class&lt;/td&gt;&lt;td&gt;Learn to work this ancient tool to make cord for laces, draw-strings, etc.&lt;div class="location"&gt;&lt;span data-number="11" onclick="place_pin(this)" class="map"&gt;&lt;/span&gt;&lt;/div&gt;&lt;div class="note"&gt; limited seating&lt;/div&gt;&lt;/td&gt;&lt;/tr&gt;</v>
      </c>
    </row>
    <row r="12" spans="1:8">
      <c r="A12" s="13">
        <v>0.4375</v>
      </c>
      <c r="B12" t="s">
        <v>181</v>
      </c>
      <c r="C12" t="s">
        <v>182</v>
      </c>
      <c r="D12" t="s">
        <v>180</v>
      </c>
      <c r="E12" t="s">
        <v>277</v>
      </c>
      <c r="F12">
        <v>35</v>
      </c>
      <c r="H12" t="str">
        <f t="shared" si="0"/>
        <v>&lt;tr&gt;&lt;td&gt;Shut-the-Box&lt;/td&gt;&lt;td&gt;Enter a tournament playing a popular game of chance and skill for a prize&lt;div class="location"&gt;&lt;span data-number="35" onclick="place_pin(this)" class="map"&gt;&lt;/span&gt;&lt;/div&gt;&lt;div class="note"&gt; limited seating&lt;/div&gt;&lt;/td&gt;&lt;/tr&gt;</v>
      </c>
    </row>
    <row r="13" spans="1:8">
      <c r="A13" s="13">
        <v>0.45833333333333331</v>
      </c>
      <c r="H13" t="str">
        <f t="shared" si="0"/>
        <v>&lt;tr&gt;&lt;/tr&gt;&lt;tr&gt;&lt;th colspan="2"&gt;11:00 AM&lt;/th&gt;&lt;/tr&gt;</v>
      </c>
    </row>
    <row r="14" spans="1:8">
      <c r="A14" s="13">
        <v>0.45833333333333331</v>
      </c>
      <c r="B14" t="s">
        <v>156</v>
      </c>
      <c r="C14" t="s">
        <v>184</v>
      </c>
      <c r="E14" t="s">
        <v>271</v>
      </c>
      <c r="F14">
        <v>18</v>
      </c>
      <c r="H14" t="str">
        <f t="shared" si="0"/>
        <v>&lt;tr&gt;&lt;td&gt;Continental Artillery&lt;/td&gt;&lt;td&gt;Continental forces load and fire the cannon typical of the era&lt;div class="location"&gt;&lt;span data-number="18" onclick="place_pin(this)" class="map"&gt;&lt;/span&gt;&lt;/div&gt;&lt;/td&gt;&lt;/tr&gt;</v>
      </c>
    </row>
    <row r="15" spans="1:8">
      <c r="A15" s="13">
        <v>0.45833333333333331</v>
      </c>
      <c r="B15" t="s">
        <v>185</v>
      </c>
      <c r="C15" t="s">
        <v>186</v>
      </c>
      <c r="E15" t="s">
        <v>273</v>
      </c>
      <c r="F15">
        <v>24</v>
      </c>
      <c r="H15" t="str">
        <f t="shared" si="0"/>
        <v>&lt;tr&gt;&lt;td&gt;Never Caught&lt;/td&gt;&lt;td&gt;Hear the adventures of Ona Judge, escaped from servitude at Mt. Vernon&lt;div class="location"&gt;&lt;span data-number="24" onclick="place_pin(this)" class="map"&gt;&lt;/span&gt;&lt;/div&gt;&lt;/td&gt;&lt;/tr&gt;</v>
      </c>
    </row>
    <row r="16" spans="1:8">
      <c r="A16" s="13">
        <v>0.47916666666666669</v>
      </c>
      <c r="B16" t="s">
        <v>188</v>
      </c>
      <c r="C16" t="s">
        <v>189</v>
      </c>
      <c r="D16" t="s">
        <v>270</v>
      </c>
      <c r="E16" t="s">
        <v>276</v>
      </c>
      <c r="F16">
        <v>11</v>
      </c>
      <c r="H16" t="str">
        <f t="shared" si="0"/>
        <v>&lt;tr&gt;&lt;td&gt;Chocolate&lt;/td&gt;&lt;td&gt;Watch 18th century chocolate preparation techniques and taste the result&lt;div class="location"&gt;&lt;span data-number="11" onclick="place_pin(this)" class="map"&gt;&lt;/span&gt;&lt;/div&gt;&lt;div class="note"&gt; limited seating, donations urged&lt;/div&gt;&lt;/td&gt;&lt;/tr&gt;</v>
      </c>
    </row>
    <row r="17" spans="1:8">
      <c r="A17" s="13">
        <v>0.47916666666666669</v>
      </c>
      <c r="B17" t="s">
        <v>191</v>
      </c>
      <c r="C17" t="s">
        <v>192</v>
      </c>
      <c r="E17" t="s">
        <v>278</v>
      </c>
      <c r="F17">
        <v>19</v>
      </c>
      <c r="H17" t="str">
        <f t="shared" si="0"/>
        <v>&lt;tr&gt;&lt;td&gt;Dance Instruction&lt;/td&gt;&lt;td&gt;Join this favorite pastime and learn some favorite colonial dances&lt;div class="location"&gt;&lt;span data-number="19" onclick="place_pin(this)" class="map"&gt;&lt;/span&gt;&lt;/div&gt;&lt;/td&gt;&lt;/tr&gt;</v>
      </c>
    </row>
    <row r="18" spans="1:8">
      <c r="A18" s="13">
        <v>0.47916666666666669</v>
      </c>
      <c r="H18" t="str">
        <f t="shared" si="0"/>
        <v>&lt;tr&gt;&lt;/tr&gt;&lt;tr&gt;&lt;th colspan="2"&gt;11:30 AM&lt;/th&gt;&lt;/tr&gt;</v>
      </c>
    </row>
    <row r="19" spans="1:8">
      <c r="A19" s="13">
        <v>0.47916666666666669</v>
      </c>
      <c r="B19" t="s">
        <v>194</v>
      </c>
      <c r="C19" t="s">
        <v>195</v>
      </c>
      <c r="E19" t="s">
        <v>279</v>
      </c>
      <c r="F19">
        <v>3</v>
      </c>
      <c r="H19" t="str">
        <f t="shared" si="0"/>
        <v>&lt;tr&gt;&lt;td&gt;Tea Tax Debate arrive early to participate&lt;/td&gt;&lt;td&gt;Decide if you will march on the ships in the harbor that carry the King’s tea&lt;div class="location"&gt;&lt;span data-number="3" onclick="place_pin(this)" class="map"&gt;&lt;/span&gt;&lt;/div&gt;&lt;/td&gt;&lt;/tr&gt;</v>
      </c>
    </row>
    <row r="20" spans="1:8">
      <c r="A20" s="13">
        <v>0.47916666666666669</v>
      </c>
      <c r="B20" t="s">
        <v>197</v>
      </c>
      <c r="C20" t="s">
        <v>198</v>
      </c>
      <c r="D20" t="s">
        <v>180</v>
      </c>
      <c r="E20" t="s">
        <v>277</v>
      </c>
      <c r="F20">
        <v>35</v>
      </c>
      <c r="H20" t="str">
        <f t="shared" si="0"/>
        <v>&lt;tr&gt;&lt;td&gt;Calligraphy I&lt;/td&gt;&lt;td&gt;Beginners use pencil to learn the basic strokes that form 18th century script&lt;div class="location"&gt;&lt;span data-number="35" onclick="place_pin(this)" class="map"&gt;&lt;/span&gt;&lt;/div&gt;&lt;div class="note"&gt; limited seating&lt;/div&gt;&lt;/td&gt;&lt;/tr&gt;</v>
      </c>
    </row>
    <row r="21" spans="1:8">
      <c r="A21" s="13">
        <v>0.47916666666666669</v>
      </c>
      <c r="B21" t="s">
        <v>27</v>
      </c>
      <c r="C21" t="s">
        <v>166</v>
      </c>
      <c r="E21" t="s">
        <v>273</v>
      </c>
      <c r="F21">
        <v>24</v>
      </c>
      <c r="H21" t="str">
        <f t="shared" si="0"/>
        <v>&lt;tr&gt;&lt;td&gt;Colonial School&lt;/td&gt;&lt;td&gt;Children attend school for academic, etiquette, and moral lessons of the day&lt;div class="location"&gt;&lt;span data-number="24" onclick="place_pin(this)" class="map"&gt;&lt;/span&gt;&lt;/div&gt;&lt;/td&gt;&lt;/tr&gt;</v>
      </c>
    </row>
    <row r="22" spans="1:8">
      <c r="A22" t="s">
        <v>200</v>
      </c>
      <c r="H22" t="str">
        <f t="shared" si="0"/>
        <v>&lt;tr&gt;&lt;/tr&gt;&lt;tr&gt;&lt;th colspan="2"&gt;Noon&lt;/th&gt;&lt;/tr&gt;</v>
      </c>
    </row>
    <row r="23" spans="1:8">
      <c r="A23" t="s">
        <v>200</v>
      </c>
      <c r="B23" t="s">
        <v>201</v>
      </c>
      <c r="C23" t="s">
        <v>286</v>
      </c>
      <c r="E23" t="s">
        <v>274</v>
      </c>
      <c r="F23">
        <v>3</v>
      </c>
      <c r="H23" t="str">
        <f t="shared" si="0"/>
        <v>&lt;tr&gt;&lt;td&gt;John Adams&lt;/td&gt;&lt;td&gt;A conversation with the titan of American Independence&lt;div class="location"&gt;&lt;span data-number="3" onclick="place_pin(this)" class="map"&gt;&lt;/span&gt;&lt;/div&gt;&lt;/td&gt;&lt;/tr&gt;</v>
      </c>
    </row>
    <row r="24" spans="1:8">
      <c r="A24" t="s">
        <v>200</v>
      </c>
      <c r="B24" t="s">
        <v>204</v>
      </c>
      <c r="C24" t="s">
        <v>287</v>
      </c>
      <c r="D24" t="s">
        <v>268</v>
      </c>
      <c r="E24" t="s">
        <v>273</v>
      </c>
      <c r="F24">
        <v>24</v>
      </c>
      <c r="H24" t="str">
        <f t="shared" si="0"/>
        <v>&lt;tr&gt;&lt;td&gt;Unfurling History&lt;/td&gt;&lt;td&gt;Learn the history of the flags of the American Revolution&lt;div class="location"&gt;&lt;span data-number="24" onclick="place_pin(this)" class="map"&gt;&lt;/span&gt;&lt;/div&gt;&lt;div class="note"&gt;Saturday only&lt;/div&gt;&lt;/td&gt;&lt;/tr&gt;</v>
      </c>
    </row>
    <row r="25" spans="1:8">
      <c r="A25" t="s">
        <v>200</v>
      </c>
      <c r="B25" t="s">
        <v>208</v>
      </c>
      <c r="C25" t="s">
        <v>210</v>
      </c>
      <c r="D25" t="s">
        <v>209</v>
      </c>
      <c r="E25" t="s">
        <v>271</v>
      </c>
      <c r="F25">
        <v>18</v>
      </c>
      <c r="H25" t="str">
        <f t="shared" si="0"/>
        <v>&lt;tr&gt;&lt;td&gt;Children’s Militia&lt;/td&gt;&lt;td&gt;Young patriots join the militia to muster as they march through the Colonial Village and fire some rounds&lt;div class="location"&gt;&lt;span data-number="18" onclick="place_pin(this)" class="map"&gt;&lt;/span&gt;&lt;/div&gt;&lt;div class="note"&gt;arrive early to participate&lt;/div&gt;&lt;/td&gt;&lt;/tr&gt;</v>
      </c>
    </row>
    <row r="26" spans="1:8">
      <c r="A26" t="s">
        <v>200</v>
      </c>
      <c r="B26" t="s">
        <v>211</v>
      </c>
      <c r="C26" t="s">
        <v>212</v>
      </c>
      <c r="E26" t="s">
        <v>272</v>
      </c>
      <c r="F26">
        <v>21</v>
      </c>
      <c r="H26" t="str">
        <f t="shared" si="0"/>
        <v>&lt;tr&gt;&lt;td&gt;Patrick Henry&lt;/td&gt;&lt;td&gt;A conversation with one of the revolution’s top orators.&lt;div class="location"&gt;&lt;span data-number="21" onclick="place_pin(this)" class="map"&gt;&lt;/span&gt;&lt;/div&gt;&lt;/td&gt;&lt;/tr&gt;</v>
      </c>
    </row>
    <row r="27" spans="1:8">
      <c r="A27" s="13">
        <v>0.52083333333333337</v>
      </c>
      <c r="H27" t="str">
        <f t="shared" si="0"/>
        <v>&lt;tr&gt;&lt;/tr&gt;&lt;tr&gt;&lt;th colspan="2"&gt;12:30 PM&lt;/th&gt;&lt;/tr&gt;</v>
      </c>
    </row>
    <row r="28" spans="1:8">
      <c r="A28" s="13">
        <v>0.52083333333333337</v>
      </c>
      <c r="B28" t="s">
        <v>213</v>
      </c>
      <c r="C28" t="s">
        <v>288</v>
      </c>
      <c r="E28" t="s">
        <v>274</v>
      </c>
      <c r="F28">
        <v>3</v>
      </c>
      <c r="H28" t="str">
        <f t="shared" si="0"/>
        <v>&lt;tr&gt;&lt;td&gt;Revolution: from a “Billy” point of view&lt;/td&gt;&lt;td&gt;Perspectives on the American Revolution by two African Americans: Billy Lee (enslaved) and Billy Flora (free)&lt;div class="location"&gt;&lt;span data-number="3" onclick="place_pin(this)" class="map"&gt;&lt;/span&gt;&lt;/div&gt;&lt;/td&gt;&lt;/tr&gt;</v>
      </c>
    </row>
    <row r="29" spans="1:8">
      <c r="A29" s="13">
        <v>0.52083333333333337</v>
      </c>
      <c r="B29" t="s">
        <v>215</v>
      </c>
      <c r="C29" t="s">
        <v>289</v>
      </c>
      <c r="E29" t="s">
        <v>272</v>
      </c>
      <c r="F29">
        <v>21</v>
      </c>
      <c r="H29" t="str">
        <f t="shared" si="0"/>
        <v>&lt;tr&gt;&lt;td&gt;Colonel Hasbrouck&lt;/td&gt;&lt;td&gt;Find out why the American militia was so critical to the revolution&lt;div class="location"&gt;&lt;span data-number="21" onclick="place_pin(this)" class="map"&gt;&lt;/span&gt;&lt;/div&gt;&lt;/td&gt;&lt;/tr&gt;</v>
      </c>
    </row>
    <row r="30" spans="1:8">
      <c r="A30" s="13">
        <v>0.52083333333333337</v>
      </c>
      <c r="B30" t="s">
        <v>216</v>
      </c>
      <c r="C30" t="s">
        <v>217</v>
      </c>
      <c r="E30" t="s">
        <v>280</v>
      </c>
      <c r="F30">
        <v>27</v>
      </c>
      <c r="H30" t="str">
        <f t="shared" si="0"/>
        <v>&lt;tr&gt;&lt;td&gt;British Muster &amp; Drill&lt;/td&gt;&lt;td&gt;The King’s forces maneuver and drill, preparing to suppress the rebellion&lt;div class="location"&gt;&lt;span data-number="27" onclick="place_pin(this)" class="map"&gt;&lt;/span&gt;&lt;/div&gt;&lt;/td&gt;&lt;/tr&gt;</v>
      </c>
    </row>
    <row r="31" spans="1:8">
      <c r="A31" s="13">
        <v>0.54166666666666663</v>
      </c>
      <c r="H31" t="str">
        <f t="shared" si="0"/>
        <v>&lt;tr&gt;&lt;/tr&gt;&lt;tr&gt;&lt;th colspan="2"&gt;01:00 PM&lt;/th&gt;&lt;/tr&gt;</v>
      </c>
    </row>
    <row r="32" spans="1:8">
      <c r="A32" s="13">
        <v>0.54166666666666663</v>
      </c>
      <c r="B32" t="s">
        <v>156</v>
      </c>
      <c r="C32" t="s">
        <v>184</v>
      </c>
      <c r="E32" t="s">
        <v>271</v>
      </c>
      <c r="F32">
        <v>18</v>
      </c>
      <c r="H32" t="str">
        <f t="shared" si="0"/>
        <v>&lt;tr&gt;&lt;td&gt;Continental Artillery&lt;/td&gt;&lt;td&gt;Continental forces load and fire the cannon typical of the era&lt;div class="location"&gt;&lt;span data-number="18" onclick="place_pin(this)" class="map"&gt;&lt;/span&gt;&lt;/div&gt;&lt;/td&gt;&lt;/tr&gt;</v>
      </c>
    </row>
    <row r="33" spans="1:8">
      <c r="A33" s="13">
        <v>0.54166666666666663</v>
      </c>
      <c r="B33" t="s">
        <v>177</v>
      </c>
      <c r="C33" t="s">
        <v>178</v>
      </c>
      <c r="D33" t="s">
        <v>180</v>
      </c>
      <c r="E33" t="s">
        <v>276</v>
      </c>
      <c r="F33">
        <v>11</v>
      </c>
      <c r="H33" t="str">
        <f t="shared" si="0"/>
        <v>&lt;tr&gt;&lt;td&gt;Lucet Class&lt;/td&gt;&lt;td&gt;Learn to work this ancient tool to make cord for laces, draw-strings, etc.&lt;div class="location"&gt;&lt;span data-number="11" onclick="place_pin(this)" class="map"&gt;&lt;/span&gt;&lt;/div&gt;&lt;div class="note"&gt; limited seating&lt;/div&gt;&lt;/td&gt;&lt;/tr&gt;</v>
      </c>
    </row>
    <row r="34" spans="1:8">
      <c r="A34" s="13">
        <v>0.54166666666666663</v>
      </c>
      <c r="B34" t="s">
        <v>27</v>
      </c>
      <c r="C34" t="s">
        <v>166</v>
      </c>
      <c r="E34" t="s">
        <v>273</v>
      </c>
      <c r="F34">
        <v>24</v>
      </c>
      <c r="H34" t="str">
        <f t="shared" si="0"/>
        <v>&lt;tr&gt;&lt;td&gt;Colonial School&lt;/td&gt;&lt;td&gt;Children attend school for academic, etiquette, and moral lessons of the day&lt;div class="location"&gt;&lt;span data-number="24" onclick="place_pin(this)" class="map"&gt;&lt;/span&gt;&lt;/div&gt;&lt;/td&gt;&lt;/tr&gt;</v>
      </c>
    </row>
    <row r="35" spans="1:8">
      <c r="A35" s="13">
        <v>0.5625</v>
      </c>
      <c r="H35" t="str">
        <f t="shared" si="0"/>
        <v>&lt;tr&gt;&lt;/tr&gt;&lt;tr&gt;&lt;th colspan="2"&gt;01:30 PM&lt;/th&gt;&lt;/tr&gt;</v>
      </c>
    </row>
    <row r="36" spans="1:8">
      <c r="A36" s="13">
        <v>0.5625</v>
      </c>
      <c r="B36" t="s">
        <v>174</v>
      </c>
      <c r="C36" t="s">
        <v>175</v>
      </c>
      <c r="E36" t="s">
        <v>275</v>
      </c>
      <c r="F36">
        <v>20</v>
      </c>
      <c r="H36" t="str">
        <f t="shared" si="0"/>
        <v>&lt;tr&gt;&lt;td&gt;Swordplay with Col. Birch&lt;/td&gt;&lt;td&gt;Watch as the Colonel demonstrates offensive and defensive technique&lt;div class="location"&gt;&lt;span data-number="20" onclick="place_pin(this)" class="map"&gt;&lt;/span&gt;&lt;/div&gt;&lt;/td&gt;&lt;/tr&gt;</v>
      </c>
    </row>
    <row r="37" spans="1:8">
      <c r="A37" s="13">
        <v>0.5625</v>
      </c>
      <c r="B37" t="s">
        <v>162</v>
      </c>
      <c r="C37" t="s">
        <v>290</v>
      </c>
      <c r="E37" t="s">
        <v>272</v>
      </c>
      <c r="F37">
        <v>21</v>
      </c>
      <c r="H37" t="str">
        <f t="shared" si="0"/>
        <v>&lt;tr&gt;&lt;td&gt;Patriots in Petticoats&lt;/td&gt;&lt;td&gt;Contributions of lesser-known women to American Independence&lt;div class="location"&gt;&lt;span data-number="21" onclick="place_pin(this)" class="map"&gt;&lt;/span&gt;&lt;/div&gt;&lt;/td&gt;&lt;/tr&gt;</v>
      </c>
    </row>
    <row r="38" spans="1:8">
      <c r="A38" s="13">
        <v>0.5625</v>
      </c>
      <c r="B38" t="s">
        <v>219</v>
      </c>
      <c r="C38" t="s">
        <v>220</v>
      </c>
      <c r="E38" t="s">
        <v>274</v>
      </c>
      <c r="F38">
        <v>3</v>
      </c>
      <c r="H38" t="str">
        <f t="shared" si="0"/>
        <v>&lt;tr&gt;&lt;td&gt;Declaration of Independence&lt;/td&gt;&lt;td&gt;Hear the Declaration of Independence as read by Founding Fathers and others affected by its ideas.&lt;div class="location"&gt;&lt;span data-number="3" onclick="place_pin(this)" class="map"&gt;&lt;/span&gt;&lt;/div&gt;&lt;/td&gt;&lt;/tr&gt;</v>
      </c>
    </row>
    <row r="39" spans="1:8">
      <c r="A39" s="13">
        <v>0.58333333333333337</v>
      </c>
      <c r="H39" t="str">
        <f t="shared" si="0"/>
        <v>&lt;tr&gt;&lt;/tr&gt;&lt;tr&gt;&lt;th colspan="2"&gt;02:00 PM&lt;/th&gt;&lt;/tr&gt;</v>
      </c>
    </row>
    <row r="40" spans="1:8">
      <c r="A40" s="13">
        <v>0.58333333333333337</v>
      </c>
      <c r="B40" t="s">
        <v>174</v>
      </c>
      <c r="C40" t="s">
        <v>175</v>
      </c>
      <c r="E40" t="s">
        <v>275</v>
      </c>
      <c r="F40">
        <v>20</v>
      </c>
      <c r="H40" t="str">
        <f t="shared" si="0"/>
        <v>&lt;tr&gt;&lt;td&gt;Swordplay with Col. Birch&lt;/td&gt;&lt;td&gt;Watch as the Colonel demonstrates offensive and defensive technique&lt;div class="location"&gt;&lt;span data-number="20" onclick="place_pin(this)" class="map"&gt;&lt;/span&gt;&lt;/div&gt;&lt;/td&gt;&lt;/tr&gt;</v>
      </c>
    </row>
    <row r="41" spans="1:8">
      <c r="A41" s="13">
        <v>0.58333333333333337</v>
      </c>
      <c r="B41" t="s">
        <v>185</v>
      </c>
      <c r="C41" t="s">
        <v>186</v>
      </c>
      <c r="E41" t="s">
        <v>273</v>
      </c>
      <c r="F41">
        <v>24</v>
      </c>
      <c r="H41" t="str">
        <f t="shared" si="0"/>
        <v>&lt;tr&gt;&lt;td&gt;Never Caught&lt;/td&gt;&lt;td&gt;Hear the adventures of Ona Judge, escaped from servitude at Mt. Vernon&lt;div class="location"&gt;&lt;span data-number="24" onclick="place_pin(this)" class="map"&gt;&lt;/span&gt;&lt;/div&gt;&lt;/td&gt;&lt;/tr&gt;</v>
      </c>
    </row>
    <row r="42" spans="1:8">
      <c r="A42" s="13">
        <v>0.60416666666666663</v>
      </c>
      <c r="B42" t="s">
        <v>168</v>
      </c>
      <c r="C42" t="s">
        <v>169</v>
      </c>
      <c r="E42" t="s">
        <v>281</v>
      </c>
      <c r="F42">
        <v>3</v>
      </c>
      <c r="H42" t="str">
        <f t="shared" si="0"/>
        <v>&lt;tr&gt;&lt;td&gt;Dance Demonstration&lt;/td&gt;&lt;td&gt;See popular dances of the colonial era performed by villagers&lt;div class="location"&gt;&lt;span data-number="3" onclick="place_pin(this)" class="map"&gt;&lt;/span&gt;&lt;/div&gt;&lt;/td&gt;&lt;/tr&gt;</v>
      </c>
    </row>
    <row r="43" spans="1:8">
      <c r="A43" s="13">
        <v>0.60416666666666663</v>
      </c>
      <c r="H43" t="str">
        <f t="shared" si="0"/>
        <v>&lt;tr&gt;&lt;/tr&gt;&lt;tr&gt;&lt;th colspan="2"&gt;02:30 PM&lt;/th&gt;&lt;/tr&gt;</v>
      </c>
    </row>
    <row r="44" spans="1:8">
      <c r="A44" s="13">
        <v>0.60416666666666663</v>
      </c>
      <c r="B44" t="s">
        <v>222</v>
      </c>
      <c r="C44" t="s">
        <v>223</v>
      </c>
      <c r="E44" t="s">
        <v>274</v>
      </c>
      <c r="F44">
        <v>3</v>
      </c>
      <c r="H44" t="str">
        <f t="shared" si="0"/>
        <v>&lt;tr&gt;&lt;td&gt;Madison vs. Henry&lt;/td&gt;&lt;td&gt;A spirited discussion over ratifying the US Constitution&lt;div class="location"&gt;&lt;span data-number="3" onclick="place_pin(this)" class="map"&gt;&lt;/span&gt;&lt;/div&gt;&lt;/td&gt;&lt;/tr&gt;</v>
      </c>
    </row>
    <row r="45" spans="1:8">
      <c r="A45" s="13">
        <v>0.60416666666666663</v>
      </c>
      <c r="B45" t="s">
        <v>181</v>
      </c>
      <c r="C45" t="s">
        <v>182</v>
      </c>
      <c r="D45" t="s">
        <v>180</v>
      </c>
      <c r="E45" t="s">
        <v>277</v>
      </c>
      <c r="F45">
        <v>35</v>
      </c>
      <c r="H45" t="str">
        <f t="shared" si="0"/>
        <v>&lt;tr&gt;&lt;td&gt;Shut-the-Box&lt;/td&gt;&lt;td&gt;Enter a tournament playing a popular game of chance and skill for a prize&lt;div class="location"&gt;&lt;span data-number="35" onclick="place_pin(this)" class="map"&gt;&lt;/span&gt;&lt;/div&gt;&lt;div class="note"&gt; limited seating&lt;/div&gt;&lt;/td&gt;&lt;/tr&gt;</v>
      </c>
    </row>
    <row r="46" spans="1:8">
      <c r="A46" s="13">
        <v>0.60416666666666663</v>
      </c>
      <c r="B46" t="s">
        <v>27</v>
      </c>
      <c r="C46" t="s">
        <v>166</v>
      </c>
      <c r="E46" t="s">
        <v>273</v>
      </c>
      <c r="F46">
        <v>24</v>
      </c>
      <c r="H46" t="str">
        <f t="shared" si="0"/>
        <v>&lt;tr&gt;&lt;td&gt;Colonial School&lt;/td&gt;&lt;td&gt;Children attend school for academic, etiquette, and moral lessons of the day&lt;div class="location"&gt;&lt;span data-number="24" onclick="place_pin(this)" class="map"&gt;&lt;/span&gt;&lt;/div&gt;&lt;/td&gt;&lt;/tr&gt;</v>
      </c>
    </row>
    <row r="47" spans="1:8">
      <c r="A47" s="13">
        <v>0.625</v>
      </c>
      <c r="H47" t="str">
        <f t="shared" si="0"/>
        <v>&lt;tr&gt;&lt;/tr&gt;&lt;tr&gt;&lt;th colspan="2"&gt;03:00 PM&lt;/th&gt;&lt;/tr&gt;</v>
      </c>
    </row>
    <row r="48" spans="1:8">
      <c r="A48" s="13">
        <v>0.625</v>
      </c>
      <c r="B48" t="s">
        <v>156</v>
      </c>
      <c r="C48" t="s">
        <v>184</v>
      </c>
      <c r="E48" t="s">
        <v>271</v>
      </c>
      <c r="F48">
        <v>18</v>
      </c>
      <c r="H48" t="str">
        <f t="shared" si="0"/>
        <v>&lt;tr&gt;&lt;td&gt;Continental Artillery&lt;/td&gt;&lt;td&gt;Continental forces load and fire the cannon typical of the era&lt;div class="location"&gt;&lt;span data-number="18" onclick="place_pin(this)" class="map"&gt;&lt;/span&gt;&lt;/div&gt;&lt;/td&gt;&lt;/tr&gt;</v>
      </c>
    </row>
    <row r="49" spans="1:8">
      <c r="A49" s="13">
        <v>0.625</v>
      </c>
      <c r="B49" t="s">
        <v>204</v>
      </c>
      <c r="C49" t="s">
        <v>287</v>
      </c>
      <c r="D49" t="s">
        <v>268</v>
      </c>
      <c r="E49" t="s">
        <v>273</v>
      </c>
      <c r="F49">
        <v>24</v>
      </c>
      <c r="H49" t="str">
        <f t="shared" si="0"/>
        <v>&lt;tr&gt;&lt;td&gt;Unfurling History&lt;/td&gt;&lt;td&gt;Learn the history of the flags of the American Revolution&lt;div class="location"&gt;&lt;span data-number="24" onclick="place_pin(this)" class="map"&gt;&lt;/span&gt;&lt;/div&gt;&lt;div class="note"&gt;Saturday only&lt;/div&gt;&lt;/td&gt;&lt;/tr&gt;</v>
      </c>
    </row>
    <row r="50" spans="1:8">
      <c r="A50" s="13">
        <v>0.64583333333333337</v>
      </c>
      <c r="H50" t="str">
        <f t="shared" si="0"/>
        <v>&lt;tr&gt;&lt;/tr&gt;&lt;tr&gt;&lt;th colspan="2"&gt;03:30 PM&lt;/th&gt;&lt;/tr&gt;</v>
      </c>
    </row>
    <row r="51" spans="1:8">
      <c r="A51" s="13">
        <v>0.64583333333333337</v>
      </c>
      <c r="B51" t="s">
        <v>224</v>
      </c>
      <c r="C51" t="s">
        <v>225</v>
      </c>
      <c r="D51" t="s">
        <v>269</v>
      </c>
      <c r="E51" t="s">
        <v>282</v>
      </c>
      <c r="F51">
        <v>10</v>
      </c>
      <c r="H51" t="str">
        <f t="shared" si="0"/>
        <v>&lt;tr&gt;&lt;td&gt;Liber-tea&lt;/td&gt;&lt;td&gt;Enjoy colonial herbal teas, biscuits and tarts while you sit and visit with the founders about the ideas of the revolution&lt;div class="location"&gt;&lt;span data-number="10" onclick="place_pin(this)" class="map"&gt;&lt;/span&gt;&lt;/div&gt;&lt;div class="note"&gt;limited seating, donations urged. ages 16 &amp; older&lt;/div&gt;&lt;/td&gt;&lt;/tr&gt;</v>
      </c>
    </row>
    <row r="52" spans="1:8">
      <c r="A52" s="13">
        <v>0.64583333333333337</v>
      </c>
      <c r="B52" t="s">
        <v>191</v>
      </c>
      <c r="C52" t="s">
        <v>192</v>
      </c>
      <c r="E52" t="s">
        <v>278</v>
      </c>
      <c r="F52">
        <v>19</v>
      </c>
      <c r="H52" t="str">
        <f t="shared" si="0"/>
        <v>&lt;tr&gt;&lt;td&gt;Dance Instruction&lt;/td&gt;&lt;td&gt;Join this favorite pastime and learn some favorite colonial dances&lt;div class="location"&gt;&lt;span data-number="19" onclick="place_pin(this)" class="map"&gt;&lt;/span&gt;&lt;/div&gt;&lt;/td&gt;&lt;/tr&gt;</v>
      </c>
    </row>
    <row r="53" spans="1:8">
      <c r="A53" s="13">
        <v>0.64583333333333337</v>
      </c>
      <c r="B53" t="s">
        <v>228</v>
      </c>
      <c r="C53" t="s">
        <v>229</v>
      </c>
      <c r="E53" t="s">
        <v>274</v>
      </c>
      <c r="F53">
        <v>3</v>
      </c>
      <c r="H53" t="str">
        <f t="shared" si="0"/>
        <v>&lt;tr&gt;&lt;td&gt;Hog-theft Trial arrive early to participate&lt;/td&gt;&lt;td&gt;One colonist is accused of stealing a hog. Watch the wheels of British justice turn and help decide the fate of the accused&lt;div class="location"&gt;&lt;span data-number="3" onclick="place_pin(this)" class="map"&gt;&lt;/span&gt;&lt;/div&gt;&lt;/td&gt;&lt;/tr&gt;</v>
      </c>
    </row>
    <row r="54" spans="1:8">
      <c r="A54" s="13">
        <v>0.64583333333333337</v>
      </c>
      <c r="B54" t="s">
        <v>230</v>
      </c>
      <c r="C54" t="s">
        <v>231</v>
      </c>
      <c r="D54" t="s">
        <v>180</v>
      </c>
      <c r="E54" t="s">
        <v>277</v>
      </c>
      <c r="F54">
        <v>35</v>
      </c>
      <c r="H54" t="str">
        <f t="shared" si="0"/>
        <v>&lt;tr&gt;&lt;td&gt;Calligraphy II&lt;/td&gt;&lt;td&gt;Quill and ink instruction appropriate for adults and mature youth (small fee)&lt;div class="location"&gt;&lt;span data-number="35" onclick="place_pin(this)" class="map"&gt;&lt;/span&gt;&lt;/div&gt;&lt;div class="note"&gt; limited seating&lt;/div&gt;&lt;/td&gt;&lt;/tr&gt;</v>
      </c>
    </row>
    <row r="55" spans="1:8">
      <c r="A55" s="13">
        <v>0.64583333333333337</v>
      </c>
      <c r="B55" t="s">
        <v>216</v>
      </c>
      <c r="C55" t="s">
        <v>217</v>
      </c>
      <c r="E55" t="s">
        <v>280</v>
      </c>
      <c r="F55">
        <v>27</v>
      </c>
      <c r="H55" t="str">
        <f t="shared" si="0"/>
        <v>&lt;tr&gt;&lt;td&gt;British Muster &amp; Drill&lt;/td&gt;&lt;td&gt;The King’s forces maneuver and drill, preparing to suppress the rebellion&lt;div class="location"&gt;&lt;span data-number="27" onclick="place_pin(this)" class="map"&gt;&lt;/span&gt;&lt;/div&gt;&lt;/td&gt;&lt;/tr&gt;</v>
      </c>
    </row>
    <row r="56" spans="1:8">
      <c r="A56" s="13">
        <v>0.66666666666666663</v>
      </c>
      <c r="H56" t="str">
        <f t="shared" si="0"/>
        <v>&lt;tr&gt;&lt;/tr&gt;&lt;tr&gt;&lt;th colspan="2"&gt;04:00 PM&lt;/th&gt;&lt;/tr&gt;</v>
      </c>
    </row>
    <row r="57" spans="1:8">
      <c r="A57" s="13">
        <v>0.66666666666666663</v>
      </c>
      <c r="B57" t="s">
        <v>208</v>
      </c>
      <c r="C57" t="s">
        <v>210</v>
      </c>
      <c r="D57" t="s">
        <v>209</v>
      </c>
      <c r="E57" t="s">
        <v>271</v>
      </c>
      <c r="F57">
        <v>18</v>
      </c>
      <c r="H57" t="str">
        <f t="shared" si="0"/>
        <v>&lt;tr&gt;&lt;td&gt;Children’s Militia&lt;/td&gt;&lt;td&gt;Young patriots join the militia to muster as they march through the Colonial Village and fire some rounds&lt;div class="location"&gt;&lt;span data-number="18" onclick="place_pin(this)" class="map"&gt;&lt;/span&gt;&lt;/div&gt;&lt;div class="note"&gt;arrive early to participate&lt;/div&gt;&lt;/td&gt;&lt;/tr&gt;</v>
      </c>
    </row>
    <row r="58" spans="1:8">
      <c r="A58" s="13">
        <v>0.66666666666666663</v>
      </c>
      <c r="B58" t="s">
        <v>27</v>
      </c>
      <c r="C58" t="s">
        <v>166</v>
      </c>
      <c r="E58" t="s">
        <v>273</v>
      </c>
      <c r="F58">
        <v>24</v>
      </c>
      <c r="H58" t="str">
        <f t="shared" si="0"/>
        <v>&lt;tr&gt;&lt;td&gt;Colonial School&lt;/td&gt;&lt;td&gt;Children attend school for academic, etiquette, and moral lessons of the day&lt;div class="location"&gt;&lt;span data-number="24" onclick="place_pin(this)" class="map"&gt;&lt;/span&gt;&lt;/div&gt;&lt;/td&gt;&lt;/tr&gt;</v>
      </c>
    </row>
    <row r="59" spans="1:8">
      <c r="A59" s="13">
        <v>0.6875</v>
      </c>
      <c r="H59" t="str">
        <f t="shared" si="0"/>
        <v>&lt;tr&gt;&lt;/tr&gt;&lt;tr&gt;&lt;th colspan="2"&gt;04:30 PM&lt;/th&gt;&lt;/tr&gt;</v>
      </c>
    </row>
    <row r="60" spans="1:8">
      <c r="A60" s="13">
        <v>0.6875</v>
      </c>
      <c r="B60" t="s">
        <v>232</v>
      </c>
      <c r="C60" t="s">
        <v>267</v>
      </c>
      <c r="E60" t="s">
        <v>279</v>
      </c>
      <c r="F60">
        <v>3</v>
      </c>
      <c r="H60" t="str">
        <f t="shared" si="0"/>
        <v>&lt;tr&gt;&lt;td&gt;Benjamin Franklin&lt;/td&gt;&lt;td&gt;Hear the Sage of america, the Prophet of Tolerance, the Newton of Electricity, Poor Richard himself—Dr. Franklin&lt;div class="location"&gt;&lt;span data-number="3" onclick="place_pin(this)" class="map"&gt;&lt;/span&gt;&lt;/div&gt;&lt;/td&gt;&lt;/tr&gt;</v>
      </c>
    </row>
    <row r="61" spans="1:8">
      <c r="A61" s="13">
        <v>0.70833333333333337</v>
      </c>
      <c r="H61" t="str">
        <f t="shared" si="0"/>
        <v>&lt;tr&gt;&lt;/tr&gt;&lt;tr&gt;&lt;th colspan="2"&gt;05:00 PM&lt;/th&gt;&lt;/tr&gt;</v>
      </c>
    </row>
    <row r="62" spans="1:8">
      <c r="A62" s="13">
        <v>0.70833333333333337</v>
      </c>
      <c r="B62" t="s">
        <v>237</v>
      </c>
      <c r="C62" t="s">
        <v>238</v>
      </c>
      <c r="E62" t="s">
        <v>271</v>
      </c>
      <c r="F62">
        <v>18</v>
      </c>
      <c r="H62" t="str">
        <f t="shared" si="0"/>
        <v>&lt;tr&gt;&lt;td&gt;Closing Cannon&lt;/td&gt;&lt;td&gt;Close the day with the Continental troops (and a big boom!)&lt;div class="location"&gt;&lt;span data-number="18" onclick="place_pin(this)" class="map"&gt;&lt;/span&gt;&lt;/div&gt;&lt;/td&gt;&lt;/tr&gt;</v>
      </c>
    </row>
    <row r="63" spans="1:8">
      <c r="A63" s="13">
        <v>0.79166666666666663</v>
      </c>
      <c r="H63" t="str">
        <f t="shared" si="0"/>
        <v>&lt;tr&gt;&lt;/tr&gt;&lt;tr&gt;&lt;th colspan="2"&gt;07:00 PM&lt;/th&gt;&lt;/tr&gt;</v>
      </c>
    </row>
    <row r="64" spans="1:8">
      <c r="A64" s="13">
        <v>0.79166666666666663</v>
      </c>
      <c r="B64" t="s">
        <v>239</v>
      </c>
      <c r="C64" t="s">
        <v>240</v>
      </c>
      <c r="E64" t="s">
        <v>283</v>
      </c>
      <c r="F64">
        <v>18</v>
      </c>
      <c r="H64" t="str">
        <f t="shared" si="0"/>
        <v>&lt;tr&gt;&lt;td&gt;Colonial Dance monday only&lt;/td&gt;&lt;td&gt;Join a country colonial dance hosted by Ron and Brooke Shaw. Recommended for adults and children old enough to follow instruction and participate in dancing&lt;div class="location"&gt;&lt;span data-number="18" onclick="place_pin(this)" class="map"&gt;&lt;/span&gt;&lt;/div&gt;&lt;/td&gt;&lt;/tr&gt;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D8D7-0101-43B9-B28D-57C53CC523C2}">
  <sheetPr codeName="Sheet2"/>
  <dimension ref="A1:L60"/>
  <sheetViews>
    <sheetView workbookViewId="0">
      <selection activeCell="J3" sqref="J3"/>
    </sheetView>
  </sheetViews>
  <sheetFormatPr defaultRowHeight="14.4"/>
  <cols>
    <col min="2" max="2" width="39.6640625" bestFit="1" customWidth="1"/>
    <col min="7" max="7" width="12" bestFit="1" customWidth="1"/>
    <col min="8" max="9" width="5.44140625" bestFit="1" customWidth="1"/>
    <col min="10" max="10" width="101.88671875" style="5" bestFit="1" customWidth="1"/>
  </cols>
  <sheetData>
    <row r="1" spans="1:12">
      <c r="A1" t="s">
        <v>71</v>
      </c>
      <c r="B1" t="s">
        <v>59</v>
      </c>
      <c r="C1" t="s">
        <v>4</v>
      </c>
      <c r="D1" t="s">
        <v>5</v>
      </c>
      <c r="E1" t="s">
        <v>6</v>
      </c>
      <c r="F1" t="s">
        <v>7</v>
      </c>
      <c r="G1" t="s">
        <v>70</v>
      </c>
      <c r="H1" t="s">
        <v>61</v>
      </c>
      <c r="I1" t="s">
        <v>60</v>
      </c>
      <c r="J1" s="5" t="s">
        <v>73</v>
      </c>
      <c r="K1" t="s">
        <v>62</v>
      </c>
      <c r="L1">
        <v>70</v>
      </c>
    </row>
    <row r="2" spans="1:12">
      <c r="A2">
        <v>1</v>
      </c>
      <c r="B2" t="s">
        <v>8</v>
      </c>
      <c r="C2" s="3">
        <v>200</v>
      </c>
      <c r="D2" s="3">
        <v>2190</v>
      </c>
      <c r="E2" s="3">
        <v>820</v>
      </c>
      <c r="F2" s="3">
        <f>D2+($L$1*G2)</f>
        <v>2330</v>
      </c>
      <c r="G2" s="3">
        <v>2</v>
      </c>
      <c r="H2" s="4">
        <v>2239</v>
      </c>
      <c r="I2" s="4">
        <v>1913</v>
      </c>
      <c r="J2" s="6"/>
      <c r="K2" t="str">
        <f t="shared" ref="K2:K43" si="0">"add_area('"&amp;C2&amp;","&amp;D2&amp;","&amp;E2&amp;","&amp;F2&amp;"','"&amp;I2&amp;"','"&amp;H2&amp;"','"&amp;B2&amp;"'"&amp;IF(J2="","",",'"&amp;J2&amp;"'")&amp;")"</f>
        <v>add_area('200,2190,820,2330','1913','2239','Gift Shop &amp; Festival Information')</v>
      </c>
    </row>
    <row r="3" spans="1:12">
      <c r="A3">
        <v>2</v>
      </c>
      <c r="B3" t="s">
        <v>9</v>
      </c>
      <c r="C3">
        <f>C2</f>
        <v>200</v>
      </c>
      <c r="D3">
        <f>F2</f>
        <v>2330</v>
      </c>
      <c r="E3">
        <f>E2</f>
        <v>820</v>
      </c>
      <c r="F3" s="3">
        <f>D3+($L$1*G3)</f>
        <v>2400</v>
      </c>
      <c r="G3" s="3">
        <v>1</v>
      </c>
      <c r="H3" s="4">
        <v>2239</v>
      </c>
      <c r="I3" s="4">
        <v>1820</v>
      </c>
      <c r="J3" s="6" t="s">
        <v>75</v>
      </c>
      <c r="K3" t="str">
        <f t="shared" si="0"/>
        <v>add_area('200,2330,820,2400','1820','2239','Brooker’s Ice Cream','2274,1815,2340,1927')</v>
      </c>
    </row>
    <row r="4" spans="1:12">
      <c r="A4">
        <v>3</v>
      </c>
      <c r="B4" t="s">
        <v>10</v>
      </c>
      <c r="C4">
        <f t="shared" ref="C4:C21" si="1">C3</f>
        <v>200</v>
      </c>
      <c r="D4">
        <f t="shared" ref="D4:D21" si="2">F3</f>
        <v>2400</v>
      </c>
      <c r="E4">
        <f t="shared" ref="E4:E21" si="3">E3</f>
        <v>820</v>
      </c>
      <c r="F4" s="3">
        <f t="shared" ref="F4:F60" si="4">D4+($L$1*G4)</f>
        <v>2470</v>
      </c>
      <c r="G4" s="3">
        <v>1</v>
      </c>
      <c r="H4" s="4">
        <v>1127</v>
      </c>
      <c r="I4" s="4">
        <v>1700</v>
      </c>
      <c r="J4" s="6" t="s">
        <v>76</v>
      </c>
      <c r="K4" t="str">
        <f t="shared" si="0"/>
        <v>add_area('200,2400,820,2470','1700','1127','South Meeting House','1229,1856,1082,1692')</v>
      </c>
    </row>
    <row r="5" spans="1:12">
      <c r="A5">
        <v>4</v>
      </c>
      <c r="B5" t="s">
        <v>11</v>
      </c>
      <c r="C5">
        <f t="shared" si="1"/>
        <v>200</v>
      </c>
      <c r="D5">
        <f t="shared" si="2"/>
        <v>2470</v>
      </c>
      <c r="E5">
        <f t="shared" si="3"/>
        <v>820</v>
      </c>
      <c r="F5" s="3">
        <f t="shared" si="4"/>
        <v>2540</v>
      </c>
      <c r="G5" s="3">
        <v>1</v>
      </c>
      <c r="H5" s="2">
        <v>735</v>
      </c>
      <c r="I5" s="2">
        <v>1733</v>
      </c>
      <c r="J5" s="7"/>
      <c r="K5" t="str">
        <f t="shared" si="0"/>
        <v>add_area('200,2470,820,2540','1733','735','Josiah Harmar Camp')</v>
      </c>
    </row>
    <row r="6" spans="1:12">
      <c r="A6">
        <v>5</v>
      </c>
      <c r="B6" t="s">
        <v>12</v>
      </c>
      <c r="C6">
        <f t="shared" si="1"/>
        <v>200</v>
      </c>
      <c r="D6">
        <f t="shared" si="2"/>
        <v>2540</v>
      </c>
      <c r="E6">
        <f t="shared" si="3"/>
        <v>820</v>
      </c>
      <c r="F6" s="3">
        <f t="shared" si="4"/>
        <v>2610</v>
      </c>
      <c r="G6" s="3">
        <v>1</v>
      </c>
      <c r="H6" s="2">
        <v>539</v>
      </c>
      <c r="I6" s="2">
        <v>1583</v>
      </c>
      <c r="J6" s="7"/>
      <c r="K6" t="str">
        <f t="shared" si="0"/>
        <v>add_area('200,2540,820,2610','1583','539','Louisiana Governor')</v>
      </c>
    </row>
    <row r="7" spans="1:12">
      <c r="A7">
        <v>6</v>
      </c>
      <c r="B7" t="s">
        <v>13</v>
      </c>
      <c r="C7">
        <f t="shared" si="1"/>
        <v>200</v>
      </c>
      <c r="D7">
        <f t="shared" si="2"/>
        <v>2610</v>
      </c>
      <c r="E7">
        <f t="shared" si="3"/>
        <v>820</v>
      </c>
      <c r="F7" s="3">
        <f t="shared" si="4"/>
        <v>2680</v>
      </c>
      <c r="G7" s="3">
        <v>1</v>
      </c>
      <c r="H7" s="2">
        <v>467</v>
      </c>
      <c r="I7" s="2">
        <v>1489</v>
      </c>
      <c r="J7" s="7" t="s">
        <v>77</v>
      </c>
      <c r="K7" t="str">
        <f t="shared" si="0"/>
        <v>add_area('200,2610,820,2680','1489','467','Militiaman','587,1524,332,1443')</v>
      </c>
    </row>
    <row r="8" spans="1:12">
      <c r="A8">
        <v>7</v>
      </c>
      <c r="B8" t="s">
        <v>72</v>
      </c>
      <c r="C8">
        <f t="shared" si="1"/>
        <v>200</v>
      </c>
      <c r="D8">
        <f t="shared" si="2"/>
        <v>2680</v>
      </c>
      <c r="E8">
        <f t="shared" si="3"/>
        <v>820</v>
      </c>
      <c r="F8" s="3">
        <f t="shared" si="4"/>
        <v>2750</v>
      </c>
      <c r="G8" s="3">
        <v>1</v>
      </c>
      <c r="H8" s="2">
        <v>953</v>
      </c>
      <c r="I8" s="2">
        <v>1471</v>
      </c>
      <c r="J8" s="7" t="s">
        <v>78</v>
      </c>
      <c r="K8" t="str">
        <f t="shared" si="0"/>
        <v>add_area('200,2680,820,2750','1471','953','Hatter','1092,1514,954,1387')</v>
      </c>
    </row>
    <row r="9" spans="1:12">
      <c r="A9">
        <v>8</v>
      </c>
      <c r="B9" t="s">
        <v>14</v>
      </c>
      <c r="C9">
        <f t="shared" si="1"/>
        <v>200</v>
      </c>
      <c r="D9">
        <f t="shared" si="2"/>
        <v>2750</v>
      </c>
      <c r="E9">
        <f t="shared" si="3"/>
        <v>820</v>
      </c>
      <c r="F9" s="3">
        <f t="shared" si="4"/>
        <v>2820</v>
      </c>
      <c r="G9" s="3">
        <v>1</v>
      </c>
      <c r="H9" s="2">
        <v>1171</v>
      </c>
      <c r="I9" s="2">
        <v>1397</v>
      </c>
      <c r="J9" s="7"/>
      <c r="K9" t="str">
        <f t="shared" si="0"/>
        <v>add_area('200,2750,820,2820','1397','1171','Founders’ Corner')</v>
      </c>
    </row>
    <row r="10" spans="1:12">
      <c r="A10">
        <v>9</v>
      </c>
      <c r="B10" t="s">
        <v>15</v>
      </c>
      <c r="C10">
        <f t="shared" si="1"/>
        <v>200</v>
      </c>
      <c r="D10">
        <f t="shared" si="2"/>
        <v>2820</v>
      </c>
      <c r="E10">
        <f t="shared" si="3"/>
        <v>820</v>
      </c>
      <c r="F10" s="3">
        <f t="shared" si="4"/>
        <v>2890</v>
      </c>
      <c r="G10" s="3">
        <v>1</v>
      </c>
      <c r="H10" s="2">
        <v>879</v>
      </c>
      <c r="I10" s="2">
        <v>1331</v>
      </c>
      <c r="J10" s="7"/>
      <c r="K10" t="str">
        <f t="shared" si="0"/>
        <v>add_area('200,2820,820,2890','1331','879','The Georges')</v>
      </c>
    </row>
    <row r="11" spans="1:12">
      <c r="A11">
        <v>10</v>
      </c>
      <c r="B11" t="s">
        <v>16</v>
      </c>
      <c r="C11">
        <f t="shared" si="1"/>
        <v>200</v>
      </c>
      <c r="D11">
        <f t="shared" si="2"/>
        <v>2890</v>
      </c>
      <c r="E11">
        <f t="shared" si="3"/>
        <v>820</v>
      </c>
      <c r="F11" s="3">
        <f t="shared" si="4"/>
        <v>2960</v>
      </c>
      <c r="G11" s="3">
        <v>1</v>
      </c>
      <c r="H11" s="2">
        <v>709</v>
      </c>
      <c r="I11" s="2">
        <v>1259</v>
      </c>
      <c r="J11" s="7"/>
      <c r="K11" t="str">
        <f t="shared" si="0"/>
        <v>add_area('200,2890,820,2960','1259','709','Cup and Quill')</v>
      </c>
    </row>
    <row r="12" spans="1:12">
      <c r="A12">
        <v>11</v>
      </c>
      <c r="B12" t="s">
        <v>17</v>
      </c>
      <c r="C12">
        <f t="shared" si="1"/>
        <v>200</v>
      </c>
      <c r="D12">
        <f t="shared" si="2"/>
        <v>2960</v>
      </c>
      <c r="E12">
        <f t="shared" si="3"/>
        <v>820</v>
      </c>
      <c r="F12" s="3">
        <f t="shared" si="4"/>
        <v>3030</v>
      </c>
      <c r="G12" s="3">
        <v>1</v>
      </c>
      <c r="H12" s="2">
        <v>600</v>
      </c>
      <c r="I12" s="2">
        <v>1150</v>
      </c>
      <c r="J12" s="7"/>
      <c r="K12" t="str">
        <f t="shared" si="0"/>
        <v>add_area('200,2960,820,3030','1150','600','Colonial Cooking')</v>
      </c>
    </row>
    <row r="13" spans="1:12">
      <c r="A13">
        <v>12</v>
      </c>
      <c r="B13" t="s">
        <v>18</v>
      </c>
      <c r="C13">
        <f t="shared" si="1"/>
        <v>200</v>
      </c>
      <c r="D13">
        <f t="shared" si="2"/>
        <v>3030</v>
      </c>
      <c r="E13">
        <f t="shared" si="3"/>
        <v>820</v>
      </c>
      <c r="F13" s="3">
        <f t="shared" si="4"/>
        <v>3100</v>
      </c>
      <c r="G13" s="3">
        <v>1</v>
      </c>
      <c r="H13" s="2">
        <v>475</v>
      </c>
      <c r="I13" s="2">
        <v>1041</v>
      </c>
      <c r="J13" s="7"/>
      <c r="K13" t="str">
        <f t="shared" si="0"/>
        <v>add_area('200,3030,820,3100','1041','475','American Mess')</v>
      </c>
    </row>
    <row r="14" spans="1:12">
      <c r="A14">
        <v>13</v>
      </c>
      <c r="B14" t="s">
        <v>19</v>
      </c>
      <c r="C14">
        <f t="shared" si="1"/>
        <v>200</v>
      </c>
      <c r="D14">
        <f t="shared" si="2"/>
        <v>3100</v>
      </c>
      <c r="E14">
        <f t="shared" si="3"/>
        <v>820</v>
      </c>
      <c r="F14" s="3">
        <f t="shared" si="4"/>
        <v>3170</v>
      </c>
      <c r="G14" s="3">
        <v>1</v>
      </c>
      <c r="H14" s="2">
        <v>757</v>
      </c>
      <c r="I14" s="2">
        <v>1074</v>
      </c>
      <c r="J14" s="7" t="s">
        <v>79</v>
      </c>
      <c r="K14" t="str">
        <f t="shared" si="0"/>
        <v>add_area('200,3100,820,3170','1074','757','American Camp','557,989,760,979,837,1020,1046,867,1224,856,1239,999,1117,999,1112,1050,806,1065,577,1040')</v>
      </c>
    </row>
    <row r="15" spans="1:12">
      <c r="A15">
        <v>14</v>
      </c>
      <c r="B15" t="s">
        <v>20</v>
      </c>
      <c r="C15">
        <f t="shared" si="1"/>
        <v>200</v>
      </c>
      <c r="D15">
        <f t="shared" si="2"/>
        <v>3170</v>
      </c>
      <c r="E15">
        <f t="shared" si="3"/>
        <v>820</v>
      </c>
      <c r="F15" s="3">
        <f t="shared" si="4"/>
        <v>3240</v>
      </c>
      <c r="G15" s="3">
        <v>1</v>
      </c>
      <c r="H15" s="2">
        <v>805</v>
      </c>
      <c r="I15" s="2">
        <v>900</v>
      </c>
      <c r="J15" s="7" t="s">
        <v>80</v>
      </c>
      <c r="K15" t="str">
        <f t="shared" si="0"/>
        <v>add_area('200,3170,820,3240','900','805','Military Surgeon','781,816,924,969')</v>
      </c>
    </row>
    <row r="16" spans="1:12">
      <c r="A16">
        <v>15</v>
      </c>
      <c r="B16" t="s">
        <v>63</v>
      </c>
      <c r="C16" s="3">
        <f t="shared" si="1"/>
        <v>200</v>
      </c>
      <c r="D16" s="3">
        <f t="shared" si="2"/>
        <v>3240</v>
      </c>
      <c r="E16" s="3">
        <f t="shared" si="3"/>
        <v>820</v>
      </c>
      <c r="F16" s="3">
        <f t="shared" si="4"/>
        <v>3353</v>
      </c>
      <c r="G16" s="3">
        <v>1.614285714285717</v>
      </c>
      <c r="H16" s="2">
        <v>1025</v>
      </c>
      <c r="I16" s="2">
        <v>600</v>
      </c>
      <c r="J16" s="7" t="s">
        <v>81</v>
      </c>
      <c r="K16" t="str">
        <f t="shared" si="0"/>
        <v>add_area('200,3240,820,3353','600','1025','Period Men’s fashion (military and civilian)','893,545,995,703')</v>
      </c>
    </row>
    <row r="17" spans="1:11">
      <c r="A17">
        <v>16</v>
      </c>
      <c r="B17" t="s">
        <v>21</v>
      </c>
      <c r="C17">
        <f t="shared" si="1"/>
        <v>200</v>
      </c>
      <c r="D17">
        <f t="shared" si="2"/>
        <v>3353</v>
      </c>
      <c r="E17">
        <f t="shared" si="3"/>
        <v>820</v>
      </c>
      <c r="F17" s="3">
        <f t="shared" si="4"/>
        <v>3423</v>
      </c>
      <c r="G17" s="3">
        <v>1</v>
      </c>
      <c r="H17" s="2">
        <v>1187</v>
      </c>
      <c r="I17" s="2">
        <v>453</v>
      </c>
      <c r="J17" s="7" t="s">
        <v>82</v>
      </c>
      <c r="K17" t="str">
        <f t="shared" si="0"/>
        <v>add_area('200,3353,820,3423','453','1187','Fighting Quaker Forge','1046,367,1194,484')</v>
      </c>
    </row>
    <row r="18" spans="1:11">
      <c r="A18">
        <v>17</v>
      </c>
      <c r="B18" t="s">
        <v>22</v>
      </c>
      <c r="C18">
        <f t="shared" si="1"/>
        <v>200</v>
      </c>
      <c r="D18">
        <f t="shared" si="2"/>
        <v>3423</v>
      </c>
      <c r="E18">
        <f t="shared" si="3"/>
        <v>820</v>
      </c>
      <c r="F18" s="3">
        <f t="shared" si="4"/>
        <v>3493</v>
      </c>
      <c r="G18" s="3">
        <v>1</v>
      </c>
      <c r="H18" s="4">
        <v>1451</v>
      </c>
      <c r="I18" s="4">
        <v>341</v>
      </c>
      <c r="J18" s="6" t="s">
        <v>83</v>
      </c>
      <c r="K18" t="str">
        <f t="shared" si="0"/>
        <v>add_area('200,3423,820,3493','341','1451','Naval Recruitment','1285,265,1433,377')</v>
      </c>
    </row>
    <row r="19" spans="1:11">
      <c r="A19">
        <v>18</v>
      </c>
      <c r="B19" t="s">
        <v>23</v>
      </c>
      <c r="C19">
        <f t="shared" si="1"/>
        <v>200</v>
      </c>
      <c r="D19">
        <f t="shared" si="2"/>
        <v>3493</v>
      </c>
      <c r="E19">
        <f t="shared" si="3"/>
        <v>820</v>
      </c>
      <c r="F19" s="3">
        <f t="shared" si="4"/>
        <v>3563</v>
      </c>
      <c r="G19" s="3">
        <v>1</v>
      </c>
      <c r="H19" s="2">
        <v>1903</v>
      </c>
      <c r="I19" s="2">
        <v>953</v>
      </c>
      <c r="J19" s="7" t="s">
        <v>84</v>
      </c>
      <c r="K19" t="str">
        <f t="shared" si="0"/>
        <v>add_area('200,3493,820,3563','953','1903','Continental Field','1504,923,2457,1274')</v>
      </c>
    </row>
    <row r="20" spans="1:11">
      <c r="A20">
        <v>19</v>
      </c>
      <c r="B20" t="s">
        <v>24</v>
      </c>
      <c r="C20">
        <f t="shared" si="1"/>
        <v>200</v>
      </c>
      <c r="D20">
        <f t="shared" si="2"/>
        <v>3563</v>
      </c>
      <c r="E20">
        <f t="shared" si="3"/>
        <v>820</v>
      </c>
      <c r="F20" s="3">
        <f t="shared" si="4"/>
        <v>3633</v>
      </c>
      <c r="G20" s="3">
        <v>1</v>
      </c>
      <c r="H20" s="2">
        <v>2571</v>
      </c>
      <c r="I20" s="2">
        <v>1307</v>
      </c>
      <c r="J20" s="7"/>
      <c r="K20" t="str">
        <f t="shared" si="0"/>
        <v>add_area('200,3563,820,3633','1307','2571','Dancing at 1:00, 1:30, 3:30')</v>
      </c>
    </row>
    <row r="21" spans="1:11">
      <c r="A21">
        <v>20</v>
      </c>
      <c r="B21" t="s">
        <v>25</v>
      </c>
      <c r="C21">
        <f t="shared" si="1"/>
        <v>200</v>
      </c>
      <c r="D21">
        <f t="shared" si="2"/>
        <v>3633</v>
      </c>
      <c r="E21">
        <f t="shared" si="3"/>
        <v>820</v>
      </c>
      <c r="F21" s="3">
        <f t="shared" si="4"/>
        <v>3703</v>
      </c>
      <c r="G21" s="3">
        <v>1</v>
      </c>
      <c r="H21" s="2">
        <v>2562</v>
      </c>
      <c r="I21" s="2">
        <v>1389</v>
      </c>
      <c r="J21" s="7"/>
      <c r="K21" t="str">
        <f t="shared" si="0"/>
        <v>add_area('200,3633,820,3703','1389','2562','Lucet Class at 12:30, 4:30')</v>
      </c>
    </row>
    <row r="22" spans="1:11">
      <c r="A22">
        <v>21</v>
      </c>
      <c r="B22" t="s">
        <v>26</v>
      </c>
      <c r="C22">
        <v>821</v>
      </c>
      <c r="D22">
        <v>2609</v>
      </c>
      <c r="E22">
        <v>1430</v>
      </c>
      <c r="F22" s="3">
        <f t="shared" si="4"/>
        <v>2725</v>
      </c>
      <c r="G22" s="3">
        <v>1.6571428571428597</v>
      </c>
      <c r="H22" s="2">
        <v>2679</v>
      </c>
      <c r="I22" s="2">
        <v>1745</v>
      </c>
      <c r="J22" s="7"/>
      <c r="K22" t="str">
        <f t="shared" si="0"/>
        <v>add_area('821,2609,1430,2725','1745','2679','Historic Conversations')</v>
      </c>
    </row>
    <row r="23" spans="1:11">
      <c r="A23">
        <v>22</v>
      </c>
      <c r="B23" t="s">
        <v>64</v>
      </c>
      <c r="C23">
        <f t="shared" ref="C23:C60" si="5">C22</f>
        <v>821</v>
      </c>
      <c r="D23">
        <f t="shared" ref="D23:D60" si="6">F22</f>
        <v>2725</v>
      </c>
      <c r="E23">
        <f t="shared" ref="E23:E60" si="7">E22</f>
        <v>1430</v>
      </c>
      <c r="F23" s="3">
        <f t="shared" si="4"/>
        <v>2795</v>
      </c>
      <c r="G23" s="3">
        <v>1</v>
      </c>
      <c r="H23" s="2">
        <v>2825</v>
      </c>
      <c r="I23" s="2">
        <v>1911</v>
      </c>
      <c r="J23" s="7"/>
      <c r="K23" t="str">
        <f t="shared" si="0"/>
        <v>add_area('821,2725,1430,2795','1911','2825','Children’s Games')</v>
      </c>
    </row>
    <row r="24" spans="1:11">
      <c r="A24">
        <v>23</v>
      </c>
      <c r="B24" t="s">
        <v>65</v>
      </c>
      <c r="C24">
        <f t="shared" si="5"/>
        <v>821</v>
      </c>
      <c r="D24">
        <f t="shared" si="6"/>
        <v>2795</v>
      </c>
      <c r="E24">
        <f t="shared" si="7"/>
        <v>1430</v>
      </c>
      <c r="F24" s="3">
        <f t="shared" si="4"/>
        <v>2865</v>
      </c>
      <c r="G24" s="3">
        <v>1</v>
      </c>
      <c r="H24" s="2">
        <v>3119</v>
      </c>
      <c r="I24" s="2">
        <v>1883</v>
      </c>
      <c r="J24" s="7"/>
      <c r="K24" t="str">
        <f t="shared" si="0"/>
        <v>add_area('821,2795,1430,2865','1883','3119','Children’s Chores')</v>
      </c>
    </row>
    <row r="25" spans="1:11">
      <c r="A25">
        <v>24</v>
      </c>
      <c r="B25" t="s">
        <v>27</v>
      </c>
      <c r="C25">
        <f t="shared" si="5"/>
        <v>821</v>
      </c>
      <c r="D25">
        <f t="shared" si="6"/>
        <v>2865</v>
      </c>
      <c r="E25">
        <f t="shared" si="7"/>
        <v>1430</v>
      </c>
      <c r="F25" s="3">
        <f t="shared" si="4"/>
        <v>2935</v>
      </c>
      <c r="G25" s="3">
        <v>1</v>
      </c>
      <c r="H25" s="2">
        <v>3003</v>
      </c>
      <c r="I25" s="2">
        <v>2007</v>
      </c>
      <c r="J25" s="7" t="s">
        <v>86</v>
      </c>
      <c r="K25" t="str">
        <f t="shared" si="0"/>
        <v>add_area('821,2865,1430,2935','2007','3003','Colonial School','2911,2075,3002,2136')</v>
      </c>
    </row>
    <row r="26" spans="1:11">
      <c r="A26">
        <v>25</v>
      </c>
      <c r="B26" t="s">
        <v>28</v>
      </c>
      <c r="C26">
        <f t="shared" si="5"/>
        <v>821</v>
      </c>
      <c r="D26">
        <f t="shared" si="6"/>
        <v>2935</v>
      </c>
      <c r="E26">
        <f t="shared" si="7"/>
        <v>1430</v>
      </c>
      <c r="F26" s="3">
        <f t="shared" si="4"/>
        <v>3005</v>
      </c>
      <c r="G26" s="3">
        <v>1</v>
      </c>
      <c r="H26" s="2">
        <v>3257</v>
      </c>
      <c r="I26" s="2">
        <v>1971</v>
      </c>
      <c r="J26" s="7" t="s">
        <v>85</v>
      </c>
      <c r="K26" t="str">
        <f t="shared" si="0"/>
        <v>add_area('821,2935,1430,3005','1971','3257','Mayflower','3273,1993,3420,2100')</v>
      </c>
    </row>
    <row r="27" spans="1:11">
      <c r="A27">
        <v>26</v>
      </c>
      <c r="B27" t="s">
        <v>29</v>
      </c>
      <c r="C27">
        <f t="shared" si="5"/>
        <v>821</v>
      </c>
      <c r="D27">
        <f t="shared" si="6"/>
        <v>3005</v>
      </c>
      <c r="E27">
        <f t="shared" si="7"/>
        <v>1430</v>
      </c>
      <c r="F27" s="3">
        <f t="shared" si="4"/>
        <v>3075</v>
      </c>
      <c r="G27" s="3">
        <v>1</v>
      </c>
      <c r="H27" s="2">
        <v>3221</v>
      </c>
      <c r="I27" s="2">
        <v>2183</v>
      </c>
      <c r="J27" s="7"/>
      <c r="K27" t="str">
        <f t="shared" si="0"/>
        <v>add_area('821,3005,1430,3075','2183','3221','Culper Spy Ring HQ')</v>
      </c>
    </row>
    <row r="28" spans="1:11">
      <c r="A28">
        <v>27</v>
      </c>
      <c r="B28" t="s">
        <v>66</v>
      </c>
      <c r="C28">
        <f t="shared" si="5"/>
        <v>821</v>
      </c>
      <c r="D28">
        <f t="shared" si="6"/>
        <v>3075</v>
      </c>
      <c r="E28">
        <f t="shared" si="7"/>
        <v>1430</v>
      </c>
      <c r="F28" s="3">
        <f t="shared" si="4"/>
        <v>3145</v>
      </c>
      <c r="G28" s="3">
        <v>1</v>
      </c>
      <c r="H28" s="2">
        <v>2819</v>
      </c>
      <c r="I28" s="2">
        <v>2439</v>
      </c>
      <c r="J28" s="7" t="s">
        <v>87</v>
      </c>
      <c r="K28" t="str">
        <f t="shared" si="0"/>
        <v>add_area('821,3075,1430,3145','2439','2819','King’s Field','2615,2314,3064,2590')</v>
      </c>
    </row>
    <row r="29" spans="1:11">
      <c r="A29">
        <v>28</v>
      </c>
      <c r="B29" t="s">
        <v>30</v>
      </c>
      <c r="C29">
        <f t="shared" si="5"/>
        <v>821</v>
      </c>
      <c r="D29">
        <f t="shared" si="6"/>
        <v>3145</v>
      </c>
      <c r="E29">
        <f t="shared" si="7"/>
        <v>1430</v>
      </c>
      <c r="F29" s="3">
        <f t="shared" si="4"/>
        <v>3215</v>
      </c>
      <c r="G29" s="3">
        <v>1</v>
      </c>
      <c r="H29" s="2">
        <v>3087</v>
      </c>
      <c r="I29" s="2">
        <v>2719</v>
      </c>
      <c r="J29" s="7" t="s">
        <v>88</v>
      </c>
      <c r="K29" t="str">
        <f t="shared" si="0"/>
        <v>add_area('821,3145,1430,3215','2719','3087','British Encampment','2926,2829,3084,3064')</v>
      </c>
    </row>
    <row r="30" spans="1:11">
      <c r="A30">
        <v>29</v>
      </c>
      <c r="B30" t="s">
        <v>31</v>
      </c>
      <c r="C30">
        <f t="shared" si="5"/>
        <v>821</v>
      </c>
      <c r="D30">
        <f t="shared" si="6"/>
        <v>3215</v>
      </c>
      <c r="E30">
        <f t="shared" si="7"/>
        <v>1430</v>
      </c>
      <c r="F30" s="3">
        <f t="shared" si="4"/>
        <v>3285</v>
      </c>
      <c r="G30" s="3">
        <v>1</v>
      </c>
      <c r="H30" s="2">
        <v>3197</v>
      </c>
      <c r="I30" s="2">
        <v>2833</v>
      </c>
      <c r="J30" s="7"/>
      <c r="K30" t="str">
        <f t="shared" si="0"/>
        <v>add_area('821,3215,1430,3285','2833','3197','Laundress')</v>
      </c>
    </row>
    <row r="31" spans="1:11">
      <c r="A31">
        <v>30</v>
      </c>
      <c r="B31" t="s">
        <v>32</v>
      </c>
      <c r="C31">
        <f t="shared" si="5"/>
        <v>821</v>
      </c>
      <c r="D31">
        <f t="shared" si="6"/>
        <v>3285</v>
      </c>
      <c r="E31">
        <f t="shared" si="7"/>
        <v>1430</v>
      </c>
      <c r="F31" s="3">
        <f t="shared" si="4"/>
        <v>3355</v>
      </c>
      <c r="G31" s="3">
        <v>1</v>
      </c>
      <c r="H31" s="2">
        <v>3341</v>
      </c>
      <c r="I31" s="2">
        <v>2881</v>
      </c>
      <c r="J31" s="7" t="s">
        <v>89</v>
      </c>
      <c r="K31" t="str">
        <f t="shared" si="0"/>
        <v>add_area('821,3285,1430,3355','2881','3341','Painted Hog Tavern','3237,2931,3359,3084')</v>
      </c>
    </row>
    <row r="32" spans="1:11">
      <c r="A32">
        <v>31</v>
      </c>
      <c r="B32" t="s">
        <v>33</v>
      </c>
      <c r="C32">
        <f t="shared" si="5"/>
        <v>821</v>
      </c>
      <c r="D32">
        <f t="shared" si="6"/>
        <v>3355</v>
      </c>
      <c r="E32">
        <f t="shared" si="7"/>
        <v>1430</v>
      </c>
      <c r="F32" s="3">
        <f t="shared" si="4"/>
        <v>3425</v>
      </c>
      <c r="G32" s="3">
        <v>1</v>
      </c>
      <c r="H32" s="2">
        <v>3463</v>
      </c>
      <c r="I32" s="2">
        <v>2983</v>
      </c>
      <c r="J32" s="7"/>
      <c r="K32" t="str">
        <f t="shared" si="0"/>
        <v>add_area('821,3355,1430,3425','2983','3463','Colonial Living')</v>
      </c>
    </row>
    <row r="33" spans="1:11">
      <c r="A33">
        <v>32</v>
      </c>
      <c r="B33" t="s">
        <v>34</v>
      </c>
      <c r="C33">
        <f t="shared" si="5"/>
        <v>821</v>
      </c>
      <c r="D33">
        <f t="shared" si="6"/>
        <v>3425</v>
      </c>
      <c r="E33">
        <f t="shared" si="7"/>
        <v>1430</v>
      </c>
      <c r="F33" s="3">
        <f t="shared" si="4"/>
        <v>3495</v>
      </c>
      <c r="G33" s="3">
        <v>1</v>
      </c>
      <c r="H33" s="2">
        <v>3357</v>
      </c>
      <c r="I33" s="2">
        <v>3109</v>
      </c>
      <c r="J33" s="7"/>
      <c r="K33" t="str">
        <f t="shared" si="0"/>
        <v>add_area('821,3425,1430,3495','3109','3357','Interpreter Camp')</v>
      </c>
    </row>
    <row r="34" spans="1:11">
      <c r="A34">
        <v>33</v>
      </c>
      <c r="B34" t="s">
        <v>67</v>
      </c>
      <c r="C34">
        <f t="shared" si="5"/>
        <v>821</v>
      </c>
      <c r="D34">
        <f t="shared" si="6"/>
        <v>3495</v>
      </c>
      <c r="E34">
        <f t="shared" si="7"/>
        <v>1430</v>
      </c>
      <c r="F34" s="3">
        <f t="shared" si="4"/>
        <v>3565</v>
      </c>
      <c r="G34" s="3">
        <v>1</v>
      </c>
      <c r="H34" s="2">
        <v>2823</v>
      </c>
      <c r="I34" s="2">
        <v>3175</v>
      </c>
      <c r="J34" s="7" t="s">
        <v>90</v>
      </c>
      <c r="K34" t="str">
        <f t="shared" si="0"/>
        <v>add_area('821,3495,1430,3565','3175','2823','Gray’s Rope Walk','2763,3054,2845,3186')</v>
      </c>
    </row>
    <row r="35" spans="1:11">
      <c r="A35">
        <v>34</v>
      </c>
      <c r="B35" t="s">
        <v>68</v>
      </c>
      <c r="C35">
        <f t="shared" si="5"/>
        <v>821</v>
      </c>
      <c r="D35">
        <f t="shared" si="6"/>
        <v>3565</v>
      </c>
      <c r="E35">
        <f t="shared" si="7"/>
        <v>1430</v>
      </c>
      <c r="F35" s="3">
        <f t="shared" si="4"/>
        <v>3705</v>
      </c>
      <c r="G35" s="3">
        <v>2</v>
      </c>
      <c r="H35" s="2">
        <v>3837</v>
      </c>
      <c r="I35" s="2">
        <v>3063</v>
      </c>
      <c r="J35" s="7" t="s">
        <v>91</v>
      </c>
      <c r="K35" t="str">
        <f t="shared" si="0"/>
        <v>add_area('821,3565,1430,3705','3063','3837','Carol’s Station, a Frontier Village','3823,3074,3950,3206')</v>
      </c>
    </row>
    <row r="36" spans="1:11">
      <c r="A36">
        <v>35</v>
      </c>
      <c r="B36" t="s">
        <v>35</v>
      </c>
      <c r="C36">
        <v>1431</v>
      </c>
      <c r="D36">
        <v>2805</v>
      </c>
      <c r="E36">
        <v>2000</v>
      </c>
      <c r="F36" s="3">
        <f t="shared" si="4"/>
        <v>2875</v>
      </c>
      <c r="G36" s="3">
        <v>1</v>
      </c>
      <c r="H36" s="2">
        <v>3303</v>
      </c>
      <c r="I36" s="2">
        <v>2725</v>
      </c>
      <c r="J36" s="7" t="s">
        <v>92</v>
      </c>
      <c r="K36" t="str">
        <f t="shared" si="0"/>
        <v>add_area('1431,2805,2000,2875','2725','3303','Smallpox Inoculation','3364,2814,3395,2743,3446,2707,3359,2661,3288,2707')</v>
      </c>
    </row>
    <row r="37" spans="1:11">
      <c r="A37">
        <v>36</v>
      </c>
      <c r="B37" t="s">
        <v>36</v>
      </c>
      <c r="C37">
        <f t="shared" si="5"/>
        <v>1431</v>
      </c>
      <c r="D37">
        <f t="shared" si="6"/>
        <v>2875</v>
      </c>
      <c r="E37">
        <f t="shared" si="7"/>
        <v>2000</v>
      </c>
      <c r="F37" s="3">
        <f t="shared" si="4"/>
        <v>2945</v>
      </c>
      <c r="G37" s="3">
        <v>1</v>
      </c>
      <c r="H37" s="2">
        <v>3473</v>
      </c>
      <c r="I37" s="2">
        <v>2753</v>
      </c>
      <c r="J37" s="7" t="s">
        <v>93</v>
      </c>
      <c r="K37" t="str">
        <f t="shared" si="0"/>
        <v>add_area('1431,2875,2000,2945','2753','3473','Book Binder','3522,2885,3420,2824')</v>
      </c>
    </row>
    <row r="38" spans="1:11">
      <c r="A38">
        <v>37</v>
      </c>
      <c r="B38" t="s">
        <v>37</v>
      </c>
      <c r="C38">
        <f t="shared" si="5"/>
        <v>1431</v>
      </c>
      <c r="D38">
        <f t="shared" si="6"/>
        <v>2945</v>
      </c>
      <c r="E38">
        <f t="shared" si="7"/>
        <v>2000</v>
      </c>
      <c r="F38" s="3">
        <f t="shared" si="4"/>
        <v>3015</v>
      </c>
      <c r="G38" s="3">
        <v>1</v>
      </c>
      <c r="H38" s="2">
        <v>3595</v>
      </c>
      <c r="I38" s="2">
        <v>2733</v>
      </c>
      <c r="J38" s="7"/>
      <c r="K38" t="str">
        <f t="shared" si="0"/>
        <v>add_area('1431,2945,2000,3015','2733','3595','Historic Documents')</v>
      </c>
    </row>
    <row r="39" spans="1:11">
      <c r="A39">
        <v>38</v>
      </c>
      <c r="B39" t="s">
        <v>38</v>
      </c>
      <c r="C39">
        <f t="shared" si="5"/>
        <v>1431</v>
      </c>
      <c r="D39">
        <f t="shared" si="6"/>
        <v>3015</v>
      </c>
      <c r="E39">
        <f t="shared" si="7"/>
        <v>2000</v>
      </c>
      <c r="F39" s="3">
        <f t="shared" si="4"/>
        <v>3085</v>
      </c>
      <c r="G39" s="3">
        <v>1</v>
      </c>
      <c r="H39" s="2">
        <v>3597</v>
      </c>
      <c r="I39" s="2">
        <v>2883</v>
      </c>
      <c r="J39" s="7" t="s">
        <v>94</v>
      </c>
      <c r="K39" t="str">
        <f t="shared" si="0"/>
        <v>add_area('1431,3015,2000,3085','2883','3597','Calligrapher','3502,2880,3655,2778,3675,2839,3527,2926')</v>
      </c>
    </row>
    <row r="40" spans="1:11">
      <c r="A40">
        <v>39</v>
      </c>
      <c r="B40" t="s">
        <v>39</v>
      </c>
      <c r="C40">
        <f t="shared" si="5"/>
        <v>1431</v>
      </c>
      <c r="D40">
        <f t="shared" si="6"/>
        <v>3085</v>
      </c>
      <c r="E40">
        <f t="shared" si="7"/>
        <v>2000</v>
      </c>
      <c r="F40" s="3">
        <f t="shared" si="4"/>
        <v>3155</v>
      </c>
      <c r="G40" s="3">
        <v>1</v>
      </c>
      <c r="H40" s="2">
        <v>3755</v>
      </c>
      <c r="I40" s="2">
        <v>2755</v>
      </c>
      <c r="J40" s="7" t="s">
        <v>95</v>
      </c>
      <c r="K40" t="str">
        <f t="shared" si="0"/>
        <v>add_area('1431,3085,2000,3155','2755','3755','Print Shop','3828,2972,3711,2819')</v>
      </c>
    </row>
    <row r="41" spans="1:11">
      <c r="A41">
        <v>40</v>
      </c>
      <c r="B41" t="s">
        <v>40</v>
      </c>
      <c r="C41">
        <f t="shared" si="5"/>
        <v>1431</v>
      </c>
      <c r="D41">
        <f t="shared" si="6"/>
        <v>3155</v>
      </c>
      <c r="E41">
        <f t="shared" si="7"/>
        <v>2000</v>
      </c>
      <c r="F41" s="3">
        <f t="shared" si="4"/>
        <v>3225</v>
      </c>
      <c r="G41" s="3">
        <v>1</v>
      </c>
      <c r="H41" s="2">
        <v>3881</v>
      </c>
      <c r="I41" s="2">
        <v>2785</v>
      </c>
      <c r="J41" s="7"/>
      <c r="K41" t="str">
        <f t="shared" si="0"/>
        <v>add_area('1431,3155,2000,3225','2785','3881','Paper Making')</v>
      </c>
    </row>
    <row r="42" spans="1:11">
      <c r="A42">
        <v>41</v>
      </c>
      <c r="B42" t="s">
        <v>41</v>
      </c>
      <c r="C42">
        <f t="shared" si="5"/>
        <v>1431</v>
      </c>
      <c r="D42">
        <f t="shared" si="6"/>
        <v>3225</v>
      </c>
      <c r="E42">
        <f t="shared" si="7"/>
        <v>2000</v>
      </c>
      <c r="F42" s="3">
        <f t="shared" si="4"/>
        <v>3295</v>
      </c>
      <c r="G42" s="3">
        <v>1</v>
      </c>
      <c r="H42" s="2">
        <v>3987</v>
      </c>
      <c r="I42" s="2">
        <v>2697</v>
      </c>
      <c r="J42" s="7" t="s">
        <v>96</v>
      </c>
      <c r="K42" t="str">
        <f t="shared" si="0"/>
        <v>add_area('1431,3225,2000,3295','2697','3987','Luthier (fiddle maker)','3981,2768,3853,2636')</v>
      </c>
    </row>
    <row r="43" spans="1:11">
      <c r="A43">
        <v>42</v>
      </c>
      <c r="B43" t="s">
        <v>42</v>
      </c>
      <c r="C43">
        <f t="shared" si="5"/>
        <v>1431</v>
      </c>
      <c r="D43">
        <f t="shared" si="6"/>
        <v>3295</v>
      </c>
      <c r="E43">
        <f t="shared" si="7"/>
        <v>2000</v>
      </c>
      <c r="F43" s="3">
        <f t="shared" si="4"/>
        <v>3365</v>
      </c>
      <c r="G43" s="3">
        <v>1</v>
      </c>
      <c r="H43" s="2">
        <v>4117</v>
      </c>
      <c r="I43" s="2">
        <v>2599</v>
      </c>
      <c r="J43" s="7"/>
      <c r="K43" t="str">
        <f t="shared" si="0"/>
        <v>add_area('1431,3295,2000,3365','2599','4117','Steward’s Woodwork')</v>
      </c>
    </row>
    <row r="44" spans="1:11">
      <c r="A44">
        <v>43</v>
      </c>
      <c r="B44" t="s">
        <v>43</v>
      </c>
      <c r="C44">
        <f t="shared" si="5"/>
        <v>1431</v>
      </c>
      <c r="D44">
        <f t="shared" si="6"/>
        <v>3365</v>
      </c>
      <c r="E44">
        <f t="shared" si="7"/>
        <v>2000</v>
      </c>
      <c r="F44" s="3">
        <f t="shared" si="4"/>
        <v>3435</v>
      </c>
      <c r="G44" s="3">
        <v>1</v>
      </c>
      <c r="H44" s="2">
        <v>4225</v>
      </c>
      <c r="I44" s="2">
        <v>2481</v>
      </c>
      <c r="J44" s="8" t="s">
        <v>74</v>
      </c>
      <c r="K44" t="str">
        <f>"add_area('"&amp;C44&amp;","&amp;D44&amp;","&amp;E44&amp;","&amp;F44&amp;"','"&amp;I44&amp;"','"&amp;H44&amp;"','"&amp;B44&amp;"'"&amp;IF(J44="","",",'"&amp;J44&amp;"'")&amp;")"</f>
        <v>add_area('1431,3365,2000,3435','2481','4225','Coffin Maker','4067,2493,4067,2539,4174,2605,4220,2595,4159,2508,4108,2477')</v>
      </c>
    </row>
    <row r="45" spans="1:11">
      <c r="A45">
        <v>44</v>
      </c>
      <c r="B45" t="s">
        <v>44</v>
      </c>
      <c r="C45">
        <f t="shared" si="5"/>
        <v>1431</v>
      </c>
      <c r="D45">
        <f t="shared" si="6"/>
        <v>3435</v>
      </c>
      <c r="E45">
        <f t="shared" si="7"/>
        <v>2000</v>
      </c>
      <c r="F45" s="3">
        <f t="shared" si="4"/>
        <v>3505</v>
      </c>
      <c r="G45" s="3">
        <v>1</v>
      </c>
      <c r="H45" s="2">
        <v>4200</v>
      </c>
      <c r="I45" s="2">
        <v>2359</v>
      </c>
      <c r="J45" s="7" t="s">
        <v>97</v>
      </c>
      <c r="K45" t="str">
        <f t="shared" ref="K45:K60" si="8">"add_area('"&amp;C45&amp;","&amp;D45&amp;","&amp;E45&amp;","&amp;F45&amp;"','"&amp;I45&amp;"','"&amp;H45&amp;"','"&amp;B45&amp;"'"&amp;IF(J45="","",",'"&amp;J45&amp;"'")&amp;")"</f>
        <v>add_area('1431,3435,2000,3505','2359','4200','Potter','4332,2472,4229,2401')</v>
      </c>
    </row>
    <row r="46" spans="1:11">
      <c r="A46">
        <v>45</v>
      </c>
      <c r="B46" t="s">
        <v>45</v>
      </c>
      <c r="C46">
        <f t="shared" si="5"/>
        <v>1431</v>
      </c>
      <c r="D46">
        <f t="shared" si="6"/>
        <v>3505</v>
      </c>
      <c r="E46">
        <f t="shared" si="7"/>
        <v>2000</v>
      </c>
      <c r="F46" s="3">
        <f t="shared" si="4"/>
        <v>3575</v>
      </c>
      <c r="G46" s="3">
        <v>1</v>
      </c>
      <c r="H46" s="2">
        <v>4031</v>
      </c>
      <c r="I46" s="2">
        <v>2251</v>
      </c>
      <c r="J46" s="7" t="s">
        <v>98</v>
      </c>
      <c r="K46" t="str">
        <f t="shared" si="8"/>
        <v>add_area('1431,3505,2000,3575','2251','4031','Chandlery','4169,2386,4042,2228')</v>
      </c>
    </row>
    <row r="47" spans="1:11">
      <c r="A47">
        <v>46</v>
      </c>
      <c r="B47" t="s">
        <v>46</v>
      </c>
      <c r="C47">
        <f t="shared" si="5"/>
        <v>1431</v>
      </c>
      <c r="D47">
        <f t="shared" si="6"/>
        <v>3575</v>
      </c>
      <c r="E47">
        <f t="shared" si="7"/>
        <v>2000</v>
      </c>
      <c r="F47" s="3">
        <f t="shared" si="4"/>
        <v>3645</v>
      </c>
      <c r="G47" s="3">
        <v>1</v>
      </c>
      <c r="H47" s="2">
        <v>3837</v>
      </c>
      <c r="I47" s="2">
        <v>2201</v>
      </c>
      <c r="J47" s="7" t="s">
        <v>99</v>
      </c>
      <c r="K47" t="str">
        <f t="shared" si="8"/>
        <v>add_area('1431,3575,2000,3645','2201','3837','Wildwood Mercantile','3945,2406,3837,2248')</v>
      </c>
    </row>
    <row r="48" spans="1:11">
      <c r="A48">
        <v>47</v>
      </c>
      <c r="B48" t="s">
        <v>47</v>
      </c>
      <c r="C48">
        <f t="shared" si="5"/>
        <v>1431</v>
      </c>
      <c r="D48">
        <f t="shared" si="6"/>
        <v>3645</v>
      </c>
      <c r="E48">
        <f t="shared" si="7"/>
        <v>2000</v>
      </c>
      <c r="F48" s="3">
        <f t="shared" si="4"/>
        <v>3715</v>
      </c>
      <c r="G48" s="3">
        <v>1</v>
      </c>
      <c r="H48" s="2">
        <v>3685</v>
      </c>
      <c r="I48" s="2">
        <v>2205</v>
      </c>
      <c r="J48" s="7" t="s">
        <v>100</v>
      </c>
      <c r="K48" t="str">
        <f t="shared" si="8"/>
        <v>add_area('1431,3645,2000,3715','2205','3685','Broom Maker','3757,2391,3823,2365,3731,2202,3675,2223')</v>
      </c>
    </row>
    <row r="49" spans="1:11">
      <c r="A49">
        <v>48</v>
      </c>
      <c r="B49" t="s">
        <v>48</v>
      </c>
      <c r="C49">
        <v>4557</v>
      </c>
      <c r="D49">
        <v>2113</v>
      </c>
      <c r="E49">
        <v>5000</v>
      </c>
      <c r="F49" s="3">
        <f t="shared" si="4"/>
        <v>2183</v>
      </c>
      <c r="G49" s="3">
        <v>1</v>
      </c>
      <c r="H49" s="2">
        <v>3573</v>
      </c>
      <c r="I49" s="2">
        <v>2205</v>
      </c>
      <c r="J49" s="7" t="s">
        <v>101</v>
      </c>
      <c r="K49" t="str">
        <f t="shared" si="8"/>
        <v>add_area('4557,2113,5000,2183','2205','3573','Cooper','3670,2406,3578,2268')</v>
      </c>
    </row>
    <row r="50" spans="1:11">
      <c r="A50">
        <v>49</v>
      </c>
      <c r="B50" t="s">
        <v>49</v>
      </c>
      <c r="C50">
        <f t="shared" si="5"/>
        <v>4557</v>
      </c>
      <c r="D50">
        <f t="shared" si="6"/>
        <v>2183</v>
      </c>
      <c r="E50">
        <f t="shared" si="7"/>
        <v>5000</v>
      </c>
      <c r="F50" s="3">
        <f t="shared" si="4"/>
        <v>2253</v>
      </c>
      <c r="G50" s="3">
        <v>1</v>
      </c>
      <c r="H50" s="2">
        <v>3639</v>
      </c>
      <c r="I50" s="2">
        <v>2139</v>
      </c>
      <c r="J50" s="7"/>
      <c r="K50" t="str">
        <f t="shared" si="8"/>
        <v>add_area('4557,2183,5000,2253','2139','3639','Apothecary')</v>
      </c>
    </row>
    <row r="51" spans="1:11">
      <c r="A51">
        <v>50</v>
      </c>
      <c r="B51" t="s">
        <v>50</v>
      </c>
      <c r="C51">
        <f t="shared" si="5"/>
        <v>4557</v>
      </c>
      <c r="D51">
        <f t="shared" si="6"/>
        <v>2253</v>
      </c>
      <c r="E51">
        <f t="shared" si="7"/>
        <v>5000</v>
      </c>
      <c r="F51" s="3">
        <f t="shared" si="4"/>
        <v>2323</v>
      </c>
      <c r="G51" s="3">
        <v>1</v>
      </c>
      <c r="H51" s="2">
        <v>3453</v>
      </c>
      <c r="I51" s="2">
        <v>2207</v>
      </c>
      <c r="J51" s="7" t="s">
        <v>102</v>
      </c>
      <c r="K51" t="str">
        <f t="shared" si="8"/>
        <v>add_area('4557,2253,5000,2323','2207','3453','Basket Maker','3522,2381,3413,2268')</v>
      </c>
    </row>
    <row r="52" spans="1:11">
      <c r="A52">
        <v>51</v>
      </c>
      <c r="B52" t="s">
        <v>51</v>
      </c>
      <c r="C52">
        <f t="shared" si="5"/>
        <v>4557</v>
      </c>
      <c r="D52">
        <f t="shared" si="6"/>
        <v>2323</v>
      </c>
      <c r="E52">
        <f t="shared" si="7"/>
        <v>5000</v>
      </c>
      <c r="F52" s="3">
        <f t="shared" si="4"/>
        <v>2393</v>
      </c>
      <c r="G52" s="3">
        <v>1</v>
      </c>
      <c r="H52" s="2">
        <v>3881</v>
      </c>
      <c r="I52" s="2">
        <v>2071</v>
      </c>
      <c r="J52" s="7" t="s">
        <v>103</v>
      </c>
      <c r="K52" t="str">
        <f t="shared" si="8"/>
        <v>add_area('4557,2323,5000,2393','2071','3881','Pillory','4007,2181,3894,2049')</v>
      </c>
    </row>
    <row r="53" spans="1:11">
      <c r="A53">
        <v>52</v>
      </c>
      <c r="B53" t="s">
        <v>52</v>
      </c>
      <c r="C53">
        <f t="shared" si="5"/>
        <v>4557</v>
      </c>
      <c r="D53">
        <f t="shared" si="6"/>
        <v>2393</v>
      </c>
      <c r="E53">
        <f t="shared" si="7"/>
        <v>5000</v>
      </c>
      <c r="F53" s="3">
        <f t="shared" si="4"/>
        <v>2463</v>
      </c>
      <c r="G53" s="3">
        <v>1</v>
      </c>
      <c r="H53" s="2">
        <v>4427</v>
      </c>
      <c r="I53" s="2">
        <v>2183</v>
      </c>
      <c r="J53" s="7" t="s">
        <v>104</v>
      </c>
      <c r="K53" t="str">
        <f t="shared" si="8"/>
        <v>add_area('4557,2393,5000,2463','2183','4427','Fiber Arts','4495,2411,4374,2254')</v>
      </c>
    </row>
    <row r="54" spans="1:11">
      <c r="A54">
        <v>53</v>
      </c>
      <c r="B54" t="s">
        <v>53</v>
      </c>
      <c r="C54">
        <f t="shared" si="5"/>
        <v>4557</v>
      </c>
      <c r="D54">
        <f t="shared" si="6"/>
        <v>2463</v>
      </c>
      <c r="E54">
        <f t="shared" si="7"/>
        <v>5000</v>
      </c>
      <c r="F54" s="3">
        <f t="shared" si="4"/>
        <v>2533</v>
      </c>
      <c r="G54" s="3">
        <v>1</v>
      </c>
      <c r="H54" s="2">
        <v>4425</v>
      </c>
      <c r="I54" s="2">
        <v>1965</v>
      </c>
      <c r="J54" s="7" t="s">
        <v>105</v>
      </c>
      <c r="K54" t="str">
        <f t="shared" si="8"/>
        <v>add_area('4557,2463,5000,2533','1965','4425','Bakery','4587,2110,4459,1999')</v>
      </c>
    </row>
    <row r="55" spans="1:11">
      <c r="A55">
        <v>54</v>
      </c>
      <c r="B55" t="s">
        <v>69</v>
      </c>
      <c r="C55">
        <f t="shared" si="5"/>
        <v>4557</v>
      </c>
      <c r="D55">
        <f t="shared" si="6"/>
        <v>2533</v>
      </c>
      <c r="E55">
        <f t="shared" si="7"/>
        <v>5000</v>
      </c>
      <c r="F55" s="3">
        <f t="shared" si="4"/>
        <v>2603</v>
      </c>
      <c r="G55" s="3">
        <v>1</v>
      </c>
      <c r="H55" s="2">
        <v>4243</v>
      </c>
      <c r="I55" s="2">
        <v>1841</v>
      </c>
      <c r="J55" s="7"/>
      <c r="K55" t="str">
        <f t="shared" si="8"/>
        <v>add_area('4557,2533,5000,2603','1841','4243','Maria’s Lemonade')</v>
      </c>
    </row>
    <row r="56" spans="1:11">
      <c r="A56">
        <v>55</v>
      </c>
      <c r="B56" t="s">
        <v>54</v>
      </c>
      <c r="C56">
        <v>5001</v>
      </c>
      <c r="D56">
        <v>2113</v>
      </c>
      <c r="E56">
        <v>5500</v>
      </c>
      <c r="F56" s="3">
        <f t="shared" si="4"/>
        <v>2183</v>
      </c>
      <c r="G56" s="3">
        <v>1</v>
      </c>
      <c r="H56" s="2">
        <v>4367</v>
      </c>
      <c r="I56" s="2">
        <v>1721</v>
      </c>
      <c r="J56" s="7" t="s">
        <v>106</v>
      </c>
      <c r="K56" t="str">
        <f t="shared" si="8"/>
        <v>add_area('5001,2113,5500,2183','1721','4367','Spoon Maker','4475,1866,4344,1734')</v>
      </c>
    </row>
    <row r="57" spans="1:11">
      <c r="A57">
        <v>56</v>
      </c>
      <c r="B57" t="s">
        <v>55</v>
      </c>
      <c r="C57">
        <f t="shared" si="5"/>
        <v>5001</v>
      </c>
      <c r="D57">
        <f t="shared" si="6"/>
        <v>2183</v>
      </c>
      <c r="E57">
        <f t="shared" si="7"/>
        <v>5500</v>
      </c>
      <c r="F57" s="3">
        <f t="shared" si="4"/>
        <v>2253</v>
      </c>
      <c r="G57" s="3">
        <v>1</v>
      </c>
      <c r="H57" s="2">
        <v>4825</v>
      </c>
      <c r="I57" s="2">
        <v>1857</v>
      </c>
      <c r="J57" s="7"/>
      <c r="K57" t="str">
        <f t="shared" si="8"/>
        <v>add_area('5001,2183,5500,2253','1857','4825','Jolley Art')</v>
      </c>
    </row>
    <row r="58" spans="1:11">
      <c r="A58">
        <v>57</v>
      </c>
      <c r="B58" t="s">
        <v>56</v>
      </c>
      <c r="C58">
        <f t="shared" si="5"/>
        <v>5001</v>
      </c>
      <c r="D58">
        <f t="shared" si="6"/>
        <v>2253</v>
      </c>
      <c r="E58">
        <f t="shared" si="7"/>
        <v>5500</v>
      </c>
      <c r="F58" s="3">
        <f t="shared" si="4"/>
        <v>2393</v>
      </c>
      <c r="G58" s="3">
        <v>2</v>
      </c>
      <c r="H58" s="2">
        <v>4763</v>
      </c>
      <c r="I58" s="2">
        <v>751</v>
      </c>
      <c r="J58" s="7" t="s">
        <v>107</v>
      </c>
      <c r="K58" t="str">
        <f>"add_area('"&amp;C58&amp;","&amp;D58&amp;","&amp;E58&amp;","&amp;F58&amp;"','"&amp;I58&amp;"','"&amp;H58&amp;"','"&amp;B58&amp;"'"&amp;IF(J58="","",",'"&amp;J58&amp;"'")&amp;")"</f>
        <v>add_area('5001,2253,5500,2393','751','4763','Food Truck Round-up','5076,1132,4602,739')</v>
      </c>
    </row>
    <row r="59" spans="1:11">
      <c r="A59">
        <v>58</v>
      </c>
      <c r="B59" t="s">
        <v>57</v>
      </c>
      <c r="C59">
        <f t="shared" si="5"/>
        <v>5001</v>
      </c>
      <c r="D59">
        <f t="shared" si="6"/>
        <v>2393</v>
      </c>
      <c r="E59">
        <f t="shared" si="7"/>
        <v>5500</v>
      </c>
      <c r="F59" s="3">
        <f t="shared" si="4"/>
        <v>2463</v>
      </c>
      <c r="G59" s="3">
        <v>1</v>
      </c>
      <c r="H59" s="2">
        <v>4285</v>
      </c>
      <c r="I59" s="2">
        <v>827</v>
      </c>
      <c r="J59" s="7"/>
      <c r="K59" t="str">
        <f>"add_area('"&amp;C59&amp;","&amp;D59&amp;","&amp;E59&amp;","&amp;F59&amp;"','"&amp;I59&amp;"','"&amp;H59&amp;"','"&amp;B59&amp;"'"&amp;IF(J59="","",",'"&amp;J59&amp;"'")&amp;")"</f>
        <v>add_area('5001,2393,5500,2463','827','4285','Dining Area')</v>
      </c>
    </row>
    <row r="60" spans="1:11">
      <c r="A60">
        <v>59</v>
      </c>
      <c r="B60" t="s">
        <v>58</v>
      </c>
      <c r="C60">
        <f t="shared" si="5"/>
        <v>5001</v>
      </c>
      <c r="D60">
        <f t="shared" si="6"/>
        <v>2463</v>
      </c>
      <c r="E60">
        <f t="shared" si="7"/>
        <v>5500</v>
      </c>
      <c r="F60" s="3">
        <f t="shared" si="4"/>
        <v>2603</v>
      </c>
      <c r="G60" s="3">
        <v>2</v>
      </c>
      <c r="H60" s="2">
        <v>3415</v>
      </c>
      <c r="I60" s="2">
        <v>371</v>
      </c>
      <c r="J60" s="7"/>
      <c r="K60" t="str">
        <f t="shared" si="8"/>
        <v>add_area('5001,2463,5500,2603','371','3415','Military History Motor Pool')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4939-F3FC-4028-9884-0B7C5B372DA5}">
  <sheetPr codeName="Sheet4"/>
  <dimension ref="A1:L58"/>
  <sheetViews>
    <sheetView workbookViewId="0">
      <selection activeCell="K28" sqref="K28"/>
    </sheetView>
  </sheetViews>
  <sheetFormatPr defaultRowHeight="14.4"/>
  <cols>
    <col min="1" max="1" width="3" bestFit="1" customWidth="1"/>
    <col min="2" max="2" width="30" bestFit="1" customWidth="1"/>
  </cols>
  <sheetData>
    <row r="1" spans="1:12">
      <c r="A1" t="s">
        <v>71</v>
      </c>
      <c r="B1" t="s">
        <v>59</v>
      </c>
      <c r="C1" t="s">
        <v>4</v>
      </c>
      <c r="D1" t="s">
        <v>5</v>
      </c>
      <c r="E1" t="s">
        <v>6</v>
      </c>
      <c r="F1" t="s">
        <v>7</v>
      </c>
      <c r="G1" t="s">
        <v>70</v>
      </c>
      <c r="H1" t="s">
        <v>61</v>
      </c>
      <c r="I1" t="s">
        <v>60</v>
      </c>
      <c r="J1" s="5" t="s">
        <v>73</v>
      </c>
      <c r="K1" t="s">
        <v>62</v>
      </c>
      <c r="L1">
        <v>70</v>
      </c>
    </row>
    <row r="2" spans="1:12">
      <c r="A2">
        <v>1</v>
      </c>
      <c r="B2" t="s">
        <v>108</v>
      </c>
      <c r="C2">
        <v>10</v>
      </c>
      <c r="D2" s="3">
        <v>490</v>
      </c>
      <c r="E2">
        <v>170</v>
      </c>
      <c r="F2">
        <f>D2+17.5</f>
        <v>507.5</v>
      </c>
      <c r="H2" s="9">
        <v>533</v>
      </c>
      <c r="I2">
        <v>375</v>
      </c>
      <c r="K2" t="str">
        <f>"add_area('"&amp;C2&amp;","&amp;D2&amp;","&amp;E2&amp;","&amp;F2&amp;"','"&amp;I2&amp;"','"&amp;H2&amp;"',"""&amp;B2&amp;""""&amp;IF(J2="","",",'"&amp;J2&amp;"'")&amp;")"</f>
        <v>add_area('10,490,170,507.5','375','533',"Gift Shop &amp; Information")</v>
      </c>
    </row>
    <row r="3" spans="1:12">
      <c r="A3">
        <v>2</v>
      </c>
      <c r="B3" t="s">
        <v>109</v>
      </c>
      <c r="C3">
        <v>10</v>
      </c>
      <c r="D3">
        <f>F2</f>
        <v>507.5</v>
      </c>
      <c r="E3">
        <v>170</v>
      </c>
      <c r="F3">
        <f t="shared" ref="F3:F58" si="0">D3+17.5</f>
        <v>525</v>
      </c>
      <c r="H3" s="9">
        <v>533</v>
      </c>
      <c r="I3">
        <v>351</v>
      </c>
      <c r="K3" t="str">
        <f t="shared" ref="K3:K58" si="1">"add_area('"&amp;C3&amp;","&amp;D3&amp;","&amp;E3&amp;","&amp;F3&amp;"','"&amp;I3&amp;"','"&amp;H3&amp;"',"""&amp;B3&amp;""""&amp;IF(J3="","",",'"&amp;J3&amp;"'")&amp;")"</f>
        <v>add_area('10,507.5,170,525','351','533',"Find Your Colonial Relatives")</v>
      </c>
    </row>
    <row r="4" spans="1:12">
      <c r="A4">
        <v>3</v>
      </c>
      <c r="B4" t="s">
        <v>10</v>
      </c>
      <c r="C4">
        <v>10</v>
      </c>
      <c r="D4">
        <f t="shared" ref="D4:D22" si="2">F3</f>
        <v>525</v>
      </c>
      <c r="E4">
        <v>170</v>
      </c>
      <c r="F4">
        <f t="shared" si="0"/>
        <v>542.5</v>
      </c>
      <c r="H4" s="9">
        <v>258</v>
      </c>
      <c r="I4">
        <v>321</v>
      </c>
      <c r="K4" t="str">
        <f t="shared" si="1"/>
        <v>add_area('10,525,170,542.5','321','258',"South Meeting House")</v>
      </c>
    </row>
    <row r="5" spans="1:12">
      <c r="A5">
        <v>4</v>
      </c>
      <c r="B5" t="s">
        <v>11</v>
      </c>
      <c r="C5">
        <v>10</v>
      </c>
      <c r="D5">
        <f t="shared" si="2"/>
        <v>542.5</v>
      </c>
      <c r="E5">
        <v>170</v>
      </c>
      <c r="F5">
        <f t="shared" si="0"/>
        <v>560</v>
      </c>
      <c r="H5" s="9">
        <v>158</v>
      </c>
      <c r="I5">
        <v>329</v>
      </c>
      <c r="K5" t="str">
        <f t="shared" si="1"/>
        <v>add_area('10,542.5,170,560','329','158',"Josiah Harmar Camp")</v>
      </c>
    </row>
    <row r="6" spans="1:12">
      <c r="A6">
        <v>5</v>
      </c>
      <c r="B6" t="s">
        <v>110</v>
      </c>
      <c r="C6">
        <v>10</v>
      </c>
      <c r="D6">
        <f t="shared" si="2"/>
        <v>560</v>
      </c>
      <c r="E6">
        <v>170</v>
      </c>
      <c r="F6">
        <f t="shared" si="0"/>
        <v>577.5</v>
      </c>
      <c r="H6" s="9">
        <v>109</v>
      </c>
      <c r="I6">
        <v>290</v>
      </c>
      <c r="K6" t="str">
        <f t="shared" si="1"/>
        <v>add_area('10,560,170,577.5','290','109',"Master Horner")</v>
      </c>
    </row>
    <row r="7" spans="1:12">
      <c r="A7">
        <v>6</v>
      </c>
      <c r="B7" t="s">
        <v>13</v>
      </c>
      <c r="C7">
        <v>10</v>
      </c>
      <c r="D7">
        <f t="shared" si="2"/>
        <v>577.5</v>
      </c>
      <c r="E7">
        <v>170</v>
      </c>
      <c r="F7">
        <f t="shared" si="0"/>
        <v>595</v>
      </c>
      <c r="H7" s="9">
        <v>92</v>
      </c>
      <c r="I7">
        <v>268</v>
      </c>
      <c r="K7" t="str">
        <f t="shared" si="1"/>
        <v>add_area('10,577.5,170,595','268','92',"Militiaman")</v>
      </c>
    </row>
    <row r="8" spans="1:12">
      <c r="A8">
        <v>7</v>
      </c>
      <c r="B8" t="s">
        <v>72</v>
      </c>
      <c r="C8">
        <v>10</v>
      </c>
      <c r="D8">
        <f t="shared" si="2"/>
        <v>595</v>
      </c>
      <c r="E8">
        <v>170</v>
      </c>
      <c r="F8">
        <f t="shared" si="0"/>
        <v>612.5</v>
      </c>
      <c r="H8" s="9">
        <v>213</v>
      </c>
      <c r="I8">
        <v>263</v>
      </c>
      <c r="K8" t="str">
        <f t="shared" si="1"/>
        <v>add_area('10,595,170,612.5','263','213',"Hatter")</v>
      </c>
    </row>
    <row r="9" spans="1:12">
      <c r="A9">
        <v>8</v>
      </c>
      <c r="B9" t="s">
        <v>14</v>
      </c>
      <c r="C9">
        <v>10</v>
      </c>
      <c r="D9">
        <f t="shared" si="2"/>
        <v>612.5</v>
      </c>
      <c r="E9">
        <v>170</v>
      </c>
      <c r="F9">
        <f t="shared" si="0"/>
        <v>630</v>
      </c>
      <c r="H9" s="9">
        <v>269</v>
      </c>
      <c r="I9">
        <v>244</v>
      </c>
      <c r="K9" t="str">
        <f t="shared" si="1"/>
        <v>add_area('10,612.5,170,630','244','269',"Founders’ Corner")</v>
      </c>
    </row>
    <row r="10" spans="1:12">
      <c r="A10">
        <v>9</v>
      </c>
      <c r="B10" t="s">
        <v>15</v>
      </c>
      <c r="C10">
        <v>10</v>
      </c>
      <c r="D10">
        <f t="shared" si="2"/>
        <v>630</v>
      </c>
      <c r="E10">
        <v>170</v>
      </c>
      <c r="F10">
        <f t="shared" si="0"/>
        <v>647.5</v>
      </c>
      <c r="H10" s="9">
        <v>195</v>
      </c>
      <c r="I10">
        <v>238</v>
      </c>
      <c r="K10" t="str">
        <f t="shared" si="1"/>
        <v>add_area('10,630,170,647.5','238','195',"The Georges")</v>
      </c>
    </row>
    <row r="11" spans="1:12">
      <c r="A11">
        <v>10</v>
      </c>
      <c r="B11" t="s">
        <v>111</v>
      </c>
      <c r="C11">
        <v>10</v>
      </c>
      <c r="D11">
        <f t="shared" si="2"/>
        <v>647.5</v>
      </c>
      <c r="E11">
        <v>170</v>
      </c>
      <c r="F11">
        <f t="shared" si="0"/>
        <v>665</v>
      </c>
      <c r="H11" s="9">
        <v>187</v>
      </c>
      <c r="I11">
        <v>213</v>
      </c>
      <c r="K11" t="str">
        <f t="shared" si="1"/>
        <v>add_area('10,647.5,170,665','213','187',"Women’s Dress Maker")</v>
      </c>
    </row>
    <row r="12" spans="1:12">
      <c r="A12">
        <v>11</v>
      </c>
      <c r="B12" t="s">
        <v>16</v>
      </c>
      <c r="C12">
        <v>10</v>
      </c>
      <c r="D12">
        <f t="shared" si="2"/>
        <v>665</v>
      </c>
      <c r="E12">
        <v>170</v>
      </c>
      <c r="F12">
        <f t="shared" si="0"/>
        <v>682.5</v>
      </c>
      <c r="H12" s="9">
        <v>152</v>
      </c>
      <c r="I12">
        <v>209</v>
      </c>
      <c r="K12" t="str">
        <f t="shared" si="1"/>
        <v>add_area('10,665,170,682.5','209','152',"Cup and Quill")</v>
      </c>
    </row>
    <row r="13" spans="1:12">
      <c r="A13">
        <v>12</v>
      </c>
      <c r="B13" t="s">
        <v>112</v>
      </c>
      <c r="C13">
        <v>10</v>
      </c>
      <c r="D13">
        <f t="shared" si="2"/>
        <v>682.5</v>
      </c>
      <c r="E13">
        <v>170</v>
      </c>
      <c r="F13">
        <f t="shared" si="0"/>
        <v>700</v>
      </c>
      <c r="H13" s="9">
        <v>122</v>
      </c>
      <c r="I13">
        <v>182</v>
      </c>
      <c r="K13" t="str">
        <f t="shared" si="1"/>
        <v>add_area('10,682.5,170,700','182','122',"Camp Kitchen &amp; Mess")</v>
      </c>
    </row>
    <row r="14" spans="1:12">
      <c r="A14">
        <v>13</v>
      </c>
      <c r="B14" t="s">
        <v>19</v>
      </c>
      <c r="C14">
        <v>10</v>
      </c>
      <c r="D14">
        <f t="shared" si="2"/>
        <v>700</v>
      </c>
      <c r="E14">
        <v>170</v>
      </c>
      <c r="F14">
        <f t="shared" si="0"/>
        <v>717.5</v>
      </c>
      <c r="H14" s="9">
        <v>162</v>
      </c>
      <c r="I14">
        <v>158</v>
      </c>
      <c r="K14" t="str">
        <f t="shared" si="1"/>
        <v>add_area('10,700,170,717.5','158','162',"American Camp")</v>
      </c>
    </row>
    <row r="15" spans="1:12">
      <c r="A15">
        <v>14</v>
      </c>
      <c r="B15" t="s">
        <v>20</v>
      </c>
      <c r="C15">
        <v>10</v>
      </c>
      <c r="D15">
        <f t="shared" si="2"/>
        <v>717.5</v>
      </c>
      <c r="E15">
        <v>170</v>
      </c>
      <c r="F15">
        <f t="shared" si="0"/>
        <v>735</v>
      </c>
      <c r="H15" s="9">
        <v>177</v>
      </c>
      <c r="I15">
        <v>121</v>
      </c>
      <c r="K15" t="str">
        <f t="shared" si="1"/>
        <v>add_area('10,717.5,170,735','121','177',"Military Surgeon")</v>
      </c>
    </row>
    <row r="16" spans="1:12">
      <c r="A16">
        <v>15</v>
      </c>
      <c r="B16" t="s">
        <v>113</v>
      </c>
      <c r="C16">
        <v>10</v>
      </c>
      <c r="D16">
        <f t="shared" si="2"/>
        <v>735</v>
      </c>
      <c r="E16">
        <v>170</v>
      </c>
      <c r="F16">
        <f t="shared" si="0"/>
        <v>752.5</v>
      </c>
      <c r="H16" s="10">
        <v>232</v>
      </c>
      <c r="I16">
        <v>45</v>
      </c>
      <c r="K16" t="str">
        <f t="shared" si="1"/>
        <v>add_area('10,735,170,752.5','45','232',"Period Men's fashion")</v>
      </c>
    </row>
    <row r="17" spans="1:11">
      <c r="A17">
        <v>16</v>
      </c>
      <c r="B17" t="s">
        <v>21</v>
      </c>
      <c r="C17">
        <v>10</v>
      </c>
      <c r="D17">
        <f t="shared" si="2"/>
        <v>752.5</v>
      </c>
      <c r="E17">
        <v>170</v>
      </c>
      <c r="F17">
        <f t="shared" si="0"/>
        <v>770</v>
      </c>
      <c r="H17" s="10">
        <v>271</v>
      </c>
      <c r="I17">
        <v>8</v>
      </c>
      <c r="K17" t="str">
        <f t="shared" si="1"/>
        <v>add_area('10,752.5,170,770','8','271',"Fighting Quaker Forge")</v>
      </c>
    </row>
    <row r="18" spans="1:11">
      <c r="A18">
        <v>17</v>
      </c>
      <c r="B18" t="s">
        <v>114</v>
      </c>
      <c r="C18">
        <v>10</v>
      </c>
      <c r="D18">
        <f t="shared" si="2"/>
        <v>770</v>
      </c>
      <c r="E18">
        <v>170</v>
      </c>
      <c r="F18">
        <f t="shared" si="0"/>
        <v>787.5</v>
      </c>
      <c r="H18" s="10">
        <v>311</v>
      </c>
      <c r="I18">
        <v>34</v>
      </c>
      <c r="K18" t="str">
        <f t="shared" si="1"/>
        <v>add_area('10,770,170,787.5','34','311',"John Paul Jones")</v>
      </c>
    </row>
    <row r="19" spans="1:11">
      <c r="A19">
        <v>18</v>
      </c>
      <c r="B19" t="s">
        <v>23</v>
      </c>
      <c r="C19">
        <v>10</v>
      </c>
      <c r="D19">
        <f t="shared" si="2"/>
        <v>787.5</v>
      </c>
      <c r="E19">
        <v>170</v>
      </c>
      <c r="F19">
        <f t="shared" si="0"/>
        <v>805</v>
      </c>
      <c r="H19" s="9">
        <v>451</v>
      </c>
      <c r="I19">
        <v>134</v>
      </c>
      <c r="K19" t="str">
        <f t="shared" si="1"/>
        <v>add_area('10,787.5,170,805','134','451',"Continental Field")</v>
      </c>
    </row>
    <row r="20" spans="1:11">
      <c r="A20">
        <v>19</v>
      </c>
      <c r="B20" t="s">
        <v>115</v>
      </c>
      <c r="C20">
        <v>10</v>
      </c>
      <c r="D20">
        <f t="shared" si="2"/>
        <v>805</v>
      </c>
      <c r="E20">
        <v>170</v>
      </c>
      <c r="F20">
        <f t="shared" si="0"/>
        <v>822.5</v>
      </c>
      <c r="H20" s="9">
        <v>618</v>
      </c>
      <c r="I20">
        <v>222</v>
      </c>
      <c r="K20" t="str">
        <f t="shared" si="1"/>
        <v>add_area('10,805,170,822.5','222','618',"Dance Lessons 11:30, 3:30")</v>
      </c>
    </row>
    <row r="21" spans="1:11">
      <c r="A21">
        <v>20</v>
      </c>
      <c r="B21" t="s">
        <v>116</v>
      </c>
      <c r="C21">
        <v>10</v>
      </c>
      <c r="D21">
        <f t="shared" si="2"/>
        <v>822.5</v>
      </c>
      <c r="E21">
        <v>170</v>
      </c>
      <c r="F21">
        <f t="shared" si="0"/>
        <v>840</v>
      </c>
      <c r="H21" s="9">
        <v>615</v>
      </c>
      <c r="I21">
        <v>242</v>
      </c>
      <c r="K21" t="str">
        <f t="shared" si="1"/>
        <v>add_area('10,822.5,170,840','242','615',"Sword Demos 10:30, 2:00")</v>
      </c>
    </row>
    <row r="22" spans="1:11">
      <c r="A22">
        <v>21</v>
      </c>
      <c r="B22" t="s">
        <v>26</v>
      </c>
      <c r="C22">
        <v>10</v>
      </c>
      <c r="D22">
        <f t="shared" si="2"/>
        <v>840</v>
      </c>
      <c r="E22">
        <v>170</v>
      </c>
      <c r="F22">
        <f t="shared" si="0"/>
        <v>857.5</v>
      </c>
      <c r="H22" s="9">
        <v>643</v>
      </c>
      <c r="I22">
        <v>331</v>
      </c>
      <c r="K22" t="str">
        <f t="shared" si="1"/>
        <v>add_area('10,840,170,857.5','331','643',"Historic Conversations")</v>
      </c>
    </row>
    <row r="23" spans="1:11">
      <c r="A23">
        <v>22</v>
      </c>
      <c r="B23" t="s">
        <v>117</v>
      </c>
      <c r="C23">
        <v>170</v>
      </c>
      <c r="D23" s="3">
        <v>580</v>
      </c>
      <c r="E23">
        <v>320</v>
      </c>
      <c r="F23">
        <f>D23+35</f>
        <v>615</v>
      </c>
      <c r="H23" s="9">
        <v>682</v>
      </c>
      <c r="I23">
        <v>373</v>
      </c>
      <c r="K23" t="str">
        <f t="shared" si="1"/>
        <v>add_area('170,580,320,615','373','682',"Colonial Games")</v>
      </c>
    </row>
    <row r="24" spans="1:11">
      <c r="A24">
        <v>23</v>
      </c>
      <c r="B24" t="s">
        <v>118</v>
      </c>
      <c r="C24">
        <v>170</v>
      </c>
      <c r="D24">
        <f t="shared" ref="D24:D58" si="3">F23</f>
        <v>615</v>
      </c>
      <c r="E24">
        <v>320</v>
      </c>
      <c r="F24">
        <f t="shared" si="0"/>
        <v>632.5</v>
      </c>
      <c r="H24" s="9">
        <v>752</v>
      </c>
      <c r="I24">
        <v>367</v>
      </c>
      <c r="K24" t="str">
        <f t="shared" si="1"/>
        <v>add_area('170,615,320,632.5','367','752',"Colonial Chores")</v>
      </c>
    </row>
    <row r="25" spans="1:11">
      <c r="A25">
        <v>24</v>
      </c>
      <c r="B25" t="s">
        <v>119</v>
      </c>
      <c r="C25">
        <v>170</v>
      </c>
      <c r="D25">
        <f t="shared" si="3"/>
        <v>632.5</v>
      </c>
      <c r="E25">
        <v>320</v>
      </c>
      <c r="F25">
        <f t="shared" si="0"/>
        <v>650</v>
      </c>
      <c r="H25" s="9">
        <v>724</v>
      </c>
      <c r="I25">
        <v>397</v>
      </c>
      <c r="K25" t="str">
        <f t="shared" si="1"/>
        <v>add_area('170,632.5,320,650','397','724',"Colonial School/Hall")</v>
      </c>
    </row>
    <row r="26" spans="1:11">
      <c r="A26">
        <v>25</v>
      </c>
      <c r="B26" t="s">
        <v>28</v>
      </c>
      <c r="C26">
        <v>170</v>
      </c>
      <c r="D26">
        <f t="shared" si="3"/>
        <v>650</v>
      </c>
      <c r="E26">
        <v>320</v>
      </c>
      <c r="F26">
        <f t="shared" si="0"/>
        <v>667.5</v>
      </c>
      <c r="H26" s="9">
        <v>788</v>
      </c>
      <c r="I26">
        <v>386</v>
      </c>
      <c r="K26" t="str">
        <f t="shared" si="1"/>
        <v>add_area('170,650,320,667.5','386','788',"Mayflower")</v>
      </c>
    </row>
    <row r="27" spans="1:11">
      <c r="A27">
        <v>26</v>
      </c>
      <c r="B27" t="s">
        <v>29</v>
      </c>
      <c r="C27">
        <v>170</v>
      </c>
      <c r="D27">
        <f t="shared" si="3"/>
        <v>667.5</v>
      </c>
      <c r="E27">
        <v>320</v>
      </c>
      <c r="F27">
        <f t="shared" si="0"/>
        <v>685</v>
      </c>
      <c r="H27" s="9">
        <v>778</v>
      </c>
      <c r="I27">
        <v>442</v>
      </c>
      <c r="K27" t="str">
        <f t="shared" si="1"/>
        <v>add_area('170,667.5,320,685','442','778',"Culper Spy Ring HQ")</v>
      </c>
    </row>
    <row r="28" spans="1:11">
      <c r="A28">
        <v>27</v>
      </c>
      <c r="B28" t="s">
        <v>120</v>
      </c>
      <c r="C28">
        <v>170</v>
      </c>
      <c r="D28">
        <f t="shared" si="3"/>
        <v>685</v>
      </c>
      <c r="E28">
        <v>320</v>
      </c>
      <c r="F28">
        <f t="shared" si="0"/>
        <v>702.5</v>
      </c>
      <c r="H28" s="9">
        <v>680</v>
      </c>
      <c r="I28">
        <v>505</v>
      </c>
      <c r="J28" s="11" t="s">
        <v>131</v>
      </c>
      <c r="K28" t="str">
        <f t="shared" si="1"/>
        <v>add_area('170,685,320,702.5','505','680',"King's Field",'625,522,733,588')</v>
      </c>
    </row>
    <row r="29" spans="1:11">
      <c r="A29">
        <v>28</v>
      </c>
      <c r="B29" t="s">
        <v>30</v>
      </c>
      <c r="C29">
        <v>170</v>
      </c>
      <c r="D29">
        <f t="shared" si="3"/>
        <v>702.5</v>
      </c>
      <c r="E29">
        <v>320</v>
      </c>
      <c r="F29">
        <f t="shared" si="0"/>
        <v>720</v>
      </c>
      <c r="H29" s="9">
        <v>747</v>
      </c>
      <c r="I29">
        <v>576</v>
      </c>
      <c r="K29" t="str">
        <f t="shared" si="1"/>
        <v>add_area('170,702.5,320,720','576','747',"British Encampment")</v>
      </c>
    </row>
    <row r="30" spans="1:11">
      <c r="A30">
        <v>29</v>
      </c>
      <c r="B30" t="s">
        <v>31</v>
      </c>
      <c r="C30">
        <v>170</v>
      </c>
      <c r="D30">
        <f t="shared" si="3"/>
        <v>720</v>
      </c>
      <c r="E30">
        <v>320</v>
      </c>
      <c r="F30">
        <f t="shared" si="0"/>
        <v>737.5</v>
      </c>
      <c r="H30" s="9">
        <v>768</v>
      </c>
      <c r="I30">
        <v>592</v>
      </c>
      <c r="K30" t="str">
        <f t="shared" si="1"/>
        <v>add_area('170,720,320,737.5','592','768',"Laundress")</v>
      </c>
    </row>
    <row r="31" spans="1:11">
      <c r="A31">
        <v>30</v>
      </c>
      <c r="B31" t="s">
        <v>32</v>
      </c>
      <c r="C31">
        <v>170</v>
      </c>
      <c r="D31">
        <f t="shared" si="3"/>
        <v>737.5</v>
      </c>
      <c r="E31">
        <v>320</v>
      </c>
      <c r="F31">
        <f t="shared" si="0"/>
        <v>755</v>
      </c>
      <c r="H31" s="9">
        <v>793</v>
      </c>
      <c r="I31">
        <v>607</v>
      </c>
      <c r="K31" t="str">
        <f t="shared" si="1"/>
        <v>add_area('170,737.5,320,755','607','793',"Painted Hog Tavern")</v>
      </c>
    </row>
    <row r="32" spans="1:11">
      <c r="A32">
        <v>31</v>
      </c>
      <c r="B32" t="s">
        <v>121</v>
      </c>
      <c r="C32">
        <v>170</v>
      </c>
      <c r="D32">
        <f t="shared" si="3"/>
        <v>755</v>
      </c>
      <c r="E32">
        <v>320</v>
      </c>
      <c r="F32">
        <f t="shared" si="0"/>
        <v>772.5</v>
      </c>
      <c r="H32" s="9">
        <v>835</v>
      </c>
      <c r="I32">
        <v>631</v>
      </c>
      <c r="K32" t="str">
        <f t="shared" si="1"/>
        <v>add_area('170,755,320,772.5','631','835',"Leatherwork")</v>
      </c>
    </row>
    <row r="33" spans="1:11">
      <c r="A33">
        <v>32</v>
      </c>
      <c r="B33" t="s">
        <v>122</v>
      </c>
      <c r="C33">
        <v>170</v>
      </c>
      <c r="D33">
        <f t="shared" si="3"/>
        <v>772.5</v>
      </c>
      <c r="E33">
        <v>320</v>
      </c>
      <c r="F33">
        <f t="shared" si="0"/>
        <v>790</v>
      </c>
      <c r="H33" s="9">
        <v>854</v>
      </c>
      <c r="I33">
        <v>652</v>
      </c>
      <c r="K33" t="str">
        <f t="shared" si="1"/>
        <v>add_area('170,772.5,320,790','652','854',"Silversmith")</v>
      </c>
    </row>
    <row r="34" spans="1:11">
      <c r="A34">
        <v>33</v>
      </c>
      <c r="B34" t="s">
        <v>38</v>
      </c>
      <c r="C34">
        <v>170</v>
      </c>
      <c r="D34">
        <f t="shared" si="3"/>
        <v>790</v>
      </c>
      <c r="E34">
        <v>320</v>
      </c>
      <c r="F34">
        <f t="shared" si="0"/>
        <v>807.5</v>
      </c>
      <c r="H34" s="9">
        <v>836</v>
      </c>
      <c r="I34">
        <v>675</v>
      </c>
      <c r="K34" t="str">
        <f t="shared" si="1"/>
        <v>add_area('170,790,320,807.5','675','836',"Calligrapher")</v>
      </c>
    </row>
    <row r="35" spans="1:11">
      <c r="A35">
        <v>34</v>
      </c>
      <c r="B35" t="s">
        <v>50</v>
      </c>
      <c r="C35">
        <v>170</v>
      </c>
      <c r="D35">
        <f t="shared" si="3"/>
        <v>807.5</v>
      </c>
      <c r="E35">
        <v>320</v>
      </c>
      <c r="F35">
        <f t="shared" si="0"/>
        <v>825</v>
      </c>
      <c r="H35" s="9">
        <v>807</v>
      </c>
      <c r="I35">
        <v>680</v>
      </c>
      <c r="K35" t="str">
        <f t="shared" si="1"/>
        <v>add_area('170,807.5,320,825','680','807',"Basket Maker")</v>
      </c>
    </row>
    <row r="36" spans="1:11">
      <c r="A36">
        <v>35</v>
      </c>
      <c r="B36" t="s">
        <v>123</v>
      </c>
      <c r="C36">
        <v>170</v>
      </c>
      <c r="D36">
        <f t="shared" si="3"/>
        <v>825</v>
      </c>
      <c r="E36">
        <v>320</v>
      </c>
      <c r="F36">
        <f t="shared" si="0"/>
        <v>842.5</v>
      </c>
      <c r="H36" s="9">
        <v>792</v>
      </c>
      <c r="I36">
        <v>655</v>
      </c>
      <c r="K36" t="str">
        <f t="shared" si="1"/>
        <v>add_area('170,825,320,842.5','655','792',"Publick Hall")</v>
      </c>
    </row>
    <row r="37" spans="1:11">
      <c r="A37">
        <v>36</v>
      </c>
      <c r="B37" t="s">
        <v>124</v>
      </c>
      <c r="C37">
        <v>170</v>
      </c>
      <c r="D37">
        <f t="shared" si="3"/>
        <v>842.5</v>
      </c>
      <c r="E37">
        <v>320</v>
      </c>
      <c r="F37">
        <f t="shared" si="0"/>
        <v>860</v>
      </c>
      <c r="H37" s="9">
        <v>671</v>
      </c>
      <c r="I37">
        <v>683</v>
      </c>
      <c r="K37" t="str">
        <f t="shared" si="1"/>
        <v>add_area('170,842.5,320,860','683','671',"Gray's Rope Walk")</v>
      </c>
    </row>
    <row r="38" spans="1:11">
      <c r="A38">
        <v>37</v>
      </c>
      <c r="B38" t="s">
        <v>125</v>
      </c>
      <c r="C38">
        <v>320</v>
      </c>
      <c r="D38" s="3">
        <v>648</v>
      </c>
      <c r="E38">
        <v>460</v>
      </c>
      <c r="F38">
        <f>D38+35</f>
        <v>683</v>
      </c>
      <c r="H38" s="9">
        <v>933</v>
      </c>
      <c r="I38">
        <v>658</v>
      </c>
      <c r="K38" t="str">
        <f t="shared" si="1"/>
        <v>add_area('320,648,460,683','658','933',"Carol's Station, a Frontier Village")</v>
      </c>
    </row>
    <row r="39" spans="1:11">
      <c r="A39">
        <v>38</v>
      </c>
      <c r="B39" t="s">
        <v>126</v>
      </c>
      <c r="C39">
        <v>320</v>
      </c>
      <c r="D39">
        <f t="shared" si="3"/>
        <v>683</v>
      </c>
      <c r="E39">
        <v>460</v>
      </c>
      <c r="F39">
        <f>D39+35</f>
        <v>718</v>
      </c>
      <c r="H39" s="9">
        <v>805</v>
      </c>
      <c r="I39">
        <v>578</v>
      </c>
      <c r="K39" t="str">
        <f t="shared" si="1"/>
        <v>add_area('320,683,460,718','578','805',"Soldiers, Scurvy &amp; Sauerkraut")</v>
      </c>
    </row>
    <row r="40" spans="1:11">
      <c r="A40">
        <v>39</v>
      </c>
      <c r="B40" t="s">
        <v>127</v>
      </c>
      <c r="C40">
        <v>320</v>
      </c>
      <c r="D40">
        <f t="shared" si="3"/>
        <v>718</v>
      </c>
      <c r="E40">
        <v>460</v>
      </c>
      <c r="F40">
        <f t="shared" si="0"/>
        <v>735.5</v>
      </c>
      <c r="H40" s="9">
        <v>856</v>
      </c>
      <c r="I40">
        <v>584</v>
      </c>
      <c r="K40" t="str">
        <f t="shared" si="1"/>
        <v>add_area('320,718,460,735.5','584','856',"Bookbinder")</v>
      </c>
    </row>
    <row r="41" spans="1:11">
      <c r="A41">
        <v>40</v>
      </c>
      <c r="B41" t="s">
        <v>39</v>
      </c>
      <c r="C41">
        <v>320</v>
      </c>
      <c r="D41">
        <f t="shared" si="3"/>
        <v>735.5</v>
      </c>
      <c r="E41">
        <v>460</v>
      </c>
      <c r="F41">
        <f t="shared" si="0"/>
        <v>753</v>
      </c>
      <c r="H41" s="9">
        <v>908</v>
      </c>
      <c r="I41">
        <v>590</v>
      </c>
      <c r="K41" t="str">
        <f t="shared" si="1"/>
        <v>add_area('320,735.5,460,753','590','908',"Print Shop")</v>
      </c>
    </row>
    <row r="42" spans="1:11">
      <c r="A42">
        <v>41</v>
      </c>
      <c r="B42" t="s">
        <v>40</v>
      </c>
      <c r="C42">
        <v>320</v>
      </c>
      <c r="D42">
        <f t="shared" si="3"/>
        <v>753</v>
      </c>
      <c r="E42">
        <v>460</v>
      </c>
      <c r="F42">
        <f t="shared" si="0"/>
        <v>770.5</v>
      </c>
      <c r="H42" s="9">
        <v>971</v>
      </c>
      <c r="I42">
        <v>568</v>
      </c>
      <c r="K42" t="str">
        <f t="shared" si="1"/>
        <v>add_area('320,753,460,770.5','568','971',"Paper Making")</v>
      </c>
    </row>
    <row r="43" spans="1:11">
      <c r="A43">
        <v>42</v>
      </c>
      <c r="B43" t="s">
        <v>128</v>
      </c>
      <c r="C43">
        <v>320</v>
      </c>
      <c r="D43">
        <f t="shared" si="3"/>
        <v>770.5</v>
      </c>
      <c r="E43">
        <v>460</v>
      </c>
      <c r="F43">
        <f t="shared" si="0"/>
        <v>788</v>
      </c>
      <c r="H43" s="9">
        <v>1003</v>
      </c>
      <c r="I43">
        <v>545</v>
      </c>
      <c r="K43" t="str">
        <f t="shared" si="1"/>
        <v>add_area('320,770.5,460,788','545','1003',"Woodworker")</v>
      </c>
    </row>
    <row r="44" spans="1:11">
      <c r="A44">
        <v>43</v>
      </c>
      <c r="B44" t="s">
        <v>129</v>
      </c>
      <c r="C44">
        <v>320</v>
      </c>
      <c r="D44">
        <f t="shared" si="3"/>
        <v>788</v>
      </c>
      <c r="E44">
        <v>460</v>
      </c>
      <c r="F44">
        <f t="shared" si="0"/>
        <v>805.5</v>
      </c>
      <c r="H44" s="9">
        <v>1030</v>
      </c>
      <c r="I44">
        <v>515</v>
      </c>
      <c r="K44" t="str">
        <f t="shared" si="1"/>
        <v>add_area('320,788,460,805.5','515','1030',"Gunsmith")</v>
      </c>
    </row>
    <row r="45" spans="1:11">
      <c r="A45">
        <v>44</v>
      </c>
      <c r="B45" t="s">
        <v>44</v>
      </c>
      <c r="C45">
        <v>320</v>
      </c>
      <c r="D45">
        <f t="shared" si="3"/>
        <v>805.5</v>
      </c>
      <c r="E45">
        <v>460</v>
      </c>
      <c r="F45">
        <f t="shared" si="0"/>
        <v>823</v>
      </c>
      <c r="H45" s="9">
        <v>1023</v>
      </c>
      <c r="I45">
        <v>484</v>
      </c>
      <c r="K45" t="str">
        <f t="shared" si="1"/>
        <v>add_area('320,805.5,460,823','484','1023',"Potter")</v>
      </c>
    </row>
    <row r="46" spans="1:11">
      <c r="A46">
        <v>45</v>
      </c>
      <c r="B46" t="s">
        <v>46</v>
      </c>
      <c r="C46">
        <v>320</v>
      </c>
      <c r="D46">
        <f t="shared" si="3"/>
        <v>823</v>
      </c>
      <c r="E46">
        <v>460</v>
      </c>
      <c r="F46">
        <f t="shared" si="0"/>
        <v>840.5</v>
      </c>
      <c r="H46" s="9">
        <v>981</v>
      </c>
      <c r="I46">
        <v>457</v>
      </c>
      <c r="K46" t="str">
        <f t="shared" si="1"/>
        <v>add_area('320,823,460,840.5','457','981',"Wildwood Mercantile")</v>
      </c>
    </row>
    <row r="47" spans="1:11">
      <c r="A47">
        <v>46</v>
      </c>
      <c r="B47" t="s">
        <v>47</v>
      </c>
      <c r="C47">
        <v>320</v>
      </c>
      <c r="D47">
        <f t="shared" si="3"/>
        <v>840.5</v>
      </c>
      <c r="E47">
        <v>460</v>
      </c>
      <c r="F47">
        <f t="shared" si="0"/>
        <v>858</v>
      </c>
      <c r="H47" s="9">
        <v>934</v>
      </c>
      <c r="I47">
        <v>445</v>
      </c>
      <c r="K47" t="str">
        <f t="shared" si="1"/>
        <v>add_area('320,840.5,460,858','445','934',"Broom Maker")</v>
      </c>
    </row>
    <row r="48" spans="1:11">
      <c r="A48">
        <v>47</v>
      </c>
      <c r="B48" t="s">
        <v>48</v>
      </c>
      <c r="C48">
        <v>1100</v>
      </c>
      <c r="D48" s="3">
        <v>465</v>
      </c>
      <c r="E48">
        <v>1190</v>
      </c>
      <c r="F48">
        <f t="shared" si="0"/>
        <v>482.5</v>
      </c>
      <c r="H48" s="9">
        <v>894</v>
      </c>
      <c r="I48">
        <v>446</v>
      </c>
      <c r="K48" t="str">
        <f t="shared" si="1"/>
        <v>add_area('1100,465,1190,482.5','446','894',"Cooper")</v>
      </c>
    </row>
    <row r="49" spans="1:11">
      <c r="A49">
        <v>48</v>
      </c>
      <c r="B49" t="s">
        <v>49</v>
      </c>
      <c r="C49">
        <v>1100</v>
      </c>
      <c r="D49">
        <f t="shared" si="3"/>
        <v>482.5</v>
      </c>
      <c r="E49">
        <v>1190</v>
      </c>
      <c r="F49">
        <f t="shared" si="0"/>
        <v>500</v>
      </c>
      <c r="H49" s="9">
        <v>868</v>
      </c>
      <c r="I49">
        <v>446</v>
      </c>
      <c r="K49" t="str">
        <f t="shared" si="1"/>
        <v>add_area('1100,482.5,1190,500','446','868',"Apothecary")</v>
      </c>
    </row>
    <row r="50" spans="1:11">
      <c r="A50">
        <v>49</v>
      </c>
      <c r="B50" t="s">
        <v>45</v>
      </c>
      <c r="C50">
        <v>1100</v>
      </c>
      <c r="D50">
        <f t="shared" si="3"/>
        <v>500</v>
      </c>
      <c r="E50">
        <v>1190</v>
      </c>
      <c r="F50">
        <f t="shared" si="0"/>
        <v>517.5</v>
      </c>
      <c r="H50" s="9">
        <v>839</v>
      </c>
      <c r="I50">
        <v>441</v>
      </c>
      <c r="K50" t="str">
        <f t="shared" si="1"/>
        <v>add_area('1100,500,1190,517.5','441','839',"Chandlery")</v>
      </c>
    </row>
    <row r="51" spans="1:11">
      <c r="A51">
        <v>50</v>
      </c>
      <c r="B51" t="s">
        <v>52</v>
      </c>
      <c r="C51">
        <v>1100</v>
      </c>
      <c r="D51">
        <f t="shared" si="3"/>
        <v>517.5</v>
      </c>
      <c r="E51">
        <v>1190</v>
      </c>
      <c r="F51">
        <f t="shared" si="0"/>
        <v>535</v>
      </c>
      <c r="H51" s="9">
        <v>1081</v>
      </c>
      <c r="I51">
        <v>437</v>
      </c>
      <c r="K51" t="str">
        <f t="shared" si="1"/>
        <v>add_area('1100,517.5,1190,535','437','1081',"Fiber Arts")</v>
      </c>
    </row>
    <row r="52" spans="1:11">
      <c r="A52">
        <v>51</v>
      </c>
      <c r="B52" t="s">
        <v>130</v>
      </c>
      <c r="C52">
        <v>1100</v>
      </c>
      <c r="D52">
        <f t="shared" si="3"/>
        <v>535</v>
      </c>
      <c r="E52">
        <v>1190</v>
      </c>
      <c r="F52">
        <f t="shared" si="0"/>
        <v>552.5</v>
      </c>
      <c r="H52" s="9">
        <v>1096</v>
      </c>
      <c r="I52">
        <v>377</v>
      </c>
      <c r="K52" t="str">
        <f t="shared" si="1"/>
        <v>add_area('1100,535,1190,552.5','377','1096',"Bakehouse")</v>
      </c>
    </row>
    <row r="53" spans="1:11">
      <c r="A53">
        <v>52</v>
      </c>
      <c r="B53" t="s">
        <v>54</v>
      </c>
      <c r="C53">
        <v>1100</v>
      </c>
      <c r="D53">
        <f t="shared" si="3"/>
        <v>552.5</v>
      </c>
      <c r="E53">
        <v>1190</v>
      </c>
      <c r="F53">
        <f t="shared" si="0"/>
        <v>570</v>
      </c>
      <c r="H53" s="9">
        <v>1050</v>
      </c>
      <c r="I53">
        <v>364</v>
      </c>
      <c r="K53" t="str">
        <f t="shared" si="1"/>
        <v>add_area('1100,552.5,1190,570','364','1050',"Spoon Maker")</v>
      </c>
    </row>
    <row r="54" spans="1:11">
      <c r="A54">
        <v>53</v>
      </c>
      <c r="B54" t="s">
        <v>69</v>
      </c>
      <c r="C54">
        <v>1190</v>
      </c>
      <c r="D54" s="3">
        <v>465</v>
      </c>
      <c r="E54">
        <v>1325</v>
      </c>
      <c r="F54">
        <f t="shared" si="0"/>
        <v>482.5</v>
      </c>
      <c r="H54" s="9">
        <v>1072</v>
      </c>
      <c r="I54">
        <v>352</v>
      </c>
      <c r="K54" t="str">
        <f t="shared" si="1"/>
        <v>add_area('1190,465,1325,482.5','352','1072',"Maria’s Lemonade")</v>
      </c>
    </row>
    <row r="55" spans="1:11">
      <c r="A55">
        <v>54</v>
      </c>
      <c r="B55" t="s">
        <v>55</v>
      </c>
      <c r="C55">
        <v>1190</v>
      </c>
      <c r="D55">
        <f t="shared" si="3"/>
        <v>482.5</v>
      </c>
      <c r="E55">
        <v>1325</v>
      </c>
      <c r="F55">
        <f t="shared" si="0"/>
        <v>500</v>
      </c>
      <c r="H55" s="9">
        <v>1175</v>
      </c>
      <c r="I55">
        <v>354</v>
      </c>
      <c r="K55" t="str">
        <f t="shared" si="1"/>
        <v>add_area('1190,482.5,1325,500','354','1175',"Jolley Art")</v>
      </c>
    </row>
    <row r="56" spans="1:11">
      <c r="A56">
        <v>55</v>
      </c>
      <c r="B56" t="s">
        <v>9</v>
      </c>
      <c r="C56">
        <v>1190</v>
      </c>
      <c r="D56">
        <f t="shared" si="3"/>
        <v>500</v>
      </c>
      <c r="E56">
        <v>1325</v>
      </c>
      <c r="F56">
        <f t="shared" si="0"/>
        <v>517.5</v>
      </c>
      <c r="H56" s="9">
        <v>1166</v>
      </c>
      <c r="I56">
        <v>294</v>
      </c>
      <c r="K56" t="str">
        <f t="shared" si="1"/>
        <v>add_area('1190,500,1325,517.5','294','1166',"Brooker’s Ice Cream")</v>
      </c>
    </row>
    <row r="57" spans="1:11">
      <c r="A57">
        <v>56</v>
      </c>
      <c r="B57" t="s">
        <v>56</v>
      </c>
      <c r="C57">
        <v>1190</v>
      </c>
      <c r="D57">
        <f t="shared" si="3"/>
        <v>517.5</v>
      </c>
      <c r="E57">
        <v>1325</v>
      </c>
      <c r="F57">
        <f t="shared" si="0"/>
        <v>535</v>
      </c>
      <c r="H57" s="10">
        <v>1168</v>
      </c>
      <c r="I57">
        <v>93</v>
      </c>
      <c r="K57" t="str">
        <f t="shared" si="1"/>
        <v>add_area('1190,517.5,1325,535','93','1168',"Food Truck Round-up")</v>
      </c>
    </row>
    <row r="58" spans="1:11">
      <c r="A58">
        <v>57</v>
      </c>
      <c r="B58" t="s">
        <v>57</v>
      </c>
      <c r="C58">
        <v>1190</v>
      </c>
      <c r="D58">
        <f t="shared" si="3"/>
        <v>535</v>
      </c>
      <c r="E58">
        <v>1325</v>
      </c>
      <c r="F58">
        <f t="shared" si="0"/>
        <v>552.5</v>
      </c>
      <c r="H58" s="10">
        <v>1082</v>
      </c>
      <c r="I58">
        <v>87</v>
      </c>
      <c r="K58" t="str">
        <f t="shared" si="1"/>
        <v>add_area('1190,535,1325,552.5','87','1082',"Dining Area")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Sheet7</vt:lpstr>
      <vt:lpstr>Sheet8</vt:lpstr>
      <vt:lpstr>Sheet2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</dc:creator>
  <cp:lastModifiedBy>Gove</cp:lastModifiedBy>
  <dcterms:created xsi:type="dcterms:W3CDTF">2022-06-22T00:50:39Z</dcterms:created>
  <dcterms:modified xsi:type="dcterms:W3CDTF">2023-06-22T23:35:13Z</dcterms:modified>
</cp:coreProperties>
</file>