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281" documentId="8_{0DF32456-55C8-44A9-B7F7-2296BF79388F}" xr6:coauthVersionLast="47" xr6:coauthVersionMax="47" xr10:uidLastSave="{6463807C-F525-45CC-B7BD-FA872EB547C5}"/>
  <bookViews>
    <workbookView xWindow="-120" yWindow="-120" windowWidth="29040" windowHeight="15840" activeTab="1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  <sheet name="Sheet4" sheetId="6" r:id="rId6"/>
  </sheet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5" l="1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A31" i="1"/>
  <c r="Q13" i="5" l="1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<sst xmlns="http://schemas.openxmlformats.org/spreadsheetml/2006/main" count="402" uniqueCount="144">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</sst>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#,##0.000"/>
    <numFmt numFmtId="166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4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39" fontId="0" fillId="33" borderId="10" xfId="1" applyNumberFormat="1" applyFont="1" applyFill="1" applyBorder="1" applyAlignment="1">
      <alignment horizontal="center"/>
    </xf>
    <xf numFmtId="39" fontId="20" fillId="33" borderId="10" xfId="1" applyNumberFormat="1" applyFont="1" applyFill="1" applyBorder="1" applyAlignment="1">
      <alignment horizontal="center"/>
    </xf>
    <xf numFmtId="2" fontId="0" fillId="33" borderId="0" xfId="0" applyNumberFormat="1" applyFill="1" applyBorder="1" applyAlignment="1">
      <alignment horizontal="center"/>
    </xf>
    <xf numFmtId="2" fontId="0" fillId="33" borderId="11" xfId="0" applyNumberFormat="1" applyFill="1" applyBorder="1" applyAlignment="1">
      <alignment horizontal="center"/>
    </xf>
    <xf numFmtId="2" fontId="0" fillId="33" borderId="12" xfId="0" applyNumberFormat="1" applyFill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20" fillId="33" borderId="14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4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  <xf numFmtId="2" fontId="0" fillId="33" borderId="22" xfId="0" applyNumberFormat="1" applyFill="1" applyBorder="1" applyAlignment="1">
      <alignment horizontal="center"/>
    </xf>
    <xf numFmtId="2" fontId="20" fillId="33" borderId="23" xfId="0" applyNumberFormat="1" applyFont="1" applyFill="1" applyBorder="1" applyAlignment="1">
      <alignment horizontal="center"/>
    </xf>
    <xf numFmtId="2" fontId="0" fillId="33" borderId="23" xfId="0" applyNumberFormat="1" applyFill="1" applyBorder="1" applyAlignment="1">
      <alignment horizontal="center"/>
    </xf>
    <xf numFmtId="2" fontId="0" fillId="33" borderId="24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28" fillId="33" borderId="0" xfId="0" applyFont="1" applyFill="1" applyBorder="1"/>
    <xf numFmtId="164" fontId="0" fillId="33" borderId="10" xfId="0" applyNumberFormat="1" applyFill="1" applyBorder="1" applyAlignment="1">
      <alignment horizontal="center"/>
    </xf>
    <xf numFmtId="164" fontId="18" fillId="33" borderId="23" xfId="0" applyNumberFormat="1" applyFont="1" applyFill="1" applyBorder="1" applyAlignment="1">
      <alignment horizontal="center"/>
    </xf>
    <xf numFmtId="164" fontId="18" fillId="33" borderId="0" xfId="0" applyNumberFormat="1" applyFont="1" applyFill="1" applyBorder="1" applyAlignment="1">
      <alignment horizontal="center"/>
    </xf>
    <xf numFmtId="165" fontId="18" fillId="33" borderId="10" xfId="1" applyNumberFormat="1" applyFont="1" applyFill="1" applyBorder="1" applyAlignment="1">
      <alignment horizontal="center"/>
    </xf>
    <xf numFmtId="164" fontId="0" fillId="33" borderId="0" xfId="0" applyNumberFormat="1" applyFill="1"/>
    <xf numFmtId="164" fontId="0" fillId="33" borderId="22" xfId="0" applyNumberFormat="1" applyFill="1" applyBorder="1" applyAlignment="1">
      <alignment horizontal="center"/>
    </xf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4" fontId="0" fillId="33" borderId="23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166" fontId="0" fillId="33" borderId="0" xfId="0" applyNumberFormat="1" applyFill="1"/>
    <xf numFmtId="0" fontId="0" fillId="33" borderId="28" xfId="0" applyFill="1" applyBorder="1" applyAlignment="1">
      <alignment horizontal="center"/>
    </xf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0" fontId="2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28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Border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5" t="s">
        <v>51</v>
      </c>
      <c r="B3" t="s">
        <v>54</v>
      </c>
      <c r="C3" t="s">
        <v>53</v>
      </c>
    </row>
    <row r="4" spans="1:3" x14ac:dyDescent="0.25">
      <c r="A4" s="26" t="s">
        <v>4</v>
      </c>
      <c r="B4" s="27">
        <v>23.093333333333334</v>
      </c>
      <c r="C4" s="27">
        <v>138.56</v>
      </c>
    </row>
    <row r="5" spans="1:3" x14ac:dyDescent="0.25">
      <c r="A5" s="26" t="s">
        <v>5</v>
      </c>
      <c r="B5" s="27">
        <v>19.97666666666667</v>
      </c>
      <c r="C5" s="27">
        <v>119.86000000000001</v>
      </c>
    </row>
    <row r="6" spans="1:3" x14ac:dyDescent="0.25">
      <c r="A6" s="26" t="s">
        <v>3</v>
      </c>
      <c r="B6" s="27">
        <v>22.675000000000001</v>
      </c>
      <c r="C6" s="27">
        <v>136.05000000000001</v>
      </c>
    </row>
    <row r="7" spans="1:3" x14ac:dyDescent="0.25">
      <c r="A7" s="26" t="s">
        <v>2</v>
      </c>
      <c r="B7" s="27">
        <v>25.313333333333343</v>
      </c>
      <c r="C7" s="27">
        <v>151.88000000000005</v>
      </c>
    </row>
    <row r="8" spans="1:3" x14ac:dyDescent="0.25">
      <c r="A8" s="26" t="s">
        <v>52</v>
      </c>
      <c r="B8" s="27">
        <v>22.764583333333331</v>
      </c>
      <c r="C8" s="27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tabSelected="1" topLeftCell="A25" zoomScale="175" zoomScaleNormal="175" workbookViewId="0">
      <selection activeCell="K7" sqref="K7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81"/>
      <c r="L1" s="100" t="s">
        <v>138</v>
      </c>
      <c r="M1" s="100"/>
      <c r="N1" s="100"/>
      <c r="O1" s="100"/>
    </row>
    <row r="2" spans="2:29" ht="15.75" thickBot="1" x14ac:dyDescent="0.3">
      <c r="B2" s="18" t="s">
        <v>4</v>
      </c>
      <c r="C2" s="1" t="s">
        <v>57</v>
      </c>
      <c r="D2" s="1" t="s">
        <v>3</v>
      </c>
      <c r="E2" s="1" t="s">
        <v>2</v>
      </c>
      <c r="G2" s="102" t="s">
        <v>47</v>
      </c>
      <c r="H2" s="102"/>
      <c r="I2" s="102"/>
      <c r="J2" s="102"/>
      <c r="L2" s="96" t="s">
        <v>4</v>
      </c>
      <c r="M2" s="96" t="s">
        <v>57</v>
      </c>
      <c r="N2" s="96" t="s">
        <v>3</v>
      </c>
      <c r="O2" s="96" t="s">
        <v>2</v>
      </c>
      <c r="X2" s="56" t="s">
        <v>124</v>
      </c>
      <c r="Y2" s="56" t="s">
        <v>126</v>
      </c>
      <c r="Z2" s="56" t="s">
        <v>125</v>
      </c>
      <c r="AA2" s="56" t="s">
        <v>139</v>
      </c>
      <c r="AB2" s="56" t="s">
        <v>140</v>
      </c>
      <c r="AC2" s="56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87">
        <f>AVERAGE($B$13:$E$18)</f>
        <v>22.764583333333331</v>
      </c>
      <c r="H3" s="88">
        <f t="shared" ref="H3:J8" si="0">AVERAGE($B$13:$E$18)</f>
        <v>22.764583333333331</v>
      </c>
      <c r="I3" s="88">
        <f t="shared" si="0"/>
        <v>22.764583333333331</v>
      </c>
      <c r="J3" s="89">
        <f t="shared" si="0"/>
        <v>22.764583333333331</v>
      </c>
      <c r="K3" s="57"/>
      <c r="L3" s="82">
        <f t="shared" ref="L3:O8" si="1">AVERAGE(B$3:B$8)</f>
        <v>23.093333333333334</v>
      </c>
      <c r="M3" s="82">
        <f t="shared" si="1"/>
        <v>19.97666666666667</v>
      </c>
      <c r="N3" s="82">
        <f t="shared" si="1"/>
        <v>22.675000000000001</v>
      </c>
      <c r="O3" s="85">
        <f t="shared" si="1"/>
        <v>25.313333333333343</v>
      </c>
      <c r="X3" s="1" t="s">
        <v>47</v>
      </c>
      <c r="Y3" s="1">
        <v>1</v>
      </c>
      <c r="Z3" s="24">
        <f>SUMSQ(G13:J18)</f>
        <v>12437.430104166664</v>
      </c>
      <c r="AA3" s="24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90">
        <f t="shared" ref="G4:G8" si="2">AVERAGE($B$13:$E$18)</f>
        <v>22.764583333333331</v>
      </c>
      <c r="H4" s="38">
        <f t="shared" si="0"/>
        <v>22.764583333333331</v>
      </c>
      <c r="I4" s="38">
        <f t="shared" si="0"/>
        <v>22.764583333333331</v>
      </c>
      <c r="J4" s="85">
        <f t="shared" si="0"/>
        <v>22.764583333333331</v>
      </c>
      <c r="K4" s="57"/>
      <c r="L4" s="83">
        <f t="shared" si="1"/>
        <v>23.093333333333334</v>
      </c>
      <c r="M4" s="83">
        <f t="shared" si="1"/>
        <v>19.97666666666667</v>
      </c>
      <c r="N4" s="83">
        <f t="shared" si="1"/>
        <v>22.675000000000001</v>
      </c>
      <c r="O4" s="85">
        <f t="shared" si="1"/>
        <v>25.313333333333343</v>
      </c>
      <c r="X4" s="1" t="s">
        <v>118</v>
      </c>
      <c r="Y4" s="1">
        <v>3</v>
      </c>
      <c r="Z4" s="24">
        <f>SUMSQ(L13:O18)</f>
        <v>86.308245833333544</v>
      </c>
      <c r="AA4" s="24">
        <f t="shared" ref="AA4:AA5" si="3">Z4/Y4</f>
        <v>28.769415277777849</v>
      </c>
      <c r="AB4" s="24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90">
        <f t="shared" si="2"/>
        <v>22.764583333333331</v>
      </c>
      <c r="H5" s="38">
        <f t="shared" si="0"/>
        <v>22.764583333333331</v>
      </c>
      <c r="I5" s="38">
        <f t="shared" si="0"/>
        <v>22.764583333333331</v>
      </c>
      <c r="J5" s="85">
        <f t="shared" si="0"/>
        <v>22.764583333333331</v>
      </c>
      <c r="K5" s="57"/>
      <c r="L5" s="83">
        <f t="shared" si="1"/>
        <v>23.093333333333334</v>
      </c>
      <c r="M5" s="83">
        <f t="shared" si="1"/>
        <v>19.97666666666667</v>
      </c>
      <c r="N5" s="83">
        <f t="shared" si="1"/>
        <v>22.675000000000001</v>
      </c>
      <c r="O5" s="85">
        <f t="shared" si="1"/>
        <v>25.313333333333343</v>
      </c>
      <c r="X5" s="1" t="s">
        <v>48</v>
      </c>
      <c r="Y5" s="1">
        <v>20</v>
      </c>
      <c r="Z5" s="24">
        <f>SUMSQ(Q13:T18)</f>
        <v>150.55975000000004</v>
      </c>
      <c r="AA5" s="24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90">
        <f t="shared" si="2"/>
        <v>22.764583333333331</v>
      </c>
      <c r="H6" s="38">
        <f t="shared" si="0"/>
        <v>22.764583333333331</v>
      </c>
      <c r="I6" s="38">
        <f t="shared" si="0"/>
        <v>22.764583333333331</v>
      </c>
      <c r="J6" s="85">
        <f t="shared" si="0"/>
        <v>22.764583333333331</v>
      </c>
      <c r="K6" s="57"/>
      <c r="L6" s="83">
        <f t="shared" si="1"/>
        <v>23.093333333333334</v>
      </c>
      <c r="M6" s="83">
        <f t="shared" si="1"/>
        <v>19.97666666666667</v>
      </c>
      <c r="N6" s="83">
        <f t="shared" si="1"/>
        <v>22.675000000000001</v>
      </c>
      <c r="O6" s="85">
        <f t="shared" si="1"/>
        <v>25.313333333333343</v>
      </c>
      <c r="X6" s="1" t="s">
        <v>142</v>
      </c>
      <c r="Y6" s="1">
        <v>24</v>
      </c>
      <c r="Z6" s="24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90">
        <f t="shared" si="2"/>
        <v>22.764583333333331</v>
      </c>
      <c r="H7" s="38">
        <f t="shared" si="0"/>
        <v>22.764583333333331</v>
      </c>
      <c r="I7" s="38">
        <f t="shared" si="0"/>
        <v>22.764583333333331</v>
      </c>
      <c r="J7" s="85">
        <f t="shared" si="0"/>
        <v>22.764583333333331</v>
      </c>
      <c r="K7" s="57"/>
      <c r="L7" s="83">
        <f t="shared" si="1"/>
        <v>23.093333333333334</v>
      </c>
      <c r="M7" s="83">
        <f t="shared" si="1"/>
        <v>19.97666666666667</v>
      </c>
      <c r="N7" s="83">
        <f t="shared" si="1"/>
        <v>22.675000000000001</v>
      </c>
      <c r="O7" s="85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91">
        <f t="shared" si="2"/>
        <v>22.764583333333331</v>
      </c>
      <c r="H8" s="92">
        <f t="shared" si="0"/>
        <v>22.764583333333331</v>
      </c>
      <c r="I8" s="92">
        <f t="shared" si="0"/>
        <v>22.764583333333331</v>
      </c>
      <c r="J8" s="86">
        <f t="shared" si="0"/>
        <v>22.764583333333331</v>
      </c>
      <c r="K8" s="57"/>
      <c r="L8" s="84">
        <f t="shared" si="1"/>
        <v>23.093333333333334</v>
      </c>
      <c r="M8" s="84">
        <f t="shared" si="1"/>
        <v>19.97666666666667</v>
      </c>
      <c r="N8" s="84">
        <f t="shared" si="1"/>
        <v>22.675000000000001</v>
      </c>
      <c r="O8" s="86">
        <f t="shared" si="1"/>
        <v>25.313333333333343</v>
      </c>
      <c r="Z8" s="95"/>
    </row>
    <row r="10" spans="2:29" x14ac:dyDescent="0.25">
      <c r="Z10" s="1">
        <f>12437.43+86.31+150.56</f>
        <v>12674.3</v>
      </c>
    </row>
    <row r="11" spans="2:29" x14ac:dyDescent="0.25">
      <c r="C11" s="31" t="s">
        <v>58</v>
      </c>
      <c r="L11" s="100" t="s">
        <v>61</v>
      </c>
      <c r="M11" s="100"/>
      <c r="N11" s="100"/>
      <c r="O11" s="100"/>
    </row>
    <row r="12" spans="2:29" x14ac:dyDescent="0.25">
      <c r="B12" s="18" t="s">
        <v>4</v>
      </c>
      <c r="C12" s="18" t="s">
        <v>57</v>
      </c>
      <c r="D12" s="18" t="s">
        <v>3</v>
      </c>
      <c r="E12" s="18" t="s">
        <v>2</v>
      </c>
      <c r="G12" s="109" t="s">
        <v>47</v>
      </c>
      <c r="H12" s="109"/>
      <c r="I12" s="109"/>
      <c r="J12" s="109"/>
      <c r="L12" s="18" t="s">
        <v>4</v>
      </c>
      <c r="M12" s="18" t="s">
        <v>57</v>
      </c>
      <c r="N12" s="18" t="s">
        <v>3</v>
      </c>
      <c r="O12" s="18" t="s">
        <v>2</v>
      </c>
      <c r="Q12" s="109" t="s">
        <v>48</v>
      </c>
      <c r="R12" s="109"/>
      <c r="S12" s="109"/>
      <c r="T12" s="109"/>
    </row>
    <row r="13" spans="2:29" x14ac:dyDescent="0.25">
      <c r="B13" s="18">
        <v>19.12</v>
      </c>
      <c r="C13" s="18">
        <v>18.559999999999999</v>
      </c>
      <c r="D13" s="18">
        <v>25.58</v>
      </c>
      <c r="E13" s="18">
        <v>24.39</v>
      </c>
      <c r="G13" s="39">
        <f>AVERAGE($B$13:$E$18)</f>
        <v>22.764583333333331</v>
      </c>
      <c r="H13" s="40">
        <f t="shared" ref="H13:J18" si="4">AVERAGE($B$13:$E$18)</f>
        <v>22.764583333333331</v>
      </c>
      <c r="I13" s="40">
        <f t="shared" si="4"/>
        <v>22.764583333333331</v>
      </c>
      <c r="J13" s="41">
        <f t="shared" si="4"/>
        <v>22.764583333333331</v>
      </c>
      <c r="K13" s="18"/>
      <c r="L13" s="74">
        <f t="shared" ref="L13:O18" si="5">L3-$H$13</f>
        <v>0.32875000000000298</v>
      </c>
      <c r="M13" s="74">
        <f t="shared" si="5"/>
        <v>-2.7879166666666606</v>
      </c>
      <c r="N13" s="74">
        <f t="shared" si="5"/>
        <v>-8.9583333333330017E-2</v>
      </c>
      <c r="O13" s="74">
        <f t="shared" si="5"/>
        <v>2.5487500000000125</v>
      </c>
      <c r="P13" s="18"/>
      <c r="Q13" s="69">
        <f>B13-(G13+L13)</f>
        <v>-3.9733333333333327</v>
      </c>
      <c r="R13" s="69">
        <f t="shared" ref="R13:R18" si="6">C13-(H13+M13)</f>
        <v>-1.4166666666666714</v>
      </c>
      <c r="S13" s="69">
        <f t="shared" ref="S13:S18" si="7">D13-(I13+N13)</f>
        <v>2.9049999999999976</v>
      </c>
      <c r="T13" s="69">
        <f t="shared" ref="T13:T18" si="8">E13-(J13+O13)</f>
        <v>-0.92333333333334267</v>
      </c>
    </row>
    <row r="14" spans="2:29" x14ac:dyDescent="0.25">
      <c r="B14" s="18">
        <v>24.21</v>
      </c>
      <c r="C14" s="18">
        <v>20</v>
      </c>
      <c r="D14" s="18">
        <v>23.31</v>
      </c>
      <c r="E14" s="18">
        <v>21.45</v>
      </c>
      <c r="G14" s="44">
        <f t="shared" ref="G14:G18" si="9">AVERAGE($B$13:$E$18)</f>
        <v>22.764583333333331</v>
      </c>
      <c r="H14" s="38">
        <f t="shared" si="4"/>
        <v>22.764583333333331</v>
      </c>
      <c r="I14" s="38">
        <f t="shared" si="4"/>
        <v>22.764583333333331</v>
      </c>
      <c r="J14" s="43">
        <f t="shared" si="4"/>
        <v>22.764583333333331</v>
      </c>
      <c r="K14" s="18"/>
      <c r="L14" s="93">
        <f t="shared" si="5"/>
        <v>0.32875000000000298</v>
      </c>
      <c r="M14" s="93">
        <f t="shared" si="5"/>
        <v>-2.7879166666666606</v>
      </c>
      <c r="N14" s="93">
        <f t="shared" si="5"/>
        <v>-8.9583333333330017E-2</v>
      </c>
      <c r="O14" s="93">
        <f t="shared" si="5"/>
        <v>2.5487500000000125</v>
      </c>
      <c r="P14" s="18"/>
      <c r="Q14" s="69">
        <f t="shared" ref="Q14:Q18" si="10">B14-(G14+L14)</f>
        <v>1.1166666666666671</v>
      </c>
      <c r="R14" s="69">
        <f t="shared" si="6"/>
        <v>2.3333333333329875E-2</v>
      </c>
      <c r="S14" s="69">
        <f t="shared" si="7"/>
        <v>0.63499999999999801</v>
      </c>
      <c r="T14" s="69">
        <f t="shared" si="8"/>
        <v>-3.8633333333333439</v>
      </c>
      <c r="V14" s="1">
        <f>_xlfn.VAR.S(L3:O3)</f>
        <v>4.7949025462963064</v>
      </c>
    </row>
    <row r="15" spans="2:29" x14ac:dyDescent="0.25">
      <c r="B15" s="18">
        <v>26.88</v>
      </c>
      <c r="C15" s="18">
        <v>19.87</v>
      </c>
      <c r="D15" s="18">
        <v>18.989999999999998</v>
      </c>
      <c r="E15" s="18">
        <v>32.74</v>
      </c>
      <c r="F15" s="28" t="s">
        <v>59</v>
      </c>
      <c r="G15" s="44">
        <f t="shared" si="9"/>
        <v>22.764583333333331</v>
      </c>
      <c r="H15" s="38">
        <f t="shared" si="4"/>
        <v>22.764583333333331</v>
      </c>
      <c r="I15" s="38">
        <f t="shared" si="4"/>
        <v>22.764583333333331</v>
      </c>
      <c r="J15" s="43">
        <f t="shared" si="4"/>
        <v>22.764583333333331</v>
      </c>
      <c r="K15" s="28" t="s">
        <v>60</v>
      </c>
      <c r="L15" s="93">
        <f t="shared" si="5"/>
        <v>0.32875000000000298</v>
      </c>
      <c r="M15" s="93">
        <f t="shared" si="5"/>
        <v>-2.7879166666666606</v>
      </c>
      <c r="N15" s="93">
        <f t="shared" si="5"/>
        <v>-8.9583333333330017E-2</v>
      </c>
      <c r="O15" s="93">
        <f t="shared" si="5"/>
        <v>2.5487500000000125</v>
      </c>
      <c r="P15" s="29" t="s">
        <v>60</v>
      </c>
      <c r="Q15" s="69">
        <f t="shared" si="10"/>
        <v>3.7866666666666653</v>
      </c>
      <c r="R15" s="69">
        <f t="shared" si="6"/>
        <v>-0.10666666666666913</v>
      </c>
      <c r="S15" s="69">
        <f t="shared" si="7"/>
        <v>-3.6850000000000023</v>
      </c>
      <c r="T15" s="69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x14ac:dyDescent="0.25">
      <c r="B16" s="18">
        <v>21.6</v>
      </c>
      <c r="C16" s="18">
        <v>22.09</v>
      </c>
      <c r="D16" s="18">
        <v>23.09</v>
      </c>
      <c r="E16" s="18">
        <v>24.21</v>
      </c>
      <c r="G16" s="44">
        <f t="shared" si="9"/>
        <v>22.764583333333331</v>
      </c>
      <c r="H16" s="38">
        <f t="shared" si="4"/>
        <v>22.764583333333331</v>
      </c>
      <c r="I16" s="38">
        <f t="shared" si="4"/>
        <v>22.764583333333331</v>
      </c>
      <c r="J16" s="43">
        <f t="shared" si="4"/>
        <v>22.764583333333331</v>
      </c>
      <c r="K16" s="18"/>
      <c r="L16" s="93">
        <f t="shared" si="5"/>
        <v>0.32875000000000298</v>
      </c>
      <c r="M16" s="93">
        <f t="shared" si="5"/>
        <v>-2.7879166666666606</v>
      </c>
      <c r="N16" s="93">
        <f t="shared" si="5"/>
        <v>-8.9583333333330017E-2</v>
      </c>
      <c r="O16" s="93">
        <f t="shared" si="5"/>
        <v>2.5487500000000125</v>
      </c>
      <c r="P16" s="18"/>
      <c r="Q16" s="69">
        <f t="shared" si="10"/>
        <v>-1.4933333333333323</v>
      </c>
      <c r="R16" s="69">
        <f t="shared" si="6"/>
        <v>2.1133333333333297</v>
      </c>
      <c r="S16" s="69">
        <f t="shared" si="7"/>
        <v>0.41499999999999915</v>
      </c>
      <c r="T16" s="69">
        <f t="shared" si="8"/>
        <v>-1.1033333333333424</v>
      </c>
    </row>
    <row r="17" spans="2:25" x14ac:dyDescent="0.25">
      <c r="B17" s="18">
        <v>23.4</v>
      </c>
      <c r="C17" s="18">
        <v>17.62</v>
      </c>
      <c r="D17" s="18">
        <v>23.81</v>
      </c>
      <c r="E17" s="18">
        <v>25.67</v>
      </c>
      <c r="G17" s="44">
        <f t="shared" si="9"/>
        <v>22.764583333333331</v>
      </c>
      <c r="H17" s="38">
        <f t="shared" si="4"/>
        <v>22.764583333333331</v>
      </c>
      <c r="I17" s="38">
        <f t="shared" si="4"/>
        <v>22.764583333333331</v>
      </c>
      <c r="J17" s="43">
        <f t="shared" si="4"/>
        <v>22.764583333333331</v>
      </c>
      <c r="K17" s="18"/>
      <c r="L17" s="93">
        <f t="shared" si="5"/>
        <v>0.32875000000000298</v>
      </c>
      <c r="M17" s="93">
        <f t="shared" si="5"/>
        <v>-2.7879166666666606</v>
      </c>
      <c r="N17" s="93">
        <f t="shared" si="5"/>
        <v>-8.9583333333330017E-2</v>
      </c>
      <c r="O17" s="93">
        <f t="shared" si="5"/>
        <v>2.5487500000000125</v>
      </c>
      <c r="P17" s="18"/>
      <c r="Q17" s="69">
        <f t="shared" si="10"/>
        <v>0.30666666666666487</v>
      </c>
      <c r="R17" s="69">
        <f t="shared" si="6"/>
        <v>-2.3566666666666691</v>
      </c>
      <c r="S17" s="69">
        <f t="shared" si="7"/>
        <v>1.134999999999998</v>
      </c>
      <c r="T17" s="69">
        <f t="shared" si="8"/>
        <v>0.35666666666665847</v>
      </c>
    </row>
    <row r="18" spans="2:25" x14ac:dyDescent="0.25">
      <c r="B18" s="18">
        <v>23.35</v>
      </c>
      <c r="C18" s="18">
        <v>21.72</v>
      </c>
      <c r="D18" s="18">
        <v>21.27</v>
      </c>
      <c r="E18" s="18">
        <v>23.42</v>
      </c>
      <c r="G18" s="45">
        <f t="shared" si="9"/>
        <v>22.764583333333331</v>
      </c>
      <c r="H18" s="46">
        <f t="shared" si="4"/>
        <v>22.764583333333331</v>
      </c>
      <c r="I18" s="46">
        <f t="shared" si="4"/>
        <v>22.764583333333331</v>
      </c>
      <c r="J18" s="47">
        <f t="shared" si="4"/>
        <v>22.764583333333331</v>
      </c>
      <c r="K18" s="18"/>
      <c r="L18" s="94">
        <f t="shared" si="5"/>
        <v>0.32875000000000298</v>
      </c>
      <c r="M18" s="94">
        <f t="shared" si="5"/>
        <v>-2.7879166666666606</v>
      </c>
      <c r="N18" s="94">
        <f t="shared" si="5"/>
        <v>-8.9583333333330017E-2</v>
      </c>
      <c r="O18" s="94">
        <f t="shared" si="5"/>
        <v>2.5487500000000125</v>
      </c>
      <c r="P18" s="18"/>
      <c r="Q18" s="69">
        <f t="shared" si="10"/>
        <v>0.25666666666666771</v>
      </c>
      <c r="R18" s="69">
        <f t="shared" si="6"/>
        <v>1.7433333333333287</v>
      </c>
      <c r="S18" s="69">
        <f t="shared" si="7"/>
        <v>-1.4050000000000011</v>
      </c>
      <c r="T18" s="69">
        <f t="shared" si="8"/>
        <v>-1.8933333333333415</v>
      </c>
    </row>
    <row r="23" spans="2:25" x14ac:dyDescent="0.25">
      <c r="C23" s="31" t="s">
        <v>58</v>
      </c>
      <c r="L23" s="100" t="s">
        <v>61</v>
      </c>
      <c r="M23" s="100"/>
      <c r="N23" s="100"/>
      <c r="O23" s="100"/>
    </row>
    <row r="24" spans="2:25" x14ac:dyDescent="0.25">
      <c r="B24" s="18" t="s">
        <v>4</v>
      </c>
      <c r="C24" s="18" t="s">
        <v>57</v>
      </c>
      <c r="D24" s="18" t="s">
        <v>3</v>
      </c>
      <c r="E24" s="18" t="s">
        <v>2</v>
      </c>
      <c r="G24" s="102" t="s">
        <v>47</v>
      </c>
      <c r="H24" s="102"/>
      <c r="I24" s="102"/>
      <c r="J24" s="102"/>
      <c r="L24" s="18" t="s">
        <v>4</v>
      </c>
      <c r="M24" s="18" t="s">
        <v>57</v>
      </c>
      <c r="N24" s="18" t="s">
        <v>3</v>
      </c>
      <c r="O24" s="18" t="s">
        <v>2</v>
      </c>
      <c r="Q24" s="109" t="s">
        <v>48</v>
      </c>
      <c r="R24" s="109"/>
      <c r="S24" s="109"/>
      <c r="T24" s="109"/>
    </row>
    <row r="25" spans="2:25" x14ac:dyDescent="0.25">
      <c r="B25" s="1">
        <v>19.12</v>
      </c>
      <c r="C25" s="1">
        <v>18.559999999999999</v>
      </c>
      <c r="D25" s="1">
        <v>25.58</v>
      </c>
      <c r="E25" s="1">
        <v>24.39</v>
      </c>
      <c r="G25" s="39"/>
      <c r="H25" s="40"/>
      <c r="I25" s="40"/>
      <c r="J25" s="41"/>
      <c r="L25" s="48"/>
      <c r="M25" s="48"/>
      <c r="N25" s="48"/>
      <c r="O25" s="48"/>
      <c r="Q25" s="36"/>
      <c r="R25" s="36"/>
      <c r="S25" s="36"/>
      <c r="T25" s="36"/>
    </row>
    <row r="26" spans="2:25" x14ac:dyDescent="0.25">
      <c r="B26" s="68">
        <v>24.21</v>
      </c>
      <c r="C26" s="1">
        <v>20</v>
      </c>
      <c r="D26" s="1">
        <v>23.31</v>
      </c>
      <c r="E26" s="1">
        <v>21.45</v>
      </c>
      <c r="G26" s="42"/>
      <c r="H26" s="38"/>
      <c r="I26" s="38"/>
      <c r="J26" s="43"/>
      <c r="L26" s="49"/>
      <c r="M26" s="50"/>
      <c r="N26" s="50"/>
      <c r="O26" s="50"/>
      <c r="Q26" s="37"/>
      <c r="R26" s="36"/>
      <c r="S26" s="36"/>
      <c r="T26" s="36"/>
      <c r="Y26" s="33" t="s">
        <v>93</v>
      </c>
    </row>
    <row r="27" spans="2:25" x14ac:dyDescent="0.25">
      <c r="B27" s="1">
        <v>26.88</v>
      </c>
      <c r="C27" s="1">
        <v>19.87</v>
      </c>
      <c r="D27" s="1">
        <v>18.989999999999998</v>
      </c>
      <c r="E27" s="1">
        <v>32.74</v>
      </c>
      <c r="F27" s="35" t="s">
        <v>59</v>
      </c>
      <c r="G27" s="44"/>
      <c r="H27" s="38"/>
      <c r="I27" s="38"/>
      <c r="J27" s="43"/>
      <c r="K27" s="34" t="s">
        <v>60</v>
      </c>
      <c r="L27" s="50"/>
      <c r="M27" s="50"/>
      <c r="N27" s="50"/>
      <c r="O27" s="50"/>
      <c r="P27" s="34" t="s">
        <v>60</v>
      </c>
      <c r="Q27" s="36"/>
      <c r="R27" s="36"/>
      <c r="S27" s="36"/>
      <c r="T27" s="36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44"/>
      <c r="H28" s="38"/>
      <c r="I28" s="38"/>
      <c r="J28" s="43"/>
      <c r="L28" s="50"/>
      <c r="M28" s="50"/>
      <c r="N28" s="50"/>
      <c r="O28" s="50"/>
      <c r="Q28" s="36"/>
      <c r="R28" s="36"/>
      <c r="S28" s="36"/>
      <c r="T28" s="36"/>
    </row>
    <row r="29" spans="2:25" ht="15.75" thickBot="1" x14ac:dyDescent="0.3">
      <c r="B29" s="1">
        <v>23.4</v>
      </c>
      <c r="C29" s="30">
        <v>17.62</v>
      </c>
      <c r="D29" s="1">
        <v>23.81</v>
      </c>
      <c r="E29" s="1">
        <v>25.67</v>
      </c>
      <c r="G29" s="44"/>
      <c r="H29" s="71">
        <f>H17</f>
        <v>22.764583333333331</v>
      </c>
      <c r="I29" s="38"/>
      <c r="J29" s="43"/>
      <c r="L29" s="50"/>
      <c r="M29" s="70">
        <f>M17</f>
        <v>-2.7879166666666606</v>
      </c>
      <c r="N29" s="50"/>
      <c r="O29" s="50"/>
      <c r="Q29" s="36"/>
      <c r="R29" s="72">
        <f>R17</f>
        <v>-2.3566666666666691</v>
      </c>
      <c r="S29" s="36"/>
      <c r="T29" s="36"/>
    </row>
    <row r="30" spans="2:25" x14ac:dyDescent="0.25">
      <c r="B30" s="1">
        <v>23.35</v>
      </c>
      <c r="C30" s="1">
        <v>21.72</v>
      </c>
      <c r="D30" s="1">
        <v>21.27</v>
      </c>
      <c r="E30" s="1">
        <v>23.42</v>
      </c>
      <c r="G30" s="45"/>
      <c r="H30" s="46"/>
      <c r="I30" s="46"/>
      <c r="J30" s="47"/>
      <c r="L30" s="51"/>
      <c r="M30" s="51"/>
      <c r="N30" s="51"/>
      <c r="O30" s="51"/>
      <c r="Q30" s="36"/>
      <c r="R30" s="36"/>
      <c r="S30" s="36"/>
      <c r="T30" s="36"/>
    </row>
    <row r="32" spans="2:25" x14ac:dyDescent="0.25">
      <c r="H32" s="73"/>
    </row>
    <row r="33" spans="2:20" x14ac:dyDescent="0.25">
      <c r="C33" s="31" t="s">
        <v>58</v>
      </c>
      <c r="L33" s="100" t="s">
        <v>61</v>
      </c>
      <c r="M33" s="100"/>
      <c r="N33" s="100"/>
      <c r="O33" s="100"/>
    </row>
    <row r="34" spans="2:20" ht="15.75" thickBot="1" x14ac:dyDescent="0.3">
      <c r="B34" s="18" t="s">
        <v>4</v>
      </c>
      <c r="C34" s="18" t="s">
        <v>57</v>
      </c>
      <c r="D34" s="18" t="s">
        <v>3</v>
      </c>
      <c r="E34" s="18" t="s">
        <v>2</v>
      </c>
      <c r="G34" s="108" t="s">
        <v>47</v>
      </c>
      <c r="H34" s="108"/>
      <c r="I34" s="108"/>
      <c r="J34" s="108"/>
      <c r="L34" s="18" t="s">
        <v>4</v>
      </c>
      <c r="M34" s="18" t="s">
        <v>57</v>
      </c>
      <c r="N34" s="18" t="s">
        <v>3</v>
      </c>
      <c r="O34" s="18" t="s">
        <v>2</v>
      </c>
      <c r="Q34" s="109" t="s">
        <v>48</v>
      </c>
      <c r="R34" s="109"/>
      <c r="S34" s="109"/>
      <c r="T34" s="109"/>
    </row>
    <row r="35" spans="2:20" ht="20.25" x14ac:dyDescent="0.35">
      <c r="B35" s="32" t="s">
        <v>62</v>
      </c>
      <c r="C35" s="32" t="s">
        <v>63</v>
      </c>
      <c r="D35" s="32" t="s">
        <v>64</v>
      </c>
      <c r="E35" s="32" t="s">
        <v>65</v>
      </c>
      <c r="G35" s="110" t="s">
        <v>86</v>
      </c>
      <c r="H35" s="111"/>
      <c r="I35" s="111"/>
      <c r="J35" s="112"/>
      <c r="L35" s="105" t="s">
        <v>87</v>
      </c>
      <c r="M35" s="105" t="s">
        <v>88</v>
      </c>
      <c r="N35" s="105" t="s">
        <v>89</v>
      </c>
      <c r="O35" s="105" t="s">
        <v>90</v>
      </c>
      <c r="Q35" s="32" t="s">
        <v>91</v>
      </c>
      <c r="R35" s="32" t="s">
        <v>98</v>
      </c>
      <c r="S35" s="32" t="s">
        <v>104</v>
      </c>
      <c r="T35" s="32" t="s">
        <v>110</v>
      </c>
    </row>
    <row r="36" spans="2:20" ht="20.25" x14ac:dyDescent="0.35">
      <c r="B36" s="32" t="s">
        <v>66</v>
      </c>
      <c r="C36" s="32" t="s">
        <v>67</v>
      </c>
      <c r="D36" s="32" t="s">
        <v>68</v>
      </c>
      <c r="E36" s="32" t="s">
        <v>69</v>
      </c>
      <c r="G36" s="113"/>
      <c r="H36" s="114"/>
      <c r="I36" s="114"/>
      <c r="J36" s="115"/>
      <c r="L36" s="106"/>
      <c r="M36" s="106"/>
      <c r="N36" s="106"/>
      <c r="O36" s="106"/>
      <c r="Q36" s="32" t="s">
        <v>92</v>
      </c>
      <c r="R36" s="32" t="s">
        <v>99</v>
      </c>
      <c r="S36" s="32" t="s">
        <v>105</v>
      </c>
      <c r="T36" s="32" t="s">
        <v>111</v>
      </c>
    </row>
    <row r="37" spans="2:20" ht="20.25" x14ac:dyDescent="0.35">
      <c r="B37" s="32" t="s">
        <v>70</v>
      </c>
      <c r="C37" s="32" t="s">
        <v>71</v>
      </c>
      <c r="D37" s="32" t="s">
        <v>72</v>
      </c>
      <c r="E37" s="32" t="s">
        <v>73</v>
      </c>
      <c r="F37" s="28" t="s">
        <v>59</v>
      </c>
      <c r="G37" s="113"/>
      <c r="H37" s="114"/>
      <c r="I37" s="114"/>
      <c r="J37" s="115"/>
      <c r="K37" s="28" t="s">
        <v>60</v>
      </c>
      <c r="L37" s="106"/>
      <c r="M37" s="106"/>
      <c r="N37" s="106"/>
      <c r="O37" s="106"/>
      <c r="P37" s="29" t="s">
        <v>60</v>
      </c>
      <c r="Q37" s="32" t="s">
        <v>94</v>
      </c>
      <c r="R37" s="32" t="s">
        <v>100</v>
      </c>
      <c r="S37" s="32" t="s">
        <v>106</v>
      </c>
      <c r="T37" s="32" t="s">
        <v>112</v>
      </c>
    </row>
    <row r="38" spans="2:20" ht="20.25" x14ac:dyDescent="0.35">
      <c r="B38" s="32" t="s">
        <v>74</v>
      </c>
      <c r="C38" s="32" t="s">
        <v>75</v>
      </c>
      <c r="D38" s="32" t="s">
        <v>76</v>
      </c>
      <c r="E38" s="32" t="s">
        <v>77</v>
      </c>
      <c r="G38" s="113"/>
      <c r="H38" s="114"/>
      <c r="I38" s="114"/>
      <c r="J38" s="115"/>
      <c r="L38" s="106"/>
      <c r="M38" s="106"/>
      <c r="N38" s="106"/>
      <c r="O38" s="106"/>
      <c r="Q38" s="32" t="s">
        <v>95</v>
      </c>
      <c r="R38" s="32" t="s">
        <v>101</v>
      </c>
      <c r="S38" s="32" t="s">
        <v>107</v>
      </c>
      <c r="T38" s="32" t="s">
        <v>113</v>
      </c>
    </row>
    <row r="39" spans="2:20" ht="20.25" x14ac:dyDescent="0.35">
      <c r="B39" s="32" t="s">
        <v>78</v>
      </c>
      <c r="C39" s="32" t="s">
        <v>79</v>
      </c>
      <c r="D39" s="32" t="s">
        <v>80</v>
      </c>
      <c r="E39" s="32" t="s">
        <v>81</v>
      </c>
      <c r="G39" s="113"/>
      <c r="H39" s="114"/>
      <c r="I39" s="114"/>
      <c r="J39" s="115"/>
      <c r="L39" s="106"/>
      <c r="M39" s="106"/>
      <c r="N39" s="106"/>
      <c r="O39" s="106"/>
      <c r="Q39" s="32" t="s">
        <v>96</v>
      </c>
      <c r="R39" s="32" t="s">
        <v>102</v>
      </c>
      <c r="S39" s="32" t="s">
        <v>108</v>
      </c>
      <c r="T39" s="32" t="s">
        <v>114</v>
      </c>
    </row>
    <row r="40" spans="2:20" ht="21" thickBot="1" x14ac:dyDescent="0.4">
      <c r="B40" s="32" t="s">
        <v>82</v>
      </c>
      <c r="C40" s="32" t="s">
        <v>83</v>
      </c>
      <c r="D40" s="32" t="s">
        <v>84</v>
      </c>
      <c r="E40" s="32" t="s">
        <v>85</v>
      </c>
      <c r="G40" s="116"/>
      <c r="H40" s="117"/>
      <c r="I40" s="117"/>
      <c r="J40" s="118"/>
      <c r="L40" s="107"/>
      <c r="M40" s="107"/>
      <c r="N40" s="107"/>
      <c r="O40" s="107"/>
      <c r="Q40" s="32" t="s">
        <v>97</v>
      </c>
      <c r="R40" s="32" t="s">
        <v>103</v>
      </c>
      <c r="S40" s="32" t="s">
        <v>109</v>
      </c>
      <c r="T40" s="32" t="s">
        <v>115</v>
      </c>
    </row>
    <row r="44" spans="2:20" x14ac:dyDescent="0.25">
      <c r="C44" s="31" t="s">
        <v>58</v>
      </c>
      <c r="L44" s="100" t="s">
        <v>61</v>
      </c>
      <c r="M44" s="100"/>
      <c r="N44" s="100"/>
      <c r="O44" s="100"/>
    </row>
    <row r="45" spans="2:20" ht="15.75" thickBot="1" x14ac:dyDescent="0.3">
      <c r="B45" s="18" t="s">
        <v>4</v>
      </c>
      <c r="C45" s="18" t="s">
        <v>57</v>
      </c>
      <c r="D45" s="18" t="s">
        <v>3</v>
      </c>
      <c r="E45" s="18" t="s">
        <v>2</v>
      </c>
      <c r="G45" s="108" t="s">
        <v>47</v>
      </c>
      <c r="H45" s="108"/>
      <c r="I45" s="108"/>
      <c r="J45" s="108"/>
      <c r="L45" s="18" t="s">
        <v>4</v>
      </c>
      <c r="M45" s="18" t="s">
        <v>57</v>
      </c>
      <c r="N45" s="18" t="s">
        <v>3</v>
      </c>
      <c r="O45" s="18" t="s">
        <v>2</v>
      </c>
      <c r="Q45" s="102" t="s">
        <v>48</v>
      </c>
      <c r="R45" s="102"/>
      <c r="S45" s="102"/>
      <c r="T45" s="102"/>
    </row>
    <row r="46" spans="2:20" ht="19.5" thickBot="1" x14ac:dyDescent="0.35">
      <c r="B46" s="75"/>
      <c r="C46" s="75"/>
      <c r="D46" s="75"/>
      <c r="E46" s="75"/>
      <c r="G46" s="110"/>
      <c r="H46" s="111"/>
      <c r="I46" s="111"/>
      <c r="J46" s="112"/>
      <c r="L46" s="105"/>
      <c r="M46" s="105"/>
      <c r="N46" s="105"/>
      <c r="O46" s="105"/>
      <c r="Q46" s="75"/>
      <c r="R46" s="75"/>
      <c r="S46" s="75"/>
      <c r="T46" s="75"/>
    </row>
    <row r="47" spans="2:20" ht="19.5" thickBot="1" x14ac:dyDescent="0.35">
      <c r="B47" s="75"/>
      <c r="C47" s="75"/>
      <c r="D47" s="75"/>
      <c r="E47" s="75"/>
      <c r="G47" s="113"/>
      <c r="H47" s="114"/>
      <c r="I47" s="114"/>
      <c r="J47" s="115"/>
      <c r="L47" s="106"/>
      <c r="M47" s="106"/>
      <c r="N47" s="106"/>
      <c r="O47" s="106"/>
      <c r="Q47" s="75"/>
      <c r="R47" s="75"/>
      <c r="S47" s="75"/>
      <c r="T47" s="75"/>
    </row>
    <row r="48" spans="2:20" ht="19.5" thickBot="1" x14ac:dyDescent="0.35">
      <c r="B48" s="75"/>
      <c r="C48" s="75"/>
      <c r="D48" s="75"/>
      <c r="E48" s="75"/>
      <c r="F48" s="28" t="s">
        <v>59</v>
      </c>
      <c r="G48" s="113"/>
      <c r="H48" s="114"/>
      <c r="I48" s="114"/>
      <c r="J48" s="115"/>
      <c r="K48" s="28" t="s">
        <v>60</v>
      </c>
      <c r="L48" s="106"/>
      <c r="M48" s="106"/>
      <c r="N48" s="106"/>
      <c r="O48" s="106"/>
      <c r="P48" s="29" t="s">
        <v>60</v>
      </c>
      <c r="Q48" s="75"/>
      <c r="R48" s="75"/>
      <c r="S48" s="75"/>
      <c r="T48" s="75"/>
    </row>
    <row r="49" spans="1:20" ht="19.5" thickBot="1" x14ac:dyDescent="0.35">
      <c r="B49" s="75"/>
      <c r="C49" s="75"/>
      <c r="D49" s="75"/>
      <c r="E49" s="75"/>
      <c r="G49" s="113"/>
      <c r="H49" s="114"/>
      <c r="I49" s="114"/>
      <c r="J49" s="115"/>
      <c r="L49" s="106"/>
      <c r="M49" s="106"/>
      <c r="N49" s="106"/>
      <c r="O49" s="106"/>
      <c r="Q49" s="75"/>
      <c r="R49" s="75"/>
      <c r="S49" s="75"/>
      <c r="T49" s="75"/>
    </row>
    <row r="50" spans="1:20" ht="19.5" thickBot="1" x14ac:dyDescent="0.35">
      <c r="B50" s="75"/>
      <c r="C50" s="75"/>
      <c r="D50" s="75"/>
      <c r="E50" s="75"/>
      <c r="G50" s="113"/>
      <c r="H50" s="114"/>
      <c r="I50" s="114"/>
      <c r="J50" s="115"/>
      <c r="L50" s="106"/>
      <c r="M50" s="106"/>
      <c r="N50" s="106"/>
      <c r="O50" s="106"/>
      <c r="Q50" s="75"/>
      <c r="R50" s="75"/>
      <c r="S50" s="75"/>
      <c r="T50" s="75"/>
    </row>
    <row r="51" spans="1:20" ht="19.5" thickBot="1" x14ac:dyDescent="0.35">
      <c r="B51" s="75"/>
      <c r="C51" s="75"/>
      <c r="D51" s="75"/>
      <c r="E51" s="75"/>
      <c r="G51" s="116"/>
      <c r="H51" s="117"/>
      <c r="I51" s="117"/>
      <c r="J51" s="118"/>
      <c r="L51" s="107"/>
      <c r="M51" s="107"/>
      <c r="N51" s="107"/>
      <c r="O51" s="107"/>
      <c r="Q51" s="75"/>
      <c r="R51" s="75"/>
      <c r="S51" s="75"/>
      <c r="T51" s="75"/>
    </row>
    <row r="53" spans="1:20" ht="26.25" x14ac:dyDescent="0.45">
      <c r="B53" s="99" t="s">
        <v>121</v>
      </c>
      <c r="C53" s="99"/>
      <c r="D53" s="99"/>
      <c r="E53" s="99"/>
      <c r="F53" s="76" t="s">
        <v>59</v>
      </c>
      <c r="G53" s="99" t="s">
        <v>86</v>
      </c>
      <c r="H53" s="99"/>
      <c r="I53" s="99"/>
      <c r="J53" s="99"/>
      <c r="K53" s="76" t="s">
        <v>60</v>
      </c>
      <c r="L53" s="99" t="s">
        <v>122</v>
      </c>
      <c r="M53" s="99"/>
      <c r="N53" s="99"/>
      <c r="O53" s="99"/>
      <c r="P53" s="76" t="s">
        <v>60</v>
      </c>
      <c r="Q53" s="99" t="s">
        <v>123</v>
      </c>
      <c r="R53" s="99"/>
      <c r="S53" s="99"/>
      <c r="T53" s="99"/>
    </row>
    <row r="59" spans="1:20" ht="15.75" thickBot="1" x14ac:dyDescent="0.3">
      <c r="B59" s="67"/>
      <c r="C59" s="97" t="s">
        <v>58</v>
      </c>
      <c r="D59" s="67"/>
      <c r="E59" s="67"/>
      <c r="G59" s="101" t="s">
        <v>47</v>
      </c>
      <c r="H59" s="101"/>
      <c r="I59" s="101"/>
      <c r="J59" s="101"/>
      <c r="L59" s="100" t="s">
        <v>143</v>
      </c>
      <c r="M59" s="100"/>
      <c r="N59" s="100"/>
      <c r="O59" s="100"/>
      <c r="Q59" s="102" t="s">
        <v>48</v>
      </c>
      <c r="R59" s="102"/>
      <c r="S59" s="102"/>
      <c r="T59" s="102"/>
    </row>
    <row r="60" spans="1:20" ht="19.5" thickBot="1" x14ac:dyDescent="0.35">
      <c r="A60" s="57"/>
      <c r="B60" s="75"/>
      <c r="C60" s="75"/>
      <c r="D60" s="75"/>
      <c r="E60" s="75"/>
      <c r="F60" s="62"/>
      <c r="G60" s="103"/>
      <c r="H60" s="104"/>
      <c r="I60" s="104"/>
      <c r="J60" s="104"/>
      <c r="K60" s="62"/>
      <c r="L60" s="105"/>
      <c r="M60" s="105"/>
      <c r="N60" s="105"/>
      <c r="O60" s="105"/>
      <c r="Q60" s="75"/>
      <c r="R60" s="75"/>
      <c r="S60" s="75"/>
      <c r="T60" s="75"/>
    </row>
    <row r="61" spans="1:20" ht="19.5" thickBot="1" x14ac:dyDescent="0.35">
      <c r="A61" s="57"/>
      <c r="B61" s="75"/>
      <c r="C61" s="75"/>
      <c r="D61" s="75"/>
      <c r="E61" s="75"/>
      <c r="F61" s="62"/>
      <c r="G61" s="104"/>
      <c r="H61" s="104"/>
      <c r="I61" s="104"/>
      <c r="J61" s="104"/>
      <c r="K61" s="62"/>
      <c r="L61" s="106"/>
      <c r="M61" s="106"/>
      <c r="N61" s="106"/>
      <c r="O61" s="106"/>
      <c r="Q61" s="75"/>
      <c r="R61" s="75"/>
      <c r="S61" s="75"/>
      <c r="T61" s="75"/>
    </row>
    <row r="62" spans="1:20" ht="19.5" thickBot="1" x14ac:dyDescent="0.35">
      <c r="A62" s="57"/>
      <c r="B62" s="75"/>
      <c r="C62" s="75"/>
      <c r="D62" s="75"/>
      <c r="E62" s="75"/>
      <c r="F62" s="98" t="s">
        <v>59</v>
      </c>
      <c r="G62" s="104"/>
      <c r="H62" s="104"/>
      <c r="I62" s="104"/>
      <c r="J62" s="104"/>
      <c r="K62" s="98" t="s">
        <v>60</v>
      </c>
      <c r="L62" s="106"/>
      <c r="M62" s="106"/>
      <c r="N62" s="106"/>
      <c r="O62" s="106"/>
      <c r="P62" s="29" t="s">
        <v>60</v>
      </c>
      <c r="Q62" s="75"/>
      <c r="R62" s="75"/>
      <c r="S62" s="75"/>
      <c r="T62" s="75"/>
    </row>
    <row r="63" spans="1:20" ht="19.5" thickBot="1" x14ac:dyDescent="0.35">
      <c r="A63" s="57"/>
      <c r="B63" s="75"/>
      <c r="C63" s="75"/>
      <c r="D63" s="75"/>
      <c r="E63" s="75"/>
      <c r="F63" s="62"/>
      <c r="G63" s="104"/>
      <c r="H63" s="104"/>
      <c r="I63" s="104"/>
      <c r="J63" s="104"/>
      <c r="L63" s="106"/>
      <c r="M63" s="106"/>
      <c r="N63" s="106"/>
      <c r="O63" s="106"/>
      <c r="Q63" s="75"/>
      <c r="R63" s="75"/>
      <c r="S63" s="75"/>
      <c r="T63" s="75"/>
    </row>
    <row r="64" spans="1:20" ht="19.5" thickBot="1" x14ac:dyDescent="0.35">
      <c r="A64" s="57"/>
      <c r="B64" s="75"/>
      <c r="C64" s="75"/>
      <c r="D64" s="75"/>
      <c r="E64" s="75"/>
      <c r="F64" s="62"/>
      <c r="G64" s="104"/>
      <c r="H64" s="104"/>
      <c r="I64" s="104"/>
      <c r="J64" s="104"/>
      <c r="L64" s="106"/>
      <c r="M64" s="106"/>
      <c r="N64" s="106"/>
      <c r="O64" s="106"/>
      <c r="Q64" s="75"/>
      <c r="R64" s="75"/>
      <c r="S64" s="75"/>
      <c r="T64" s="75"/>
    </row>
    <row r="65" spans="1:20" ht="19.5" thickBot="1" x14ac:dyDescent="0.35">
      <c r="A65" s="57"/>
      <c r="B65" s="75"/>
      <c r="C65" s="75"/>
      <c r="D65" s="75"/>
      <c r="E65" s="75"/>
      <c r="F65" s="62"/>
      <c r="G65" s="104"/>
      <c r="H65" s="104"/>
      <c r="I65" s="104"/>
      <c r="J65" s="104"/>
      <c r="L65" s="107"/>
      <c r="M65" s="107"/>
      <c r="N65" s="107"/>
      <c r="O65" s="107"/>
      <c r="Q65" s="75"/>
      <c r="R65" s="75"/>
      <c r="S65" s="75"/>
      <c r="T65" s="75"/>
    </row>
    <row r="66" spans="1:20" x14ac:dyDescent="0.25">
      <c r="G66" s="81"/>
      <c r="H66" s="81"/>
      <c r="I66" s="81"/>
      <c r="J66" s="81"/>
    </row>
    <row r="67" spans="1:20" ht="26.25" x14ac:dyDescent="0.45">
      <c r="B67" s="99" t="s">
        <v>121</v>
      </c>
      <c r="C67" s="99"/>
      <c r="D67" s="99"/>
      <c r="E67" s="99"/>
      <c r="F67" s="76" t="s">
        <v>59</v>
      </c>
      <c r="G67" s="99" t="s">
        <v>86</v>
      </c>
      <c r="H67" s="99"/>
      <c r="I67" s="99"/>
      <c r="J67" s="99"/>
      <c r="K67" s="76" t="s">
        <v>60</v>
      </c>
      <c r="L67" s="99" t="s">
        <v>122</v>
      </c>
      <c r="M67" s="99"/>
      <c r="N67" s="99"/>
      <c r="O67" s="99"/>
      <c r="P67" s="76" t="s">
        <v>60</v>
      </c>
      <c r="Q67" s="99" t="s">
        <v>123</v>
      </c>
      <c r="R67" s="99"/>
      <c r="S67" s="99"/>
      <c r="T67" s="99"/>
    </row>
  </sheetData>
  <mergeCells count="40"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  <mergeCell ref="Q24:T24"/>
    <mergeCell ref="L11:O11"/>
    <mergeCell ref="G12:J12"/>
    <mergeCell ref="Q12:T12"/>
    <mergeCell ref="L33:O33"/>
    <mergeCell ref="G34:J34"/>
    <mergeCell ref="Q34:T34"/>
    <mergeCell ref="G35:J40"/>
    <mergeCell ref="L35:L40"/>
    <mergeCell ref="M35:M40"/>
    <mergeCell ref="N35:N40"/>
    <mergeCell ref="O35:O40"/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sqref="A1:D25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topLeftCell="P22" zoomScale="85" zoomScaleNormal="85" workbookViewId="0">
      <selection activeCell="AB37" sqref="AB37:AE42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6" t="s">
        <v>9</v>
      </c>
      <c r="E5" s="7" t="s">
        <v>10</v>
      </c>
      <c r="F5" s="7" t="s">
        <v>11</v>
      </c>
      <c r="G5" s="8" t="s">
        <v>12</v>
      </c>
      <c r="K5" s="18" t="s">
        <v>6</v>
      </c>
      <c r="L5" s="18" t="s">
        <v>7</v>
      </c>
      <c r="M5" s="18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6" t="s">
        <v>13</v>
      </c>
      <c r="E6" s="7" t="s">
        <v>14</v>
      </c>
      <c r="F6" s="7" t="s">
        <v>15</v>
      </c>
      <c r="G6" s="8" t="s">
        <v>16</v>
      </c>
      <c r="K6" s="9" t="s">
        <v>9</v>
      </c>
      <c r="L6" s="19" t="s">
        <v>13</v>
      </c>
      <c r="M6" s="11" t="s">
        <v>20</v>
      </c>
      <c r="Q6" s="18" t="s">
        <v>22</v>
      </c>
      <c r="R6" s="18" t="s">
        <v>23</v>
      </c>
      <c r="S6" s="18" t="s">
        <v>24</v>
      </c>
      <c r="V6" s="18"/>
      <c r="W6" s="18"/>
      <c r="X6" s="18"/>
      <c r="AA6" s="18" t="s">
        <v>22</v>
      </c>
      <c r="AB6" s="18" t="s">
        <v>23</v>
      </c>
      <c r="AC6" s="18" t="s">
        <v>24</v>
      </c>
    </row>
    <row r="7" spans="3:29" x14ac:dyDescent="0.25">
      <c r="C7" s="1" t="s">
        <v>8</v>
      </c>
      <c r="D7" s="3" t="s">
        <v>20</v>
      </c>
      <c r="E7" s="4" t="s">
        <v>19</v>
      </c>
      <c r="F7" s="4" t="s">
        <v>18</v>
      </c>
      <c r="G7" s="5" t="s">
        <v>17</v>
      </c>
      <c r="K7" s="12" t="s">
        <v>10</v>
      </c>
      <c r="L7" s="20" t="s">
        <v>14</v>
      </c>
      <c r="M7" s="14" t="s">
        <v>19</v>
      </c>
      <c r="Q7" s="9" t="s">
        <v>25</v>
      </c>
      <c r="R7" s="19" t="s">
        <v>29</v>
      </c>
      <c r="S7" s="11" t="s">
        <v>33</v>
      </c>
      <c r="U7" s="119" t="s">
        <v>37</v>
      </c>
      <c r="V7" s="9" t="s">
        <v>25</v>
      </c>
      <c r="W7" s="10" t="s">
        <v>29</v>
      </c>
      <c r="X7" s="11" t="s">
        <v>33</v>
      </c>
      <c r="Z7" s="119" t="s">
        <v>37</v>
      </c>
      <c r="AA7" s="9" t="s">
        <v>25</v>
      </c>
      <c r="AB7" s="19" t="s">
        <v>29</v>
      </c>
      <c r="AC7" s="11" t="s">
        <v>33</v>
      </c>
    </row>
    <row r="8" spans="3:29" x14ac:dyDescent="0.25">
      <c r="K8" s="12" t="s">
        <v>11</v>
      </c>
      <c r="L8" s="20" t="s">
        <v>15</v>
      </c>
      <c r="M8" s="14" t="s">
        <v>18</v>
      </c>
      <c r="Q8" s="12" t="s">
        <v>26</v>
      </c>
      <c r="R8" s="20" t="s">
        <v>30</v>
      </c>
      <c r="S8" s="14" t="s">
        <v>34</v>
      </c>
      <c r="U8" s="119"/>
      <c r="V8" s="15" t="s">
        <v>26</v>
      </c>
      <c r="W8" s="16" t="s">
        <v>30</v>
      </c>
      <c r="X8" s="17" t="s">
        <v>34</v>
      </c>
      <c r="Z8" s="119"/>
      <c r="AA8" s="15" t="s">
        <v>26</v>
      </c>
      <c r="AB8" s="21" t="s">
        <v>30</v>
      </c>
      <c r="AC8" s="17" t="s">
        <v>34</v>
      </c>
    </row>
    <row r="9" spans="3:29" x14ac:dyDescent="0.25">
      <c r="K9" s="15" t="s">
        <v>12</v>
      </c>
      <c r="L9" s="21" t="s">
        <v>16</v>
      </c>
      <c r="M9" s="17" t="s">
        <v>17</v>
      </c>
      <c r="Q9" s="12" t="s">
        <v>27</v>
      </c>
      <c r="R9" s="20" t="s">
        <v>31</v>
      </c>
      <c r="S9" s="14" t="s">
        <v>35</v>
      </c>
      <c r="U9" s="120" t="s">
        <v>38</v>
      </c>
      <c r="V9" s="12" t="s">
        <v>27</v>
      </c>
      <c r="W9" s="13" t="s">
        <v>31</v>
      </c>
      <c r="X9" s="14" t="s">
        <v>35</v>
      </c>
      <c r="Z9" s="120" t="s">
        <v>38</v>
      </c>
      <c r="AA9" s="12" t="s">
        <v>27</v>
      </c>
      <c r="AB9" s="20" t="s">
        <v>31</v>
      </c>
      <c r="AC9" s="14" t="s">
        <v>35</v>
      </c>
    </row>
    <row r="10" spans="3:29" x14ac:dyDescent="0.25">
      <c r="Q10" s="15" t="s">
        <v>28</v>
      </c>
      <c r="R10" s="21" t="s">
        <v>32</v>
      </c>
      <c r="S10" s="17" t="s">
        <v>36</v>
      </c>
      <c r="U10" s="120"/>
      <c r="V10" s="15" t="s">
        <v>28</v>
      </c>
      <c r="W10" s="16" t="s">
        <v>32</v>
      </c>
      <c r="X10" s="17" t="s">
        <v>36</v>
      </c>
      <c r="Z10" s="120"/>
      <c r="AA10" s="15" t="s">
        <v>28</v>
      </c>
      <c r="AB10" s="21" t="s">
        <v>32</v>
      </c>
      <c r="AC10" s="17" t="s">
        <v>36</v>
      </c>
    </row>
    <row r="17" spans="7:43" x14ac:dyDescent="0.25">
      <c r="L17" s="1" t="s">
        <v>21</v>
      </c>
    </row>
    <row r="18" spans="7:43" x14ac:dyDescent="0.25">
      <c r="K18" s="18" t="s">
        <v>22</v>
      </c>
      <c r="L18" s="18" t="s">
        <v>23</v>
      </c>
      <c r="M18" s="18" t="s">
        <v>24</v>
      </c>
      <c r="O18" s="2"/>
      <c r="P18" s="2"/>
      <c r="Q18" s="2"/>
      <c r="R18" s="2"/>
    </row>
    <row r="19" spans="7:43" x14ac:dyDescent="0.25">
      <c r="K19" s="9" t="s">
        <v>25</v>
      </c>
      <c r="L19" s="19" t="s">
        <v>29</v>
      </c>
      <c r="M19" s="11" t="s">
        <v>33</v>
      </c>
      <c r="O19" s="2"/>
      <c r="P19" s="2"/>
      <c r="Q19" s="2"/>
      <c r="R19" s="2"/>
    </row>
    <row r="20" spans="7:43" x14ac:dyDescent="0.25">
      <c r="K20" s="12" t="s">
        <v>26</v>
      </c>
      <c r="L20" s="20" t="s">
        <v>30</v>
      </c>
      <c r="M20" s="14" t="s">
        <v>34</v>
      </c>
      <c r="O20" s="2"/>
      <c r="P20" s="2"/>
      <c r="Q20" s="2"/>
      <c r="R20" s="2"/>
    </row>
    <row r="21" spans="7:43" x14ac:dyDescent="0.25">
      <c r="K21" s="12" t="s">
        <v>27</v>
      </c>
      <c r="L21" s="20" t="s">
        <v>31</v>
      </c>
      <c r="M21" s="14" t="s">
        <v>35</v>
      </c>
      <c r="O21" s="2"/>
      <c r="P21" s="2"/>
      <c r="Q21" s="2"/>
      <c r="R21" s="2"/>
    </row>
    <row r="22" spans="7:43" x14ac:dyDescent="0.25">
      <c r="K22" s="15" t="s">
        <v>28</v>
      </c>
      <c r="L22" s="21" t="s">
        <v>32</v>
      </c>
      <c r="M22" s="17" t="s">
        <v>36</v>
      </c>
      <c r="O22" s="2"/>
      <c r="P22" s="2"/>
      <c r="Q22" s="2"/>
      <c r="R22" s="2"/>
    </row>
    <row r="23" spans="7:43" x14ac:dyDescent="0.25">
      <c r="O23" s="2"/>
      <c r="P23" s="2"/>
      <c r="Q23" s="2"/>
      <c r="R23" s="2"/>
    </row>
    <row r="24" spans="7:43" x14ac:dyDescent="0.25">
      <c r="AB24" s="24">
        <f>AVERAGE(AB28:AB33)</f>
        <v>23.093333333333334</v>
      </c>
      <c r="AC24" s="24">
        <f t="shared" ref="AC24:AE24" si="0">AVERAGE(AC28:AC33)</f>
        <v>19.97666666666667</v>
      </c>
      <c r="AD24" s="24">
        <f t="shared" si="0"/>
        <v>22.675000000000001</v>
      </c>
      <c r="AE24" s="24">
        <f t="shared" si="0"/>
        <v>25.313333333333343</v>
      </c>
    </row>
    <row r="26" spans="7:43" x14ac:dyDescent="0.25">
      <c r="AB26" s="121" t="s">
        <v>118</v>
      </c>
      <c r="AC26" s="121"/>
      <c r="AD26" s="121"/>
      <c r="AE26" s="121"/>
      <c r="AH26" s="121" t="s">
        <v>50</v>
      </c>
      <c r="AI26" s="121"/>
      <c r="AJ26" s="121"/>
      <c r="AK26" s="121"/>
      <c r="AN26" s="121" t="s">
        <v>119</v>
      </c>
      <c r="AO26" s="121"/>
      <c r="AP26" s="121"/>
      <c r="AQ26" s="121"/>
    </row>
    <row r="27" spans="7:43" x14ac:dyDescent="0.25">
      <c r="G27" t="s">
        <v>41</v>
      </c>
      <c r="H27" t="s">
        <v>0</v>
      </c>
      <c r="I27" t="s">
        <v>1</v>
      </c>
      <c r="K27" s="18" t="s">
        <v>4</v>
      </c>
      <c r="L27" s="18" t="s">
        <v>5</v>
      </c>
      <c r="M27" s="18" t="s">
        <v>3</v>
      </c>
      <c r="N27" s="18" t="s">
        <v>2</v>
      </c>
      <c r="P27" s="18" t="s">
        <v>4</v>
      </c>
      <c r="Q27" s="53">
        <v>19.12</v>
      </c>
      <c r="R27" s="54">
        <v>24.21</v>
      </c>
      <c r="S27" s="54">
        <v>26.88</v>
      </c>
      <c r="T27" s="54">
        <v>21.6</v>
      </c>
      <c r="U27" s="54">
        <v>23.4</v>
      </c>
      <c r="V27" s="55">
        <v>23.35</v>
      </c>
      <c r="AB27" s="18" t="s">
        <v>4</v>
      </c>
      <c r="AC27" s="18" t="s">
        <v>5</v>
      </c>
      <c r="AD27" s="18" t="s">
        <v>3</v>
      </c>
      <c r="AE27" s="18" t="s">
        <v>2</v>
      </c>
      <c r="AH27" s="18"/>
      <c r="AI27" s="18"/>
      <c r="AJ27" s="18"/>
      <c r="AK27" s="18"/>
      <c r="AN27" s="18" t="s">
        <v>4</v>
      </c>
      <c r="AO27" s="18" t="s">
        <v>5</v>
      </c>
      <c r="AP27" s="18" t="s">
        <v>3</v>
      </c>
      <c r="AQ27" s="18" t="s">
        <v>2</v>
      </c>
    </row>
    <row r="28" spans="7:43" x14ac:dyDescent="0.25">
      <c r="G28" s="22">
        <v>4</v>
      </c>
      <c r="H28" t="s">
        <v>4</v>
      </c>
      <c r="I28">
        <v>19.12</v>
      </c>
      <c r="K28" s="9">
        <v>19.12</v>
      </c>
      <c r="L28" s="19">
        <v>18.559999999999999</v>
      </c>
      <c r="M28" s="19">
        <v>25.58</v>
      </c>
      <c r="N28" s="11">
        <v>24.39</v>
      </c>
      <c r="P28" s="18" t="s">
        <v>5</v>
      </c>
      <c r="Q28" s="53">
        <v>18.559999999999999</v>
      </c>
      <c r="R28" s="54">
        <v>20</v>
      </c>
      <c r="S28" s="54">
        <v>19.87</v>
      </c>
      <c r="T28" s="54">
        <v>22.09</v>
      </c>
      <c r="U28" s="54">
        <v>17.62</v>
      </c>
      <c r="V28" s="55">
        <v>21.72</v>
      </c>
      <c r="AB28" s="9">
        <v>19.12</v>
      </c>
      <c r="AC28" s="19">
        <v>18.559999999999999</v>
      </c>
      <c r="AD28" s="19">
        <v>25.58</v>
      </c>
      <c r="AE28" s="11">
        <v>24.39</v>
      </c>
      <c r="AG28" s="119" t="s">
        <v>117</v>
      </c>
      <c r="AH28" s="9">
        <v>19.12</v>
      </c>
      <c r="AI28" s="10">
        <v>18.559999999999999</v>
      </c>
      <c r="AJ28" s="10">
        <v>25.58</v>
      </c>
      <c r="AK28" s="11">
        <v>24.39</v>
      </c>
      <c r="AM28" s="119" t="s">
        <v>117</v>
      </c>
      <c r="AN28" s="9">
        <v>19.12</v>
      </c>
      <c r="AO28" s="19">
        <v>18.559999999999999</v>
      </c>
      <c r="AP28" s="19">
        <v>25.58</v>
      </c>
      <c r="AQ28" s="11">
        <v>24.39</v>
      </c>
    </row>
    <row r="29" spans="7:43" x14ac:dyDescent="0.25">
      <c r="G29" s="22">
        <v>7</v>
      </c>
      <c r="H29" t="s">
        <v>4</v>
      </c>
      <c r="I29">
        <v>24.21</v>
      </c>
      <c r="K29" s="12">
        <v>24.21</v>
      </c>
      <c r="L29" s="20">
        <v>20</v>
      </c>
      <c r="M29" s="20">
        <v>23.31</v>
      </c>
      <c r="N29" s="14">
        <v>21.45</v>
      </c>
      <c r="P29" s="18" t="s">
        <v>3</v>
      </c>
      <c r="Q29" s="53">
        <v>25.58</v>
      </c>
      <c r="R29" s="54">
        <v>23.31</v>
      </c>
      <c r="S29" s="54">
        <v>18.989999999999998</v>
      </c>
      <c r="T29" s="54">
        <v>23.09</v>
      </c>
      <c r="U29" s="54">
        <v>23.81</v>
      </c>
      <c r="V29" s="55">
        <v>21.27</v>
      </c>
      <c r="AB29" s="12">
        <v>24.21</v>
      </c>
      <c r="AC29" s="20">
        <v>20</v>
      </c>
      <c r="AD29" s="20">
        <v>23.31</v>
      </c>
      <c r="AE29" s="14">
        <v>21.45</v>
      </c>
      <c r="AG29" s="119"/>
      <c r="AH29" s="12">
        <v>24.21</v>
      </c>
      <c r="AI29" s="13">
        <v>20</v>
      </c>
      <c r="AJ29" s="13">
        <v>23.31</v>
      </c>
      <c r="AK29" s="14">
        <v>21.45</v>
      </c>
      <c r="AM29" s="119"/>
      <c r="AN29" s="12">
        <v>24.21</v>
      </c>
      <c r="AO29" s="20">
        <v>20</v>
      </c>
      <c r="AP29" s="20">
        <v>23.31</v>
      </c>
      <c r="AQ29" s="14">
        <v>21.45</v>
      </c>
    </row>
    <row r="30" spans="7:43" x14ac:dyDescent="0.25">
      <c r="G30" s="22">
        <v>10</v>
      </c>
      <c r="H30" t="s">
        <v>4</v>
      </c>
      <c r="I30">
        <v>26.88</v>
      </c>
      <c r="K30" s="12">
        <v>26.88</v>
      </c>
      <c r="L30" s="20">
        <v>19.87</v>
      </c>
      <c r="M30" s="20">
        <v>18.989999999999998</v>
      </c>
      <c r="N30" s="14">
        <v>32.74</v>
      </c>
      <c r="P30" s="18" t="s">
        <v>2</v>
      </c>
      <c r="Q30" s="53">
        <v>24.39</v>
      </c>
      <c r="R30" s="54">
        <v>21.45</v>
      </c>
      <c r="S30" s="54">
        <v>32.74</v>
      </c>
      <c r="T30" s="54">
        <v>24.21</v>
      </c>
      <c r="U30" s="54">
        <v>25.67</v>
      </c>
      <c r="V30" s="55">
        <v>23.42</v>
      </c>
      <c r="AB30" s="12">
        <v>26.88</v>
      </c>
      <c r="AC30" s="20">
        <v>19.87</v>
      </c>
      <c r="AD30" s="20">
        <v>18.989999999999998</v>
      </c>
      <c r="AE30" s="14">
        <v>32.74</v>
      </c>
      <c r="AG30" s="119"/>
      <c r="AH30" s="12">
        <v>26.88</v>
      </c>
      <c r="AI30" s="13">
        <v>19.87</v>
      </c>
      <c r="AJ30" s="13">
        <v>18.989999999999998</v>
      </c>
      <c r="AK30" s="14">
        <v>32.74</v>
      </c>
      <c r="AM30" s="119"/>
      <c r="AN30" s="15">
        <v>26.88</v>
      </c>
      <c r="AO30" s="21">
        <v>19.87</v>
      </c>
      <c r="AP30" s="21">
        <v>18.989999999999998</v>
      </c>
      <c r="AQ30" s="17">
        <v>32.74</v>
      </c>
    </row>
    <row r="31" spans="7:43" x14ac:dyDescent="0.25">
      <c r="G31" s="22">
        <v>17</v>
      </c>
      <c r="H31" t="s">
        <v>4</v>
      </c>
      <c r="I31">
        <v>21.6</v>
      </c>
      <c r="K31" s="12">
        <v>21.6</v>
      </c>
      <c r="L31" s="20">
        <v>22.09</v>
      </c>
      <c r="M31" s="20">
        <v>23.09</v>
      </c>
      <c r="N31" s="14">
        <v>24.21</v>
      </c>
      <c r="AB31" s="12">
        <v>21.6</v>
      </c>
      <c r="AC31" s="20">
        <v>22.09</v>
      </c>
      <c r="AD31" s="20">
        <v>23.09</v>
      </c>
      <c r="AE31" s="14">
        <v>24.21</v>
      </c>
      <c r="AG31" s="119" t="s">
        <v>116</v>
      </c>
      <c r="AH31" s="9">
        <v>21.6</v>
      </c>
      <c r="AI31" s="10">
        <v>22.09</v>
      </c>
      <c r="AJ31" s="10">
        <v>23.09</v>
      </c>
      <c r="AK31" s="11">
        <v>24.21</v>
      </c>
      <c r="AM31" s="119" t="s">
        <v>116</v>
      </c>
      <c r="AN31" s="12">
        <v>21.6</v>
      </c>
      <c r="AO31" s="20">
        <v>22.09</v>
      </c>
      <c r="AP31" s="20">
        <v>23.09</v>
      </c>
      <c r="AQ31" s="14">
        <v>24.21</v>
      </c>
    </row>
    <row r="32" spans="7:43" x14ac:dyDescent="0.25">
      <c r="G32" s="22">
        <v>18</v>
      </c>
      <c r="H32" t="s">
        <v>4</v>
      </c>
      <c r="I32">
        <v>23.4</v>
      </c>
      <c r="K32" s="12">
        <v>23.4</v>
      </c>
      <c r="L32" s="20">
        <v>17.62</v>
      </c>
      <c r="M32" s="20">
        <v>23.81</v>
      </c>
      <c r="N32" s="14">
        <v>25.67</v>
      </c>
      <c r="AB32" s="12">
        <v>23.4</v>
      </c>
      <c r="AC32" s="20">
        <v>17.62</v>
      </c>
      <c r="AD32" s="20">
        <v>23.81</v>
      </c>
      <c r="AE32" s="14">
        <v>25.67</v>
      </c>
      <c r="AG32" s="119"/>
      <c r="AH32" s="12">
        <v>23.4</v>
      </c>
      <c r="AI32" s="13">
        <v>17.62</v>
      </c>
      <c r="AJ32" s="13">
        <v>23.81</v>
      </c>
      <c r="AK32" s="14">
        <v>25.67</v>
      </c>
      <c r="AM32" s="119"/>
      <c r="AN32" s="12">
        <v>23.4</v>
      </c>
      <c r="AO32" s="20">
        <v>17.62</v>
      </c>
      <c r="AP32" s="20">
        <v>23.81</v>
      </c>
      <c r="AQ32" s="14">
        <v>25.67</v>
      </c>
    </row>
    <row r="33" spans="7:51" x14ac:dyDescent="0.25">
      <c r="G33" s="22">
        <v>21</v>
      </c>
      <c r="H33" t="s">
        <v>4</v>
      </c>
      <c r="I33">
        <v>23.35</v>
      </c>
      <c r="K33" s="15">
        <v>23.35</v>
      </c>
      <c r="L33" s="21">
        <v>21.72</v>
      </c>
      <c r="M33" s="21">
        <v>21.27</v>
      </c>
      <c r="N33" s="17">
        <v>23.42</v>
      </c>
      <c r="AB33" s="15">
        <v>23.35</v>
      </c>
      <c r="AC33" s="21">
        <v>21.72</v>
      </c>
      <c r="AD33" s="21">
        <v>21.27</v>
      </c>
      <c r="AE33" s="17">
        <v>23.42</v>
      </c>
      <c r="AG33" s="119"/>
      <c r="AH33" s="15">
        <v>23.35</v>
      </c>
      <c r="AI33" s="16">
        <v>21.72</v>
      </c>
      <c r="AJ33" s="16">
        <v>21.27</v>
      </c>
      <c r="AK33" s="17">
        <v>23.42</v>
      </c>
      <c r="AM33" s="119"/>
      <c r="AN33" s="15">
        <v>23.35</v>
      </c>
      <c r="AO33" s="21">
        <v>21.72</v>
      </c>
      <c r="AP33" s="21">
        <v>21.27</v>
      </c>
      <c r="AQ33" s="17">
        <v>23.42</v>
      </c>
    </row>
    <row r="34" spans="7:51" x14ac:dyDescent="0.25">
      <c r="G34" s="22">
        <v>6</v>
      </c>
      <c r="H34" t="s">
        <v>5</v>
      </c>
      <c r="I34">
        <v>18.559999999999999</v>
      </c>
    </row>
    <row r="35" spans="7:51" x14ac:dyDescent="0.25">
      <c r="G35" s="22">
        <v>9</v>
      </c>
      <c r="H35" t="s">
        <v>5</v>
      </c>
      <c r="I35">
        <v>20</v>
      </c>
    </row>
    <row r="36" spans="7:51" x14ac:dyDescent="0.25">
      <c r="G36" s="22">
        <v>11</v>
      </c>
      <c r="H36" t="s">
        <v>5</v>
      </c>
      <c r="I36">
        <v>19.87</v>
      </c>
      <c r="K36" s="18" t="s">
        <v>4</v>
      </c>
      <c r="L36" s="18" t="s">
        <v>5</v>
      </c>
      <c r="M36" s="18" t="s">
        <v>3</v>
      </c>
      <c r="N36" s="18" t="s">
        <v>2</v>
      </c>
      <c r="AB36" s="18" t="s">
        <v>4</v>
      </c>
      <c r="AC36" s="18" t="s">
        <v>5</v>
      </c>
      <c r="AD36" s="18" t="s">
        <v>3</v>
      </c>
      <c r="AE36" s="18" t="s">
        <v>2</v>
      </c>
      <c r="AH36" s="18"/>
      <c r="AI36" s="18"/>
      <c r="AJ36" s="18"/>
      <c r="AK36" s="18"/>
      <c r="AN36" s="18" t="s">
        <v>4</v>
      </c>
      <c r="AO36" s="18" t="s">
        <v>5</v>
      </c>
      <c r="AP36" s="18" t="s">
        <v>3</v>
      </c>
      <c r="AQ36" s="18" t="s">
        <v>2</v>
      </c>
    </row>
    <row r="37" spans="7:51" x14ac:dyDescent="0.25">
      <c r="G37" s="22">
        <v>14</v>
      </c>
      <c r="H37" t="s">
        <v>5</v>
      </c>
      <c r="I37">
        <v>22.09</v>
      </c>
      <c r="K37" s="53">
        <v>23.09</v>
      </c>
      <c r="L37" s="23">
        <v>19.98</v>
      </c>
      <c r="M37" s="23">
        <v>22.68</v>
      </c>
      <c r="N37" s="55">
        <v>25.31</v>
      </c>
      <c r="AB37" s="9">
        <v>19.12</v>
      </c>
      <c r="AC37" s="19">
        <v>18.559999999999999</v>
      </c>
      <c r="AD37" s="19">
        <v>25.58</v>
      </c>
      <c r="AE37" s="11">
        <v>24.39</v>
      </c>
      <c r="AG37" s="119" t="s">
        <v>42</v>
      </c>
      <c r="AH37" s="9">
        <v>19.12</v>
      </c>
      <c r="AI37" s="10">
        <v>18.559999999999999</v>
      </c>
      <c r="AJ37" s="10">
        <v>25.58</v>
      </c>
      <c r="AK37" s="11">
        <v>24.39</v>
      </c>
      <c r="AM37" s="120" t="s">
        <v>42</v>
      </c>
      <c r="AN37" s="9">
        <v>19.12</v>
      </c>
      <c r="AO37" s="19">
        <v>18.559999999999999</v>
      </c>
      <c r="AP37" s="19">
        <v>25.58</v>
      </c>
      <c r="AQ37" s="11">
        <v>24.39</v>
      </c>
    </row>
    <row r="38" spans="7:51" x14ac:dyDescent="0.25">
      <c r="G38" s="22">
        <v>23</v>
      </c>
      <c r="H38" t="s">
        <v>5</v>
      </c>
      <c r="I38">
        <v>17.62</v>
      </c>
      <c r="AB38" s="12">
        <v>24.21</v>
      </c>
      <c r="AC38" s="20">
        <v>20</v>
      </c>
      <c r="AD38" s="20">
        <v>23.31</v>
      </c>
      <c r="AE38" s="14">
        <v>21.45</v>
      </c>
      <c r="AG38" s="119"/>
      <c r="AH38" s="12">
        <v>24.21</v>
      </c>
      <c r="AI38" s="13">
        <v>20</v>
      </c>
      <c r="AJ38" s="13">
        <v>23.31</v>
      </c>
      <c r="AK38" s="14">
        <v>21.45</v>
      </c>
      <c r="AM38" s="120"/>
      <c r="AN38" s="12">
        <v>24.21</v>
      </c>
      <c r="AO38" s="20">
        <v>20</v>
      </c>
      <c r="AP38" s="20">
        <v>23.31</v>
      </c>
      <c r="AQ38" s="14">
        <v>21.45</v>
      </c>
    </row>
    <row r="39" spans="7:51" x14ac:dyDescent="0.25">
      <c r="G39" s="22">
        <v>24</v>
      </c>
      <c r="H39" t="s">
        <v>5</v>
      </c>
      <c r="I39">
        <v>21.72</v>
      </c>
      <c r="AB39" s="12">
        <v>26.88</v>
      </c>
      <c r="AC39" s="20">
        <v>19.87</v>
      </c>
      <c r="AD39" s="20">
        <v>18.989999999999998</v>
      </c>
      <c r="AE39" s="14">
        <v>32.74</v>
      </c>
      <c r="AG39" s="119"/>
      <c r="AH39" s="12">
        <v>26.88</v>
      </c>
      <c r="AI39" s="13">
        <v>19.87</v>
      </c>
      <c r="AJ39" s="13">
        <v>18.989999999999998</v>
      </c>
      <c r="AK39" s="14">
        <v>32.74</v>
      </c>
      <c r="AM39" s="120"/>
      <c r="AN39" s="15">
        <v>26.88</v>
      </c>
      <c r="AO39" s="21">
        <v>19.87</v>
      </c>
      <c r="AP39" s="21">
        <v>18.989999999999998</v>
      </c>
      <c r="AQ39" s="17">
        <v>32.74</v>
      </c>
    </row>
    <row r="40" spans="7:51" x14ac:dyDescent="0.25">
      <c r="G40" s="22">
        <v>2</v>
      </c>
      <c r="H40" t="s">
        <v>3</v>
      </c>
      <c r="I40">
        <v>25.58</v>
      </c>
      <c r="AB40" s="12">
        <v>21.6</v>
      </c>
      <c r="AC40" s="20">
        <v>22.09</v>
      </c>
      <c r="AD40" s="20">
        <v>23.09</v>
      </c>
      <c r="AE40" s="14">
        <v>24.21</v>
      </c>
      <c r="AG40" s="119" t="s">
        <v>43</v>
      </c>
      <c r="AH40" s="9">
        <v>21.6</v>
      </c>
      <c r="AI40" s="10">
        <v>22.09</v>
      </c>
      <c r="AJ40" s="10">
        <v>23.09</v>
      </c>
      <c r="AK40" s="11">
        <v>24.21</v>
      </c>
      <c r="AM40" s="120" t="s">
        <v>43</v>
      </c>
      <c r="AN40" s="12">
        <v>21.6</v>
      </c>
      <c r="AO40" s="20">
        <v>22.09</v>
      </c>
      <c r="AP40" s="20">
        <v>23.09</v>
      </c>
      <c r="AQ40" s="14">
        <v>24.21</v>
      </c>
    </row>
    <row r="41" spans="7:51" x14ac:dyDescent="0.25">
      <c r="G41" s="22">
        <v>8</v>
      </c>
      <c r="H41" t="s">
        <v>3</v>
      </c>
      <c r="I41">
        <v>23.31</v>
      </c>
      <c r="AB41" s="12">
        <v>23.4</v>
      </c>
      <c r="AC41" s="20">
        <v>17.62</v>
      </c>
      <c r="AD41" s="20">
        <v>23.81</v>
      </c>
      <c r="AE41" s="14">
        <v>25.67</v>
      </c>
      <c r="AG41" s="119"/>
      <c r="AH41" s="12">
        <v>23.4</v>
      </c>
      <c r="AI41" s="13">
        <v>17.62</v>
      </c>
      <c r="AJ41" s="13">
        <v>23.81</v>
      </c>
      <c r="AK41" s="14">
        <v>25.67</v>
      </c>
      <c r="AM41" s="120"/>
      <c r="AN41" s="12">
        <v>23.4</v>
      </c>
      <c r="AO41" s="20">
        <v>17.62</v>
      </c>
      <c r="AP41" s="20">
        <v>23.81</v>
      </c>
      <c r="AQ41" s="14">
        <v>25.67</v>
      </c>
    </row>
    <row r="42" spans="7:51" x14ac:dyDescent="0.25">
      <c r="G42" s="22">
        <v>13</v>
      </c>
      <c r="H42" t="s">
        <v>3</v>
      </c>
      <c r="I42">
        <v>18.989999999999998</v>
      </c>
      <c r="AB42" s="15">
        <v>23.35</v>
      </c>
      <c r="AC42" s="21">
        <v>21.72</v>
      </c>
      <c r="AD42" s="21">
        <v>21.27</v>
      </c>
      <c r="AE42" s="17">
        <v>23.42</v>
      </c>
      <c r="AG42" s="119"/>
      <c r="AH42" s="15">
        <v>23.35</v>
      </c>
      <c r="AI42" s="16">
        <v>21.72</v>
      </c>
      <c r="AJ42" s="16">
        <v>21.27</v>
      </c>
      <c r="AK42" s="17">
        <v>23.42</v>
      </c>
      <c r="AM42" s="120"/>
      <c r="AN42" s="15">
        <v>23.35</v>
      </c>
      <c r="AO42" s="21">
        <v>21.72</v>
      </c>
      <c r="AP42" s="21">
        <v>21.27</v>
      </c>
      <c r="AQ42" s="17">
        <v>23.42</v>
      </c>
    </row>
    <row r="43" spans="7:51" x14ac:dyDescent="0.25">
      <c r="G43" s="22">
        <v>15</v>
      </c>
      <c r="H43" t="s">
        <v>3</v>
      </c>
      <c r="I43">
        <v>23.09</v>
      </c>
    </row>
    <row r="44" spans="7:51" x14ac:dyDescent="0.25">
      <c r="G44" s="22">
        <v>19</v>
      </c>
      <c r="H44" t="s">
        <v>3</v>
      </c>
      <c r="I44">
        <v>23.81</v>
      </c>
    </row>
    <row r="45" spans="7:51" x14ac:dyDescent="0.25">
      <c r="G45" s="22">
        <v>22</v>
      </c>
      <c r="H45" t="s">
        <v>3</v>
      </c>
      <c r="I45">
        <v>21.27</v>
      </c>
      <c r="AB45" s="1" t="s">
        <v>47</v>
      </c>
      <c r="AG45" s="18" t="s">
        <v>44</v>
      </c>
      <c r="AH45" s="18"/>
      <c r="AI45" s="18"/>
      <c r="AJ45" s="18"/>
      <c r="AL45" s="18"/>
      <c r="AM45" s="18" t="s">
        <v>45</v>
      </c>
      <c r="AN45" s="18"/>
      <c r="AO45" s="18"/>
      <c r="AQ45" s="18" t="s">
        <v>46</v>
      </c>
      <c r="AR45" s="18"/>
      <c r="AS45" s="18"/>
      <c r="AT45" s="18"/>
      <c r="AV45" s="1" t="s">
        <v>48</v>
      </c>
    </row>
    <row r="46" spans="7:51" x14ac:dyDescent="0.25">
      <c r="G46" s="22">
        <v>1</v>
      </c>
      <c r="H46" t="s">
        <v>2</v>
      </c>
      <c r="I46">
        <v>24.39</v>
      </c>
      <c r="AB46" s="9">
        <v>19.12</v>
      </c>
      <c r="AC46" s="10">
        <v>18.559999999999999</v>
      </c>
      <c r="AD46" s="10">
        <v>25.58</v>
      </c>
      <c r="AE46" s="11">
        <v>24.39</v>
      </c>
      <c r="AG46" s="9">
        <v>19.12</v>
      </c>
      <c r="AH46" s="19">
        <v>18.559999999999999</v>
      </c>
      <c r="AI46" s="19">
        <v>25.58</v>
      </c>
      <c r="AJ46" s="11">
        <v>24.39</v>
      </c>
      <c r="AL46" s="9">
        <v>19.12</v>
      </c>
      <c r="AM46" s="10">
        <v>18.559999999999999</v>
      </c>
      <c r="AN46" s="10">
        <v>25.58</v>
      </c>
      <c r="AO46" s="11">
        <v>24.39</v>
      </c>
      <c r="AQ46" s="9">
        <v>19.12</v>
      </c>
      <c r="AR46" s="19">
        <v>18.559999999999999</v>
      </c>
      <c r="AS46" s="19">
        <v>25.58</v>
      </c>
      <c r="AT46" s="11">
        <v>24.39</v>
      </c>
      <c r="AV46" s="23">
        <v>19.12</v>
      </c>
      <c r="AW46" s="23">
        <v>18.559999999999999</v>
      </c>
      <c r="AX46" s="23">
        <v>25.58</v>
      </c>
      <c r="AY46" s="23">
        <v>24.39</v>
      </c>
    </row>
    <row r="47" spans="7:51" x14ac:dyDescent="0.25">
      <c r="G47" s="22">
        <v>3</v>
      </c>
      <c r="H47" t="s">
        <v>2</v>
      </c>
      <c r="I47">
        <v>21.45</v>
      </c>
      <c r="AB47" s="12">
        <v>24.21</v>
      </c>
      <c r="AC47" s="13">
        <v>20</v>
      </c>
      <c r="AD47" s="13">
        <v>23.31</v>
      </c>
      <c r="AE47" s="14">
        <v>21.45</v>
      </c>
      <c r="AG47" s="12">
        <v>24.21</v>
      </c>
      <c r="AH47" s="20">
        <v>20</v>
      </c>
      <c r="AI47" s="20">
        <v>23.31</v>
      </c>
      <c r="AJ47" s="14">
        <v>21.45</v>
      </c>
      <c r="AL47" s="12">
        <v>24.21</v>
      </c>
      <c r="AM47" s="13">
        <v>20</v>
      </c>
      <c r="AN47" s="13">
        <v>23.31</v>
      </c>
      <c r="AO47" s="14">
        <v>21.45</v>
      </c>
      <c r="AQ47" s="12">
        <v>24.21</v>
      </c>
      <c r="AR47" s="20">
        <v>20</v>
      </c>
      <c r="AS47" s="20">
        <v>23.31</v>
      </c>
      <c r="AT47" s="14">
        <v>21.45</v>
      </c>
      <c r="AV47" s="23">
        <v>24.21</v>
      </c>
      <c r="AW47" s="23">
        <v>20</v>
      </c>
      <c r="AX47" s="23">
        <v>23.31</v>
      </c>
      <c r="AY47" s="23">
        <v>21.45</v>
      </c>
    </row>
    <row r="48" spans="7:51" x14ac:dyDescent="0.25">
      <c r="G48" s="22">
        <v>5</v>
      </c>
      <c r="H48" t="s">
        <v>2</v>
      </c>
      <c r="I48">
        <v>32.74</v>
      </c>
      <c r="AB48" s="12">
        <v>26.88</v>
      </c>
      <c r="AC48" s="13">
        <v>19.87</v>
      </c>
      <c r="AD48" s="13">
        <v>18.989999999999998</v>
      </c>
      <c r="AE48" s="14">
        <v>32.74</v>
      </c>
      <c r="AG48" s="12">
        <v>26.88</v>
      </c>
      <c r="AH48" s="20">
        <v>19.87</v>
      </c>
      <c r="AI48" s="20">
        <v>18.989999999999998</v>
      </c>
      <c r="AJ48" s="14">
        <v>32.74</v>
      </c>
      <c r="AL48" s="12">
        <v>26.88</v>
      </c>
      <c r="AM48" s="13">
        <v>19.87</v>
      </c>
      <c r="AN48" s="13">
        <v>18.989999999999998</v>
      </c>
      <c r="AO48" s="14">
        <v>32.74</v>
      </c>
      <c r="AQ48" s="15">
        <v>26.88</v>
      </c>
      <c r="AR48" s="21">
        <v>19.87</v>
      </c>
      <c r="AS48" s="21">
        <v>18.989999999999998</v>
      </c>
      <c r="AT48" s="17">
        <v>32.74</v>
      </c>
      <c r="AV48" s="23">
        <v>26.88</v>
      </c>
      <c r="AW48" s="23">
        <v>19.87</v>
      </c>
      <c r="AX48" s="23">
        <v>18.989999999999998</v>
      </c>
      <c r="AY48" s="23">
        <v>32.74</v>
      </c>
    </row>
    <row r="49" spans="7:51" x14ac:dyDescent="0.25">
      <c r="G49" s="22">
        <v>12</v>
      </c>
      <c r="H49" t="s">
        <v>2</v>
      </c>
      <c r="I49">
        <v>24.21</v>
      </c>
      <c r="AB49" s="12">
        <v>21.6</v>
      </c>
      <c r="AC49" s="13">
        <v>22.09</v>
      </c>
      <c r="AD49" s="13">
        <v>23.09</v>
      </c>
      <c r="AE49" s="14">
        <v>24.21</v>
      </c>
      <c r="AG49" s="12">
        <v>21.6</v>
      </c>
      <c r="AH49" s="20">
        <v>22.09</v>
      </c>
      <c r="AI49" s="20">
        <v>23.09</v>
      </c>
      <c r="AJ49" s="14">
        <v>24.21</v>
      </c>
      <c r="AL49" s="9">
        <v>21.6</v>
      </c>
      <c r="AM49" s="10">
        <v>22.09</v>
      </c>
      <c r="AN49" s="10">
        <v>23.09</v>
      </c>
      <c r="AO49" s="11">
        <v>24.21</v>
      </c>
      <c r="AQ49" s="12">
        <v>21.6</v>
      </c>
      <c r="AR49" s="20">
        <v>22.09</v>
      </c>
      <c r="AS49" s="20">
        <v>23.09</v>
      </c>
      <c r="AT49" s="14">
        <v>24.21</v>
      </c>
      <c r="AV49" s="23">
        <v>21.6</v>
      </c>
      <c r="AW49" s="23">
        <v>22.09</v>
      </c>
      <c r="AX49" s="23">
        <v>23.09</v>
      </c>
      <c r="AY49" s="23">
        <v>24.21</v>
      </c>
    </row>
    <row r="50" spans="7:51" x14ac:dyDescent="0.25">
      <c r="G50" s="22">
        <v>16</v>
      </c>
      <c r="H50" t="s">
        <v>2</v>
      </c>
      <c r="I50">
        <v>25.67</v>
      </c>
      <c r="AB50" s="12">
        <v>23.4</v>
      </c>
      <c r="AC50" s="13">
        <v>17.62</v>
      </c>
      <c r="AD50" s="13">
        <v>23.81</v>
      </c>
      <c r="AE50" s="14">
        <v>25.67</v>
      </c>
      <c r="AG50" s="12">
        <v>23.4</v>
      </c>
      <c r="AH50" s="20">
        <v>17.62</v>
      </c>
      <c r="AI50" s="20">
        <v>23.81</v>
      </c>
      <c r="AJ50" s="14">
        <v>25.67</v>
      </c>
      <c r="AL50" s="12">
        <v>23.4</v>
      </c>
      <c r="AM50" s="13">
        <v>17.62</v>
      </c>
      <c r="AN50" s="13">
        <v>23.81</v>
      </c>
      <c r="AO50" s="14">
        <v>25.67</v>
      </c>
      <c r="AQ50" s="12">
        <v>23.4</v>
      </c>
      <c r="AR50" s="20">
        <v>17.62</v>
      </c>
      <c r="AS50" s="20">
        <v>23.81</v>
      </c>
      <c r="AT50" s="14">
        <v>25.67</v>
      </c>
      <c r="AV50" s="23">
        <v>23.4</v>
      </c>
      <c r="AW50" s="23">
        <v>17.62</v>
      </c>
      <c r="AX50" s="23">
        <v>23.81</v>
      </c>
      <c r="AY50" s="23">
        <v>25.67</v>
      </c>
    </row>
    <row r="51" spans="7:51" x14ac:dyDescent="0.25">
      <c r="G51" s="22">
        <v>20</v>
      </c>
      <c r="H51" t="s">
        <v>2</v>
      </c>
      <c r="I51">
        <v>23.42</v>
      </c>
      <c r="AB51" s="15">
        <v>23.35</v>
      </c>
      <c r="AC51" s="16">
        <v>21.72</v>
      </c>
      <c r="AD51" s="16">
        <v>21.27</v>
      </c>
      <c r="AE51" s="17">
        <v>23.42</v>
      </c>
      <c r="AG51" s="15">
        <v>23.35</v>
      </c>
      <c r="AH51" s="21">
        <v>21.72</v>
      </c>
      <c r="AI51" s="21">
        <v>21.27</v>
      </c>
      <c r="AJ51" s="17">
        <v>23.42</v>
      </c>
      <c r="AL51" s="15">
        <v>23.35</v>
      </c>
      <c r="AM51" s="16">
        <v>21.72</v>
      </c>
      <c r="AN51" s="16">
        <v>21.27</v>
      </c>
      <c r="AO51" s="17">
        <v>23.42</v>
      </c>
      <c r="AQ51" s="15">
        <v>23.35</v>
      </c>
      <c r="AR51" s="21">
        <v>21.72</v>
      </c>
      <c r="AS51" s="21">
        <v>21.27</v>
      </c>
      <c r="AT51" s="17">
        <v>23.42</v>
      </c>
      <c r="AV51" s="23">
        <v>23.35</v>
      </c>
      <c r="AW51" s="23">
        <v>21.72</v>
      </c>
      <c r="AX51" s="23">
        <v>21.27</v>
      </c>
      <c r="AY51" s="23">
        <v>23.42</v>
      </c>
    </row>
  </sheetData>
  <sortState xmlns:xlrd2="http://schemas.microsoft.com/office/spreadsheetml/2017/richdata2" ref="G28:I51">
    <sortCondition ref="H27:H51"/>
  </sortState>
  <mergeCells count="15">
    <mergeCell ref="AN26:AQ26"/>
    <mergeCell ref="U7:U8"/>
    <mergeCell ref="U9:U10"/>
    <mergeCell ref="Z7:Z8"/>
    <mergeCell ref="Z9:Z10"/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8"/>
  <sheetViews>
    <sheetView zoomScale="160" zoomScaleNormal="160" workbookViewId="0">
      <selection activeCell="G11" sqref="G11"/>
    </sheetView>
  </sheetViews>
  <sheetFormatPr defaultRowHeight="15" x14ac:dyDescent="0.25"/>
  <cols>
    <col min="1" max="1" width="2.5703125" style="1" customWidth="1"/>
    <col min="2" max="25" width="4.140625" style="1" customWidth="1"/>
    <col min="26" max="26" width="2.28515625" style="1" customWidth="1"/>
    <col min="27" max="16384" width="9.140625" style="1"/>
  </cols>
  <sheetData>
    <row r="2" spans="1:25" ht="32.25" customHeight="1" thickBot="1" x14ac:dyDescent="0.3">
      <c r="B2" s="122" t="s">
        <v>47</v>
      </c>
      <c r="C2" s="122"/>
      <c r="D2" s="122"/>
      <c r="E2" s="122"/>
      <c r="G2" s="122" t="s">
        <v>44</v>
      </c>
      <c r="H2" s="122"/>
      <c r="I2" s="122"/>
      <c r="J2" s="122"/>
      <c r="L2" s="122" t="s">
        <v>120</v>
      </c>
      <c r="M2" s="122"/>
      <c r="N2" s="122"/>
      <c r="O2" s="122"/>
      <c r="Q2" s="123" t="s">
        <v>49</v>
      </c>
      <c r="R2" s="122"/>
      <c r="S2" s="122"/>
      <c r="T2" s="122"/>
      <c r="V2" s="102" t="s">
        <v>48</v>
      </c>
      <c r="W2" s="102"/>
      <c r="X2" s="102"/>
      <c r="Y2" s="102"/>
    </row>
    <row r="3" spans="1:25" ht="15.75" thickBot="1" x14ac:dyDescent="0.3">
      <c r="A3" s="57"/>
      <c r="B3" s="52"/>
      <c r="C3" s="52"/>
      <c r="D3" s="52"/>
      <c r="E3" s="60"/>
      <c r="F3" s="62"/>
      <c r="G3" s="63"/>
      <c r="H3" s="63"/>
      <c r="I3" s="63"/>
      <c r="J3" s="63"/>
      <c r="K3" s="62"/>
      <c r="L3" s="52"/>
      <c r="M3" s="52"/>
      <c r="N3" s="52"/>
      <c r="O3" s="60"/>
      <c r="P3" s="62"/>
      <c r="Q3" s="63"/>
      <c r="R3" s="63"/>
      <c r="S3" s="63"/>
      <c r="T3" s="60"/>
      <c r="V3" s="66"/>
      <c r="W3" s="66"/>
      <c r="X3" s="66"/>
      <c r="Y3" s="66"/>
    </row>
    <row r="4" spans="1:25" ht="15.75" thickBot="1" x14ac:dyDescent="0.3">
      <c r="A4" s="57"/>
      <c r="B4" s="52"/>
      <c r="C4" s="13"/>
      <c r="D4" s="13"/>
      <c r="E4" s="60"/>
      <c r="F4" s="62"/>
      <c r="G4" s="64"/>
      <c r="H4" s="64"/>
      <c r="I4" s="64"/>
      <c r="J4" s="64"/>
      <c r="K4" s="62"/>
      <c r="L4" s="52"/>
      <c r="M4" s="13"/>
      <c r="N4" s="13"/>
      <c r="O4" s="60"/>
      <c r="P4" s="62"/>
      <c r="Q4" s="64"/>
      <c r="R4" s="64"/>
      <c r="S4" s="64"/>
      <c r="T4" s="60"/>
      <c r="V4" s="66"/>
      <c r="W4" s="66"/>
      <c r="X4" s="66"/>
      <c r="Y4" s="66"/>
    </row>
    <row r="5" spans="1:25" ht="15.75" thickBot="1" x14ac:dyDescent="0.3">
      <c r="A5" s="57"/>
      <c r="B5" s="52"/>
      <c r="C5" s="13"/>
      <c r="D5" s="13"/>
      <c r="E5" s="60"/>
      <c r="F5" s="62"/>
      <c r="G5" s="64"/>
      <c r="H5" s="64"/>
      <c r="I5" s="64"/>
      <c r="J5" s="64"/>
      <c r="K5" s="62"/>
      <c r="L5" s="58"/>
      <c r="M5" s="59"/>
      <c r="N5" s="59"/>
      <c r="O5" s="61"/>
      <c r="P5" s="62"/>
      <c r="Q5" s="65"/>
      <c r="R5" s="65"/>
      <c r="S5" s="65"/>
      <c r="T5" s="61"/>
      <c r="V5" s="66"/>
      <c r="W5" s="66"/>
      <c r="X5" s="66"/>
      <c r="Y5" s="66"/>
    </row>
    <row r="6" spans="1:25" ht="15.75" thickBot="1" x14ac:dyDescent="0.3">
      <c r="A6" s="57"/>
      <c r="B6" s="52"/>
      <c r="C6" s="13"/>
      <c r="D6" s="13"/>
      <c r="E6" s="60"/>
      <c r="F6" s="62"/>
      <c r="G6" s="64"/>
      <c r="H6" s="64"/>
      <c r="I6" s="64"/>
      <c r="J6" s="64"/>
      <c r="K6" s="62"/>
      <c r="L6" s="52"/>
      <c r="M6" s="52"/>
      <c r="N6" s="52"/>
      <c r="O6" s="60"/>
      <c r="P6" s="62"/>
      <c r="Q6" s="64"/>
      <c r="R6" s="64"/>
      <c r="S6" s="64"/>
      <c r="T6" s="60"/>
      <c r="V6" s="66"/>
      <c r="W6" s="66"/>
      <c r="X6" s="66"/>
      <c r="Y6" s="66"/>
    </row>
    <row r="7" spans="1:25" ht="15.75" thickBot="1" x14ac:dyDescent="0.3">
      <c r="A7" s="57"/>
      <c r="B7" s="52"/>
      <c r="C7" s="13"/>
      <c r="D7" s="13"/>
      <c r="E7" s="60"/>
      <c r="F7" s="62"/>
      <c r="G7" s="64"/>
      <c r="H7" s="64"/>
      <c r="I7" s="64"/>
      <c r="J7" s="64"/>
      <c r="K7" s="62"/>
      <c r="L7" s="52"/>
      <c r="M7" s="13"/>
      <c r="N7" s="13"/>
      <c r="O7" s="60"/>
      <c r="P7" s="62"/>
      <c r="Q7" s="64"/>
      <c r="R7" s="64"/>
      <c r="S7" s="64"/>
      <c r="T7" s="60"/>
      <c r="V7" s="66"/>
      <c r="W7" s="66"/>
      <c r="X7" s="66"/>
      <c r="Y7" s="66"/>
    </row>
    <row r="8" spans="1:25" ht="15.75" thickBot="1" x14ac:dyDescent="0.3">
      <c r="A8" s="57"/>
      <c r="B8" s="58"/>
      <c r="C8" s="59"/>
      <c r="D8" s="59"/>
      <c r="E8" s="61"/>
      <c r="F8" s="62"/>
      <c r="G8" s="65"/>
      <c r="H8" s="65"/>
      <c r="I8" s="65"/>
      <c r="J8" s="65"/>
      <c r="K8" s="62"/>
      <c r="L8" s="58"/>
      <c r="M8" s="59"/>
      <c r="N8" s="59"/>
      <c r="O8" s="61"/>
      <c r="P8" s="62"/>
      <c r="Q8" s="65"/>
      <c r="R8" s="65"/>
      <c r="S8" s="65"/>
      <c r="T8" s="61"/>
      <c r="V8" s="66"/>
      <c r="W8" s="66"/>
      <c r="X8" s="66"/>
      <c r="Y8" s="66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77" t="s">
        <v>132</v>
      </c>
      <c r="S2" s="77"/>
      <c r="T2" s="77" t="s">
        <v>133</v>
      </c>
      <c r="U2" s="77"/>
      <c r="V2" s="77" t="s">
        <v>134</v>
      </c>
      <c r="W2" s="77"/>
      <c r="X2" s="78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77"/>
      <c r="S3" s="77"/>
      <c r="T3" s="77"/>
      <c r="U3" s="77"/>
      <c r="V3" s="77"/>
      <c r="W3" s="77"/>
      <c r="X3" s="77"/>
    </row>
    <row r="4" spans="2:24" ht="21.75" thickBot="1" x14ac:dyDescent="0.4">
      <c r="R4" s="79" t="s">
        <v>135</v>
      </c>
      <c r="S4" s="78"/>
      <c r="T4" s="79" t="s">
        <v>136</v>
      </c>
      <c r="U4" s="78"/>
      <c r="V4" s="80" t="s">
        <v>137</v>
      </c>
      <c r="W4" s="77"/>
      <c r="X4" s="79">
        <v>10</v>
      </c>
    </row>
    <row r="5" spans="2:24" ht="21.75" thickTop="1" x14ac:dyDescent="0.35">
      <c r="R5" s="78" t="s">
        <v>129</v>
      </c>
      <c r="S5" s="78"/>
      <c r="T5" s="78" t="s">
        <v>129</v>
      </c>
      <c r="U5" s="78"/>
      <c r="V5" s="78" t="s">
        <v>130</v>
      </c>
    </row>
    <row r="6" spans="2:24" ht="21" x14ac:dyDescent="0.35">
      <c r="R6" s="77"/>
      <c r="S6" s="77"/>
      <c r="T6" s="77"/>
      <c r="U6" s="77"/>
      <c r="V6" s="78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BF1_decomp</vt:lpstr>
      <vt:lpstr>ToothbrushStudy_Data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2022-05-24T22:20:17Z</dcterms:modified>
</cp:coreProperties>
</file>