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287" documentId="8_{5DDA82F8-F14A-4D42-9886-3654D7B9E4B3}" xr6:coauthVersionLast="47" xr6:coauthVersionMax="47" xr10:uidLastSave="{2649CCD0-AA81-4C29-8428-49887A93AF83}"/>
  <bookViews>
    <workbookView xWindow="-120" yWindow="-120" windowWidth="29040" windowHeight="15840" xr2:uid="{F1BBA177-2CE8-4DFA-8C3A-2D94918F486E}"/>
  </bookViews>
  <sheets>
    <sheet name="Sheet1" sheetId="1" r:id="rId1"/>
    <sheet name="ANOVA" sheetId="3" r:id="rId2"/>
    <sheet name="Sheet2" sheetId="2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G6" i="3"/>
  <c r="F4" i="3"/>
  <c r="F5" i="3"/>
  <c r="F6" i="3"/>
  <c r="F7" i="3"/>
  <c r="F3" i="3"/>
  <c r="E10" i="3"/>
  <c r="E8" i="3"/>
  <c r="E7" i="3"/>
  <c r="E6" i="3"/>
  <c r="E5" i="3"/>
  <c r="E4" i="3"/>
  <c r="E3" i="3"/>
  <c r="Y62" i="1"/>
  <c r="X60" i="1"/>
  <c r="W61" i="1"/>
  <c r="V62" i="1"/>
  <c r="X61" i="1"/>
  <c r="W60" i="1"/>
  <c r="Y59" i="1"/>
  <c r="X59" i="1"/>
  <c r="Y60" i="1"/>
  <c r="W62" i="1"/>
  <c r="V61" i="1"/>
  <c r="Y61" i="1"/>
  <c r="X62" i="1"/>
  <c r="W59" i="1"/>
  <c r="V60" i="1"/>
  <c r="V59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V49" i="1"/>
  <c r="W47" i="1"/>
  <c r="X48" i="1"/>
  <c r="Y46" i="1"/>
  <c r="W49" i="1"/>
  <c r="V48" i="1"/>
  <c r="Y47" i="1"/>
  <c r="X46" i="1"/>
  <c r="Y48" i="1"/>
  <c r="X49" i="1"/>
  <c r="V47" i="1"/>
  <c r="W46" i="1"/>
  <c r="Y49" i="1"/>
  <c r="X47" i="1"/>
  <c r="W48" i="1"/>
  <c r="V46" i="1"/>
  <c r="Y38" i="1"/>
  <c r="X40" i="1"/>
  <c r="W39" i="1"/>
  <c r="V41" i="1"/>
  <c r="Y40" i="1"/>
  <c r="X41" i="1"/>
  <c r="X39" i="1"/>
  <c r="W40" i="1"/>
  <c r="V38" i="1"/>
  <c r="Y39" i="1"/>
  <c r="W41" i="1"/>
  <c r="V40" i="1"/>
  <c r="X38" i="1"/>
  <c r="W38" i="1"/>
  <c r="V39" i="1"/>
  <c r="Y41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T41" i="1"/>
  <c r="S41" i="1"/>
  <c r="R41" i="1"/>
  <c r="T40" i="1"/>
  <c r="S40" i="1"/>
  <c r="R40" i="1"/>
  <c r="T39" i="1"/>
  <c r="S39" i="1"/>
  <c r="R39" i="1"/>
  <c r="Q41" i="1"/>
  <c r="Q40" i="1"/>
  <c r="Q39" i="1"/>
  <c r="T38" i="1"/>
  <c r="S38" i="1"/>
  <c r="R38" i="1"/>
  <c r="Q38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</calcChain>
</file>

<file path=xl/sharedStrings.xml><?xml version="1.0" encoding="utf-8"?>
<sst xmlns="http://schemas.openxmlformats.org/spreadsheetml/2006/main" count="289" uniqueCount="50">
  <si>
    <t>Observations</t>
  </si>
  <si>
    <t>Grand Mean</t>
  </si>
  <si>
    <t>Rows</t>
  </si>
  <si>
    <t>Columns</t>
  </si>
  <si>
    <t>Treatments</t>
  </si>
  <si>
    <t>Residuals</t>
  </si>
  <si>
    <t>=</t>
  </si>
  <si>
    <t>+</t>
  </si>
  <si>
    <t>Intersections</t>
  </si>
  <si>
    <t>Time of Day</t>
  </si>
  <si>
    <t>8am</t>
  </si>
  <si>
    <t>11am</t>
  </si>
  <si>
    <t>2pm</t>
  </si>
  <si>
    <t>5pm</t>
  </si>
  <si>
    <t>Timing Algorithm</t>
  </si>
  <si>
    <t>A</t>
  </si>
  <si>
    <t>B</t>
  </si>
  <si>
    <t>C</t>
  </si>
  <si>
    <t>D</t>
  </si>
  <si>
    <t>Treatment</t>
  </si>
  <si>
    <t>Column Factor</t>
  </si>
  <si>
    <t>locked</t>
  </si>
  <si>
    <t>free</t>
  </si>
  <si>
    <t>Intersection 1</t>
  </si>
  <si>
    <t>Intersection 2</t>
  </si>
  <si>
    <t>Intersection 3</t>
  </si>
  <si>
    <t>Intersection 4</t>
  </si>
  <si>
    <t>Residual Factor</t>
  </si>
  <si>
    <t>A(32)</t>
  </si>
  <si>
    <t>B(36)</t>
  </si>
  <si>
    <t>C(51)</t>
  </si>
  <si>
    <t>D(81)</t>
  </si>
  <si>
    <t>C(78)</t>
  </si>
  <si>
    <t>A(44)</t>
  </si>
  <si>
    <t>D(53)</t>
  </si>
  <si>
    <t>B(33)</t>
  </si>
  <si>
    <t>C(47)</t>
  </si>
  <si>
    <t>A(42)</t>
  </si>
  <si>
    <t>D(62)</t>
  </si>
  <si>
    <t>B(72)</t>
  </si>
  <si>
    <t>C(54)</t>
  </si>
  <si>
    <t>B(49)</t>
  </si>
  <si>
    <t>A(73)</t>
  </si>
  <si>
    <t>ANOVA</t>
  </si>
  <si>
    <t>Algorithm</t>
  </si>
  <si>
    <t>df</t>
  </si>
  <si>
    <t>Total</t>
  </si>
  <si>
    <t>SS</t>
  </si>
  <si>
    <t>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</si>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</sst>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theme="4"/>
      </left>
      <right style="medium">
        <color rgb="FFFF0000"/>
      </right>
      <top style="medium">
        <color theme="4"/>
      </top>
      <bottom style="medium">
        <color rgb="FFFF0000"/>
      </bottom>
      <diagonal/>
    </border>
    <border>
      <left style="medium">
        <color rgb="FFFF0000"/>
      </left>
      <right style="medium">
        <color theme="4"/>
      </right>
      <top style="medium">
        <color rgb="FFFF0000"/>
      </top>
      <bottom style="medium">
        <color theme="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theme="9"/>
      </right>
      <top style="thick">
        <color indexed="64"/>
      </top>
      <bottom/>
      <diagonal/>
    </border>
    <border>
      <left style="medium">
        <color rgb="FFFF0000"/>
      </left>
      <right style="thick">
        <color theme="9"/>
      </right>
      <top style="medium">
        <color rgb="FFFF0000"/>
      </top>
      <bottom style="medium">
        <color rgb="FFFF0000"/>
      </bottom>
      <diagonal/>
    </border>
    <border>
      <left/>
      <right style="thick">
        <color theme="9"/>
      </right>
      <top/>
      <bottom style="thick">
        <color indexed="64"/>
      </bottom>
      <diagonal/>
    </border>
    <border>
      <left style="thick">
        <color indexed="64"/>
      </left>
      <right style="thick">
        <color theme="9"/>
      </right>
      <top style="thick">
        <color indexed="64"/>
      </top>
      <bottom style="thick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indexed="64"/>
      </bottom>
      <diagonal/>
    </border>
    <border>
      <left style="thick">
        <color theme="9"/>
      </left>
      <right style="thick">
        <color theme="9"/>
      </right>
      <top style="thick">
        <color indexed="64"/>
      </top>
      <bottom style="thick">
        <color indexed="64"/>
      </bottom>
      <diagonal/>
    </border>
    <border>
      <left style="thick">
        <color theme="9"/>
      </left>
      <right style="thick">
        <color theme="9"/>
      </right>
      <top style="thick">
        <color indexed="64"/>
      </top>
      <bottom/>
      <diagonal/>
    </border>
    <border>
      <left style="thick">
        <color theme="9"/>
      </left>
      <right style="thick">
        <color theme="9"/>
      </right>
      <top style="medium">
        <color rgb="FFFF0000"/>
      </top>
      <bottom style="thick">
        <color theme="9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3" fillId="2" borderId="8" xfId="0" applyFont="1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1" fillId="2" borderId="16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7" xfId="0" applyFill="1" applyBorder="1"/>
    <xf numFmtId="0" fontId="0" fillId="2" borderId="28" xfId="0" applyFill="1" applyBorder="1"/>
    <xf numFmtId="0" fontId="1" fillId="2" borderId="26" xfId="0" applyFont="1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3" fillId="2" borderId="3" xfId="0" applyNumberFormat="1" applyFont="1" applyFill="1" applyBorder="1"/>
    <xf numFmtId="164" fontId="3" fillId="2" borderId="4" xfId="0" applyNumberFormat="1" applyFont="1" applyFill="1" applyBorder="1"/>
    <xf numFmtId="164" fontId="3" fillId="2" borderId="5" xfId="0" applyNumberFormat="1" applyFont="1" applyFill="1" applyBorder="1"/>
    <xf numFmtId="164" fontId="3" fillId="2" borderId="6" xfId="0" applyNumberFormat="1" applyFont="1" applyFill="1" applyBorder="1"/>
    <xf numFmtId="164" fontId="3" fillId="2" borderId="0" xfId="0" applyNumberFormat="1" applyFont="1" applyFill="1"/>
    <xf numFmtId="164" fontId="3" fillId="2" borderId="1" xfId="0" applyNumberFormat="1" applyFont="1" applyFill="1" applyBorder="1"/>
    <xf numFmtId="164" fontId="3" fillId="2" borderId="7" xfId="0" applyNumberFormat="1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2" borderId="11" xfId="0" applyNumberFormat="1" applyFont="1" applyFill="1" applyBorder="1"/>
    <xf numFmtId="164" fontId="3" fillId="2" borderId="12" xfId="0" applyNumberFormat="1" applyFont="1" applyFill="1" applyBorder="1"/>
    <xf numFmtId="164" fontId="3" fillId="2" borderId="13" xfId="0" applyNumberFormat="1" applyFont="1" applyFill="1" applyBorder="1"/>
    <xf numFmtId="164" fontId="3" fillId="2" borderId="14" xfId="0" applyNumberFormat="1" applyFont="1" applyFill="1" applyBorder="1"/>
    <xf numFmtId="164" fontId="3" fillId="2" borderId="15" xfId="0" applyNumberFormat="1" applyFont="1" applyFill="1" applyBorder="1"/>
    <xf numFmtId="164" fontId="3" fillId="2" borderId="10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/>
    <xf numFmtId="164" fontId="4" fillId="2" borderId="3" xfId="0" applyNumberFormat="1" applyFont="1" applyFill="1" applyBorder="1"/>
    <xf numFmtId="164" fontId="4" fillId="2" borderId="4" xfId="0" applyNumberFormat="1" applyFont="1" applyFill="1" applyBorder="1"/>
    <xf numFmtId="164" fontId="4" fillId="2" borderId="5" xfId="0" applyNumberFormat="1" applyFont="1" applyFill="1" applyBorder="1"/>
    <xf numFmtId="164" fontId="4" fillId="2" borderId="11" xfId="0" applyNumberFormat="1" applyFont="1" applyFill="1" applyBorder="1"/>
    <xf numFmtId="164" fontId="4" fillId="2" borderId="12" xfId="0" applyNumberFormat="1" applyFont="1" applyFill="1" applyBorder="1"/>
    <xf numFmtId="164" fontId="4" fillId="2" borderId="13" xfId="0" applyNumberFormat="1" applyFont="1" applyFill="1" applyBorder="1"/>
    <xf numFmtId="164" fontId="4" fillId="2" borderId="14" xfId="0" applyNumberFormat="1" applyFont="1" applyFill="1" applyBorder="1"/>
    <xf numFmtId="0" fontId="4" fillId="2" borderId="0" xfId="0" applyFont="1" applyFill="1" applyAlignment="1">
      <alignment horizontal="center"/>
    </xf>
    <xf numFmtId="164" fontId="4" fillId="2" borderId="6" xfId="0" applyNumberFormat="1" applyFont="1" applyFill="1" applyBorder="1"/>
    <xf numFmtId="164" fontId="4" fillId="2" borderId="0" xfId="0" applyNumberFormat="1" applyFont="1" applyFill="1"/>
    <xf numFmtId="164" fontId="4" fillId="2" borderId="1" xfId="0" applyNumberFormat="1" applyFont="1" applyFill="1" applyBorder="1"/>
    <xf numFmtId="0" fontId="4" fillId="2" borderId="0" xfId="0" quotePrefix="1" applyFont="1" applyFill="1" applyAlignment="1">
      <alignment horizontal="center"/>
    </xf>
    <xf numFmtId="164" fontId="4" fillId="2" borderId="15" xfId="0" applyNumberFormat="1" applyFont="1" applyFill="1" applyBorder="1"/>
    <xf numFmtId="164" fontId="4" fillId="2" borderId="7" xfId="0" applyNumberFormat="1" applyFont="1" applyFill="1" applyBorder="1"/>
    <xf numFmtId="164" fontId="4" fillId="2" borderId="8" xfId="0" applyNumberFormat="1" applyFont="1" applyFill="1" applyBorder="1"/>
    <xf numFmtId="164" fontId="4" fillId="2" borderId="9" xfId="0" applyNumberFormat="1" applyFont="1" applyFill="1" applyBorder="1"/>
    <xf numFmtId="164" fontId="4" fillId="2" borderId="10" xfId="0" applyNumberFormat="1" applyFont="1" applyFill="1" applyBorder="1"/>
    <xf numFmtId="2" fontId="5" fillId="2" borderId="0" xfId="0" applyNumberFormat="1" applyFont="1" applyFill="1"/>
    <xf numFmtId="165" fontId="0" fillId="2" borderId="0" xfId="0" applyNumberFormat="1" applyFill="1"/>
    <xf numFmtId="165" fontId="5" fillId="2" borderId="0" xfId="0" applyNumberFormat="1" applyFont="1" applyFill="1"/>
    <xf numFmtId="2" fontId="4" fillId="2" borderId="2" xfId="0" applyNumberFormat="1" applyFont="1" applyFill="1" applyBorder="1"/>
    <xf numFmtId="1" fontId="4" fillId="2" borderId="3" xfId="0" applyNumberFormat="1" applyFont="1" applyFill="1" applyBorder="1"/>
    <xf numFmtId="1" fontId="4" fillId="2" borderId="4" xfId="0" applyNumberFormat="1" applyFont="1" applyFill="1" applyBorder="1"/>
    <xf numFmtId="1" fontId="4" fillId="2" borderId="5" xfId="0" applyNumberFormat="1" applyFont="1" applyFill="1" applyBorder="1"/>
    <xf numFmtId="1" fontId="4" fillId="2" borderId="6" xfId="0" applyNumberFormat="1" applyFont="1" applyFill="1" applyBorder="1"/>
    <xf numFmtId="1" fontId="4" fillId="2" borderId="0" xfId="0" applyNumberFormat="1" applyFont="1" applyFill="1"/>
    <xf numFmtId="1" fontId="4" fillId="2" borderId="1" xfId="0" applyNumberFormat="1" applyFont="1" applyFill="1" applyBorder="1"/>
    <xf numFmtId="1" fontId="4" fillId="2" borderId="7" xfId="0" applyNumberFormat="1" applyFont="1" applyFill="1" applyBorder="1"/>
    <xf numFmtId="1" fontId="4" fillId="2" borderId="8" xfId="0" applyNumberFormat="1" applyFont="1" applyFill="1" applyBorder="1"/>
    <xf numFmtId="1" fontId="4" fillId="2" borderId="9" xfId="0" applyNumberFormat="1" applyFont="1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2" borderId="8" xfId="0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42332</xdr:colOff>
      <xdr:row>3</xdr:row>
      <xdr:rowOff>74083</xdr:rowOff>
    </xdr:from>
    <xdr:to>
      <xdr:col>7</xdr:col>
      <xdr:colOff>306915</xdr:colOff>
      <xdr:row>5</xdr:row>
      <xdr:rowOff>15875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D4A60284-4D7E-14E1-BB42-6446D478DDB0}"/>
            </a:ext>
          </a:extLst>
        </xdr:cNvPr>
        <xdr:cNvSpPr/>
      </xdr:nvSpPr>
      <xdr:spPr>
        <a:xfrm flipH="1">
          <a:off x="2111374" y="645583"/>
          <a:ext cx="1725083" cy="343959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10584</xdr:colOff>
      <xdr:row>10</xdr:row>
      <xdr:rowOff>158750</xdr:rowOff>
    </xdr:from>
    <xdr:to>
      <xdr:col>8</xdr:col>
      <xdr:colOff>185209</xdr:colOff>
      <xdr:row>12</xdr:row>
      <xdr:rowOff>100542</xdr:rowOff>
    </xdr:to>
    <xdr:sp macro="" textlink="">
      <xdr:nvSpPr>
        <xdr:cNvPr id="3" name="Arrow: Curved Down 2">
          <a:extLst>
            <a:ext uri="{FF2B5EF4-FFF2-40B4-BE49-F238E27FC236}">
              <a16:creationId xmlns:a16="http://schemas.microsoft.com/office/drawing/2014/main" id="{797EAA4B-1BC7-4924-8D46-30C06C8849DA}"/>
            </a:ext>
          </a:extLst>
        </xdr:cNvPr>
        <xdr:cNvSpPr/>
      </xdr:nvSpPr>
      <xdr:spPr>
        <a:xfrm flipH="1">
          <a:off x="1592792" y="2159000"/>
          <a:ext cx="2608792" cy="354542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47623</xdr:colOff>
      <xdr:row>18</xdr:row>
      <xdr:rowOff>95249</xdr:rowOff>
    </xdr:from>
    <xdr:to>
      <xdr:col>9</xdr:col>
      <xdr:colOff>195791</xdr:colOff>
      <xdr:row>20</xdr:row>
      <xdr:rowOff>37042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F1F6184B-E414-4ECA-B54C-E22171FF6A7B}"/>
            </a:ext>
          </a:extLst>
        </xdr:cNvPr>
        <xdr:cNvSpPr/>
      </xdr:nvSpPr>
      <xdr:spPr>
        <a:xfrm>
          <a:off x="2116665" y="3640666"/>
          <a:ext cx="2582334" cy="343959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1A6-242D-4C9B-8E75-1DA40512243A}">
  <dimension ref="A2:AL64"/>
  <sheetViews>
    <sheetView tabSelected="1" topLeftCell="A41" zoomScale="205" zoomScaleNormal="205" workbookViewId="0">
      <selection activeCell="L51" sqref="L51"/>
    </sheetView>
  </sheetViews>
  <sheetFormatPr defaultRowHeight="15" x14ac:dyDescent="0.25"/>
  <cols>
    <col min="1" max="1" width="5.7109375" style="1" customWidth="1"/>
    <col min="2" max="5" width="4.5703125" style="1" customWidth="1"/>
    <col min="6" max="6" width="1.85546875" style="1" customWidth="1"/>
    <col min="7" max="10" width="4" style="1" customWidth="1"/>
    <col min="11" max="11" width="1.85546875" style="1" customWidth="1"/>
    <col min="12" max="15" width="4.42578125" style="1" customWidth="1"/>
    <col min="16" max="16" width="1.85546875" style="1" customWidth="1"/>
    <col min="17" max="20" width="4.42578125" style="1" customWidth="1"/>
    <col min="21" max="21" width="1.85546875" style="1" customWidth="1"/>
    <col min="22" max="25" width="6.5703125" style="1" customWidth="1"/>
    <col min="26" max="26" width="1.85546875" style="1" customWidth="1"/>
    <col min="27" max="30" width="4.28515625" style="1" customWidth="1"/>
    <col min="31" max="16384" width="9.140625" style="1"/>
  </cols>
  <sheetData>
    <row r="2" spans="1:30" ht="15.75" thickBot="1" x14ac:dyDescent="0.3">
      <c r="B2" s="114" t="s">
        <v>0</v>
      </c>
      <c r="C2" s="114"/>
      <c r="D2" s="114"/>
      <c r="E2" s="114"/>
      <c r="G2" s="114" t="s">
        <v>1</v>
      </c>
      <c r="H2" s="114"/>
      <c r="I2" s="114"/>
      <c r="J2" s="114"/>
      <c r="L2" s="114" t="s">
        <v>2</v>
      </c>
      <c r="M2" s="114"/>
      <c r="N2" s="114"/>
      <c r="O2" s="114"/>
      <c r="Q2" s="114" t="s">
        <v>3</v>
      </c>
      <c r="R2" s="114"/>
      <c r="S2" s="114"/>
      <c r="T2" s="114"/>
      <c r="V2" s="116" t="s">
        <v>4</v>
      </c>
      <c r="W2" s="116"/>
      <c r="X2" s="116"/>
      <c r="Y2" s="116"/>
      <c r="AA2" s="114" t="s">
        <v>5</v>
      </c>
      <c r="AB2" s="114"/>
      <c r="AC2" s="114"/>
      <c r="AD2" s="114"/>
    </row>
    <row r="3" spans="1:30" ht="15.75" thickBot="1" x14ac:dyDescent="0.3">
      <c r="A3" s="2"/>
      <c r="B3" s="5"/>
      <c r="C3" s="3"/>
      <c r="D3" s="3"/>
      <c r="E3" s="3"/>
      <c r="G3" s="7"/>
      <c r="H3" s="8"/>
      <c r="I3" s="8"/>
      <c r="J3" s="9"/>
      <c r="L3" s="12"/>
      <c r="M3" s="13"/>
      <c r="N3" s="13"/>
      <c r="O3" s="14"/>
      <c r="Q3" s="15"/>
      <c r="R3" s="15"/>
      <c r="S3" s="15"/>
      <c r="T3" s="15"/>
      <c r="V3" s="61" t="s">
        <v>15</v>
      </c>
      <c r="W3" s="61" t="s">
        <v>16</v>
      </c>
      <c r="X3" s="61" t="s">
        <v>17</v>
      </c>
      <c r="Y3" s="61" t="s">
        <v>18</v>
      </c>
      <c r="AA3" s="3"/>
      <c r="AB3" s="3"/>
      <c r="AC3" s="3"/>
      <c r="AD3" s="3"/>
    </row>
    <row r="4" spans="1:30" ht="15.75" thickBot="1" x14ac:dyDescent="0.3">
      <c r="A4" s="2"/>
      <c r="B4" s="3"/>
      <c r="C4" s="3"/>
      <c r="D4" s="3"/>
      <c r="E4" s="3"/>
      <c r="G4" s="10"/>
      <c r="J4" s="2"/>
      <c r="L4" s="12"/>
      <c r="M4" s="13"/>
      <c r="N4" s="13"/>
      <c r="O4" s="14"/>
      <c r="Q4" s="16"/>
      <c r="R4" s="16"/>
      <c r="S4" s="16"/>
      <c r="T4" s="16"/>
      <c r="V4" s="61" t="s">
        <v>16</v>
      </c>
      <c r="W4" s="61" t="s">
        <v>17</v>
      </c>
      <c r="X4" s="61" t="s">
        <v>18</v>
      </c>
      <c r="Y4" s="61" t="s">
        <v>15</v>
      </c>
      <c r="AA4" s="3"/>
      <c r="AB4" s="3"/>
      <c r="AC4" s="3"/>
      <c r="AD4" s="3"/>
    </row>
    <row r="5" spans="1:30" ht="15.75" thickBot="1" x14ac:dyDescent="0.3">
      <c r="A5" s="2"/>
      <c r="B5" s="3"/>
      <c r="C5" s="3"/>
      <c r="D5" s="3"/>
      <c r="E5" s="3"/>
      <c r="G5" s="10"/>
      <c r="J5" s="2"/>
      <c r="L5" s="12"/>
      <c r="M5" s="13"/>
      <c r="N5" s="13"/>
      <c r="O5" s="14"/>
      <c r="Q5" s="16"/>
      <c r="R5" s="16"/>
      <c r="S5" s="16"/>
      <c r="T5" s="16"/>
      <c r="V5" s="61" t="s">
        <v>17</v>
      </c>
      <c r="W5" s="61" t="s">
        <v>18</v>
      </c>
      <c r="X5" s="61" t="s">
        <v>15</v>
      </c>
      <c r="Y5" s="61" t="s">
        <v>16</v>
      </c>
      <c r="AA5" s="3"/>
      <c r="AB5" s="3"/>
      <c r="AC5" s="3"/>
      <c r="AD5" s="3"/>
    </row>
    <row r="6" spans="1:30" ht="15.75" thickBot="1" x14ac:dyDescent="0.3">
      <c r="B6" s="3"/>
      <c r="C6" s="3"/>
      <c r="D6" s="3"/>
      <c r="E6" s="3"/>
      <c r="G6" s="4"/>
      <c r="H6" s="6"/>
      <c r="I6" s="6"/>
      <c r="J6" s="11"/>
      <c r="L6" s="12"/>
      <c r="M6" s="13"/>
      <c r="N6" s="13"/>
      <c r="O6" s="14"/>
      <c r="Q6" s="5"/>
      <c r="R6" s="5"/>
      <c r="S6" s="5"/>
      <c r="T6" s="5"/>
      <c r="V6" s="61" t="s">
        <v>18</v>
      </c>
      <c r="W6" s="61" t="s">
        <v>15</v>
      </c>
      <c r="X6" s="61" t="s">
        <v>16</v>
      </c>
      <c r="Y6" s="61" t="s">
        <v>17</v>
      </c>
      <c r="AA6" s="3"/>
      <c r="AB6" s="3"/>
      <c r="AC6" s="3"/>
      <c r="AD6" s="3"/>
    </row>
    <row r="10" spans="1:30" ht="15.75" thickBot="1" x14ac:dyDescent="0.3">
      <c r="B10" s="114" t="s">
        <v>0</v>
      </c>
      <c r="C10" s="114"/>
      <c r="D10" s="114"/>
      <c r="E10" s="114"/>
      <c r="G10" s="114" t="s">
        <v>1</v>
      </c>
      <c r="H10" s="114"/>
      <c r="I10" s="114"/>
      <c r="J10" s="114"/>
      <c r="L10" s="114" t="s">
        <v>2</v>
      </c>
      <c r="M10" s="114"/>
      <c r="N10" s="114"/>
      <c r="O10" s="114"/>
      <c r="Q10" s="114" t="s">
        <v>3</v>
      </c>
      <c r="R10" s="114"/>
      <c r="S10" s="114"/>
      <c r="T10" s="114"/>
      <c r="V10" s="114" t="s">
        <v>4</v>
      </c>
      <c r="W10" s="114"/>
      <c r="X10" s="114"/>
      <c r="Y10" s="114"/>
      <c r="AA10" s="114" t="s">
        <v>5</v>
      </c>
      <c r="AB10" s="114"/>
      <c r="AC10" s="114"/>
      <c r="AD10" s="114"/>
    </row>
    <row r="11" spans="1:30" ht="15.75" thickBot="1" x14ac:dyDescent="0.3">
      <c r="A11" s="2"/>
      <c r="B11" s="5"/>
      <c r="C11" s="3"/>
      <c r="D11" s="3"/>
      <c r="E11" s="3"/>
      <c r="G11" s="7"/>
      <c r="H11" s="8"/>
      <c r="I11" s="8"/>
      <c r="J11" s="9"/>
      <c r="L11" s="12"/>
      <c r="M11" s="13"/>
      <c r="N11" s="13"/>
      <c r="O11" s="14"/>
      <c r="Q11" s="15"/>
      <c r="R11" s="15"/>
      <c r="S11" s="15"/>
      <c r="T11" s="15"/>
      <c r="V11" s="61" t="s">
        <v>15</v>
      </c>
      <c r="W11" s="61" t="s">
        <v>16</v>
      </c>
      <c r="X11" s="61" t="s">
        <v>17</v>
      </c>
      <c r="Y11" s="61" t="s">
        <v>18</v>
      </c>
      <c r="AA11" s="3"/>
      <c r="AB11" s="3"/>
      <c r="AC11" s="3"/>
      <c r="AD11" s="3"/>
    </row>
    <row r="12" spans="1:30" ht="15.75" thickBot="1" x14ac:dyDescent="0.3">
      <c r="A12" s="2"/>
      <c r="B12" s="3"/>
      <c r="C12" s="3"/>
      <c r="D12" s="3"/>
      <c r="E12" s="3"/>
      <c r="F12" s="17" t="s">
        <v>6</v>
      </c>
      <c r="G12" s="10"/>
      <c r="J12" s="2"/>
      <c r="K12" s="18" t="s">
        <v>7</v>
      </c>
      <c r="L12" s="12"/>
      <c r="M12" s="13"/>
      <c r="N12" s="13"/>
      <c r="O12" s="14"/>
      <c r="P12" s="18" t="s">
        <v>7</v>
      </c>
      <c r="Q12" s="16"/>
      <c r="R12" s="16"/>
      <c r="S12" s="16"/>
      <c r="T12" s="16"/>
      <c r="U12" s="18" t="s">
        <v>7</v>
      </c>
      <c r="V12" s="61" t="s">
        <v>16</v>
      </c>
      <c r="W12" s="61" t="s">
        <v>18</v>
      </c>
      <c r="X12" s="61" t="s">
        <v>15</v>
      </c>
      <c r="Y12" s="61" t="s">
        <v>17</v>
      </c>
      <c r="Z12" s="18" t="s">
        <v>7</v>
      </c>
      <c r="AA12" s="3"/>
      <c r="AB12" s="3"/>
      <c r="AC12" s="3"/>
      <c r="AD12" s="3"/>
    </row>
    <row r="13" spans="1:30" ht="15.75" thickBot="1" x14ac:dyDescent="0.3">
      <c r="A13" s="2"/>
      <c r="B13" s="3"/>
      <c r="C13" s="3"/>
      <c r="D13" s="3"/>
      <c r="E13" s="3"/>
      <c r="G13" s="10"/>
      <c r="J13" s="2"/>
      <c r="L13" s="12"/>
      <c r="M13" s="13"/>
      <c r="N13" s="13"/>
      <c r="O13" s="14"/>
      <c r="Q13" s="16"/>
      <c r="R13" s="16"/>
      <c r="S13" s="16"/>
      <c r="T13" s="16"/>
      <c r="V13" s="61" t="s">
        <v>17</v>
      </c>
      <c r="W13" s="61" t="s">
        <v>15</v>
      </c>
      <c r="X13" s="61" t="s">
        <v>18</v>
      </c>
      <c r="Y13" s="61" t="s">
        <v>16</v>
      </c>
      <c r="AA13" s="3"/>
      <c r="AB13" s="3"/>
      <c r="AC13" s="3"/>
      <c r="AD13" s="3"/>
    </row>
    <row r="14" spans="1:30" ht="15.75" thickBot="1" x14ac:dyDescent="0.3">
      <c r="B14" s="3"/>
      <c r="C14" s="3"/>
      <c r="D14" s="3"/>
      <c r="E14" s="3"/>
      <c r="G14" s="4"/>
      <c r="H14" s="6"/>
      <c r="I14" s="6"/>
      <c r="J14" s="11"/>
      <c r="L14" s="12"/>
      <c r="M14" s="13"/>
      <c r="N14" s="13"/>
      <c r="O14" s="14"/>
      <c r="Q14" s="5"/>
      <c r="R14" s="5"/>
      <c r="S14" s="5"/>
      <c r="T14" s="5"/>
      <c r="V14" s="61" t="s">
        <v>18</v>
      </c>
      <c r="W14" s="61" t="s">
        <v>17</v>
      </c>
      <c r="X14" s="61" t="s">
        <v>16</v>
      </c>
      <c r="Y14" s="61" t="s">
        <v>15</v>
      </c>
      <c r="AA14" s="3"/>
      <c r="AB14" s="3"/>
      <c r="AC14" s="3"/>
      <c r="AD14" s="3"/>
    </row>
    <row r="19" spans="2:38" x14ac:dyDescent="0.25">
      <c r="Q19" s="115" t="s">
        <v>9</v>
      </c>
      <c r="R19" s="115"/>
      <c r="S19" s="115"/>
      <c r="T19" s="115"/>
    </row>
    <row r="20" spans="2:38" ht="15.75" thickBot="1" x14ac:dyDescent="0.3">
      <c r="B20" s="114" t="s">
        <v>0</v>
      </c>
      <c r="C20" s="114"/>
      <c r="D20" s="114"/>
      <c r="E20" s="114"/>
      <c r="G20" s="114" t="s">
        <v>1</v>
      </c>
      <c r="H20" s="114"/>
      <c r="I20" s="114"/>
      <c r="J20" s="114"/>
      <c r="L20" s="114" t="s">
        <v>8</v>
      </c>
      <c r="M20" s="114"/>
      <c r="N20" s="114"/>
      <c r="O20" s="114"/>
      <c r="Q20" s="19" t="s">
        <v>10</v>
      </c>
      <c r="R20" s="19" t="s">
        <v>11</v>
      </c>
      <c r="S20" s="19" t="s">
        <v>12</v>
      </c>
      <c r="T20" s="19" t="s">
        <v>13</v>
      </c>
      <c r="V20" s="114" t="s">
        <v>14</v>
      </c>
      <c r="W20" s="114"/>
      <c r="X20" s="114"/>
      <c r="Y20" s="114"/>
      <c r="AA20" s="114" t="s">
        <v>5</v>
      </c>
      <c r="AB20" s="114"/>
      <c r="AC20" s="114"/>
      <c r="AD20" s="114"/>
    </row>
    <row r="21" spans="2:38" ht="15.75" thickBot="1" x14ac:dyDescent="0.3">
      <c r="B21" s="5"/>
      <c r="C21" s="3"/>
      <c r="D21" s="3"/>
      <c r="E21" s="3"/>
      <c r="G21" s="7"/>
      <c r="H21" s="8"/>
      <c r="I21" s="8"/>
      <c r="J21" s="9"/>
      <c r="L21" s="12"/>
      <c r="M21" s="13"/>
      <c r="N21" s="13"/>
      <c r="O21" s="14"/>
      <c r="Q21" s="15"/>
      <c r="R21" s="15"/>
      <c r="S21" s="15"/>
      <c r="T21" s="15"/>
      <c r="V21" s="61" t="s">
        <v>15</v>
      </c>
      <c r="W21" s="61" t="s">
        <v>16</v>
      </c>
      <c r="X21" s="61" t="s">
        <v>17</v>
      </c>
      <c r="Y21" s="61" t="s">
        <v>18</v>
      </c>
      <c r="AA21" s="3"/>
      <c r="AB21" s="3"/>
      <c r="AC21" s="3"/>
      <c r="AD21" s="3"/>
    </row>
    <row r="22" spans="2:38" ht="15.75" thickBot="1" x14ac:dyDescent="0.3">
      <c r="B22" s="3"/>
      <c r="C22" s="3"/>
      <c r="D22" s="3"/>
      <c r="E22" s="3"/>
      <c r="F22" s="17"/>
      <c r="G22" s="10"/>
      <c r="J22" s="2"/>
      <c r="K22" s="18"/>
      <c r="L22" s="12"/>
      <c r="M22" s="13"/>
      <c r="N22" s="13"/>
      <c r="O22" s="14"/>
      <c r="P22" s="18"/>
      <c r="Q22" s="16"/>
      <c r="R22" s="16"/>
      <c r="S22" s="16"/>
      <c r="T22" s="16"/>
      <c r="U22" s="18"/>
      <c r="V22" s="61" t="s">
        <v>16</v>
      </c>
      <c r="W22" s="61" t="s">
        <v>18</v>
      </c>
      <c r="X22" s="61" t="s">
        <v>15</v>
      </c>
      <c r="Y22" s="61" t="s">
        <v>17</v>
      </c>
      <c r="Z22" s="18"/>
      <c r="AA22" s="3"/>
      <c r="AB22" s="3"/>
      <c r="AC22" s="3"/>
      <c r="AD22" s="3"/>
    </row>
    <row r="23" spans="2:38" ht="15.75" thickBot="1" x14ac:dyDescent="0.3">
      <c r="B23" s="3"/>
      <c r="C23" s="3"/>
      <c r="D23" s="3"/>
      <c r="E23" s="3"/>
      <c r="G23" s="10"/>
      <c r="J23" s="2"/>
      <c r="L23" s="12"/>
      <c r="M23" s="13"/>
      <c r="N23" s="13"/>
      <c r="O23" s="14"/>
      <c r="Q23" s="16"/>
      <c r="R23" s="16"/>
      <c r="S23" s="16"/>
      <c r="T23" s="16"/>
      <c r="V23" s="61" t="s">
        <v>17</v>
      </c>
      <c r="W23" s="61" t="s">
        <v>15</v>
      </c>
      <c r="X23" s="61" t="s">
        <v>18</v>
      </c>
      <c r="Y23" s="61" t="s">
        <v>16</v>
      </c>
      <c r="AA23" s="3"/>
      <c r="AB23" s="3"/>
      <c r="AC23" s="3"/>
      <c r="AD23" s="3"/>
    </row>
    <row r="24" spans="2:38" ht="15.75" thickBot="1" x14ac:dyDescent="0.3">
      <c r="B24" s="3"/>
      <c r="C24" s="3"/>
      <c r="D24" s="3"/>
      <c r="E24" s="3"/>
      <c r="G24" s="4"/>
      <c r="H24" s="6"/>
      <c r="I24" s="6"/>
      <c r="J24" s="11"/>
      <c r="L24" s="12"/>
      <c r="M24" s="13"/>
      <c r="N24" s="13"/>
      <c r="O24" s="14"/>
      <c r="Q24" s="5"/>
      <c r="R24" s="5"/>
      <c r="S24" s="5"/>
      <c r="T24" s="5"/>
      <c r="V24" s="61" t="s">
        <v>18</v>
      </c>
      <c r="W24" s="61" t="s">
        <v>17</v>
      </c>
      <c r="X24" s="61" t="s">
        <v>16</v>
      </c>
      <c r="Y24" s="61" t="s">
        <v>15</v>
      </c>
      <c r="AA24" s="3"/>
      <c r="AB24" s="3"/>
      <c r="AC24" s="3"/>
      <c r="AD24" s="3"/>
    </row>
    <row r="28" spans="2:38" x14ac:dyDescent="0.25">
      <c r="Q28" s="115" t="s">
        <v>9</v>
      </c>
      <c r="R28" s="115"/>
      <c r="S28" s="115"/>
      <c r="T28" s="115"/>
    </row>
    <row r="29" spans="2:38" ht="15.75" thickBot="1" x14ac:dyDescent="0.3">
      <c r="B29" s="114" t="s">
        <v>0</v>
      </c>
      <c r="C29" s="114"/>
      <c r="D29" s="114"/>
      <c r="E29" s="114"/>
      <c r="G29" s="114" t="s">
        <v>1</v>
      </c>
      <c r="H29" s="114"/>
      <c r="I29" s="114"/>
      <c r="J29" s="114"/>
      <c r="L29" s="114" t="s">
        <v>8</v>
      </c>
      <c r="M29" s="114"/>
      <c r="N29" s="114"/>
      <c r="O29" s="114"/>
      <c r="Q29" s="19" t="s">
        <v>10</v>
      </c>
      <c r="R29" s="19" t="s">
        <v>11</v>
      </c>
      <c r="S29" s="19" t="s">
        <v>12</v>
      </c>
      <c r="T29" s="19" t="s">
        <v>13</v>
      </c>
      <c r="V29" s="114" t="s">
        <v>14</v>
      </c>
      <c r="W29" s="114"/>
      <c r="X29" s="114"/>
      <c r="Y29" s="114"/>
      <c r="AA29" s="114" t="s">
        <v>5</v>
      </c>
      <c r="AB29" s="114"/>
      <c r="AC29" s="114"/>
      <c r="AD29" s="114"/>
      <c r="AI29" s="42" t="s">
        <v>10</v>
      </c>
      <c r="AJ29" s="42" t="s">
        <v>11</v>
      </c>
      <c r="AK29" s="42" t="s">
        <v>12</v>
      </c>
      <c r="AL29" s="42" t="s">
        <v>13</v>
      </c>
    </row>
    <row r="30" spans="2:38" ht="15.75" thickBot="1" x14ac:dyDescent="0.3">
      <c r="B30" s="20">
        <v>32</v>
      </c>
      <c r="C30" s="21">
        <v>33</v>
      </c>
      <c r="D30" s="21">
        <v>47</v>
      </c>
      <c r="E30" s="21">
        <v>53</v>
      </c>
      <c r="G30" s="7"/>
      <c r="H30" s="8"/>
      <c r="I30" s="8"/>
      <c r="J30" s="9"/>
      <c r="L30" s="12"/>
      <c r="M30" s="13"/>
      <c r="N30" s="13"/>
      <c r="O30" s="14"/>
      <c r="Q30" s="15"/>
      <c r="R30" s="15"/>
      <c r="S30" s="15"/>
      <c r="T30" s="15"/>
      <c r="V30" s="61" t="s">
        <v>15</v>
      </c>
      <c r="W30" s="61" t="s">
        <v>16</v>
      </c>
      <c r="X30" s="61" t="s">
        <v>17</v>
      </c>
      <c r="Y30" s="61" t="s">
        <v>18</v>
      </c>
      <c r="AA30" s="3"/>
      <c r="AB30" s="3"/>
      <c r="AC30" s="3"/>
      <c r="AD30" s="3"/>
      <c r="AH30" s="41" t="s">
        <v>23</v>
      </c>
      <c r="AI30" s="21" t="s">
        <v>28</v>
      </c>
      <c r="AJ30" s="21" t="s">
        <v>35</v>
      </c>
      <c r="AK30" s="21" t="s">
        <v>36</v>
      </c>
      <c r="AL30" s="21" t="s">
        <v>34</v>
      </c>
    </row>
    <row r="31" spans="2:38" ht="15.75" thickBot="1" x14ac:dyDescent="0.3">
      <c r="B31" s="21">
        <v>36</v>
      </c>
      <c r="C31" s="21">
        <v>53</v>
      </c>
      <c r="D31" s="21">
        <v>42</v>
      </c>
      <c r="E31" s="21">
        <v>54</v>
      </c>
      <c r="F31" s="17" t="s">
        <v>6</v>
      </c>
      <c r="G31" s="10"/>
      <c r="J31" s="2"/>
      <c r="K31" s="18" t="s">
        <v>7</v>
      </c>
      <c r="L31" s="12"/>
      <c r="M31" s="13"/>
      <c r="N31" s="13"/>
      <c r="O31" s="14"/>
      <c r="P31" s="18" t="s">
        <v>7</v>
      </c>
      <c r="Q31" s="16"/>
      <c r="R31" s="16"/>
      <c r="S31" s="16"/>
      <c r="T31" s="16"/>
      <c r="U31" s="18" t="s">
        <v>7</v>
      </c>
      <c r="V31" s="61" t="s">
        <v>16</v>
      </c>
      <c r="W31" s="61" t="s">
        <v>18</v>
      </c>
      <c r="X31" s="61" t="s">
        <v>15</v>
      </c>
      <c r="Y31" s="61" t="s">
        <v>17</v>
      </c>
      <c r="Z31" s="18" t="s">
        <v>7</v>
      </c>
      <c r="AA31" s="3"/>
      <c r="AB31" s="3"/>
      <c r="AC31" s="3"/>
      <c r="AD31" s="3"/>
      <c r="AH31" s="41" t="s">
        <v>24</v>
      </c>
      <c r="AI31" s="21" t="s">
        <v>29</v>
      </c>
      <c r="AJ31" s="21" t="s">
        <v>34</v>
      </c>
      <c r="AK31" s="21" t="s">
        <v>37</v>
      </c>
      <c r="AL31" s="21" t="s">
        <v>40</v>
      </c>
    </row>
    <row r="32" spans="2:38" ht="15.75" thickBot="1" x14ac:dyDescent="0.3">
      <c r="B32" s="21">
        <v>51</v>
      </c>
      <c r="C32" s="21">
        <v>44</v>
      </c>
      <c r="D32" s="21">
        <v>62</v>
      </c>
      <c r="E32" s="21">
        <v>49</v>
      </c>
      <c r="G32" s="10"/>
      <c r="J32" s="2"/>
      <c r="L32" s="12"/>
      <c r="M32" s="13"/>
      <c r="N32" s="13"/>
      <c r="O32" s="14"/>
      <c r="Q32" s="16"/>
      <c r="R32" s="16"/>
      <c r="S32" s="16"/>
      <c r="T32" s="16"/>
      <c r="V32" s="61" t="s">
        <v>17</v>
      </c>
      <c r="W32" s="61" t="s">
        <v>15</v>
      </c>
      <c r="X32" s="61" t="s">
        <v>18</v>
      </c>
      <c r="Y32" s="61" t="s">
        <v>16</v>
      </c>
      <c r="AA32" s="3"/>
      <c r="AB32" s="3"/>
      <c r="AC32" s="3"/>
      <c r="AD32" s="3"/>
      <c r="AH32" s="41" t="s">
        <v>25</v>
      </c>
      <c r="AI32" s="21" t="s">
        <v>30</v>
      </c>
      <c r="AJ32" s="21" t="s">
        <v>33</v>
      </c>
      <c r="AK32" s="21" t="s">
        <v>38</v>
      </c>
      <c r="AL32" s="21" t="s">
        <v>41</v>
      </c>
    </row>
    <row r="33" spans="2:38" ht="15.75" thickBot="1" x14ac:dyDescent="0.3">
      <c r="B33" s="21">
        <v>81</v>
      </c>
      <c r="C33" s="21">
        <v>78</v>
      </c>
      <c r="D33" s="21">
        <v>72</v>
      </c>
      <c r="E33" s="21">
        <v>73</v>
      </c>
      <c r="G33" s="4"/>
      <c r="H33" s="6"/>
      <c r="I33" s="6"/>
      <c r="J33" s="11"/>
      <c r="L33" s="12"/>
      <c r="M33" s="13"/>
      <c r="N33" s="13"/>
      <c r="O33" s="14"/>
      <c r="Q33" s="5"/>
      <c r="R33" s="5"/>
      <c r="S33" s="5"/>
      <c r="T33" s="5"/>
      <c r="V33" s="61" t="s">
        <v>18</v>
      </c>
      <c r="W33" s="61" t="s">
        <v>17</v>
      </c>
      <c r="X33" s="61" t="s">
        <v>16</v>
      </c>
      <c r="Y33" s="61" t="s">
        <v>15</v>
      </c>
      <c r="AA33" s="3"/>
      <c r="AB33" s="3"/>
      <c r="AC33" s="3"/>
      <c r="AD33" s="3"/>
      <c r="AH33" s="41" t="s">
        <v>26</v>
      </c>
      <c r="AI33" s="21" t="s">
        <v>31</v>
      </c>
      <c r="AJ33" s="21" t="s">
        <v>32</v>
      </c>
      <c r="AK33" s="21" t="s">
        <v>39</v>
      </c>
      <c r="AL33" s="21" t="s">
        <v>42</v>
      </c>
    </row>
    <row r="36" spans="2:38" x14ac:dyDescent="0.25">
      <c r="Q36" s="115" t="s">
        <v>9</v>
      </c>
      <c r="R36" s="115"/>
      <c r="S36" s="115"/>
      <c r="T36" s="115"/>
    </row>
    <row r="37" spans="2:38" ht="15.75" thickBot="1" x14ac:dyDescent="0.3">
      <c r="B37" s="114" t="s">
        <v>0</v>
      </c>
      <c r="C37" s="114"/>
      <c r="D37" s="114"/>
      <c r="E37" s="114"/>
      <c r="G37" s="114" t="s">
        <v>1</v>
      </c>
      <c r="H37" s="114"/>
      <c r="I37" s="114"/>
      <c r="J37" s="114"/>
      <c r="L37" s="114" t="s">
        <v>8</v>
      </c>
      <c r="M37" s="114"/>
      <c r="N37" s="114"/>
      <c r="O37" s="114"/>
      <c r="Q37" s="19" t="s">
        <v>10</v>
      </c>
      <c r="R37" s="19" t="s">
        <v>11</v>
      </c>
      <c r="S37" s="19" t="s">
        <v>12</v>
      </c>
      <c r="T37" s="19" t="s">
        <v>13</v>
      </c>
      <c r="V37" s="114" t="s">
        <v>14</v>
      </c>
      <c r="W37" s="114"/>
      <c r="X37" s="114"/>
      <c r="Y37" s="114"/>
      <c r="AA37" s="114" t="s">
        <v>5</v>
      </c>
      <c r="AB37" s="114"/>
      <c r="AC37" s="114"/>
      <c r="AD37" s="114"/>
    </row>
    <row r="38" spans="2:38" ht="15.75" thickBot="1" x14ac:dyDescent="0.3">
      <c r="B38" s="20">
        <v>32</v>
      </c>
      <c r="C38" s="21">
        <v>33</v>
      </c>
      <c r="D38" s="21">
        <v>47</v>
      </c>
      <c r="E38" s="21">
        <v>53</v>
      </c>
      <c r="G38" s="62">
        <f>AVERAGE($B$38:$E$41)</f>
        <v>53.75</v>
      </c>
      <c r="H38" s="63">
        <f t="shared" ref="H38:J41" si="0">AVERAGE($B$38:$E$41)</f>
        <v>53.75</v>
      </c>
      <c r="I38" s="63">
        <f t="shared" si="0"/>
        <v>53.75</v>
      </c>
      <c r="J38" s="64">
        <f t="shared" si="0"/>
        <v>53.75</v>
      </c>
      <c r="L38" s="71">
        <f>AVERAGE($B38:$E38)</f>
        <v>41.25</v>
      </c>
      <c r="M38" s="72">
        <f t="shared" ref="M38:O41" si="1">AVERAGE($B38:$E38)</f>
        <v>41.25</v>
      </c>
      <c r="N38" s="72">
        <f t="shared" si="1"/>
        <v>41.25</v>
      </c>
      <c r="O38" s="73">
        <f t="shared" si="1"/>
        <v>41.25</v>
      </c>
      <c r="Q38" s="74">
        <f>AVERAGE(B$38:B$41)</f>
        <v>50</v>
      </c>
      <c r="R38" s="74">
        <f t="shared" ref="R38:T41" si="2">AVERAGE(C$38:C$41)</f>
        <v>52</v>
      </c>
      <c r="S38" s="74">
        <f t="shared" si="2"/>
        <v>55.75</v>
      </c>
      <c r="T38" s="74">
        <f t="shared" si="2"/>
        <v>57.25</v>
      </c>
      <c r="V38" s="77" t="str">
        <f>V30 &amp; "(" &amp; ROUND(AVERAGE($B$38,$C$40,$D$39,$E$41),1) &amp; ")"</f>
        <v>A(47.8)</v>
      </c>
      <c r="W38" s="77" t="str">
        <f>W30 &amp; "(" &amp; AVERAGE($B$39,$C$38,$D$41,$E$40) &amp; ")"</f>
        <v>B(47.5)</v>
      </c>
      <c r="X38" s="77" t="str">
        <f>X30 &amp; "(" &amp; AVERAGE($D$38,$E$39,$B$40,$C$41) &amp; ")"</f>
        <v>C(57.5)</v>
      </c>
      <c r="Y38" s="77" t="str">
        <f>Y30 &amp; "(" &amp; ROUND(AVERAGE($B$41,$C$39,$D$40,$E$38),1) &amp; ")"</f>
        <v>D(62.3)</v>
      </c>
      <c r="AA38" s="3"/>
      <c r="AB38" s="3"/>
      <c r="AC38" s="3"/>
      <c r="AD38" s="3"/>
    </row>
    <row r="39" spans="2:38" ht="15.75" thickBot="1" x14ac:dyDescent="0.3">
      <c r="B39" s="21">
        <v>36</v>
      </c>
      <c r="C39" s="21">
        <v>53</v>
      </c>
      <c r="D39" s="21">
        <v>42</v>
      </c>
      <c r="E39" s="21">
        <v>54</v>
      </c>
      <c r="F39" s="17" t="s">
        <v>6</v>
      </c>
      <c r="G39" s="65">
        <f t="shared" ref="G39:G41" si="3">AVERAGE($B$38:$E$41)</f>
        <v>53.75</v>
      </c>
      <c r="H39" s="66">
        <f t="shared" si="0"/>
        <v>53.75</v>
      </c>
      <c r="I39" s="66">
        <f t="shared" si="0"/>
        <v>53.75</v>
      </c>
      <c r="J39" s="67">
        <f t="shared" si="0"/>
        <v>53.75</v>
      </c>
      <c r="K39" s="18"/>
      <c r="L39" s="71">
        <f t="shared" ref="L39:L41" si="4">AVERAGE($B39:$E39)</f>
        <v>46.25</v>
      </c>
      <c r="M39" s="72">
        <f t="shared" si="1"/>
        <v>46.25</v>
      </c>
      <c r="N39" s="72">
        <f t="shared" si="1"/>
        <v>46.25</v>
      </c>
      <c r="O39" s="73">
        <f t="shared" si="1"/>
        <v>46.25</v>
      </c>
      <c r="P39" s="18"/>
      <c r="Q39" s="75">
        <f t="shared" ref="Q39:Q41" si="5">AVERAGE(B$38:B$41)</f>
        <v>50</v>
      </c>
      <c r="R39" s="75">
        <f t="shared" si="2"/>
        <v>52</v>
      </c>
      <c r="S39" s="75">
        <f t="shared" si="2"/>
        <v>55.75</v>
      </c>
      <c r="T39" s="75">
        <f t="shared" si="2"/>
        <v>57.25</v>
      </c>
      <c r="U39" s="18"/>
      <c r="V39" s="77" t="str">
        <f>V31 &amp; "(" &amp; AVERAGE($B$39,$C$38,$D$41,$E$40) &amp; ")"</f>
        <v>B(47.5)</v>
      </c>
      <c r="W39" s="77" t="str">
        <f>W31 &amp; "(" &amp; ROUND(AVERAGE($B$41,$C$39,$D$40,$E$38),1) &amp; ")"</f>
        <v>D(62.3)</v>
      </c>
      <c r="X39" s="77" t="str">
        <f>X31 &amp; "(" &amp; ROUND(AVERAGE($B$38,$C$40,$D$39,$E$41),1) &amp; ")"</f>
        <v>A(47.8)</v>
      </c>
      <c r="Y39" s="77" t="str">
        <f>Y31 &amp; "(" &amp; AVERAGE($D$38,$E$39,$B$40,$C$41) &amp; ")"</f>
        <v>C(57.5)</v>
      </c>
      <c r="Z39" s="18" t="s">
        <v>7</v>
      </c>
      <c r="AA39" s="3"/>
      <c r="AB39" s="3"/>
      <c r="AC39" s="3"/>
      <c r="AD39" s="3"/>
    </row>
    <row r="40" spans="2:38" ht="15.75" thickBot="1" x14ac:dyDescent="0.3">
      <c r="B40" s="21">
        <v>51</v>
      </c>
      <c r="C40" s="21">
        <v>44</v>
      </c>
      <c r="D40" s="21">
        <v>62</v>
      </c>
      <c r="E40" s="21">
        <v>49</v>
      </c>
      <c r="G40" s="65">
        <f t="shared" si="3"/>
        <v>53.75</v>
      </c>
      <c r="H40" s="66">
        <f t="shared" si="0"/>
        <v>53.75</v>
      </c>
      <c r="I40" s="66">
        <f t="shared" si="0"/>
        <v>53.75</v>
      </c>
      <c r="J40" s="67">
        <f t="shared" si="0"/>
        <v>53.75</v>
      </c>
      <c r="L40" s="71">
        <f t="shared" si="4"/>
        <v>51.5</v>
      </c>
      <c r="M40" s="72">
        <f t="shared" si="1"/>
        <v>51.5</v>
      </c>
      <c r="N40" s="72">
        <f t="shared" si="1"/>
        <v>51.5</v>
      </c>
      <c r="O40" s="73">
        <f t="shared" si="1"/>
        <v>51.5</v>
      </c>
      <c r="Q40" s="75">
        <f t="shared" si="5"/>
        <v>50</v>
      </c>
      <c r="R40" s="75">
        <f t="shared" si="2"/>
        <v>52</v>
      </c>
      <c r="S40" s="75">
        <f t="shared" si="2"/>
        <v>55.75</v>
      </c>
      <c r="T40" s="75">
        <f t="shared" si="2"/>
        <v>57.25</v>
      </c>
      <c r="V40" s="77" t="str">
        <f>V32 &amp; "(" &amp; AVERAGE($D$38,$E$39,$B$40,$C$41) &amp; ")"</f>
        <v>C(57.5)</v>
      </c>
      <c r="W40" s="77" t="str">
        <f>W32 &amp; "(" &amp; ROUND(AVERAGE($B$38,$C$40,$D$39,$E$41),1) &amp; ")"</f>
        <v>A(47.8)</v>
      </c>
      <c r="X40" s="77" t="str">
        <f>X32 &amp; "(" &amp; ROUND(AVERAGE($B$41,$C$39,$D$40,$E$38),1) &amp; ")"</f>
        <v>D(62.3)</v>
      </c>
      <c r="Y40" s="77" t="str">
        <f>Y32 &amp; "(" &amp; ROUND(AVERAGE($B$38,$C$40,$D$39,$E$41),1) &amp; ")"</f>
        <v>B(47.8)</v>
      </c>
      <c r="AA40" s="3"/>
      <c r="AB40" s="3"/>
      <c r="AC40" s="3"/>
      <c r="AD40" s="3"/>
    </row>
    <row r="41" spans="2:38" ht="15.75" thickBot="1" x14ac:dyDescent="0.3">
      <c r="B41" s="21">
        <v>81</v>
      </c>
      <c r="C41" s="21">
        <v>78</v>
      </c>
      <c r="D41" s="21">
        <v>72</v>
      </c>
      <c r="E41" s="21">
        <v>73</v>
      </c>
      <c r="G41" s="68">
        <f t="shared" si="3"/>
        <v>53.75</v>
      </c>
      <c r="H41" s="69">
        <f t="shared" si="0"/>
        <v>53.75</v>
      </c>
      <c r="I41" s="69">
        <f t="shared" si="0"/>
        <v>53.75</v>
      </c>
      <c r="J41" s="70">
        <f t="shared" si="0"/>
        <v>53.75</v>
      </c>
      <c r="L41" s="71">
        <f t="shared" si="4"/>
        <v>76</v>
      </c>
      <c r="M41" s="72">
        <f t="shared" si="1"/>
        <v>76</v>
      </c>
      <c r="N41" s="72">
        <f t="shared" si="1"/>
        <v>76</v>
      </c>
      <c r="O41" s="73">
        <f t="shared" si="1"/>
        <v>76</v>
      </c>
      <c r="Q41" s="76">
        <f t="shared" si="5"/>
        <v>50</v>
      </c>
      <c r="R41" s="76">
        <f t="shared" si="2"/>
        <v>52</v>
      </c>
      <c r="S41" s="76">
        <f t="shared" si="2"/>
        <v>55.75</v>
      </c>
      <c r="T41" s="76">
        <f t="shared" si="2"/>
        <v>57.25</v>
      </c>
      <c r="V41" s="77" t="str">
        <f>V33 &amp; "(" &amp; ROUND(AVERAGE($B$41,$C$39,$D$40,$E$38),1) &amp; ")"</f>
        <v>D(62.3)</v>
      </c>
      <c r="W41" s="77" t="str">
        <f>W33 &amp; "(" &amp; AVERAGE($D$38,$E$39,$B$40,$C$41) &amp; ")"</f>
        <v>C(57.5)</v>
      </c>
      <c r="X41" s="77" t="str">
        <f>X33 &amp; "(" &amp; ROUND(AVERAGE($B$38,$C$40,$D$39,$E$41),1) &amp; ")"</f>
        <v>B(47.8)</v>
      </c>
      <c r="Y41" s="77" t="str">
        <f>Y33 &amp; "(" &amp; AVERAGE($B$38,$C$40,$D$39,$E$41) &amp; ")"</f>
        <v>A(47.75)</v>
      </c>
      <c r="AA41" s="3"/>
      <c r="AB41" s="3"/>
      <c r="AC41" s="3"/>
      <c r="AD41" s="3"/>
    </row>
    <row r="44" spans="2:38" x14ac:dyDescent="0.25">
      <c r="Q44" s="115" t="s">
        <v>9</v>
      </c>
      <c r="R44" s="115"/>
      <c r="S44" s="115"/>
      <c r="T44" s="115"/>
    </row>
    <row r="45" spans="2:38" ht="15.75" thickBot="1" x14ac:dyDescent="0.3">
      <c r="B45" s="114" t="s">
        <v>0</v>
      </c>
      <c r="C45" s="114"/>
      <c r="D45" s="114"/>
      <c r="E45" s="114"/>
      <c r="G45" s="114" t="s">
        <v>1</v>
      </c>
      <c r="H45" s="114"/>
      <c r="I45" s="114"/>
      <c r="J45" s="114"/>
      <c r="L45" s="114" t="s">
        <v>8</v>
      </c>
      <c r="M45" s="114"/>
      <c r="N45" s="114"/>
      <c r="O45" s="114"/>
      <c r="Q45" s="42" t="s">
        <v>10</v>
      </c>
      <c r="R45" s="42" t="s">
        <v>11</v>
      </c>
      <c r="S45" s="42" t="s">
        <v>12</v>
      </c>
      <c r="T45" s="42" t="s">
        <v>13</v>
      </c>
      <c r="V45" s="114" t="s">
        <v>14</v>
      </c>
      <c r="W45" s="114"/>
      <c r="X45" s="114"/>
      <c r="Y45" s="114"/>
      <c r="AA45" s="114" t="s">
        <v>5</v>
      </c>
      <c r="AB45" s="114"/>
      <c r="AC45" s="114"/>
      <c r="AD45" s="114"/>
    </row>
    <row r="46" spans="2:38" ht="15.75" thickBot="1" x14ac:dyDescent="0.3">
      <c r="B46" s="78">
        <v>32</v>
      </c>
      <c r="C46" s="79">
        <v>33</v>
      </c>
      <c r="D46" s="79">
        <v>47</v>
      </c>
      <c r="E46" s="79">
        <v>53</v>
      </c>
      <c r="F46" s="80"/>
      <c r="G46" s="81">
        <f>AVERAGE($B$38:$E$41)</f>
        <v>53.75</v>
      </c>
      <c r="H46" s="82">
        <f t="shared" ref="H46:J49" si="6">AVERAGE($B$38:$E$41)</f>
        <v>53.75</v>
      </c>
      <c r="I46" s="82">
        <f t="shared" si="6"/>
        <v>53.75</v>
      </c>
      <c r="J46" s="83">
        <f t="shared" si="6"/>
        <v>53.75</v>
      </c>
      <c r="K46" s="80"/>
      <c r="L46" s="84">
        <f>L38-G46</f>
        <v>-12.5</v>
      </c>
      <c r="M46" s="85">
        <f t="shared" ref="M46:O46" si="7">M38-H46</f>
        <v>-12.5</v>
      </c>
      <c r="N46" s="85">
        <f t="shared" si="7"/>
        <v>-12.5</v>
      </c>
      <c r="O46" s="86">
        <f t="shared" si="7"/>
        <v>-12.5</v>
      </c>
      <c r="P46" s="80"/>
      <c r="Q46" s="87">
        <f>Q38-G46</f>
        <v>-3.75</v>
      </c>
      <c r="R46" s="87">
        <f t="shared" ref="R46:T46" si="8">R38-H46</f>
        <v>-1.75</v>
      </c>
      <c r="S46" s="87">
        <f t="shared" si="8"/>
        <v>2</v>
      </c>
      <c r="T46" s="87">
        <f t="shared" si="8"/>
        <v>3.5</v>
      </c>
      <c r="U46" s="80"/>
      <c r="V46" s="77" t="str">
        <f xml:space="preserve"> V30 &amp; "(" &amp; AVERAGE($B$38,$C$40,$D$39,$E$41)-G46 &amp; ")"</f>
        <v>A(-6)</v>
      </c>
      <c r="W46" s="77" t="str">
        <f>W30&amp; "(" &amp; ROUND(AVERAGE($B$39,$C$38,$D$41,$E$40)-H46,1) &amp; ")"</f>
        <v>B(-6.3)</v>
      </c>
      <c r="X46" s="77" t="str">
        <f>X30 &amp; "(" &amp; ROUND(AVERAGE($D$38,$E$39,$B$40,$C$41)-I38, 1) &amp; ")"</f>
        <v>C(3.8)</v>
      </c>
      <c r="Y46" s="77" t="str">
        <f>Y30 &amp; "(" &amp; AVERAGE($B$41,$C$39,$D$40,$E$38)-J38 &amp; ")"</f>
        <v>D(8.5)</v>
      </c>
      <c r="Z46" s="80"/>
      <c r="AA46" s="101">
        <f>B46-SUM(G46,L46,Q46,V52)</f>
        <v>0.5</v>
      </c>
      <c r="AB46" s="101">
        <f t="shared" ref="AB46:AD46" si="9">C46-SUM(H46,M46,R46,W52)</f>
        <v>-0.25</v>
      </c>
      <c r="AC46" s="101">
        <f t="shared" si="9"/>
        <v>0</v>
      </c>
      <c r="AD46" s="101">
        <f t="shared" si="9"/>
        <v>-0.25</v>
      </c>
    </row>
    <row r="47" spans="2:38" ht="15.75" thickBot="1" x14ac:dyDescent="0.3">
      <c r="B47" s="79">
        <v>36</v>
      </c>
      <c r="C47" s="79">
        <v>53</v>
      </c>
      <c r="D47" s="79">
        <v>42</v>
      </c>
      <c r="E47" s="79">
        <v>54</v>
      </c>
      <c r="F47" s="88" t="s">
        <v>6</v>
      </c>
      <c r="G47" s="89">
        <f t="shared" ref="G47:G49" si="10">AVERAGE($B$38:$E$41)</f>
        <v>53.75</v>
      </c>
      <c r="H47" s="90">
        <f t="shared" si="6"/>
        <v>53.75</v>
      </c>
      <c r="I47" s="90">
        <f t="shared" si="6"/>
        <v>53.75</v>
      </c>
      <c r="J47" s="91">
        <f t="shared" si="6"/>
        <v>53.75</v>
      </c>
      <c r="K47" s="18" t="s">
        <v>7</v>
      </c>
      <c r="L47" s="84">
        <f t="shared" ref="L47:O47" si="11">L39-G47</f>
        <v>-7.5</v>
      </c>
      <c r="M47" s="85">
        <f t="shared" si="11"/>
        <v>-7.5</v>
      </c>
      <c r="N47" s="85">
        <f t="shared" si="11"/>
        <v>-7.5</v>
      </c>
      <c r="O47" s="86">
        <f t="shared" si="11"/>
        <v>-7.5</v>
      </c>
      <c r="P47" s="18" t="s">
        <v>7</v>
      </c>
      <c r="Q47" s="93">
        <f t="shared" ref="Q47:T47" si="12">Q39-G47</f>
        <v>-3.75</v>
      </c>
      <c r="R47" s="93">
        <f t="shared" si="12"/>
        <v>-1.75</v>
      </c>
      <c r="S47" s="93">
        <f t="shared" si="12"/>
        <v>2</v>
      </c>
      <c r="T47" s="93">
        <f t="shared" si="12"/>
        <v>3.5</v>
      </c>
      <c r="U47" s="18" t="s">
        <v>7</v>
      </c>
      <c r="V47" s="77" t="str">
        <f>V31&amp; "(" &amp; ROUND(AVERAGE($B$39,$C$38,$D$41,$E$40)-G47,1) &amp; ")"</f>
        <v>B(-6.3)</v>
      </c>
      <c r="W47" s="77" t="str">
        <f>W31 &amp; "(" &amp; AVERAGE($B$41,$C$39,$D$40,$E$38)-H39 &amp; ")"</f>
        <v>D(8.5)</v>
      </c>
      <c r="X47" s="77" t="str">
        <f xml:space="preserve"> X31 &amp; "(" &amp; AVERAGE($B$38,$C$40,$D$39,$E$41)-I47 &amp; ")"</f>
        <v>A(-6)</v>
      </c>
      <c r="Y47" s="77" t="str">
        <f>Y31 &amp; "(" &amp; ROUND(AVERAGE($D$38,$E$39,$B$40,$C$41)-J39, 1) &amp; ")"</f>
        <v>C(3.8)</v>
      </c>
      <c r="Z47" s="92" t="s">
        <v>7</v>
      </c>
      <c r="AA47" s="101">
        <f t="shared" ref="AA47:AD47" si="13">B47-SUM(G47,L47,Q47,V53)</f>
        <v>-0.25</v>
      </c>
      <c r="AB47" s="101">
        <f t="shared" si="13"/>
        <v>0</v>
      </c>
      <c r="AC47" s="101">
        <f t="shared" si="13"/>
        <v>-0.25</v>
      </c>
      <c r="AD47" s="101">
        <f t="shared" si="13"/>
        <v>0.5</v>
      </c>
    </row>
    <row r="48" spans="2:38" ht="15.75" thickBot="1" x14ac:dyDescent="0.3">
      <c r="B48" s="79">
        <v>51</v>
      </c>
      <c r="C48" s="79">
        <v>44</v>
      </c>
      <c r="D48" s="79">
        <v>62</v>
      </c>
      <c r="E48" s="79">
        <v>49</v>
      </c>
      <c r="F48" s="80"/>
      <c r="G48" s="89">
        <f t="shared" si="10"/>
        <v>53.75</v>
      </c>
      <c r="H48" s="90">
        <f t="shared" si="6"/>
        <v>53.75</v>
      </c>
      <c r="I48" s="90">
        <f t="shared" si="6"/>
        <v>53.75</v>
      </c>
      <c r="J48" s="91">
        <f t="shared" si="6"/>
        <v>53.75</v>
      </c>
      <c r="K48" s="80"/>
      <c r="L48" s="84">
        <f t="shared" ref="L48:O48" si="14">L40-G48</f>
        <v>-2.25</v>
      </c>
      <c r="M48" s="85">
        <f t="shared" si="14"/>
        <v>-2.25</v>
      </c>
      <c r="N48" s="85">
        <f t="shared" si="14"/>
        <v>-2.25</v>
      </c>
      <c r="O48" s="86">
        <f t="shared" si="14"/>
        <v>-2.25</v>
      </c>
      <c r="P48" s="80"/>
      <c r="Q48" s="93">
        <f t="shared" ref="Q48:T48" si="15">Q40-G48</f>
        <v>-3.75</v>
      </c>
      <c r="R48" s="93">
        <f t="shared" si="15"/>
        <v>-1.75</v>
      </c>
      <c r="S48" s="93">
        <f t="shared" si="15"/>
        <v>2</v>
      </c>
      <c r="T48" s="93">
        <f t="shared" si="15"/>
        <v>3.5</v>
      </c>
      <c r="U48" s="80"/>
      <c r="V48" s="77" t="str">
        <f>V32 &amp; "(" &amp; ROUND(AVERAGE($D$38,$E$39,$B$40,$C$41)-G40, 1) &amp; ")"</f>
        <v>C(3.8)</v>
      </c>
      <c r="W48" s="77" t="str">
        <f xml:space="preserve"> W32 &amp; "(" &amp; AVERAGE($B$38,$C$40,$D$39,$E$41)-H48 &amp; ")"</f>
        <v>A(-6)</v>
      </c>
      <c r="X48" s="77" t="str">
        <f>X32 &amp; "(" &amp; AVERAGE($B$41,$C$39,$D$40,$E$38)-I40 &amp; ")"</f>
        <v>D(8.5)</v>
      </c>
      <c r="Y48" s="77" t="str">
        <f>Y32&amp; "(" &amp; ROUND(AVERAGE($B$39,$C$38,$D$41,$E$40)-J48,1) &amp; ")"</f>
        <v>B(-6.3)</v>
      </c>
      <c r="Z48" s="80"/>
      <c r="AA48" s="101">
        <f t="shared" ref="AA48:AD48" si="16">B48-SUM(G48,L48,Q48,V54)</f>
        <v>-0.5</v>
      </c>
      <c r="AB48" s="101">
        <f t="shared" si="16"/>
        <v>0.25</v>
      </c>
      <c r="AC48" s="101">
        <f t="shared" si="16"/>
        <v>0</v>
      </c>
      <c r="AD48" s="101">
        <f t="shared" si="16"/>
        <v>0.25</v>
      </c>
    </row>
    <row r="49" spans="2:30" ht="15.75" thickBot="1" x14ac:dyDescent="0.3">
      <c r="B49" s="79">
        <v>81</v>
      </c>
      <c r="C49" s="79">
        <v>78</v>
      </c>
      <c r="D49" s="79">
        <v>72</v>
      </c>
      <c r="E49" s="79">
        <v>73</v>
      </c>
      <c r="F49" s="80"/>
      <c r="G49" s="94">
        <f t="shared" si="10"/>
        <v>53.75</v>
      </c>
      <c r="H49" s="95">
        <f t="shared" si="6"/>
        <v>53.75</v>
      </c>
      <c r="I49" s="95">
        <f t="shared" si="6"/>
        <v>53.75</v>
      </c>
      <c r="J49" s="96">
        <f t="shared" si="6"/>
        <v>53.75</v>
      </c>
      <c r="K49" s="80"/>
      <c r="L49" s="84">
        <f t="shared" ref="L49:O49" si="17">L41-G49</f>
        <v>22.25</v>
      </c>
      <c r="M49" s="85">
        <f t="shared" si="17"/>
        <v>22.25</v>
      </c>
      <c r="N49" s="85">
        <f t="shared" si="17"/>
        <v>22.25</v>
      </c>
      <c r="O49" s="86">
        <f t="shared" si="17"/>
        <v>22.25</v>
      </c>
      <c r="P49" s="80"/>
      <c r="Q49" s="97">
        <f t="shared" ref="Q49:T49" si="18">Q41-G49</f>
        <v>-3.75</v>
      </c>
      <c r="R49" s="97">
        <f t="shared" si="18"/>
        <v>-1.75</v>
      </c>
      <c r="S49" s="97">
        <f t="shared" si="18"/>
        <v>2</v>
      </c>
      <c r="T49" s="97">
        <f t="shared" si="18"/>
        <v>3.5</v>
      </c>
      <c r="U49" s="80"/>
      <c r="V49" s="77" t="str">
        <f>V33 &amp; "(" &amp; AVERAGE($B$41,$C$39,$D$40,$E$38)-G41 &amp; ")"</f>
        <v>D(8.5)</v>
      </c>
      <c r="W49" s="77" t="str">
        <f>W33 &amp; "(" &amp; ROUND(AVERAGE($D$38,$E$39,$B$40,$C$41)-H41, 1) &amp; ")"</f>
        <v>C(3.8)</v>
      </c>
      <c r="X49" s="77" t="str">
        <f>X33&amp; "(" &amp; ROUND(AVERAGE($B$39,$C$38,$D$41,$E$40)-I49,1) &amp; ")"</f>
        <v>B(-6.3)</v>
      </c>
      <c r="Y49" s="77" t="str">
        <f xml:space="preserve"> Y33 &amp; "(" &amp; AVERAGE($B$38,$C$40,$D$39,$E$41)-J49 &amp; ")"</f>
        <v>A(-6)</v>
      </c>
      <c r="Z49" s="80"/>
      <c r="AA49" s="101">
        <f t="shared" ref="AA49:AD49" si="19">B49-SUM(G49,L49,Q49,V55)</f>
        <v>0.25</v>
      </c>
      <c r="AB49" s="101">
        <f t="shared" si="19"/>
        <v>0</v>
      </c>
      <c r="AC49" s="101">
        <f t="shared" si="19"/>
        <v>0.25</v>
      </c>
      <c r="AD49" s="101">
        <f t="shared" si="19"/>
        <v>-0.5</v>
      </c>
    </row>
    <row r="51" spans="2:30" ht="15.75" thickBot="1" x14ac:dyDescent="0.3">
      <c r="L51" s="100"/>
    </row>
    <row r="52" spans="2:30" ht="15.75" thickBot="1" x14ac:dyDescent="0.3">
      <c r="G52" s="98"/>
      <c r="V52" s="77">
        <v>-6</v>
      </c>
      <c r="W52" s="77">
        <v>-6.25</v>
      </c>
      <c r="X52" s="77">
        <v>3.75</v>
      </c>
      <c r="Y52" s="77">
        <v>8.5</v>
      </c>
    </row>
    <row r="53" spans="2:30" ht="15.75" thickBot="1" x14ac:dyDescent="0.3">
      <c r="V53" s="77">
        <v>-6.25</v>
      </c>
      <c r="W53" s="77">
        <v>8.5</v>
      </c>
      <c r="X53" s="77">
        <v>-6</v>
      </c>
      <c r="Y53" s="77">
        <v>3.75</v>
      </c>
    </row>
    <row r="54" spans="2:30" ht="15.75" thickBot="1" x14ac:dyDescent="0.3">
      <c r="V54" s="77">
        <v>3.75</v>
      </c>
      <c r="W54" s="77">
        <v>-6</v>
      </c>
      <c r="X54" s="77">
        <v>8.5</v>
      </c>
      <c r="Y54" s="77">
        <v>-6.25</v>
      </c>
    </row>
    <row r="55" spans="2:30" ht="15.75" thickBot="1" x14ac:dyDescent="0.3">
      <c r="V55" s="77">
        <v>8.5</v>
      </c>
      <c r="W55" s="77">
        <v>3.75</v>
      </c>
      <c r="X55" s="77">
        <v>-6.25</v>
      </c>
      <c r="Y55" s="77">
        <v>-6</v>
      </c>
    </row>
    <row r="58" spans="2:30" ht="15.75" thickBot="1" x14ac:dyDescent="0.3">
      <c r="B58" s="114" t="s">
        <v>0</v>
      </c>
      <c r="C58" s="114"/>
      <c r="D58" s="114"/>
      <c r="E58" s="114"/>
      <c r="G58" s="114" t="s">
        <v>1</v>
      </c>
      <c r="H58" s="114"/>
      <c r="I58" s="114"/>
      <c r="J58" s="114"/>
      <c r="L58" s="114" t="s">
        <v>8</v>
      </c>
      <c r="M58" s="114"/>
      <c r="N58" s="114"/>
      <c r="O58" s="114"/>
      <c r="Q58" s="42" t="s">
        <v>10</v>
      </c>
      <c r="R58" s="42" t="s">
        <v>11</v>
      </c>
      <c r="S58" s="42" t="s">
        <v>12</v>
      </c>
      <c r="T58" s="42" t="s">
        <v>13</v>
      </c>
      <c r="V58" s="114" t="s">
        <v>14</v>
      </c>
      <c r="W58" s="114"/>
      <c r="X58" s="114"/>
      <c r="Y58" s="114"/>
      <c r="AA58" s="114" t="s">
        <v>5</v>
      </c>
      <c r="AB58" s="114"/>
      <c r="AC58" s="114"/>
      <c r="AD58" s="114"/>
    </row>
    <row r="59" spans="2:30" ht="15.75" thickBot="1" x14ac:dyDescent="0.3">
      <c r="B59" s="78">
        <f>B46^2</f>
        <v>1024</v>
      </c>
      <c r="C59" s="78">
        <f t="shared" ref="C59:E59" si="20">C46^2</f>
        <v>1089</v>
      </c>
      <c r="D59" s="78">
        <f t="shared" si="20"/>
        <v>2209</v>
      </c>
      <c r="E59" s="78">
        <f t="shared" si="20"/>
        <v>2809</v>
      </c>
      <c r="F59" s="80"/>
      <c r="G59" s="102">
        <f>G46^2</f>
        <v>2889.0625</v>
      </c>
      <c r="H59" s="103">
        <f t="shared" ref="H59:J59" si="21">H46^2</f>
        <v>2889.0625</v>
      </c>
      <c r="I59" s="103">
        <f t="shared" si="21"/>
        <v>2889.0625</v>
      </c>
      <c r="J59" s="104">
        <f t="shared" si="21"/>
        <v>2889.0625</v>
      </c>
      <c r="K59" s="80"/>
      <c r="L59" s="84">
        <f t="shared" ref="L59:O59" si="22">L46^2</f>
        <v>156.25</v>
      </c>
      <c r="M59" s="85">
        <f t="shared" si="22"/>
        <v>156.25</v>
      </c>
      <c r="N59" s="85">
        <f t="shared" si="22"/>
        <v>156.25</v>
      </c>
      <c r="O59" s="86">
        <f t="shared" si="22"/>
        <v>156.25</v>
      </c>
      <c r="P59" s="80"/>
      <c r="Q59" s="87">
        <f t="shared" ref="Q59:T59" si="23">Q46^2</f>
        <v>14.0625</v>
      </c>
      <c r="R59" s="87">
        <f t="shared" si="23"/>
        <v>3.0625</v>
      </c>
      <c r="S59" s="87">
        <f t="shared" si="23"/>
        <v>4</v>
      </c>
      <c r="T59" s="87">
        <f t="shared" si="23"/>
        <v>12.25</v>
      </c>
      <c r="U59" s="80"/>
      <c r="V59" s="77" t="str">
        <f>V30 &amp; "(" &amp; V52^2 &amp; ")"</f>
        <v>A(36)</v>
      </c>
      <c r="W59" s="77" t="str">
        <f>W30 &amp; "(" &amp; ROUND(W52^2,1) &amp; ")"</f>
        <v>B(39.1)</v>
      </c>
      <c r="X59" s="77" t="str">
        <f>X21 &amp; "(" &amp; ROUND(X52^2,1) &amp; ")"</f>
        <v>C(14.1)</v>
      </c>
      <c r="Y59" s="77" t="str">
        <f>Y21 &amp; "(" &amp; ROUND(Y52^2,1) &amp; ")"</f>
        <v>D(72.3)</v>
      </c>
      <c r="Z59" s="80"/>
      <c r="AA59" s="101">
        <f t="shared" ref="AA59:AD59" si="24">AA46^2</f>
        <v>0.25</v>
      </c>
      <c r="AB59" s="101">
        <f t="shared" si="24"/>
        <v>6.25E-2</v>
      </c>
      <c r="AC59" s="101">
        <f t="shared" si="24"/>
        <v>0</v>
      </c>
      <c r="AD59" s="101">
        <f t="shared" si="24"/>
        <v>6.25E-2</v>
      </c>
    </row>
    <row r="60" spans="2:30" ht="15.75" thickBot="1" x14ac:dyDescent="0.3">
      <c r="B60" s="78">
        <f t="shared" ref="B60:E60" si="25">B47^2</f>
        <v>1296</v>
      </c>
      <c r="C60" s="78">
        <f t="shared" si="25"/>
        <v>2809</v>
      </c>
      <c r="D60" s="78">
        <f t="shared" si="25"/>
        <v>1764</v>
      </c>
      <c r="E60" s="78">
        <f t="shared" si="25"/>
        <v>2916</v>
      </c>
      <c r="F60" s="88"/>
      <c r="G60" s="105">
        <f t="shared" ref="G60:J60" si="26">G47^2</f>
        <v>2889.0625</v>
      </c>
      <c r="H60" s="106">
        <f t="shared" si="26"/>
        <v>2889.0625</v>
      </c>
      <c r="I60" s="106">
        <f t="shared" si="26"/>
        <v>2889.0625</v>
      </c>
      <c r="J60" s="107">
        <f t="shared" si="26"/>
        <v>2889.0625</v>
      </c>
      <c r="K60" s="18"/>
      <c r="L60" s="84">
        <f t="shared" ref="L60:O60" si="27">L47^2</f>
        <v>56.25</v>
      </c>
      <c r="M60" s="85">
        <f t="shared" si="27"/>
        <v>56.25</v>
      </c>
      <c r="N60" s="85">
        <f t="shared" si="27"/>
        <v>56.25</v>
      </c>
      <c r="O60" s="86">
        <f t="shared" si="27"/>
        <v>56.25</v>
      </c>
      <c r="P60" s="18"/>
      <c r="Q60" s="93">
        <f t="shared" ref="Q60:T60" si="28">Q47^2</f>
        <v>14.0625</v>
      </c>
      <c r="R60" s="93">
        <f t="shared" si="28"/>
        <v>3.0625</v>
      </c>
      <c r="S60" s="93">
        <f t="shared" si="28"/>
        <v>4</v>
      </c>
      <c r="T60" s="93">
        <f t="shared" si="28"/>
        <v>12.25</v>
      </c>
      <c r="U60" s="18"/>
      <c r="V60" s="77" t="str">
        <f>V31 &amp; "(" &amp; ROUND(V53^2,1) &amp; ")"</f>
        <v>B(39.1)</v>
      </c>
      <c r="W60" s="77" t="str">
        <f>W22 &amp; "(" &amp; ROUND(W53^2,1) &amp; ")"</f>
        <v>D(72.3)</v>
      </c>
      <c r="X60" s="77" t="str">
        <f>X31 &amp; "(" &amp; X53^2 &amp; ")"</f>
        <v>A(36)</v>
      </c>
      <c r="Y60" s="77" t="str">
        <f>Y22 &amp; "(" &amp; ROUND(Y53^2,1) &amp; ")"</f>
        <v>C(14.1)</v>
      </c>
      <c r="Z60" s="92"/>
      <c r="AA60" s="101">
        <f t="shared" ref="AA60:AD60" si="29">AA47^2</f>
        <v>6.25E-2</v>
      </c>
      <c r="AB60" s="101">
        <f t="shared" si="29"/>
        <v>0</v>
      </c>
      <c r="AC60" s="101">
        <f t="shared" si="29"/>
        <v>6.25E-2</v>
      </c>
      <c r="AD60" s="101">
        <f t="shared" si="29"/>
        <v>0.25</v>
      </c>
    </row>
    <row r="61" spans="2:30" ht="15.75" thickBot="1" x14ac:dyDescent="0.3">
      <c r="B61" s="78">
        <f t="shared" ref="B61:E61" si="30">B48^2</f>
        <v>2601</v>
      </c>
      <c r="C61" s="78">
        <f t="shared" si="30"/>
        <v>1936</v>
      </c>
      <c r="D61" s="78">
        <f t="shared" si="30"/>
        <v>3844</v>
      </c>
      <c r="E61" s="78">
        <f t="shared" si="30"/>
        <v>2401</v>
      </c>
      <c r="F61" s="80"/>
      <c r="G61" s="105">
        <f t="shared" ref="G61:J61" si="31">G48^2</f>
        <v>2889.0625</v>
      </c>
      <c r="H61" s="106">
        <f t="shared" si="31"/>
        <v>2889.0625</v>
      </c>
      <c r="I61" s="106">
        <f t="shared" si="31"/>
        <v>2889.0625</v>
      </c>
      <c r="J61" s="107">
        <f t="shared" si="31"/>
        <v>2889.0625</v>
      </c>
      <c r="K61" s="80"/>
      <c r="L61" s="84">
        <f t="shared" ref="L61:O61" si="32">L48^2</f>
        <v>5.0625</v>
      </c>
      <c r="M61" s="85">
        <f t="shared" si="32"/>
        <v>5.0625</v>
      </c>
      <c r="N61" s="85">
        <f t="shared" si="32"/>
        <v>5.0625</v>
      </c>
      <c r="O61" s="86">
        <f t="shared" si="32"/>
        <v>5.0625</v>
      </c>
      <c r="P61" s="80"/>
      <c r="Q61" s="93">
        <f t="shared" ref="Q61:T61" si="33">Q48^2</f>
        <v>14.0625</v>
      </c>
      <c r="R61" s="93">
        <f t="shared" si="33"/>
        <v>3.0625</v>
      </c>
      <c r="S61" s="93">
        <f t="shared" si="33"/>
        <v>4</v>
      </c>
      <c r="T61" s="93">
        <f t="shared" si="33"/>
        <v>12.25</v>
      </c>
      <c r="U61" s="80"/>
      <c r="V61" s="77" t="str">
        <f>V23 &amp; "(" &amp; ROUND(V54^2,1) &amp; ")"</f>
        <v>C(14.1)</v>
      </c>
      <c r="W61" s="77" t="str">
        <f>W32 &amp; "(" &amp; W54^2 &amp; ")"</f>
        <v>A(36)</v>
      </c>
      <c r="X61" s="77" t="str">
        <f>X23 &amp; "(" &amp; ROUND(X54^2,1) &amp; ")"</f>
        <v>D(72.3)</v>
      </c>
      <c r="Y61" s="77" t="str">
        <f>Y32 &amp; "(" &amp; ROUND(Y54^2,1) &amp; ")"</f>
        <v>B(39.1)</v>
      </c>
      <c r="Z61" s="80"/>
      <c r="AA61" s="101">
        <f t="shared" ref="AA61:AD61" si="34">AA48^2</f>
        <v>0.25</v>
      </c>
      <c r="AB61" s="101">
        <f t="shared" si="34"/>
        <v>6.25E-2</v>
      </c>
      <c r="AC61" s="101">
        <f t="shared" si="34"/>
        <v>0</v>
      </c>
      <c r="AD61" s="101">
        <f t="shared" si="34"/>
        <v>6.25E-2</v>
      </c>
    </row>
    <row r="62" spans="2:30" ht="15.75" thickBot="1" x14ac:dyDescent="0.3">
      <c r="B62" s="78">
        <f t="shared" ref="B62:E62" si="35">B49^2</f>
        <v>6561</v>
      </c>
      <c r="C62" s="78">
        <f t="shared" si="35"/>
        <v>6084</v>
      </c>
      <c r="D62" s="78">
        <f t="shared" si="35"/>
        <v>5184</v>
      </c>
      <c r="E62" s="78">
        <f t="shared" si="35"/>
        <v>5329</v>
      </c>
      <c r="F62" s="80"/>
      <c r="G62" s="108">
        <f t="shared" ref="G62:J62" si="36">G49^2</f>
        <v>2889.0625</v>
      </c>
      <c r="H62" s="109">
        <f t="shared" si="36"/>
        <v>2889.0625</v>
      </c>
      <c r="I62" s="109">
        <f t="shared" si="36"/>
        <v>2889.0625</v>
      </c>
      <c r="J62" s="110">
        <f t="shared" si="36"/>
        <v>2889.0625</v>
      </c>
      <c r="K62" s="80"/>
      <c r="L62" s="84">
        <f t="shared" ref="L62:O62" si="37">L49^2</f>
        <v>495.0625</v>
      </c>
      <c r="M62" s="85">
        <f t="shared" si="37"/>
        <v>495.0625</v>
      </c>
      <c r="N62" s="85">
        <f t="shared" si="37"/>
        <v>495.0625</v>
      </c>
      <c r="O62" s="86">
        <f t="shared" si="37"/>
        <v>495.0625</v>
      </c>
      <c r="P62" s="80"/>
      <c r="Q62" s="97">
        <f t="shared" ref="Q62:T62" si="38">Q49^2</f>
        <v>14.0625</v>
      </c>
      <c r="R62" s="97">
        <f t="shared" si="38"/>
        <v>3.0625</v>
      </c>
      <c r="S62" s="97">
        <f t="shared" si="38"/>
        <v>4</v>
      </c>
      <c r="T62" s="97">
        <f t="shared" si="38"/>
        <v>12.25</v>
      </c>
      <c r="U62" s="80"/>
      <c r="V62" s="77" t="str">
        <f>V24 &amp; "(" &amp; ROUND(V55^2,1) &amp; ")"</f>
        <v>D(72.3)</v>
      </c>
      <c r="W62" s="77" t="str">
        <f>W24 &amp; "(" &amp; ROUND(W55^2,1) &amp; ")"</f>
        <v>C(14.1)</v>
      </c>
      <c r="X62" s="77" t="str">
        <f>X33 &amp; "(" &amp; ROUND(X55^2,1) &amp; ")"</f>
        <v>B(39.1)</v>
      </c>
      <c r="Y62" s="77" t="str">
        <f>Y33 &amp; "(" &amp; Y55^2 &amp; ")"</f>
        <v>A(36)</v>
      </c>
      <c r="Z62" s="80"/>
      <c r="AA62" s="101">
        <f t="shared" ref="AA62:AD62" si="39">AA49^2</f>
        <v>6.25E-2</v>
      </c>
      <c r="AB62" s="101">
        <f t="shared" si="39"/>
        <v>0</v>
      </c>
      <c r="AC62" s="101">
        <f t="shared" si="39"/>
        <v>6.25E-2</v>
      </c>
      <c r="AD62" s="101">
        <f t="shared" si="39"/>
        <v>0.25</v>
      </c>
    </row>
    <row r="64" spans="2:30" x14ac:dyDescent="0.25">
      <c r="G64" s="99"/>
    </row>
  </sheetData>
  <mergeCells count="41">
    <mergeCell ref="AA2:AD2"/>
    <mergeCell ref="B2:E2"/>
    <mergeCell ref="G2:J2"/>
    <mergeCell ref="L2:O2"/>
    <mergeCell ref="Q2:T2"/>
    <mergeCell ref="V2:Y2"/>
    <mergeCell ref="V20:Y20"/>
    <mergeCell ref="AA20:AD20"/>
    <mergeCell ref="B10:E10"/>
    <mergeCell ref="G10:J10"/>
    <mergeCell ref="L10:O10"/>
    <mergeCell ref="Q10:T10"/>
    <mergeCell ref="V10:Y10"/>
    <mergeCell ref="AA10:AD10"/>
    <mergeCell ref="Q19:T19"/>
    <mergeCell ref="Q28:T28"/>
    <mergeCell ref="B29:E29"/>
    <mergeCell ref="G29:J29"/>
    <mergeCell ref="L29:O29"/>
    <mergeCell ref="B20:E20"/>
    <mergeCell ref="G20:J20"/>
    <mergeCell ref="L20:O20"/>
    <mergeCell ref="AA45:AD45"/>
    <mergeCell ref="AA29:AD29"/>
    <mergeCell ref="Q36:T36"/>
    <mergeCell ref="B37:E37"/>
    <mergeCell ref="G37:J37"/>
    <mergeCell ref="L37:O37"/>
    <mergeCell ref="V37:Y37"/>
    <mergeCell ref="AA37:AD37"/>
    <mergeCell ref="V29:Y29"/>
    <mergeCell ref="Q44:T44"/>
    <mergeCell ref="B45:E45"/>
    <mergeCell ref="G45:J45"/>
    <mergeCell ref="L45:O45"/>
    <mergeCell ref="V45:Y45"/>
    <mergeCell ref="B58:E58"/>
    <mergeCell ref="G58:J58"/>
    <mergeCell ref="L58:O58"/>
    <mergeCell ref="V58:Y58"/>
    <mergeCell ref="AA58:AD58"/>
  </mergeCells>
  <pageMargins left="0.7" right="0.7" top="0.75" bottom="0.75" header="0.3" footer="0.3"/>
  <pageSetup orientation="portrait" r:id="rId1"/>
  <ignoredErrors>
    <ignoredError sqref="W61 X60 X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977D-E234-4985-AC33-267B32D3367C}">
  <dimension ref="C1:H10"/>
  <sheetViews>
    <sheetView workbookViewId="0">
      <selection activeCell="H6" sqref="H6"/>
    </sheetView>
  </sheetViews>
  <sheetFormatPr defaultRowHeight="15" x14ac:dyDescent="0.25"/>
  <cols>
    <col min="3" max="3" width="12.5703125" bestFit="1" customWidth="1"/>
    <col min="6" max="6" width="12.5703125" bestFit="1" customWidth="1"/>
    <col min="8" max="8" width="12" bestFit="1" customWidth="1"/>
  </cols>
  <sheetData>
    <row r="1" spans="3:8" x14ac:dyDescent="0.25">
      <c r="F1" s="113">
        <v>2889.0625</v>
      </c>
    </row>
    <row r="2" spans="3:8" x14ac:dyDescent="0.25">
      <c r="C2" s="1" t="s">
        <v>43</v>
      </c>
      <c r="D2" t="s">
        <v>45</v>
      </c>
      <c r="E2" t="s">
        <v>47</v>
      </c>
      <c r="G2" t="s">
        <v>48</v>
      </c>
      <c r="H2" t="s">
        <v>49</v>
      </c>
    </row>
    <row r="3" spans="3:8" x14ac:dyDescent="0.25">
      <c r="C3" s="1" t="s">
        <v>1</v>
      </c>
      <c r="D3">
        <v>1</v>
      </c>
      <c r="E3" s="111">
        <f>SUM(Sheet1!G59:J62)</f>
        <v>46225</v>
      </c>
      <c r="F3">
        <f>E3/D3</f>
        <v>46225</v>
      </c>
    </row>
    <row r="4" spans="3:8" x14ac:dyDescent="0.25">
      <c r="C4" s="1" t="s">
        <v>8</v>
      </c>
      <c r="D4">
        <v>3</v>
      </c>
      <c r="E4" s="112">
        <f>SUM(Sheet1!L59:O62)</f>
        <v>2850.5</v>
      </c>
      <c r="F4">
        <f t="shared" ref="F4:F7" si="0">E4/D4</f>
        <v>950.16666666666663</v>
      </c>
    </row>
    <row r="5" spans="3:8" x14ac:dyDescent="0.25">
      <c r="C5" s="1" t="s">
        <v>9</v>
      </c>
      <c r="D5">
        <v>3</v>
      </c>
      <c r="E5" s="112">
        <f>SUM(Sheet1!Q59:T62)</f>
        <v>133.5</v>
      </c>
      <c r="F5">
        <f t="shared" si="0"/>
        <v>44.5</v>
      </c>
    </row>
    <row r="6" spans="3:8" x14ac:dyDescent="0.25">
      <c r="C6" s="1" t="s">
        <v>44</v>
      </c>
      <c r="D6">
        <v>3</v>
      </c>
      <c r="E6" s="112">
        <f>SUMSQ(Sheet1!V52:Y55)</f>
        <v>645.5</v>
      </c>
      <c r="F6">
        <f t="shared" si="0"/>
        <v>215.16666666666666</v>
      </c>
      <c r="G6">
        <f>F6/F7</f>
        <v>860.66666666666663</v>
      </c>
      <c r="H6">
        <f>_xlfn.F.DIST.RT(G6,D6,D7)</f>
        <v>2.7235232232675153E-8</v>
      </c>
    </row>
    <row r="7" spans="3:8" x14ac:dyDescent="0.25">
      <c r="C7" s="1" t="s">
        <v>5</v>
      </c>
      <c r="D7">
        <v>6</v>
      </c>
      <c r="E7" s="112">
        <f>SUM(Sheet1!AA59:AD62)</f>
        <v>1.5</v>
      </c>
      <c r="F7">
        <f t="shared" si="0"/>
        <v>0.25</v>
      </c>
    </row>
    <row r="8" spans="3:8" x14ac:dyDescent="0.25">
      <c r="C8" s="1" t="s">
        <v>46</v>
      </c>
      <c r="D8">
        <v>16</v>
      </c>
      <c r="E8">
        <f>SUM(Sheet1!B59:E62)</f>
        <v>49856</v>
      </c>
    </row>
    <row r="10" spans="3:8" x14ac:dyDescent="0.25">
      <c r="E10" s="111">
        <f>SUM(E3:E7)</f>
        <v>49856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12D0-15CB-4348-BEF9-E9A28AAC7908}">
  <dimension ref="B3:P22"/>
  <sheetViews>
    <sheetView zoomScale="180" zoomScaleNormal="180" workbookViewId="0">
      <selection activeCell="G5" sqref="G5:J8"/>
    </sheetView>
  </sheetViews>
  <sheetFormatPr defaultRowHeight="15" x14ac:dyDescent="0.25"/>
  <cols>
    <col min="1" max="1" width="9.140625" style="1"/>
    <col min="2" max="10" width="7.28515625" style="1" customWidth="1"/>
    <col min="11" max="11" width="9.140625" style="1"/>
    <col min="12" max="12" width="12.42578125" style="1" customWidth="1"/>
    <col min="13" max="16384" width="9.140625" style="1"/>
  </cols>
  <sheetData>
    <row r="3" spans="2:16" x14ac:dyDescent="0.25">
      <c r="M3" s="117" t="s">
        <v>27</v>
      </c>
      <c r="N3" s="117"/>
      <c r="O3" s="117"/>
      <c r="P3" s="117"/>
    </row>
    <row r="4" spans="2:16" ht="15.75" thickBot="1" x14ac:dyDescent="0.3">
      <c r="B4" s="118" t="s">
        <v>1</v>
      </c>
      <c r="C4" s="118"/>
      <c r="D4" s="118"/>
      <c r="E4" s="118"/>
      <c r="G4" s="116" t="s">
        <v>19</v>
      </c>
      <c r="H4" s="116"/>
      <c r="I4" s="116"/>
      <c r="J4" s="116"/>
      <c r="M4" s="1" t="s">
        <v>10</v>
      </c>
      <c r="N4" s="1" t="s">
        <v>11</v>
      </c>
      <c r="O4" s="1" t="s">
        <v>12</v>
      </c>
      <c r="P4" s="1" t="s">
        <v>13</v>
      </c>
    </row>
    <row r="5" spans="2:16" ht="16.5" thickTop="1" thickBot="1" x14ac:dyDescent="0.3">
      <c r="B5" s="44" t="s">
        <v>15</v>
      </c>
      <c r="C5" s="22"/>
      <c r="D5" s="22"/>
      <c r="E5" s="23"/>
      <c r="G5" s="28" t="s">
        <v>15</v>
      </c>
      <c r="H5" s="46" t="s">
        <v>16</v>
      </c>
      <c r="I5" s="49" t="s">
        <v>17</v>
      </c>
      <c r="J5" s="43" t="s">
        <v>18</v>
      </c>
      <c r="L5" s="1" t="s">
        <v>23</v>
      </c>
      <c r="M5" s="40" t="s">
        <v>21</v>
      </c>
      <c r="N5" s="40" t="s">
        <v>21</v>
      </c>
      <c r="O5" s="40" t="s">
        <v>21</v>
      </c>
      <c r="P5" s="40" t="s">
        <v>21</v>
      </c>
    </row>
    <row r="6" spans="2:16" ht="16.5" thickTop="1" thickBot="1" x14ac:dyDescent="0.3">
      <c r="B6" s="24"/>
      <c r="D6" s="28" t="s">
        <v>15</v>
      </c>
      <c r="E6" s="25"/>
      <c r="G6" s="47" t="s">
        <v>16</v>
      </c>
      <c r="H6" s="50" t="s">
        <v>18</v>
      </c>
      <c r="I6" s="28" t="s">
        <v>15</v>
      </c>
      <c r="J6" s="46" t="s">
        <v>17</v>
      </c>
      <c r="L6" s="1" t="s">
        <v>24</v>
      </c>
      <c r="M6" s="39" t="s">
        <v>22</v>
      </c>
      <c r="N6" s="39" t="s">
        <v>22</v>
      </c>
      <c r="O6" s="39" t="s">
        <v>22</v>
      </c>
      <c r="P6" s="39" t="s">
        <v>22</v>
      </c>
    </row>
    <row r="7" spans="2:16" ht="16.5" thickTop="1" thickBot="1" x14ac:dyDescent="0.3">
      <c r="B7" s="24"/>
      <c r="C7" s="28" t="s">
        <v>15</v>
      </c>
      <c r="E7" s="25"/>
      <c r="G7" s="48" t="s">
        <v>17</v>
      </c>
      <c r="H7" s="28" t="s">
        <v>15</v>
      </c>
      <c r="I7" s="51" t="s">
        <v>18</v>
      </c>
      <c r="J7" s="49" t="s">
        <v>16</v>
      </c>
      <c r="L7" s="1" t="s">
        <v>25</v>
      </c>
      <c r="M7" s="39" t="s">
        <v>22</v>
      </c>
      <c r="N7" s="39" t="s">
        <v>22</v>
      </c>
      <c r="O7" s="39" t="s">
        <v>22</v>
      </c>
      <c r="P7" s="39" t="s">
        <v>22</v>
      </c>
    </row>
    <row r="8" spans="2:16" ht="16.5" thickTop="1" thickBot="1" x14ac:dyDescent="0.3">
      <c r="B8" s="26"/>
      <c r="C8" s="27"/>
      <c r="D8" s="27"/>
      <c r="E8" s="45" t="s">
        <v>15</v>
      </c>
      <c r="G8" s="43" t="s">
        <v>18</v>
      </c>
      <c r="H8" s="47" t="s">
        <v>17</v>
      </c>
      <c r="I8" s="48" t="s">
        <v>16</v>
      </c>
      <c r="J8" s="28" t="s">
        <v>15</v>
      </c>
      <c r="L8" s="1" t="s">
        <v>26</v>
      </c>
      <c r="M8" s="39" t="s">
        <v>22</v>
      </c>
      <c r="N8" s="39" t="s">
        <v>22</v>
      </c>
      <c r="O8" s="39" t="s">
        <v>22</v>
      </c>
      <c r="P8" s="39" t="s">
        <v>22</v>
      </c>
    </row>
    <row r="11" spans="2:16" ht="15.75" thickBot="1" x14ac:dyDescent="0.3">
      <c r="B11" s="119" t="s">
        <v>20</v>
      </c>
      <c r="C11" s="119"/>
      <c r="D11" s="119"/>
      <c r="E11" s="119"/>
      <c r="G11" s="116" t="s">
        <v>19</v>
      </c>
      <c r="H11" s="114"/>
      <c r="I11" s="114"/>
      <c r="J11" s="114"/>
      <c r="M11" s="117" t="s">
        <v>27</v>
      </c>
      <c r="N11" s="117"/>
      <c r="O11" s="117"/>
      <c r="P11" s="117"/>
    </row>
    <row r="12" spans="2:16" ht="16.5" thickTop="1" thickBot="1" x14ac:dyDescent="0.3">
      <c r="B12" s="28" t="s">
        <v>15</v>
      </c>
      <c r="C12" s="35"/>
      <c r="D12" s="31"/>
      <c r="E12" s="31"/>
      <c r="G12" s="52" t="s">
        <v>15</v>
      </c>
      <c r="H12" s="46" t="s">
        <v>16</v>
      </c>
      <c r="I12" s="49" t="s">
        <v>17</v>
      </c>
      <c r="J12" s="43" t="s">
        <v>18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2:16" ht="16.5" thickTop="1" thickBot="1" x14ac:dyDescent="0.3">
      <c r="B13" s="29"/>
      <c r="C13" s="32"/>
      <c r="D13" s="28" t="s">
        <v>15</v>
      </c>
      <c r="E13" s="36"/>
      <c r="G13" s="47" t="s">
        <v>16</v>
      </c>
      <c r="H13" s="50" t="s">
        <v>18</v>
      </c>
      <c r="I13" s="52" t="s">
        <v>15</v>
      </c>
      <c r="J13" s="46" t="s">
        <v>17</v>
      </c>
      <c r="L13" s="1" t="s">
        <v>23</v>
      </c>
      <c r="M13" s="40" t="s">
        <v>21</v>
      </c>
      <c r="N13" s="40" t="s">
        <v>21</v>
      </c>
      <c r="O13" s="40" t="s">
        <v>21</v>
      </c>
      <c r="P13" s="40" t="s">
        <v>21</v>
      </c>
    </row>
    <row r="14" spans="2:16" ht="16.5" thickTop="1" thickBot="1" x14ac:dyDescent="0.3">
      <c r="B14" s="32"/>
      <c r="C14" s="28" t="s">
        <v>15</v>
      </c>
      <c r="D14" s="36"/>
      <c r="E14" s="29"/>
      <c r="G14" s="48" t="s">
        <v>17</v>
      </c>
      <c r="H14" s="52" t="s">
        <v>15</v>
      </c>
      <c r="I14" s="51" t="s">
        <v>18</v>
      </c>
      <c r="J14" s="49" t="s">
        <v>16</v>
      </c>
      <c r="L14" s="1" t="s">
        <v>24</v>
      </c>
      <c r="M14" s="39" t="s">
        <v>22</v>
      </c>
      <c r="N14" s="39" t="s">
        <v>22</v>
      </c>
      <c r="O14" s="39" t="s">
        <v>22</v>
      </c>
      <c r="P14" s="40" t="s">
        <v>21</v>
      </c>
    </row>
    <row r="15" spans="2:16" ht="16.5" thickTop="1" thickBot="1" x14ac:dyDescent="0.3">
      <c r="B15" s="30"/>
      <c r="C15" s="30"/>
      <c r="D15" s="33"/>
      <c r="E15" s="28" t="s">
        <v>15</v>
      </c>
      <c r="G15" s="43" t="s">
        <v>18</v>
      </c>
      <c r="H15" s="47" t="s">
        <v>17</v>
      </c>
      <c r="I15" s="48" t="s">
        <v>16</v>
      </c>
      <c r="J15" s="52" t="s">
        <v>15</v>
      </c>
      <c r="L15" s="1" t="s">
        <v>25</v>
      </c>
      <c r="M15" s="39" t="s">
        <v>22</v>
      </c>
      <c r="N15" s="39" t="s">
        <v>22</v>
      </c>
      <c r="O15" s="39" t="s">
        <v>22</v>
      </c>
      <c r="P15" s="40" t="s">
        <v>21</v>
      </c>
    </row>
    <row r="16" spans="2:16" ht="16.5" thickTop="1" thickBot="1" x14ac:dyDescent="0.3">
      <c r="L16" s="1" t="s">
        <v>26</v>
      </c>
      <c r="M16" s="40" t="s">
        <v>21</v>
      </c>
      <c r="N16" s="40" t="s">
        <v>21</v>
      </c>
      <c r="O16" s="40" t="s">
        <v>21</v>
      </c>
      <c r="P16" s="40" t="s">
        <v>21</v>
      </c>
    </row>
    <row r="17" spans="2:10" ht="15.75" thickTop="1" x14ac:dyDescent="0.25"/>
    <row r="18" spans="2:10" ht="15.75" thickBot="1" x14ac:dyDescent="0.3">
      <c r="B18" s="119" t="s">
        <v>20</v>
      </c>
      <c r="C18" s="119"/>
      <c r="D18" s="119"/>
      <c r="E18" s="119"/>
      <c r="G18" s="116" t="s">
        <v>19</v>
      </c>
      <c r="H18" s="114"/>
      <c r="I18" s="114"/>
      <c r="J18" s="116"/>
    </row>
    <row r="19" spans="2:10" ht="16.5" thickTop="1" thickBot="1" x14ac:dyDescent="0.3">
      <c r="B19" s="34"/>
      <c r="C19" s="31"/>
      <c r="D19" s="31"/>
      <c r="E19" s="31"/>
      <c r="G19" s="52" t="s">
        <v>15</v>
      </c>
      <c r="H19" s="46" t="s">
        <v>16</v>
      </c>
      <c r="I19" s="53" t="s">
        <v>17</v>
      </c>
      <c r="J19" s="57" t="s">
        <v>18</v>
      </c>
    </row>
    <row r="20" spans="2:10" ht="16.5" thickTop="1" thickBot="1" x14ac:dyDescent="0.3">
      <c r="B20" s="32"/>
      <c r="C20" s="29"/>
      <c r="D20" s="29"/>
      <c r="E20" s="37"/>
      <c r="G20" s="47" t="s">
        <v>16</v>
      </c>
      <c r="H20" s="50" t="s">
        <v>18</v>
      </c>
      <c r="I20" s="54" t="s">
        <v>15</v>
      </c>
      <c r="J20" s="58" t="s">
        <v>17</v>
      </c>
    </row>
    <row r="21" spans="2:10" ht="16.5" thickTop="1" thickBot="1" x14ac:dyDescent="0.3">
      <c r="B21" s="32"/>
      <c r="C21" s="29"/>
      <c r="D21" s="37"/>
      <c r="E21" s="29"/>
      <c r="G21" s="48" t="s">
        <v>17</v>
      </c>
      <c r="H21" s="52" t="s">
        <v>15</v>
      </c>
      <c r="I21" s="55" t="s">
        <v>18</v>
      </c>
      <c r="J21" s="59" t="s">
        <v>16</v>
      </c>
    </row>
    <row r="22" spans="2:10" ht="16.5" thickTop="1" thickBot="1" x14ac:dyDescent="0.3">
      <c r="B22" s="33"/>
      <c r="C22" s="38"/>
      <c r="D22" s="30"/>
      <c r="E22" s="30"/>
      <c r="G22" s="43" t="s">
        <v>18</v>
      </c>
      <c r="H22" s="47" t="s">
        <v>17</v>
      </c>
      <c r="I22" s="56" t="s">
        <v>16</v>
      </c>
      <c r="J22" s="60" t="s">
        <v>15</v>
      </c>
    </row>
  </sheetData>
  <mergeCells count="8">
    <mergeCell ref="B18:E18"/>
    <mergeCell ref="G18:J18"/>
    <mergeCell ref="M3:P3"/>
    <mergeCell ref="M11:P11"/>
    <mergeCell ref="B4:E4"/>
    <mergeCell ref="G4:J4"/>
    <mergeCell ref="B11:E11"/>
    <mergeCell ref="G11:J11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ANOVA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2023-05-11T21:43:23Z</dcterms:created>
  <dcterms:modified xsi:type="dcterms:W3CDTF">2023-05-17T22:35:57Z</dcterms:modified>
</cp:coreProperties>
</file>